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intranet.cne.go.cr/ude/PLANES DE EMERGENCIA/42705/Plan General de la Emergencia/"/>
    </mc:Choice>
  </mc:AlternateContent>
  <xr:revisionPtr revIDLastSave="0" documentId="13_ncr:1_{F4A94348-4AFC-4C72-8CB0-220F0FC82C4F}" xr6:coauthVersionLast="46" xr6:coauthVersionMax="46" xr10:uidLastSave="{00000000-0000-0000-0000-000000000000}"/>
  <bookViews>
    <workbookView xWindow="11640" yWindow="0" windowWidth="17025" windowHeight="15600" tabRatio="881" xr2:uid="{00000000-000D-0000-FFFF-FFFF00000000}"/>
  </bookViews>
  <sheets>
    <sheet name="RESUMEN" sheetId="7" r:id="rId1"/>
    <sheet name="2. CARRETERAS" sheetId="6" r:id="rId2"/>
    <sheet name="3. PUENTES" sheetId="9" r:id="rId3"/>
    <sheet name="4. ALCANTARILLAS Y VADOS" sheetId="11" r:id="rId4"/>
    <sheet name="5. SISTEMAS DE AGUA" sheetId="13" r:id="rId5"/>
    <sheet name="6. RÍOS Y QUEBRADAS" sheetId="19" r:id="rId6"/>
    <sheet name="7.VIVIENDA" sheetId="14" r:id="rId7"/>
    <sheet name="8. AGRÍCOLA" sheetId="15" r:id="rId8"/>
    <sheet name="9. PECUARIO" sheetId="16" r:id="rId9"/>
    <sheet name="10. AERODROMOS" sheetId="17" r:id="rId10"/>
    <sheet name="11. SOCIAL" sheetId="18" r:id="rId11"/>
  </sheets>
  <externalReferences>
    <externalReference r:id="rId12"/>
  </externalReferences>
  <definedNames>
    <definedName name="_xlnm._FilterDatabase" localSheetId="7" hidden="1">'8. AGRÍCOLA'!$A$127:$M$127</definedName>
    <definedName name="_xlnm._FilterDatabase" localSheetId="8" hidden="1">'9. PECUARIO'!$A$6:$R$8</definedName>
    <definedName name="_xlnm.Print_Titles" localSheetId="9">'10. AERODROMOS'!$1:$7</definedName>
    <definedName name="_xlnm.Print_Titles" localSheetId="1">'2. CARRETERAS'!$1:$7</definedName>
    <definedName name="_xlnm.Print_Titles" localSheetId="2">'3. PUENTES'!$1:$6</definedName>
    <definedName name="_xlnm.Print_Titles" localSheetId="3">'4. ALCANTARILLAS Y VADOS'!$1:$6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7" l="1"/>
  <c r="D26" i="7"/>
  <c r="I24" i="7"/>
  <c r="I23" i="7"/>
  <c r="I14" i="7"/>
  <c r="I10" i="7"/>
  <c r="I4" i="7"/>
  <c r="I22" i="7"/>
  <c r="I21" i="7"/>
  <c r="I20" i="7"/>
  <c r="I18" i="7"/>
  <c r="I17" i="7"/>
  <c r="I16" i="7"/>
  <c r="I15" i="7"/>
  <c r="I7" i="7"/>
  <c r="H171" i="19"/>
  <c r="H170" i="19"/>
  <c r="H139" i="19"/>
  <c r="H106" i="19"/>
  <c r="H84" i="19"/>
  <c r="H80" i="19"/>
  <c r="H63" i="19"/>
  <c r="H52" i="19"/>
  <c r="H44" i="19"/>
  <c r="H29" i="19"/>
  <c r="I19" i="7" l="1"/>
  <c r="G116" i="11" l="1"/>
  <c r="G166" i="9"/>
  <c r="H909" i="6"/>
  <c r="M7" i="7"/>
  <c r="M10" i="7" s="1"/>
  <c r="M17" i="7"/>
  <c r="M20" i="7"/>
  <c r="M16" i="7"/>
  <c r="M23" i="7" s="1"/>
  <c r="M18" i="7"/>
  <c r="M19" i="7"/>
  <c r="M21" i="7"/>
  <c r="M11" i="7"/>
  <c r="M12" i="7"/>
  <c r="M13" i="7"/>
  <c r="H122" i="18"/>
  <c r="G122" i="18"/>
  <c r="G121" i="18"/>
  <c r="H121" i="18"/>
  <c r="G12" i="18"/>
  <c r="G16" i="18"/>
  <c r="G26" i="18"/>
  <c r="G46" i="18"/>
  <c r="H46" i="18"/>
  <c r="H58" i="18"/>
  <c r="G58" i="18"/>
  <c r="H75" i="18"/>
  <c r="G75" i="18"/>
  <c r="G92" i="18"/>
  <c r="H92" i="18"/>
  <c r="H109" i="18"/>
  <c r="G109" i="18"/>
  <c r="G118" i="18"/>
  <c r="H118" i="18"/>
  <c r="H26" i="18"/>
  <c r="H16" i="18"/>
  <c r="H12" i="18"/>
  <c r="G43" i="11"/>
  <c r="G53" i="9"/>
  <c r="H567" i="6"/>
  <c r="H581" i="6"/>
  <c r="M14" i="7" l="1"/>
  <c r="H106" i="6"/>
  <c r="M24" i="7" l="1"/>
  <c r="G92" i="9"/>
  <c r="H845" i="6"/>
  <c r="H613" i="6"/>
  <c r="G67" i="9" l="1"/>
  <c r="G57" i="11"/>
  <c r="G63" i="9"/>
  <c r="H595" i="6"/>
  <c r="G58" i="9" l="1"/>
  <c r="G31" i="9"/>
  <c r="H913" i="6"/>
  <c r="H892" i="6"/>
  <c r="H867" i="6"/>
  <c r="H834" i="6"/>
  <c r="H695" i="6"/>
  <c r="H660" i="6"/>
  <c r="H576" i="6"/>
  <c r="H544" i="6"/>
  <c r="H142" i="6"/>
  <c r="G21" i="9" l="1"/>
  <c r="G75" i="11"/>
  <c r="K20" i="7" l="1"/>
  <c r="K11" i="7"/>
  <c r="K12" i="7"/>
  <c r="K13" i="7"/>
  <c r="K7" i="7"/>
  <c r="K16" i="7"/>
  <c r="K18" i="7"/>
  <c r="K19" i="7"/>
  <c r="K21" i="7"/>
  <c r="K15" i="7"/>
  <c r="H6" i="7"/>
  <c r="J11" i="7"/>
  <c r="J12" i="7"/>
  <c r="H9" i="7"/>
  <c r="K10" i="7"/>
  <c r="L10" i="7"/>
  <c r="L23" i="7"/>
  <c r="H16" i="7"/>
  <c r="G58" i="13"/>
  <c r="G4" i="7"/>
  <c r="G16" i="7"/>
  <c r="G15" i="7"/>
  <c r="G11" i="13"/>
  <c r="H10" i="17"/>
  <c r="H11" i="17" s="1"/>
  <c r="O117" i="16"/>
  <c r="Q116" i="16"/>
  <c r="Q113" i="16"/>
  <c r="Q110" i="16"/>
  <c r="Q106" i="16"/>
  <c r="P100" i="16"/>
  <c r="O100" i="16"/>
  <c r="N100" i="16"/>
  <c r="M100" i="16"/>
  <c r="Q100" i="16" s="1"/>
  <c r="P99" i="16"/>
  <c r="O99" i="16"/>
  <c r="N99" i="16"/>
  <c r="M99" i="16"/>
  <c r="Q99" i="16" s="1"/>
  <c r="P98" i="16"/>
  <c r="O98" i="16"/>
  <c r="Q98" i="16" s="1"/>
  <c r="N98" i="16"/>
  <c r="M98" i="16"/>
  <c r="P97" i="16"/>
  <c r="O97" i="16"/>
  <c r="N97" i="16"/>
  <c r="M97" i="16"/>
  <c r="Q97" i="16" s="1"/>
  <c r="Q96" i="16"/>
  <c r="P96" i="16"/>
  <c r="O96" i="16"/>
  <c r="N96" i="16"/>
  <c r="M96" i="16"/>
  <c r="Q95" i="16"/>
  <c r="P95" i="16"/>
  <c r="O95" i="16"/>
  <c r="N95" i="16"/>
  <c r="M95" i="16"/>
  <c r="P94" i="16"/>
  <c r="O94" i="16"/>
  <c r="N94" i="16"/>
  <c r="M94" i="16"/>
  <c r="Q94" i="16" s="1"/>
  <c r="P93" i="16"/>
  <c r="Q93" i="16" s="1"/>
  <c r="O93" i="16"/>
  <c r="N93" i="16"/>
  <c r="M93" i="16"/>
  <c r="M92" i="16"/>
  <c r="Q92" i="16" s="1"/>
  <c r="P90" i="16"/>
  <c r="O90" i="16"/>
  <c r="N90" i="16"/>
  <c r="M90" i="16"/>
  <c r="P89" i="16"/>
  <c r="O89" i="16"/>
  <c r="N89" i="16"/>
  <c r="M89" i="16"/>
  <c r="Q89" i="16" s="1"/>
  <c r="Q88" i="16"/>
  <c r="P88" i="16"/>
  <c r="O88" i="16"/>
  <c r="N88" i="16"/>
  <c r="M88" i="16"/>
  <c r="Q87" i="16"/>
  <c r="P87" i="16"/>
  <c r="O87" i="16"/>
  <c r="N87" i="16"/>
  <c r="M87" i="16"/>
  <c r="P86" i="16"/>
  <c r="O86" i="16"/>
  <c r="N86" i="16"/>
  <c r="M86" i="16"/>
  <c r="Q86" i="16" s="1"/>
  <c r="P85" i="16"/>
  <c r="Q85" i="16" s="1"/>
  <c r="O85" i="16"/>
  <c r="N85" i="16"/>
  <c r="M85" i="16"/>
  <c r="P84" i="16"/>
  <c r="O84" i="16"/>
  <c r="N84" i="16"/>
  <c r="M84" i="16"/>
  <c r="Q84" i="16" s="1"/>
  <c r="P83" i="16"/>
  <c r="O83" i="16"/>
  <c r="N83" i="16"/>
  <c r="M83" i="16"/>
  <c r="Q83" i="16" s="1"/>
  <c r="P82" i="16"/>
  <c r="O82" i="16"/>
  <c r="Q82" i="16" s="1"/>
  <c r="N82" i="16"/>
  <c r="M82" i="16"/>
  <c r="P81" i="16"/>
  <c r="O81" i="16"/>
  <c r="N81" i="16"/>
  <c r="M81" i="16"/>
  <c r="Q81" i="16" s="1"/>
  <c r="Q80" i="16"/>
  <c r="P80" i="16"/>
  <c r="O80" i="16"/>
  <c r="N80" i="16"/>
  <c r="M80" i="16"/>
  <c r="Q79" i="16"/>
  <c r="P79" i="16"/>
  <c r="O79" i="16"/>
  <c r="N79" i="16"/>
  <c r="M79" i="16"/>
  <c r="P78" i="16"/>
  <c r="O78" i="16"/>
  <c r="N78" i="16"/>
  <c r="M78" i="16"/>
  <c r="Q78" i="16" s="1"/>
  <c r="P77" i="16"/>
  <c r="Q77" i="16" s="1"/>
  <c r="O77" i="16"/>
  <c r="N77" i="16"/>
  <c r="M77" i="16"/>
  <c r="P76" i="16"/>
  <c r="O76" i="16"/>
  <c r="N76" i="16"/>
  <c r="M76" i="16"/>
  <c r="Q76" i="16" s="1"/>
  <c r="P75" i="16"/>
  <c r="O75" i="16"/>
  <c r="N75" i="16"/>
  <c r="M75" i="16"/>
  <c r="Q75" i="16" s="1"/>
  <c r="P74" i="16"/>
  <c r="O74" i="16"/>
  <c r="Q74" i="16" s="1"/>
  <c r="N74" i="16"/>
  <c r="M74" i="16"/>
  <c r="P73" i="16"/>
  <c r="O73" i="16"/>
  <c r="N73" i="16"/>
  <c r="M73" i="16"/>
  <c r="Q73" i="16" s="1"/>
  <c r="Q72" i="16"/>
  <c r="P72" i="16"/>
  <c r="O72" i="16"/>
  <c r="N72" i="16"/>
  <c r="M72" i="16"/>
  <c r="Q71" i="16"/>
  <c r="P71" i="16"/>
  <c r="O71" i="16"/>
  <c r="N71" i="16"/>
  <c r="M71" i="16"/>
  <c r="P70" i="16"/>
  <c r="O70" i="16"/>
  <c r="N70" i="16"/>
  <c r="M70" i="16"/>
  <c r="Q70" i="16" s="1"/>
  <c r="P69" i="16"/>
  <c r="Q69" i="16" s="1"/>
  <c r="O69" i="16"/>
  <c r="N69" i="16"/>
  <c r="M69" i="16"/>
  <c r="P68" i="16"/>
  <c r="O68" i="16"/>
  <c r="N68" i="16"/>
  <c r="M68" i="16"/>
  <c r="Q68" i="16" s="1"/>
  <c r="P67" i="16"/>
  <c r="O67" i="16"/>
  <c r="N67" i="16"/>
  <c r="M67" i="16"/>
  <c r="Q67" i="16" s="1"/>
  <c r="P66" i="16"/>
  <c r="O66" i="16"/>
  <c r="Q66" i="16" s="1"/>
  <c r="N66" i="16"/>
  <c r="M66" i="16"/>
  <c r="P65" i="16"/>
  <c r="O65" i="16"/>
  <c r="N65" i="16"/>
  <c r="M65" i="16"/>
  <c r="Q65" i="16" s="1"/>
  <c r="Q64" i="16"/>
  <c r="P64" i="16"/>
  <c r="O64" i="16"/>
  <c r="N64" i="16"/>
  <c r="M64" i="16"/>
  <c r="P62" i="16"/>
  <c r="O62" i="16"/>
  <c r="N62" i="16"/>
  <c r="M62" i="16"/>
  <c r="M61" i="16"/>
  <c r="Q61" i="16" s="1"/>
  <c r="M60" i="16"/>
  <c r="Q60" i="16" s="1"/>
  <c r="M59" i="16"/>
  <c r="Q59" i="16" s="1"/>
  <c r="Q58" i="16"/>
  <c r="P58" i="16"/>
  <c r="O58" i="16"/>
  <c r="N58" i="16"/>
  <c r="M58" i="16"/>
  <c r="Q57" i="16"/>
  <c r="P57" i="16"/>
  <c r="O57" i="16"/>
  <c r="N57" i="16"/>
  <c r="M57" i="16"/>
  <c r="P56" i="16"/>
  <c r="O56" i="16"/>
  <c r="N56" i="16"/>
  <c r="M56" i="16"/>
  <c r="Q56" i="16" s="1"/>
  <c r="P55" i="16"/>
  <c r="Q55" i="16" s="1"/>
  <c r="O55" i="16"/>
  <c r="N55" i="16"/>
  <c r="M55" i="16"/>
  <c r="P54" i="16"/>
  <c r="O54" i="16"/>
  <c r="N54" i="16"/>
  <c r="M54" i="16"/>
  <c r="Q54" i="16" s="1"/>
  <c r="P53" i="16"/>
  <c r="O53" i="16"/>
  <c r="N53" i="16"/>
  <c r="M53" i="16"/>
  <c r="Q53" i="16" s="1"/>
  <c r="P52" i="16"/>
  <c r="O52" i="16"/>
  <c r="Q52" i="16" s="1"/>
  <c r="N52" i="16"/>
  <c r="M52" i="16"/>
  <c r="P51" i="16"/>
  <c r="O51" i="16"/>
  <c r="N51" i="16"/>
  <c r="M51" i="16"/>
  <c r="Q51" i="16" s="1"/>
  <c r="Q50" i="16"/>
  <c r="P50" i="16"/>
  <c r="O50" i="16"/>
  <c r="N50" i="16"/>
  <c r="M50" i="16"/>
  <c r="Q49" i="16"/>
  <c r="P49" i="16"/>
  <c r="O49" i="16"/>
  <c r="N49" i="16"/>
  <c r="M49" i="16"/>
  <c r="P48" i="16"/>
  <c r="O48" i="16"/>
  <c r="N48" i="16"/>
  <c r="M48" i="16"/>
  <c r="Q48" i="16" s="1"/>
  <c r="Q47" i="16"/>
  <c r="P47" i="16"/>
  <c r="O47" i="16"/>
  <c r="N47" i="16"/>
  <c r="M47" i="16"/>
  <c r="P46" i="16"/>
  <c r="O46" i="16"/>
  <c r="N46" i="16"/>
  <c r="M46" i="16"/>
  <c r="Q46" i="16" s="1"/>
  <c r="M45" i="16"/>
  <c r="Q45" i="16" s="1"/>
  <c r="P43" i="16"/>
  <c r="O43" i="16"/>
  <c r="N43" i="16"/>
  <c r="M43" i="16"/>
  <c r="Q42" i="16"/>
  <c r="M42" i="16"/>
  <c r="M41" i="16"/>
  <c r="Q41" i="16" s="1"/>
  <c r="M40" i="16"/>
  <c r="Q40" i="16" s="1"/>
  <c r="M39" i="16"/>
  <c r="Q39" i="16" s="1"/>
  <c r="Q38" i="16"/>
  <c r="P38" i="16"/>
  <c r="O38" i="16"/>
  <c r="N38" i="16"/>
  <c r="M38" i="16"/>
  <c r="Q37" i="16"/>
  <c r="P37" i="16"/>
  <c r="O37" i="16"/>
  <c r="N37" i="16"/>
  <c r="M37" i="16"/>
  <c r="P36" i="16"/>
  <c r="O36" i="16"/>
  <c r="N36" i="16"/>
  <c r="M36" i="16"/>
  <c r="Q36" i="16" s="1"/>
  <c r="Q35" i="16"/>
  <c r="P35" i="16"/>
  <c r="O35" i="16"/>
  <c r="N35" i="16"/>
  <c r="M35" i="16"/>
  <c r="P34" i="16"/>
  <c r="O34" i="16"/>
  <c r="N34" i="16"/>
  <c r="M34" i="16"/>
  <c r="Q34" i="16" s="1"/>
  <c r="P33" i="16"/>
  <c r="O33" i="16"/>
  <c r="N33" i="16"/>
  <c r="M33" i="16"/>
  <c r="Q33" i="16" s="1"/>
  <c r="P32" i="16"/>
  <c r="O32" i="16"/>
  <c r="Q32" i="16" s="1"/>
  <c r="N32" i="16"/>
  <c r="M32" i="16"/>
  <c r="P31" i="16"/>
  <c r="O31" i="16"/>
  <c r="N31" i="16"/>
  <c r="M31" i="16"/>
  <c r="Q31" i="16" s="1"/>
  <c r="Q30" i="16"/>
  <c r="P30" i="16"/>
  <c r="O30" i="16"/>
  <c r="N30" i="16"/>
  <c r="M30" i="16"/>
  <c r="Q29" i="16"/>
  <c r="M29" i="16"/>
  <c r="P27" i="16"/>
  <c r="P117" i="16" s="1"/>
  <c r="O27" i="16"/>
  <c r="N27" i="16"/>
  <c r="N116" i="16" s="1"/>
  <c r="M27" i="16"/>
  <c r="M26" i="16"/>
  <c r="M117" i="16" s="1"/>
  <c r="P25" i="16"/>
  <c r="P116" i="16" s="1"/>
  <c r="O25" i="16"/>
  <c r="Q25" i="16" s="1"/>
  <c r="N25" i="16"/>
  <c r="M25" i="16"/>
  <c r="M116" i="16" s="1"/>
  <c r="P24" i="16"/>
  <c r="O24" i="16"/>
  <c r="N24" i="16"/>
  <c r="M24" i="16"/>
  <c r="Q24" i="16" s="1"/>
  <c r="Q23" i="16"/>
  <c r="P23" i="16"/>
  <c r="O23" i="16"/>
  <c r="N23" i="16"/>
  <c r="M23" i="16"/>
  <c r="Q22" i="16"/>
  <c r="P22" i="16"/>
  <c r="P113" i="16" s="1"/>
  <c r="O22" i="16"/>
  <c r="O110" i="16" s="1"/>
  <c r="N22" i="16"/>
  <c r="N113" i="16" s="1"/>
  <c r="M22" i="16"/>
  <c r="M113" i="16" s="1"/>
  <c r="P21" i="16"/>
  <c r="P110" i="16" s="1"/>
  <c r="O21" i="16"/>
  <c r="N21" i="16"/>
  <c r="N110" i="16" s="1"/>
  <c r="M21" i="16"/>
  <c r="Q21" i="16" s="1"/>
  <c r="Q20" i="16"/>
  <c r="M20" i="16"/>
  <c r="M110" i="16" s="1"/>
  <c r="P18" i="16"/>
  <c r="O18" i="16"/>
  <c r="N18" i="16"/>
  <c r="M18" i="16"/>
  <c r="M17" i="16"/>
  <c r="M106" i="16" s="1"/>
  <c r="Q16" i="16"/>
  <c r="P16" i="16"/>
  <c r="O16" i="16"/>
  <c r="N16" i="16"/>
  <c r="M16" i="16"/>
  <c r="Q15" i="16"/>
  <c r="P15" i="16"/>
  <c r="P106" i="16" s="1"/>
  <c r="O15" i="16"/>
  <c r="O106" i="16" s="1"/>
  <c r="N15" i="16"/>
  <c r="N106" i="16" s="1"/>
  <c r="M15" i="16"/>
  <c r="P14" i="16"/>
  <c r="O14" i="16"/>
  <c r="N14" i="16"/>
  <c r="M14" i="16"/>
  <c r="Q14" i="16" s="1"/>
  <c r="Q13" i="16"/>
  <c r="P13" i="16"/>
  <c r="O13" i="16"/>
  <c r="N13" i="16"/>
  <c r="M13" i="16"/>
  <c r="P12" i="16"/>
  <c r="O12" i="16"/>
  <c r="N12" i="16"/>
  <c r="M12" i="16"/>
  <c r="Q12" i="16" s="1"/>
  <c r="P11" i="16"/>
  <c r="P101" i="16" s="1"/>
  <c r="O11" i="16"/>
  <c r="O101" i="16" s="1"/>
  <c r="N11" i="16"/>
  <c r="N101" i="16" s="1"/>
  <c r="M11" i="16"/>
  <c r="Q11" i="16" s="1"/>
  <c r="M10" i="16"/>
  <c r="Q10" i="16" s="1"/>
  <c r="L260" i="15"/>
  <c r="J20" i="7" s="1"/>
  <c r="L231" i="15"/>
  <c r="J9" i="7" s="1"/>
  <c r="L228" i="15"/>
  <c r="J6" i="7" s="1"/>
  <c r="L216" i="15"/>
  <c r="J8" i="7" s="1"/>
  <c r="L201" i="15"/>
  <c r="J4" i="7" s="1"/>
  <c r="L198" i="15"/>
  <c r="L166" i="15"/>
  <c r="L130" i="15"/>
  <c r="J13" i="7" s="1"/>
  <c r="L116" i="15"/>
  <c r="I115" i="15"/>
  <c r="L115" i="15" s="1"/>
  <c r="L114" i="15"/>
  <c r="L113" i="15"/>
  <c r="I113" i="15"/>
  <c r="L112" i="15"/>
  <c r="L111" i="15"/>
  <c r="L110" i="15"/>
  <c r="L109" i="15"/>
  <c r="I108" i="15"/>
  <c r="L108" i="15" s="1"/>
  <c r="I107" i="15"/>
  <c r="L107" i="15" s="1"/>
  <c r="L106" i="15"/>
  <c r="L105" i="15"/>
  <c r="L104" i="15"/>
  <c r="I103" i="15"/>
  <c r="L103" i="15" s="1"/>
  <c r="I102" i="15"/>
  <c r="L102" i="15" s="1"/>
  <c r="I101" i="15"/>
  <c r="L101" i="15" s="1"/>
  <c r="L100" i="15"/>
  <c r="L99" i="15"/>
  <c r="I99" i="15"/>
  <c r="I98" i="15"/>
  <c r="L98" i="15" s="1"/>
  <c r="L97" i="15"/>
  <c r="L96" i="15"/>
  <c r="L95" i="15"/>
  <c r="I94" i="15"/>
  <c r="L94" i="15" s="1"/>
  <c r="L93" i="15"/>
  <c r="L92" i="15"/>
  <c r="I91" i="15"/>
  <c r="L91" i="15" s="1"/>
  <c r="L90" i="15"/>
  <c r="L89" i="15"/>
  <c r="L88" i="15"/>
  <c r="L87" i="15"/>
  <c r="L86" i="15"/>
  <c r="L83" i="15"/>
  <c r="L82" i="15"/>
  <c r="I81" i="15"/>
  <c r="L81" i="15" s="1"/>
  <c r="L80" i="15"/>
  <c r="L79" i="15"/>
  <c r="L78" i="15"/>
  <c r="I77" i="15"/>
  <c r="L77" i="15" s="1"/>
  <c r="I76" i="15"/>
  <c r="L76" i="15" s="1"/>
  <c r="I75" i="15"/>
  <c r="L75" i="15" s="1"/>
  <c r="L74" i="15"/>
  <c r="I73" i="15"/>
  <c r="L73" i="15" s="1"/>
  <c r="L72" i="15"/>
  <c r="L71" i="15"/>
  <c r="L70" i="15"/>
  <c r="L69" i="15"/>
  <c r="L68" i="15"/>
  <c r="I67" i="15"/>
  <c r="L67" i="15" s="1"/>
  <c r="L66" i="15"/>
  <c r="L65" i="15"/>
  <c r="L64" i="15"/>
  <c r="I63" i="15"/>
  <c r="L63" i="15" s="1"/>
  <c r="L62" i="15"/>
  <c r="L61" i="15"/>
  <c r="I60" i="15"/>
  <c r="L60" i="15" s="1"/>
  <c r="L59" i="15"/>
  <c r="I56" i="15"/>
  <c r="L56" i="15" s="1"/>
  <c r="L55" i="15"/>
  <c r="L54" i="15"/>
  <c r="I53" i="15"/>
  <c r="L53" i="15" s="1"/>
  <c r="L52" i="15"/>
  <c r="L51" i="15"/>
  <c r="L50" i="15"/>
  <c r="L49" i="15"/>
  <c r="I48" i="15"/>
  <c r="L48" i="15" s="1"/>
  <c r="L47" i="15"/>
  <c r="L46" i="15"/>
  <c r="I45" i="15"/>
  <c r="L45" i="15" s="1"/>
  <c r="L44" i="15"/>
  <c r="L43" i="15"/>
  <c r="I42" i="15"/>
  <c r="L42" i="15" s="1"/>
  <c r="I39" i="15"/>
  <c r="L39" i="15" s="1"/>
  <c r="I38" i="15"/>
  <c r="L38" i="15" s="1"/>
  <c r="I37" i="15"/>
  <c r="L37" i="15" s="1"/>
  <c r="L36" i="15"/>
  <c r="L35" i="15"/>
  <c r="I34" i="15"/>
  <c r="L34" i="15" s="1"/>
  <c r="L33" i="15"/>
  <c r="I32" i="15"/>
  <c r="L32" i="15" s="1"/>
  <c r="L31" i="15"/>
  <c r="I28" i="15"/>
  <c r="L28" i="15" s="1"/>
  <c r="I27" i="15"/>
  <c r="L27" i="15" s="1"/>
  <c r="I26" i="15"/>
  <c r="L26" i="15" s="1"/>
  <c r="I25" i="15"/>
  <c r="L25" i="15" s="1"/>
  <c r="I24" i="15"/>
  <c r="L24" i="15" s="1"/>
  <c r="I23" i="15"/>
  <c r="L23" i="15" s="1"/>
  <c r="I22" i="15"/>
  <c r="L22" i="15" s="1"/>
  <c r="I21" i="15"/>
  <c r="L21" i="15" s="1"/>
  <c r="I20" i="15"/>
  <c r="L20" i="15" s="1"/>
  <c r="I19" i="15"/>
  <c r="L19" i="15" s="1"/>
  <c r="I18" i="15"/>
  <c r="L18" i="15" s="1"/>
  <c r="I17" i="15"/>
  <c r="L17" i="15" s="1"/>
  <c r="I14" i="15"/>
  <c r="L14" i="15" s="1"/>
  <c r="I13" i="15"/>
  <c r="L13" i="15" s="1"/>
  <c r="I12" i="15"/>
  <c r="L12" i="15" s="1"/>
  <c r="I11" i="15"/>
  <c r="L11" i="15" s="1"/>
  <c r="I10" i="15"/>
  <c r="L10" i="15" s="1"/>
  <c r="D175" i="14"/>
  <c r="G174" i="14"/>
  <c r="H7" i="7" s="1"/>
  <c r="G154" i="14"/>
  <c r="H8" i="7" s="1"/>
  <c r="G140" i="14"/>
  <c r="G135" i="14"/>
  <c r="G124" i="14"/>
  <c r="H5" i="7" s="1"/>
  <c r="G101" i="14"/>
  <c r="H4" i="7" s="1"/>
  <c r="G78" i="14"/>
  <c r="H17" i="7" s="1"/>
  <c r="G73" i="14"/>
  <c r="H20" i="7" s="1"/>
  <c r="G68" i="14"/>
  <c r="G57" i="14"/>
  <c r="H18" i="7" s="1"/>
  <c r="G49" i="14"/>
  <c r="H19" i="7" s="1"/>
  <c r="G38" i="14"/>
  <c r="H21" i="7" s="1"/>
  <c r="G33" i="14"/>
  <c r="H12" i="7" s="1"/>
  <c r="G25" i="14"/>
  <c r="H13" i="7" s="1"/>
  <c r="G17" i="14"/>
  <c r="H11" i="7" s="1"/>
  <c r="G74" i="13"/>
  <c r="G7" i="7" s="1"/>
  <c r="G65" i="13"/>
  <c r="G5" i="7" s="1"/>
  <c r="G51" i="13"/>
  <c r="G21" i="7" s="1"/>
  <c r="G46" i="13"/>
  <c r="G19" i="7" s="1"/>
  <c r="G40" i="13"/>
  <c r="G18" i="7" s="1"/>
  <c r="G34" i="13"/>
  <c r="G17" i="7" s="1"/>
  <c r="G30" i="13"/>
  <c r="G26" i="13"/>
  <c r="G11" i="7" s="1"/>
  <c r="G16" i="13"/>
  <c r="G13" i="7" s="1"/>
  <c r="G119" i="11"/>
  <c r="G35" i="11"/>
  <c r="G66" i="11"/>
  <c r="F11" i="7"/>
  <c r="G78" i="9"/>
  <c r="E11" i="7"/>
  <c r="G88" i="9"/>
  <c r="D11" i="7"/>
  <c r="G151" i="9"/>
  <c r="E15" i="7" s="1"/>
  <c r="H14" i="7" l="1"/>
  <c r="L40" i="15"/>
  <c r="J19" i="7" s="1"/>
  <c r="L117" i="15"/>
  <c r="J7" i="7" s="1"/>
  <c r="J10" i="7" s="1"/>
  <c r="J14" i="7"/>
  <c r="H10" i="7"/>
  <c r="G175" i="14"/>
  <c r="L11" i="7"/>
  <c r="L14" i="7" s="1"/>
  <c r="L24" i="7" s="1"/>
  <c r="G14" i="7"/>
  <c r="G23" i="7"/>
  <c r="G10" i="7"/>
  <c r="K23" i="7"/>
  <c r="K14" i="7"/>
  <c r="H23" i="7"/>
  <c r="H24" i="7" s="1"/>
  <c r="Q101" i="16"/>
  <c r="Q90" i="16"/>
  <c r="Q43" i="16"/>
  <c r="Q62" i="16"/>
  <c r="O116" i="16"/>
  <c r="Q26" i="16"/>
  <c r="Q27" i="16" s="1"/>
  <c r="M101" i="16"/>
  <c r="O113" i="16"/>
  <c r="N117" i="16"/>
  <c r="Q17" i="16"/>
  <c r="Q18" i="16" s="1"/>
  <c r="L15" i="15"/>
  <c r="J15" i="7" s="1"/>
  <c r="L57" i="15"/>
  <c r="J18" i="7" s="1"/>
  <c r="L29" i="15"/>
  <c r="J21" i="7" s="1"/>
  <c r="L84" i="15"/>
  <c r="G29" i="11"/>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82" i="6"/>
  <c r="H83" i="6"/>
  <c r="H84" i="6"/>
  <c r="H85" i="6"/>
  <c r="H86" i="6"/>
  <c r="H87" i="6"/>
  <c r="H88" i="6"/>
  <c r="H89" i="6"/>
  <c r="H90" i="6"/>
  <c r="H91" i="6"/>
  <c r="H93" i="6"/>
  <c r="H94" i="6"/>
  <c r="H95" i="6"/>
  <c r="H96" i="6"/>
  <c r="H97" i="6"/>
  <c r="G24" i="7" l="1"/>
  <c r="L261" i="15"/>
  <c r="J16" i="7"/>
  <c r="J23" i="7" s="1"/>
  <c r="J24" i="7" s="1"/>
  <c r="H98" i="6"/>
  <c r="H914" i="6" s="1"/>
  <c r="K24" i="7"/>
  <c r="Q117" i="16"/>
  <c r="G94" i="11" l="1"/>
  <c r="F15" i="7" s="1"/>
  <c r="G159" i="9"/>
  <c r="G99" i="11" l="1"/>
  <c r="G98" i="11"/>
  <c r="G97" i="11"/>
  <c r="G96" i="11"/>
  <c r="G106" i="11" l="1"/>
  <c r="F12" i="7" s="1"/>
  <c r="D16" i="7" l="1"/>
  <c r="G48" i="11" l="1"/>
  <c r="E16" i="7" l="1"/>
  <c r="F13" i="7" l="1"/>
  <c r="E13" i="7" l="1"/>
  <c r="D13" i="7"/>
  <c r="D14" i="7" s="1"/>
  <c r="E14" i="7" l="1"/>
  <c r="F14" i="7"/>
  <c r="E21" i="7" l="1"/>
  <c r="D21" i="7" l="1"/>
  <c r="A784" i="6"/>
  <c r="B784" i="6"/>
  <c r="D784" i="6"/>
  <c r="D703" i="6"/>
  <c r="B703" i="6"/>
  <c r="A703" i="6"/>
  <c r="D702" i="6"/>
  <c r="B702" i="6"/>
  <c r="A702" i="6"/>
  <c r="D701" i="6"/>
  <c r="B701" i="6"/>
  <c r="A701" i="6"/>
  <c r="D833" i="6"/>
  <c r="B833" i="6"/>
  <c r="A833" i="6"/>
  <c r="D748" i="6"/>
  <c r="B748" i="6"/>
  <c r="A748" i="6"/>
  <c r="D763" i="6"/>
  <c r="B763" i="6"/>
  <c r="A763" i="6"/>
  <c r="D830" i="6"/>
  <c r="B830" i="6"/>
  <c r="A830" i="6"/>
  <c r="D728" i="6"/>
  <c r="B728" i="6"/>
  <c r="A728" i="6"/>
  <c r="D829" i="6"/>
  <c r="B829" i="6"/>
  <c r="A829" i="6"/>
  <c r="D732" i="6"/>
  <c r="B732" i="6"/>
  <c r="A732" i="6"/>
  <c r="D731" i="6"/>
  <c r="B731" i="6"/>
  <c r="A731" i="6"/>
  <c r="D828" i="6"/>
  <c r="B828" i="6"/>
  <c r="A828" i="6"/>
  <c r="D738" i="6"/>
  <c r="B738" i="6"/>
  <c r="A738" i="6"/>
  <c r="D737" i="6"/>
  <c r="B737" i="6"/>
  <c r="A737" i="6"/>
  <c r="D736" i="6"/>
  <c r="B736" i="6"/>
  <c r="A736" i="6"/>
  <c r="D735" i="6"/>
  <c r="B735" i="6"/>
  <c r="A735" i="6"/>
  <c r="D734" i="6"/>
  <c r="B734" i="6"/>
  <c r="A734" i="6"/>
  <c r="D827" i="6"/>
  <c r="B827" i="6"/>
  <c r="A827" i="6"/>
  <c r="D726" i="6"/>
  <c r="B726" i="6"/>
  <c r="A726" i="6"/>
  <c r="D725" i="6"/>
  <c r="B725" i="6"/>
  <c r="A725" i="6"/>
  <c r="D724" i="6"/>
  <c r="B724" i="6"/>
  <c r="A724" i="6"/>
  <c r="D739" i="6"/>
  <c r="B739" i="6"/>
  <c r="A739" i="6"/>
  <c r="D776" i="6"/>
  <c r="B776" i="6"/>
  <c r="A776" i="6"/>
  <c r="D775" i="6"/>
  <c r="B775" i="6"/>
  <c r="A775" i="6"/>
  <c r="D758" i="6"/>
  <c r="B758" i="6"/>
  <c r="A758" i="6"/>
  <c r="D757" i="6"/>
  <c r="B757" i="6"/>
  <c r="A757" i="6"/>
  <c r="D826" i="6"/>
  <c r="B826" i="6"/>
  <c r="A826" i="6"/>
  <c r="D713" i="6"/>
  <c r="B713" i="6"/>
  <c r="A713" i="6"/>
  <c r="D825" i="6"/>
  <c r="B825" i="6"/>
  <c r="A825" i="6"/>
  <c r="D824" i="6"/>
  <c r="B824" i="6"/>
  <c r="A824" i="6"/>
  <c r="D823" i="6"/>
  <c r="B823" i="6"/>
  <c r="A823" i="6"/>
  <c r="D822" i="6"/>
  <c r="B822" i="6"/>
  <c r="A822" i="6"/>
  <c r="D821" i="6"/>
  <c r="B821" i="6"/>
  <c r="A821" i="6"/>
  <c r="D820" i="6"/>
  <c r="B820" i="6"/>
  <c r="A820" i="6"/>
  <c r="D819" i="6"/>
  <c r="B819" i="6"/>
  <c r="A819" i="6"/>
  <c r="D818" i="6"/>
  <c r="B818" i="6"/>
  <c r="A818" i="6"/>
  <c r="D733" i="6"/>
  <c r="B733" i="6"/>
  <c r="A733" i="6"/>
  <c r="D730" i="6"/>
  <c r="B730" i="6"/>
  <c r="A730" i="6"/>
  <c r="D727" i="6"/>
  <c r="B727" i="6"/>
  <c r="A727"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817" i="6"/>
  <c r="B817" i="6"/>
  <c r="A817" i="6"/>
  <c r="D759" i="6"/>
  <c r="B759" i="6"/>
  <c r="A759" i="6"/>
  <c r="D770" i="6"/>
  <c r="B770" i="6"/>
  <c r="A770" i="6"/>
  <c r="D729" i="6"/>
  <c r="B729" i="6"/>
  <c r="A729" i="6"/>
  <c r="D769" i="6"/>
  <c r="B769" i="6"/>
  <c r="A769" i="6"/>
  <c r="D768" i="6"/>
  <c r="B768" i="6"/>
  <c r="A768" i="6"/>
  <c r="D816" i="6"/>
  <c r="B816" i="6"/>
  <c r="A816" i="6"/>
  <c r="D815" i="6"/>
  <c r="B815" i="6"/>
  <c r="A815" i="6"/>
  <c r="D814" i="6"/>
  <c r="B814" i="6"/>
  <c r="A814" i="6"/>
  <c r="D777" i="6"/>
  <c r="B777" i="6"/>
  <c r="A777" i="6"/>
  <c r="D756" i="6"/>
  <c r="B756" i="6"/>
  <c r="A756" i="6"/>
  <c r="D712" i="6"/>
  <c r="B712" i="6"/>
  <c r="A712" i="6"/>
  <c r="D711" i="6"/>
  <c r="B711" i="6"/>
  <c r="A711" i="6"/>
  <c r="D710" i="6"/>
  <c r="B710" i="6"/>
  <c r="A710" i="6"/>
  <c r="D813" i="6"/>
  <c r="B813" i="6"/>
  <c r="A813" i="6"/>
  <c r="D812" i="6"/>
  <c r="B812" i="6"/>
  <c r="A812" i="6"/>
  <c r="D811" i="6"/>
  <c r="B811" i="6"/>
  <c r="A811" i="6"/>
  <c r="D810" i="6"/>
  <c r="B810" i="6"/>
  <c r="A810" i="6"/>
  <c r="D809" i="6"/>
  <c r="B809" i="6"/>
  <c r="A809" i="6"/>
  <c r="D808" i="6"/>
  <c r="B808" i="6"/>
  <c r="A808" i="6"/>
  <c r="D807" i="6"/>
  <c r="B807" i="6"/>
  <c r="A807" i="6"/>
  <c r="D806" i="6"/>
  <c r="B806" i="6"/>
  <c r="A806" i="6"/>
  <c r="D805" i="6"/>
  <c r="B805" i="6"/>
  <c r="A805" i="6"/>
  <c r="D804" i="6"/>
  <c r="B804" i="6"/>
  <c r="A804" i="6"/>
  <c r="D803" i="6"/>
  <c r="B803" i="6"/>
  <c r="A803" i="6"/>
  <c r="D802" i="6"/>
  <c r="B802" i="6"/>
  <c r="A802" i="6"/>
  <c r="D801" i="6"/>
  <c r="B801" i="6"/>
  <c r="A801" i="6"/>
  <c r="D800" i="6"/>
  <c r="B800" i="6"/>
  <c r="A800" i="6"/>
  <c r="D799" i="6"/>
  <c r="B799" i="6"/>
  <c r="A799" i="6"/>
  <c r="D798" i="6"/>
  <c r="B798" i="6"/>
  <c r="A798" i="6"/>
  <c r="D797" i="6"/>
  <c r="B797" i="6"/>
  <c r="A797" i="6"/>
  <c r="D796" i="6"/>
  <c r="B796" i="6"/>
  <c r="A796" i="6"/>
  <c r="D795" i="6"/>
  <c r="B795" i="6"/>
  <c r="A795" i="6"/>
  <c r="D794" i="6"/>
  <c r="B794" i="6"/>
  <c r="A794" i="6"/>
  <c r="D793" i="6"/>
  <c r="B793" i="6"/>
  <c r="A793" i="6"/>
  <c r="D783" i="6"/>
  <c r="B783" i="6"/>
  <c r="A783" i="6"/>
  <c r="D760" i="6"/>
  <c r="B760" i="6"/>
  <c r="A760" i="6"/>
  <c r="D755" i="6"/>
  <c r="B755" i="6"/>
  <c r="A755" i="6"/>
  <c r="D761" i="6"/>
  <c r="B761" i="6"/>
  <c r="A761" i="6"/>
  <c r="D782" i="6"/>
  <c r="B782" i="6"/>
  <c r="A782" i="6"/>
  <c r="D754" i="6"/>
  <c r="B754" i="6"/>
  <c r="A754" i="6"/>
  <c r="D753" i="6"/>
  <c r="B753" i="6"/>
  <c r="A753" i="6"/>
  <c r="D752" i="6"/>
  <c r="B752" i="6"/>
  <c r="A752" i="6"/>
  <c r="D751" i="6"/>
  <c r="B751" i="6"/>
  <c r="A751" i="6"/>
  <c r="D774" i="6"/>
  <c r="B774" i="6"/>
  <c r="A774" i="6"/>
  <c r="D773" i="6"/>
  <c r="B773" i="6"/>
  <c r="A773" i="6"/>
  <c r="D771" i="6"/>
  <c r="B771" i="6"/>
  <c r="A771" i="6"/>
  <c r="D714" i="6"/>
  <c r="B714" i="6"/>
  <c r="A714" i="6"/>
  <c r="D709" i="6"/>
  <c r="B709" i="6"/>
  <c r="A709" i="6"/>
  <c r="D708" i="6"/>
  <c r="B708" i="6"/>
  <c r="A708" i="6"/>
  <c r="D707" i="6"/>
  <c r="B707" i="6"/>
  <c r="A707" i="6"/>
  <c r="D772" i="6"/>
  <c r="B772" i="6"/>
  <c r="A772" i="6"/>
  <c r="D749" i="6"/>
  <c r="B749" i="6"/>
  <c r="A749" i="6"/>
  <c r="D706" i="6"/>
  <c r="B706" i="6"/>
  <c r="A706" i="6"/>
  <c r="D705" i="6"/>
  <c r="B705" i="6"/>
  <c r="A705" i="6"/>
  <c r="D792" i="6"/>
  <c r="B792" i="6"/>
  <c r="A792" i="6"/>
  <c r="D767" i="6"/>
  <c r="B767" i="6"/>
  <c r="A767" i="6"/>
  <c r="D791" i="6"/>
  <c r="B791" i="6"/>
  <c r="A791" i="6"/>
  <c r="D790" i="6"/>
  <c r="B790" i="6"/>
  <c r="A790" i="6"/>
  <c r="D778" i="6"/>
  <c r="B778" i="6"/>
  <c r="A778" i="6"/>
  <c r="D781" i="6"/>
  <c r="B781" i="6"/>
  <c r="A781" i="6"/>
  <c r="D789" i="6"/>
  <c r="B789" i="6"/>
  <c r="A789" i="6"/>
  <c r="D766" i="6"/>
  <c r="B766" i="6"/>
  <c r="A766" i="6"/>
  <c r="D765" i="6"/>
  <c r="B765" i="6"/>
  <c r="A765" i="6"/>
  <c r="D764" i="6"/>
  <c r="B764" i="6"/>
  <c r="A764" i="6"/>
  <c r="D780" i="6"/>
  <c r="B780" i="6"/>
  <c r="A780" i="6"/>
  <c r="D747" i="6"/>
  <c r="B747" i="6"/>
  <c r="A747" i="6"/>
  <c r="D750" i="6"/>
  <c r="B750" i="6"/>
  <c r="A750" i="6"/>
  <c r="D788" i="6"/>
  <c r="B788" i="6"/>
  <c r="A788" i="6"/>
  <c r="D787" i="6"/>
  <c r="B787" i="6"/>
  <c r="A787" i="6"/>
  <c r="D786" i="6"/>
  <c r="B786" i="6"/>
  <c r="A786" i="6"/>
  <c r="D785" i="6"/>
  <c r="B785" i="6"/>
  <c r="A785" i="6"/>
  <c r="D704" i="6"/>
  <c r="B704" i="6"/>
  <c r="A704" i="6"/>
  <c r="D779" i="6"/>
  <c r="B779" i="6"/>
  <c r="A779" i="6"/>
  <c r="D700" i="6"/>
  <c r="B700" i="6"/>
  <c r="A700" i="6"/>
  <c r="D699" i="6"/>
  <c r="B699" i="6"/>
  <c r="A699" i="6"/>
  <c r="D698" i="6"/>
  <c r="B698" i="6"/>
  <c r="A698" i="6"/>
  <c r="D697" i="6"/>
  <c r="B697" i="6"/>
  <c r="A697" i="6"/>
  <c r="F18" i="7" l="1"/>
  <c r="E18" i="7" l="1"/>
  <c r="D18" i="7" l="1"/>
  <c r="E5" i="7" l="1"/>
  <c r="D15" i="7"/>
  <c r="D8" i="7" l="1"/>
  <c r="D5" i="7" l="1"/>
  <c r="E22" i="7" l="1"/>
  <c r="F22" i="7"/>
  <c r="D22" i="7"/>
  <c r="F6" i="7" l="1"/>
  <c r="E6" i="7" l="1"/>
  <c r="D6" i="7" l="1"/>
  <c r="F17" i="7" l="1"/>
  <c r="E17" i="7" l="1"/>
  <c r="D17" i="7" l="1"/>
  <c r="F7" i="7" l="1"/>
  <c r="F10" i="7" s="1"/>
  <c r="E7" i="7" l="1"/>
  <c r="D7" i="7" l="1"/>
  <c r="G24" i="9" l="1"/>
  <c r="E20" i="7" s="1"/>
  <c r="D20" i="7" l="1"/>
  <c r="G15" i="9" l="1"/>
  <c r="E19" i="7" s="1"/>
  <c r="E23" i="7" s="1"/>
  <c r="E4" i="7"/>
  <c r="E10" i="7" s="1"/>
  <c r="E24" i="7" l="1"/>
  <c r="D4" i="7" l="1"/>
  <c r="D10" i="7" s="1"/>
  <c r="F19" i="7"/>
  <c r="F23" i="7" s="1"/>
  <c r="F24" i="7" s="1"/>
  <c r="D19" i="7" l="1"/>
  <c r="D2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I5" authorId="0" shapeId="0" xr:uid="{00000000-0006-0000-0000-000001000000}">
      <text>
        <r>
          <rPr>
            <sz val="9"/>
            <color indexed="81"/>
            <rFont val="Tahoma"/>
            <family val="2"/>
          </rPr>
          <t>Fondo Nacional de Emergencias (FNE)
O
Presupuesto ordinario de la institución</t>
        </r>
      </text>
    </comment>
    <comment ref="A99" authorId="1" shapeId="0" xr:uid="{FFD66C41-CFDF-4558-98C9-EFE4A644E5A7}">
      <text>
        <r>
          <rPr>
            <b/>
            <sz val="9"/>
            <color indexed="81"/>
            <rFont val="Tahoma"/>
            <charset val="1"/>
          </rPr>
          <t>Catalina Artavia Pereira:</t>
        </r>
        <r>
          <rPr>
            <sz val="9"/>
            <color indexed="81"/>
            <rFont val="Tahoma"/>
            <charset val="1"/>
          </rPr>
          <t xml:space="preserve">
Actualizado al 11 de febrero</t>
        </r>
      </text>
    </comment>
    <comment ref="A545" authorId="1" shapeId="0" xr:uid="{D44B9F85-F2B2-4365-A7F4-3327DA57CA33}">
      <text>
        <r>
          <rPr>
            <b/>
            <sz val="9"/>
            <color indexed="81"/>
            <rFont val="Tahoma"/>
            <charset val="1"/>
          </rPr>
          <t>Catalina Artavia Pereira:</t>
        </r>
        <r>
          <rPr>
            <sz val="9"/>
            <color indexed="81"/>
            <rFont val="Tahoma"/>
            <charset val="1"/>
          </rPr>
          <t xml:space="preserve">
Actualizado al 12 de febrero 2021</t>
        </r>
      </text>
    </comment>
    <comment ref="A577" authorId="1" shapeId="0" xr:uid="{7B2CCF11-A081-422C-A84C-5E8D215DCDF2}">
      <text>
        <r>
          <rPr>
            <b/>
            <sz val="9"/>
            <color indexed="81"/>
            <rFont val="Tahoma"/>
            <charset val="1"/>
          </rPr>
          <t>Catalina Artavia Pereira:</t>
        </r>
        <r>
          <rPr>
            <sz val="9"/>
            <color indexed="81"/>
            <rFont val="Tahoma"/>
            <charset val="1"/>
          </rPr>
          <t xml:space="preserve">
Actualizado el 11 de febrero</t>
        </r>
      </text>
    </comment>
    <comment ref="A582" authorId="1" shapeId="0" xr:uid="{788E2D96-FAB0-47FB-A558-4759BED60700}">
      <text>
        <r>
          <rPr>
            <b/>
            <sz val="9"/>
            <color indexed="81"/>
            <rFont val="Tahoma"/>
            <family val="2"/>
          </rPr>
          <t>Catalina Artavia Pereira:
Actualizada el 2 de febrero</t>
        </r>
      </text>
    </comment>
    <comment ref="A596" authorId="1" shapeId="0" xr:uid="{7CD56173-9E96-416A-B64F-DAEC718DDA88}">
      <text>
        <r>
          <rPr>
            <b/>
            <sz val="9"/>
            <color indexed="81"/>
            <rFont val="Tahoma"/>
            <charset val="1"/>
          </rPr>
          <t>Catalina Artavia Pereira:</t>
        </r>
        <r>
          <rPr>
            <sz val="9"/>
            <color indexed="81"/>
            <rFont val="Tahoma"/>
            <charset val="1"/>
          </rPr>
          <t xml:space="preserve">
Actualizado al 5 de febrero</t>
        </r>
      </text>
    </comment>
    <comment ref="B740" authorId="1" shapeId="0" xr:uid="{A953868E-7B75-4B97-A25A-CBEEDA01133C}">
      <text>
        <r>
          <rPr>
            <b/>
            <sz val="9"/>
            <color indexed="81"/>
            <rFont val="Tahoma"/>
            <family val="2"/>
          </rPr>
          <t>Catalina Artavia Pereira:</t>
        </r>
        <r>
          <rPr>
            <sz val="9"/>
            <color indexed="81"/>
            <rFont val="Tahoma"/>
            <family val="2"/>
          </rPr>
          <t xml:space="preserve">
Toda la Ruta</t>
        </r>
      </text>
    </comment>
    <comment ref="B741" authorId="1" shapeId="0" xr:uid="{E1E4B3D8-EED4-4BF4-93FC-B0BB9C9A874E}">
      <text>
        <r>
          <rPr>
            <b/>
            <sz val="9"/>
            <color indexed="81"/>
            <rFont val="Tahoma"/>
            <family val="2"/>
          </rPr>
          <t>Catalina Artavia Pereira:</t>
        </r>
        <r>
          <rPr>
            <sz val="9"/>
            <color indexed="81"/>
            <rFont val="Tahoma"/>
            <family val="2"/>
          </rPr>
          <t xml:space="preserve">
Está: Toda la Ruta.</t>
        </r>
      </text>
    </comment>
    <comment ref="B742" authorId="1" shapeId="0" xr:uid="{5C4C731F-1E43-4EC5-AE2E-D5ABE9184F61}">
      <text>
        <r>
          <rPr>
            <b/>
            <sz val="9"/>
            <color indexed="81"/>
            <rFont val="Tahoma"/>
            <family val="2"/>
          </rPr>
          <t>Catalina Artavia Pereira:</t>
        </r>
        <r>
          <rPr>
            <sz val="9"/>
            <color indexed="81"/>
            <rFont val="Tahoma"/>
            <family val="2"/>
          </rPr>
          <t xml:space="preserve">
Toda la Ruta</t>
        </r>
      </text>
    </comment>
    <comment ref="A762" authorId="1" shapeId="0" xr:uid="{2F8CB3FF-6B04-446A-B24A-3135EB924C05}">
      <text>
        <r>
          <rPr>
            <b/>
            <sz val="9"/>
            <color indexed="81"/>
            <rFont val="Tahoma"/>
            <family val="2"/>
          </rPr>
          <t>Catalina Artavia Pereira:</t>
        </r>
        <r>
          <rPr>
            <sz val="9"/>
            <color indexed="81"/>
            <rFont val="Tahoma"/>
            <family val="2"/>
          </rPr>
          <t xml:space="preserve">
Corredores</t>
        </r>
      </text>
    </comment>
    <comment ref="B762" authorId="1" shapeId="0" xr:uid="{C8C118FF-BE0E-43B2-86B3-4BD94F9AFEEC}">
      <text>
        <r>
          <rPr>
            <b/>
            <sz val="9"/>
            <color indexed="81"/>
            <rFont val="Tahoma"/>
            <family val="2"/>
          </rPr>
          <t>Catalina Artavia Pereira:</t>
        </r>
        <r>
          <rPr>
            <sz val="9"/>
            <color indexed="81"/>
            <rFont val="Tahoma"/>
            <family val="2"/>
          </rPr>
          <t xml:space="preserve">
Toda la Ruta</t>
        </r>
      </text>
    </comment>
    <comment ref="A831" authorId="1" shapeId="0" xr:uid="{52B844B7-5724-4D2E-9A20-898BA5D0B9E9}">
      <text>
        <r>
          <rPr>
            <b/>
            <sz val="9"/>
            <color indexed="81"/>
            <rFont val="Tahoma"/>
            <family val="2"/>
          </rPr>
          <t>Catalina Artavia Pereira:</t>
        </r>
        <r>
          <rPr>
            <sz val="9"/>
            <color indexed="81"/>
            <rFont val="Tahoma"/>
            <family val="2"/>
          </rPr>
          <t xml:space="preserve">
Corredores.</t>
        </r>
      </text>
    </comment>
    <comment ref="B831" authorId="1" shapeId="0" xr:uid="{7A3D63BD-6FE9-4BC8-8AEA-D248BDAA86FC}">
      <text>
        <r>
          <rPr>
            <b/>
            <sz val="9"/>
            <color indexed="81"/>
            <rFont val="Tahoma"/>
            <family val="2"/>
          </rPr>
          <t>Catalina Artavia Pereira:</t>
        </r>
        <r>
          <rPr>
            <sz val="9"/>
            <color indexed="81"/>
            <rFont val="Tahoma"/>
            <family val="2"/>
          </rPr>
          <t xml:space="preserve">
Toda la ruta
</t>
        </r>
      </text>
    </comment>
    <comment ref="A832" authorId="1" shapeId="0" xr:uid="{DB601BC6-FC8A-4A5B-9DED-1BD405E33C52}">
      <text>
        <r>
          <rPr>
            <b/>
            <sz val="9"/>
            <color indexed="81"/>
            <rFont val="Tahoma"/>
            <family val="2"/>
          </rPr>
          <t>Catalina Artavia Pereira:</t>
        </r>
        <r>
          <rPr>
            <sz val="9"/>
            <color indexed="81"/>
            <rFont val="Tahoma"/>
            <family val="2"/>
          </rPr>
          <t xml:space="preserve">
Corredores</t>
        </r>
      </text>
    </comment>
    <comment ref="B832" authorId="1" shapeId="0" xr:uid="{0020E056-6B41-4E11-BF64-AB52B880AB5E}">
      <text>
        <r>
          <rPr>
            <b/>
            <sz val="9"/>
            <color indexed="81"/>
            <rFont val="Tahoma"/>
            <family val="2"/>
          </rPr>
          <t>Catalina Artavia Pereira:</t>
        </r>
        <r>
          <rPr>
            <sz val="9"/>
            <color indexed="81"/>
            <rFont val="Tahoma"/>
            <family val="2"/>
          </rPr>
          <t xml:space="preserve">
Toda la ruta
</t>
        </r>
      </text>
    </comment>
    <comment ref="A835" authorId="1" shapeId="0" xr:uid="{D87969A1-4E2A-41E4-9209-AF51ADEC147E}">
      <text>
        <r>
          <rPr>
            <b/>
            <sz val="9"/>
            <color indexed="81"/>
            <rFont val="Tahoma"/>
            <charset val="1"/>
          </rPr>
          <t>Catalina Artavia Pereira:</t>
        </r>
        <r>
          <rPr>
            <sz val="9"/>
            <color indexed="81"/>
            <rFont val="Tahoma"/>
            <charset val="1"/>
          </rPr>
          <t xml:space="preserve">
Actualizado al 9 de febrero</t>
        </r>
      </text>
    </comment>
    <comment ref="A893" authorId="1" shapeId="0" xr:uid="{2B21EAAC-415D-4089-9BA1-089FE309AE12}">
      <text>
        <r>
          <rPr>
            <b/>
            <sz val="9"/>
            <color indexed="81"/>
            <rFont val="Tahoma"/>
            <charset val="1"/>
          </rPr>
          <t>Catalina Artavia Pereira:</t>
        </r>
        <r>
          <rPr>
            <sz val="9"/>
            <color indexed="81"/>
            <rFont val="Tahoma"/>
            <charset val="1"/>
          </rPr>
          <t xml:space="preserve">
Actualizado al 12 de febrero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H5" authorId="0" shapeId="0" xr:uid="{5E64AE08-4F55-4EC4-81FD-DE802A4AC342}">
      <text>
        <r>
          <rPr>
            <sz val="9"/>
            <color indexed="81"/>
            <rFont val="Tahoma"/>
            <family val="2"/>
          </rPr>
          <t>Fondo Nacional de Emergencias (FNE)
O
Presupuesto ordinario de la institución</t>
        </r>
      </text>
    </comment>
    <comment ref="A16" authorId="1" shapeId="0" xr:uid="{BF60AB36-D26E-418C-AA85-639E5FC28B5F}">
      <text>
        <r>
          <rPr>
            <b/>
            <sz val="9"/>
            <color indexed="81"/>
            <rFont val="Tahoma"/>
            <charset val="1"/>
          </rPr>
          <t>Catalina Artavia Pereira:</t>
        </r>
        <r>
          <rPr>
            <sz val="9"/>
            <color indexed="81"/>
            <rFont val="Tahoma"/>
            <charset val="1"/>
          </rPr>
          <t xml:space="preserve">
Actualizado al 11 de febrero</t>
        </r>
      </text>
    </comment>
    <comment ref="A17" authorId="1" shapeId="0" xr:uid="{C3F39112-1FCB-4DAF-88AB-86D2ECD8A0FB}">
      <text>
        <r>
          <rPr>
            <b/>
            <sz val="9"/>
            <color indexed="81"/>
            <rFont val="Tahoma"/>
            <family val="2"/>
          </rPr>
          <t xml:space="preserve">
Distrito: Desamparados</t>
        </r>
      </text>
    </comment>
    <comment ref="A18" authorId="1" shapeId="0" xr:uid="{67F61743-6545-407B-B38A-6FEB2A0F92E7}">
      <text>
        <r>
          <rPr>
            <b/>
            <sz val="9"/>
            <color indexed="81"/>
            <rFont val="Tahoma"/>
            <family val="2"/>
          </rPr>
          <t xml:space="preserve">Distrito: Desamparados
</t>
        </r>
      </text>
    </comment>
    <comment ref="A32" authorId="1" shapeId="0" xr:uid="{74E11410-833D-4158-B258-4FD5B76CA9C0}">
      <text>
        <r>
          <rPr>
            <b/>
            <sz val="9"/>
            <color indexed="81"/>
            <rFont val="Tahoma"/>
            <charset val="1"/>
          </rPr>
          <t>Catalina Artavia Pereira:</t>
        </r>
        <r>
          <rPr>
            <sz val="9"/>
            <color indexed="81"/>
            <rFont val="Tahoma"/>
            <charset val="1"/>
          </rPr>
          <t xml:space="preserve">
Actualizado al 12 de febrero 2021
</t>
        </r>
      </text>
    </comment>
    <comment ref="A59" authorId="1" shapeId="0" xr:uid="{8A4F6C6E-E446-4D1F-B9CD-6FEBCF4372E2}">
      <text>
        <r>
          <rPr>
            <b/>
            <sz val="9"/>
            <color indexed="81"/>
            <rFont val="Tahoma"/>
            <family val="2"/>
          </rPr>
          <t>Catalina Artavia Pereira:</t>
        </r>
        <r>
          <rPr>
            <sz val="9"/>
            <color indexed="81"/>
            <rFont val="Tahoma"/>
            <family val="2"/>
          </rPr>
          <t xml:space="preserve">
Actauliazado el 2 de febrero</t>
        </r>
      </text>
    </comment>
    <comment ref="A64" authorId="1" shapeId="0" xr:uid="{14FE81F6-220C-47D3-B674-E5A2F62DE1D1}">
      <text>
        <r>
          <rPr>
            <b/>
            <sz val="9"/>
            <color indexed="81"/>
            <rFont val="Tahoma"/>
            <charset val="1"/>
          </rPr>
          <t>Catalina Artavia Pereira:</t>
        </r>
        <r>
          <rPr>
            <sz val="9"/>
            <color indexed="81"/>
            <rFont val="Tahoma"/>
            <charset val="1"/>
          </rPr>
          <t xml:space="preserve">
Actualizado el 5 de febrero</t>
        </r>
      </text>
    </comment>
    <comment ref="A89" authorId="1" shapeId="0" xr:uid="{077977B9-E38B-4886-9CA6-AF5888C17957}">
      <text>
        <r>
          <rPr>
            <b/>
            <sz val="9"/>
            <color indexed="81"/>
            <rFont val="Tahoma"/>
            <charset val="1"/>
          </rPr>
          <t>Catalina Artavia Pereira:</t>
        </r>
        <r>
          <rPr>
            <sz val="9"/>
            <color indexed="81"/>
            <rFont val="Tahoma"/>
            <charset val="1"/>
          </rPr>
          <t xml:space="preserve">
Actualizado al 9 de febrero 2021</t>
        </r>
      </text>
    </comment>
    <comment ref="A160" authorId="1" shapeId="0" xr:uid="{71A4AA0F-246E-4F7D-8853-D68819D20F8A}">
      <text>
        <r>
          <rPr>
            <b/>
            <sz val="9"/>
            <color indexed="81"/>
            <rFont val="Tahoma"/>
            <charset val="1"/>
          </rPr>
          <t>Catalina Artavia Pereira:</t>
        </r>
        <r>
          <rPr>
            <sz val="9"/>
            <color indexed="81"/>
            <rFont val="Tahoma"/>
            <charset val="1"/>
          </rPr>
          <t xml:space="preserve">
Actualizar al 12 de febrero 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Catalina Artavia Pereira</author>
  </authors>
  <commentList>
    <comment ref="H5" authorId="0" shapeId="0" xr:uid="{32E7B7E9-E9B6-8142-9538-B5C3802E185F}">
      <text>
        <r>
          <rPr>
            <sz val="9"/>
            <color indexed="81"/>
            <rFont val="Tahoma"/>
            <family val="2"/>
          </rPr>
          <t>Fondo Nacional de Emergencias (FNE)
O
Presupuesto ordinario de la institución</t>
        </r>
      </text>
    </comment>
    <comment ref="A36" authorId="1" shapeId="0" xr:uid="{9A33C159-E1EF-4CC3-A15B-C3D34B4DDE5E}">
      <text>
        <r>
          <rPr>
            <b/>
            <sz val="9"/>
            <color indexed="81"/>
            <rFont val="Tahoma"/>
            <charset val="1"/>
          </rPr>
          <t>Catalina Artavia Pereira:</t>
        </r>
        <r>
          <rPr>
            <sz val="9"/>
            <color indexed="81"/>
            <rFont val="Tahoma"/>
            <charset val="1"/>
          </rPr>
          <t xml:space="preserve">
Actualizado al 12 de febrero 2021</t>
        </r>
      </text>
    </comment>
    <comment ref="A49" authorId="1" shapeId="0" xr:uid="{4B7D02FD-4DD9-4994-A765-AED11CEE5ABB}">
      <text>
        <r>
          <rPr>
            <b/>
            <sz val="9"/>
            <color indexed="81"/>
            <rFont val="Tahoma"/>
            <family val="2"/>
          </rPr>
          <t>Catalina Artavia Pereira:</t>
        </r>
        <r>
          <rPr>
            <sz val="9"/>
            <color indexed="81"/>
            <rFont val="Tahoma"/>
            <family val="2"/>
          </rPr>
          <t xml:space="preserve">
Actualizado el 2 de febrero</t>
        </r>
      </text>
    </comment>
    <comment ref="A107" authorId="1" shapeId="0" xr:uid="{3ACC4782-F912-40C6-AED3-6A8E3B2D7F5A}">
      <text>
        <r>
          <rPr>
            <b/>
            <sz val="9"/>
            <color indexed="81"/>
            <rFont val="Tahoma"/>
            <charset val="1"/>
          </rPr>
          <t>Catalina Artavia Pereira:</t>
        </r>
        <r>
          <rPr>
            <sz val="9"/>
            <color indexed="81"/>
            <rFont val="Tahoma"/>
            <charset val="1"/>
          </rPr>
          <t xml:space="preserve">
Actualizado al 12 de febrero 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I7" authorId="0" shapeId="0" xr:uid="{1C9D3512-BF51-4ECD-93C3-E37009D68CD2}">
      <text>
        <r>
          <rPr>
            <b/>
            <sz val="9"/>
            <color indexed="81"/>
            <rFont val="Tahoma"/>
            <family val="2"/>
          </rPr>
          <t>Fondo Nacional de Emergencias (FNE)
O
Presupuesto ordinario de la institución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H8" authorId="0" shapeId="0" xr:uid="{101A636F-C6C2-499C-8E2F-438BD6BA6062}">
      <text>
        <r>
          <rPr>
            <sz val="9"/>
            <color indexed="8"/>
            <rFont val="Tahoma"/>
            <family val="2"/>
          </rPr>
          <t xml:space="preserve">Fondo Nacional de Emergencias (FNE)
</t>
        </r>
        <r>
          <rPr>
            <sz val="9"/>
            <color indexed="8"/>
            <rFont val="Tahoma"/>
            <family val="2"/>
          </rPr>
          <t xml:space="preserve">O
</t>
        </r>
        <r>
          <rPr>
            <sz val="9"/>
            <color indexed="8"/>
            <rFont val="Tahoma"/>
            <family val="2"/>
          </rPr>
          <t>Presupuesto ordinario de la institución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M6" authorId="0" shapeId="0" xr:uid="{ECCA1F56-A69C-4F98-B6BA-07B7367B014A}">
      <text>
        <r>
          <rPr>
            <sz val="9"/>
            <color indexed="81"/>
            <rFont val="Tahoma"/>
            <family val="2"/>
          </rPr>
          <t xml:space="preserve">Fondo Nacional de Emergencias (FNE)
O
Presupuesto ordinario de la institución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Usuario</author>
  </authors>
  <commentList>
    <comment ref="R6" authorId="0" shapeId="0" xr:uid="{EC82238E-B0E7-4AE8-A45E-EEEAEF3932E4}">
      <text>
        <r>
          <rPr>
            <sz val="9"/>
            <color indexed="81"/>
            <rFont val="Tahoma"/>
            <family val="2"/>
          </rPr>
          <t xml:space="preserve">Fondo Nacional de Emergencias (FNE)
O
Presupuesto ordinario de la institución
</t>
        </r>
      </text>
    </comment>
    <comment ref="E108" authorId="1" shapeId="0" xr:uid="{8D0032CD-F449-4ABB-9043-938B54C3404F}">
      <text>
        <r>
          <rPr>
            <b/>
            <sz val="9"/>
            <color indexed="81"/>
            <rFont val="Tahoma"/>
            <family val="2"/>
          </rPr>
          <t>Usuario:</t>
        </r>
        <r>
          <rPr>
            <sz val="9"/>
            <color indexed="81"/>
            <rFont val="Tahoma"/>
            <family val="2"/>
          </rPr>
          <t xml:space="preserve">
Cercas: alambre de púas.
Unidad de medida: kilometros</t>
        </r>
      </text>
    </comment>
    <comment ref="E109" authorId="1" shapeId="0" xr:uid="{DF176272-04B4-43DC-BBC6-ABACA346F4FB}">
      <text>
        <r>
          <rPr>
            <b/>
            <sz val="9"/>
            <color indexed="81"/>
            <rFont val="Tahoma"/>
            <family val="2"/>
          </rPr>
          <t>Usuario:</t>
        </r>
        <r>
          <rPr>
            <sz val="9"/>
            <color indexed="81"/>
            <rFont val="Tahoma"/>
            <family val="2"/>
          </rPr>
          <t xml:space="preserve">
Cercas: alambre de púas.
Unidad de medida: kilometros</t>
        </r>
      </text>
    </comment>
  </commentList>
</comments>
</file>

<file path=xl/sharedStrings.xml><?xml version="1.0" encoding="utf-8"?>
<sst xmlns="http://schemas.openxmlformats.org/spreadsheetml/2006/main" count="85862" uniqueCount="3402">
  <si>
    <t>DISTRITO</t>
  </si>
  <si>
    <t>AFECTACIÓN</t>
  </si>
  <si>
    <t>PROPUESTA</t>
  </si>
  <si>
    <t>Poblado</t>
  </si>
  <si>
    <t>UBICACIÓN</t>
  </si>
  <si>
    <t xml:space="preserve"> Descripción de los Daños</t>
  </si>
  <si>
    <t>Descripción de las Obras o Labores Requeridas</t>
  </si>
  <si>
    <t>Monto Estimado de Costo de Obras y Labores</t>
  </si>
  <si>
    <t>Extensión</t>
  </si>
  <si>
    <t>DAÑOS, PÉRDIDAS Y PROPUESTAS DE ATENCIÓN</t>
  </si>
  <si>
    <t xml:space="preserve"> N° de Ruta o Descripción del Tramo</t>
  </si>
  <si>
    <t>Longitud (kms)</t>
  </si>
  <si>
    <t>Ancho (Metros)</t>
  </si>
  <si>
    <t>FUENTE DE RECURSOS</t>
  </si>
  <si>
    <t xml:space="preserve">Agua Buena </t>
  </si>
  <si>
    <t>Agua Buena</t>
  </si>
  <si>
    <t xml:space="preserve">San Gabriel </t>
  </si>
  <si>
    <t>Bello Oriente</t>
  </si>
  <si>
    <t>Quebrada Bonita</t>
  </si>
  <si>
    <t>Cañas Gordas</t>
  </si>
  <si>
    <t>San Francisco</t>
  </si>
  <si>
    <t>Concepción</t>
  </si>
  <si>
    <t xml:space="preserve">San Martin </t>
  </si>
  <si>
    <t>Gutierrez Braun</t>
  </si>
  <si>
    <t xml:space="preserve">Gutierrez Braun </t>
  </si>
  <si>
    <t xml:space="preserve">Rio Marzo </t>
  </si>
  <si>
    <t xml:space="preserve">La Libertad </t>
  </si>
  <si>
    <t xml:space="preserve">Administracion </t>
  </si>
  <si>
    <t xml:space="preserve">La Guinea </t>
  </si>
  <si>
    <t>Limoncito</t>
  </si>
  <si>
    <t>El Valle</t>
  </si>
  <si>
    <t xml:space="preserve">Las Vegas </t>
  </si>
  <si>
    <t>Pittier</t>
  </si>
  <si>
    <t xml:space="preserve">Pittier </t>
  </si>
  <si>
    <t>Pittiier</t>
  </si>
  <si>
    <t>Sansi</t>
  </si>
  <si>
    <t xml:space="preserve">La Palmira </t>
  </si>
  <si>
    <t xml:space="preserve"> Agua Caliente </t>
  </si>
  <si>
    <t xml:space="preserve"> La Palmira </t>
  </si>
  <si>
    <t>Sabalito</t>
  </si>
  <si>
    <t xml:space="preserve">Sabalito </t>
  </si>
  <si>
    <t>Santa Teresa</t>
  </si>
  <si>
    <t xml:space="preserve">Lucha </t>
  </si>
  <si>
    <t xml:space="preserve">Valle Azul </t>
  </si>
  <si>
    <t>San Miguel</t>
  </si>
  <si>
    <t xml:space="preserve">San Marcos </t>
  </si>
  <si>
    <t>La Lucha</t>
  </si>
  <si>
    <t>San Antonio</t>
  </si>
  <si>
    <t>Pueblo Nuevo</t>
  </si>
  <si>
    <t xml:space="preserve">Mellizas </t>
  </si>
  <si>
    <t xml:space="preserve">San Vito </t>
  </si>
  <si>
    <t xml:space="preserve">María Auxiliadora </t>
  </si>
  <si>
    <t xml:space="preserve">Linda Vista </t>
  </si>
  <si>
    <t>Quebrada Arena</t>
  </si>
  <si>
    <t>Santa Clara</t>
  </si>
  <si>
    <t xml:space="preserve">Santa Clara </t>
  </si>
  <si>
    <t>Se presentan gran  tramos con perdida de  material de lastre, producto de las constantes lluvias producidas por la tormenta ETA, además de deslizamientos hundimientos</t>
  </si>
  <si>
    <t xml:space="preserve">Se presentan gran  tramos con perdida de  material de lastre, producto de las constantes lluvias producidas por la tormenta ETA, además de deslizamientos hundimientos  en la vía sin paso ambos carriles afectados </t>
  </si>
  <si>
    <t xml:space="preserve">Se presentan gran  tramos con perdida de  material de lastre, producto de las constantes lluvias producidas por la tormenta ETA, además de deslizamientos hundimientos  en la vía por saturacion de suelo ambos carriles  y derrumbes en el camino . </t>
  </si>
  <si>
    <t xml:space="preserve">Se presentan gran  tramos con perdida de  material de lastre, producto de las constantes lluvias producidas por la tormenta ETA,  derrumbes en el camino . </t>
  </si>
  <si>
    <t xml:space="preserve">Se presentan gran  tramos con perdida de  material de lastre, producto de las constantes lluvias producidas por la tormenta ETA, además de deslizamientos en la vía y derrumbes en el camino . </t>
  </si>
  <si>
    <t xml:space="preserve">Se presentan gran  tramos con perdida de  material de lastre, producto de las constantes lluvias producidas por la tormenta ETA, además de  derrumbes en el camino . </t>
  </si>
  <si>
    <t xml:space="preserve">Se presentan gran  tramos con perdida de  material de lastre, producto de las constantes lluvias producidas por la tormenta ETA, además derrumbes en el camino . </t>
  </si>
  <si>
    <t xml:space="preserve">Se presentan gran  tramos con perdida de  material de lastre, producto de las constantes lluvias producidas por la tormenta ETA, además derrumbes en el camino , Hundimiento en ambos carriles d ela vía </t>
  </si>
  <si>
    <t>Se presentan gran  tramos con perdida de  material de lastre, producto de las constantes lluvias producidas por la tormenta ETA, además derrumbes en el camino, Hundimiento en ambos carriles de la superfcie de ruedo</t>
  </si>
  <si>
    <t>Se presentan gran  tramos con perdida de  material de lastre, producto de las constantes lluvias producidas por la tormenta ETA, además derrumbes en el camino , se presenta Hundimiento en la superfie de ruesdo abos lados .</t>
  </si>
  <si>
    <t>FNE</t>
  </si>
  <si>
    <t>Declaratoria de Emergencia, Decreto N°: 42705-MP</t>
  </si>
  <si>
    <t>CUADRO N° 2: CARRETERAS</t>
  </si>
  <si>
    <t>Sub Total</t>
  </si>
  <si>
    <t>Nombre del Cauce (Río, Quebrada, Canal y Otros)</t>
  </si>
  <si>
    <t xml:space="preserve">Santa Elena- Agua Caliente     6-08-135 </t>
  </si>
  <si>
    <t>Río Cotón</t>
  </si>
  <si>
    <t xml:space="preserve"> Daños estructurales en todo el puente, bastiones y piso  en concreto con Daños visibles  </t>
  </si>
  <si>
    <t>Construción de puente a dos vías, aproximadamente de 15m</t>
  </si>
  <si>
    <t xml:space="preserve">Siete Colinas </t>
  </si>
  <si>
    <t>Siete Colinas- Fila Pinar 6-08- 195</t>
  </si>
  <si>
    <t>Quebrada Colinas</t>
  </si>
  <si>
    <t xml:space="preserve"> Daños estructurales en todo el puente, estructura de bastiones en concreto y piso de madera </t>
  </si>
  <si>
    <t>Rio Marzo</t>
  </si>
  <si>
    <t>Cuesta Río Marzo, 6-08-163</t>
  </si>
  <si>
    <t xml:space="preserve">Río Marzo </t>
  </si>
  <si>
    <t>Daños en bastiones</t>
  </si>
  <si>
    <t>Progreso</t>
  </si>
  <si>
    <t>Quebrada Mellizas</t>
  </si>
  <si>
    <t>La Ceiba</t>
  </si>
  <si>
    <t>La Ceiba - Río Sereno, 6-08-012</t>
  </si>
  <si>
    <t>Río Sucio</t>
  </si>
  <si>
    <t>Río Negro</t>
  </si>
  <si>
    <t>Cuadro N° 3: PUENTES</t>
  </si>
  <si>
    <t>Coto Brus</t>
  </si>
  <si>
    <t>San Gabriel</t>
  </si>
  <si>
    <t>San Gabriel- San Francisco 6-08- 294</t>
  </si>
  <si>
    <t xml:space="preserve">Quebrada sin Nombre </t>
  </si>
  <si>
    <t>Los tubos colocados no abastecen el caudal de la Quebrada (vado), además por el paso de la tormenta Eta las alcantarillas fueron dañadas.</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</si>
  <si>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</si>
  <si>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Llama del Bosque- San Gabriel 6-08- 315</t>
  </si>
  <si>
    <t>Río Salto</t>
  </si>
  <si>
    <t>Alcantarillla de cuadro dañada estructuralmente. Aletones agrietados.</t>
  </si>
  <si>
    <t xml:space="preserve">San Francisco </t>
  </si>
  <si>
    <t>San Francisco- Santa Cecilia 6-08- 054</t>
  </si>
  <si>
    <t xml:space="preserve">Aguas Claras </t>
  </si>
  <si>
    <t>Cuenca de Oro- Ceibo 6-08-071</t>
  </si>
  <si>
    <t xml:space="preserve">Alcantarilla de cuadro existente con daños en estructura de concreto </t>
  </si>
  <si>
    <t>Cerro Paraguas- Torre Alta 6-08-194</t>
  </si>
  <si>
    <t>Producto de las constantes lluvias producidas por la tormenta NATE,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</si>
  <si>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 xml:space="preserve">Quebrada Arena </t>
  </si>
  <si>
    <t>Quebrada Arena 6-08-033</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</si>
  <si>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</si>
  <si>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Mondongo 6-08- 242</t>
  </si>
  <si>
    <t xml:space="preserve">Quebrada sin nombre </t>
  </si>
  <si>
    <t xml:space="preserve">Los tubos colocados no abastecen el caudal de la Quebrada , por eso esimportante construir un alcantarila de cuadro </t>
  </si>
  <si>
    <t>Pioneros</t>
  </si>
  <si>
    <t>El Estadio- Pioneros  6-08-534</t>
  </si>
  <si>
    <t xml:space="preserve">Juntas </t>
  </si>
  <si>
    <t xml:space="preserve">Isla Y Griega- Juntas 6-08-515 </t>
  </si>
  <si>
    <t>Quebrada Barrantes</t>
  </si>
  <si>
    <t>Calle Villalobos- Quebrada Arena 6-08- 589</t>
  </si>
  <si>
    <t>Sare 1 6-08-141</t>
  </si>
  <si>
    <t>Quebrada Administración</t>
  </si>
  <si>
    <t xml:space="preserve">Guinea </t>
  </si>
  <si>
    <t xml:space="preserve">Guinea - Monterrey 6-08-139 </t>
  </si>
  <si>
    <t>Quebrada Simar</t>
  </si>
  <si>
    <t>Administracion - La Libertad 6-08-342</t>
  </si>
  <si>
    <t>Los Melico- 7 Colinas  6-08- 089</t>
  </si>
  <si>
    <t>Quebrada Camila</t>
  </si>
  <si>
    <t>El Roble</t>
  </si>
  <si>
    <t xml:space="preserve">Sansi </t>
  </si>
  <si>
    <t>Río La Palma</t>
  </si>
  <si>
    <t>Río Sereno</t>
  </si>
  <si>
    <t>MOPT- San Ramon- Las Juntas 6-08-072</t>
  </si>
  <si>
    <t>Tablas</t>
  </si>
  <si>
    <t>Progreso- Tablas 6-08- 183</t>
  </si>
  <si>
    <t>CUADRO N° 4: ALCANTARILLAS Y VADOS</t>
  </si>
  <si>
    <t>Desamparados</t>
  </si>
  <si>
    <t>El Rosario</t>
  </si>
  <si>
    <t>Llano Bonito</t>
  </si>
  <si>
    <t>01-03-073</t>
  </si>
  <si>
    <t>Deterioro de la superfice de ruedo, deslizamientos de tierra , deterioro de la cunetas de tierra</t>
  </si>
  <si>
    <t>Reacondicionamiento de razante, cuneta y colocacion de materila de prestamo</t>
  </si>
  <si>
    <t>La Joya</t>
  </si>
  <si>
    <t>1-03-064</t>
  </si>
  <si>
    <t>Quebrada Honda</t>
  </si>
  <si>
    <t>1-03-074</t>
  </si>
  <si>
    <t>Calle Mendez</t>
  </si>
  <si>
    <t>La trinidad- Puente Negro</t>
  </si>
  <si>
    <t>1-03-072</t>
  </si>
  <si>
    <t>Frailes</t>
  </si>
  <si>
    <t>Bustamante</t>
  </si>
  <si>
    <t>1-03-220</t>
  </si>
  <si>
    <t>CNE</t>
  </si>
  <si>
    <t>San Cristobal</t>
  </si>
  <si>
    <t>Calle Camacho</t>
  </si>
  <si>
    <t>01-03-008</t>
  </si>
  <si>
    <t>Cucubres-Barrio Jardin</t>
  </si>
  <si>
    <t>01-03-187</t>
  </si>
  <si>
    <t>Rio Cucubres</t>
  </si>
  <si>
    <t>Incremento en daños en los bastiones del puente vehicular (sacavacion)</t>
  </si>
  <si>
    <t>Diseño y construccion del Puente Vehicular en dos carriles y con pasos peatonales</t>
  </si>
  <si>
    <t>Urbanizacion Monte claro</t>
  </si>
  <si>
    <t>01-03-364</t>
  </si>
  <si>
    <t>Barrio Rinconada</t>
  </si>
  <si>
    <t>01-03-092</t>
  </si>
  <si>
    <t>Rio Guatuzo</t>
  </si>
  <si>
    <t>Daños estructurales en bastiones y superestructura</t>
  </si>
  <si>
    <t>Diseño y construccion del Puente Vehicular en un carril y con pasos peatonales</t>
  </si>
  <si>
    <t>EL Huazo</t>
  </si>
  <si>
    <t>01-03-091</t>
  </si>
  <si>
    <t>CARACTERÍSTICAS DEL SISTEMA</t>
  </si>
  <si>
    <t>Parrita</t>
  </si>
  <si>
    <t>Esterillos Oeste</t>
  </si>
  <si>
    <t>6-09-040-00</t>
  </si>
  <si>
    <t>Perdida de la superficie de ruedo, hundimientos en la calzada, desprendimiento de materiales por sectores que provocaron obstrucciones de los sistemas de drenaje de la vía.</t>
  </si>
  <si>
    <t>Limpieza mecanizada, conformación de la superficie de ruedo, reposición de material granular, conformación de sistemas de drenaje.</t>
  </si>
  <si>
    <t>6-09-136-00</t>
  </si>
  <si>
    <t>6-09-137-00</t>
  </si>
  <si>
    <t>Villas Xihu</t>
  </si>
  <si>
    <t>6-09-185-00</t>
  </si>
  <si>
    <t>San Julian</t>
  </si>
  <si>
    <t>6-09-187-00</t>
  </si>
  <si>
    <t>6-09-186-00</t>
  </si>
  <si>
    <t>6-09-030-00</t>
  </si>
  <si>
    <t>6-09-184-00</t>
  </si>
  <si>
    <t>6-09-162-00</t>
  </si>
  <si>
    <t>6-09-163-00</t>
  </si>
  <si>
    <t xml:space="preserve">Vasconia </t>
  </si>
  <si>
    <t>6-09-032-00</t>
  </si>
  <si>
    <t xml:space="preserve">Perdida de la superficie de ruedo, socavación de la margen del camino, perdida de ancho de camino por erosión provocada por desbordamiento de rio e inundación de camino. </t>
  </si>
  <si>
    <t>Limpieza mecanizada, conformación de la superficie de ruedo, reposición de material granular, conformación de protección tipo rocaplen a margen colindante con cause de rio.</t>
  </si>
  <si>
    <t>Pirris Playon</t>
  </si>
  <si>
    <t>6-09-016-00</t>
  </si>
  <si>
    <t>Perdida de la superficie de ruedo,  desprendimiento de materiales por sectores que provocaron obstrucciones de los sistemas de drenaje de la vía.</t>
  </si>
  <si>
    <t>Limpieza mecanizada, conformación de la superficie de ruedo, reposición de material granular, estabilización de taludes, conformación de sistemas de drenaje.</t>
  </si>
  <si>
    <t xml:space="preserve">La Chirraca </t>
  </si>
  <si>
    <t>6-09-061-00</t>
  </si>
  <si>
    <t>Playon Sur</t>
  </si>
  <si>
    <t>6-09-155-00</t>
  </si>
  <si>
    <t>Playon San Isidro</t>
  </si>
  <si>
    <t>6-09-180-00</t>
  </si>
  <si>
    <t xml:space="preserve">Perdida de la superficie de ruedo, socavación de la margen del camino provocada por desbordamiento de rio e inundación de camino. </t>
  </si>
  <si>
    <t>Las Vegas</t>
  </si>
  <si>
    <t>6-09-200-00</t>
  </si>
  <si>
    <t>San Juan</t>
  </si>
  <si>
    <t>6-09-068-00</t>
  </si>
  <si>
    <t>6-09-167-00</t>
  </si>
  <si>
    <t>6-09-103-00</t>
  </si>
  <si>
    <t>Rio Seco</t>
  </si>
  <si>
    <t>6-09-071-00</t>
  </si>
  <si>
    <t>Surubres</t>
  </si>
  <si>
    <t>6-09-005-00</t>
  </si>
  <si>
    <t>Chires</t>
  </si>
  <si>
    <t>6-09-020-00</t>
  </si>
  <si>
    <t>6-09-070-00</t>
  </si>
  <si>
    <t>Socavación de los rellenos de aproximación y subestructura, disminución de ancho de vía.</t>
  </si>
  <si>
    <t xml:space="preserve">Estudios de línea base hidrológico e hidráulico. Diseño y construcción reforzamiento de subestructura y reforzamiento de los márgenes del rio para evitar socavación de rellenos de aproximación.  </t>
  </si>
  <si>
    <t>Paquita</t>
  </si>
  <si>
    <t>Pérez Zeledón</t>
  </si>
  <si>
    <t>San Isidro</t>
  </si>
  <si>
    <t>San Agustìn</t>
  </si>
  <si>
    <t>1-19-088-00</t>
  </si>
  <si>
    <t>Derrumbes</t>
  </si>
  <si>
    <t>Remosión, colocación de lastre y compactación</t>
  </si>
  <si>
    <t>Barrio Alvaro Mora</t>
  </si>
  <si>
    <t>1-19-1043-00</t>
  </si>
  <si>
    <t>Afectación por lluvias</t>
  </si>
  <si>
    <t>Morazán-San Rafael</t>
  </si>
  <si>
    <t>1-19-1067-00</t>
  </si>
  <si>
    <t>Morazán-San Valentín</t>
  </si>
  <si>
    <t>1-19-1544-00</t>
  </si>
  <si>
    <t>Colocación de lastre y compactación</t>
  </si>
  <si>
    <t>San Valentín Calle 1</t>
  </si>
  <si>
    <t>1-19-1093-00</t>
  </si>
  <si>
    <t>San Valentín Calle 2</t>
  </si>
  <si>
    <t>1-19-1466-00</t>
  </si>
  <si>
    <t>San Valentín Calle 4</t>
  </si>
  <si>
    <t>1-19-1165-00</t>
  </si>
  <si>
    <t>Morazán-Calle Maná</t>
  </si>
  <si>
    <t>1-19-1094-00</t>
  </si>
  <si>
    <t>La Angostura</t>
  </si>
  <si>
    <t>1-19-4067-00</t>
  </si>
  <si>
    <t>Sinaí</t>
  </si>
  <si>
    <t>1-19-1468-00</t>
  </si>
  <si>
    <t>1-19-0460-00</t>
  </si>
  <si>
    <t>La Palma</t>
  </si>
  <si>
    <t>1-19-0008-00</t>
  </si>
  <si>
    <t>Socavación y desborde</t>
  </si>
  <si>
    <t>Reconstrucción,  remosión de sedimentos, colocación y compactación de lastre</t>
  </si>
  <si>
    <t>General</t>
  </si>
  <si>
    <t>Peñas Blancas</t>
  </si>
  <si>
    <t>1-19-750-00</t>
  </si>
  <si>
    <t>Calle Alvarado</t>
  </si>
  <si>
    <t>1-19-086-00</t>
  </si>
  <si>
    <t>Santa Elena</t>
  </si>
  <si>
    <t>1-19-035-00</t>
  </si>
  <si>
    <t>La Arepa</t>
  </si>
  <si>
    <t>1-19-034-00</t>
  </si>
  <si>
    <t>La Linda-San Blas</t>
  </si>
  <si>
    <t>1-19-033-00</t>
  </si>
  <si>
    <t>Hundimiento</t>
  </si>
  <si>
    <t>Estabilización, relleno, colocación y compactación de lastre.</t>
  </si>
  <si>
    <t>San Luis</t>
  </si>
  <si>
    <t>1-19-142-00</t>
  </si>
  <si>
    <t>Colegio General-La Linda</t>
  </si>
  <si>
    <t>1-19-755-00</t>
  </si>
  <si>
    <t>Miraflores</t>
  </si>
  <si>
    <t>1-19-1020-00</t>
  </si>
  <si>
    <t>Santa Cruz</t>
  </si>
  <si>
    <t>1-19-747-00</t>
  </si>
  <si>
    <t>1-19-117-00</t>
  </si>
  <si>
    <t>Daniel Flores</t>
  </si>
  <si>
    <t>Dora Obando</t>
  </si>
  <si>
    <t>1-19-451-00</t>
  </si>
  <si>
    <t>Barrio La Lucha</t>
  </si>
  <si>
    <t>1-19-1080-00</t>
  </si>
  <si>
    <t>Las Brisas, Daniel Flores</t>
  </si>
  <si>
    <t>1-19-834-00</t>
  </si>
  <si>
    <t>La Zuisa</t>
  </si>
  <si>
    <t>1-19-633-00</t>
  </si>
  <si>
    <t>1-19-622-00</t>
  </si>
  <si>
    <t>Aguas Buenas</t>
  </si>
  <si>
    <t>1-19-936-00</t>
  </si>
  <si>
    <t>San Juan Bosco-Concepción</t>
  </si>
  <si>
    <t>1-19-144-00</t>
  </si>
  <si>
    <t>1-19-314-00</t>
  </si>
  <si>
    <t>1-19-927-00</t>
  </si>
  <si>
    <t>1-19-931-00</t>
  </si>
  <si>
    <t>1-19-930-00</t>
  </si>
  <si>
    <t>1-19-208-00</t>
  </si>
  <si>
    <t>Los Reyes</t>
  </si>
  <si>
    <t>1-19-499-00</t>
  </si>
  <si>
    <t>1-19-937-00</t>
  </si>
  <si>
    <t>Cristo Rey-Mollejones</t>
  </si>
  <si>
    <t>1-19-096-00</t>
  </si>
  <si>
    <t>San Juan Bosco</t>
  </si>
  <si>
    <t>1-19-145-00</t>
  </si>
  <si>
    <t>1-19-322-00</t>
  </si>
  <si>
    <t>Villa Ligia</t>
  </si>
  <si>
    <t>1-19-980-00</t>
  </si>
  <si>
    <t>1-19-996-00</t>
  </si>
  <si>
    <t>Las Brisas</t>
  </si>
  <si>
    <t>1-19-997-00</t>
  </si>
  <si>
    <t>1-19-836-00</t>
  </si>
  <si>
    <t>Los Chiles</t>
  </si>
  <si>
    <t>1-19-837-00</t>
  </si>
  <si>
    <t>Palmares</t>
  </si>
  <si>
    <t>1-19-644-00</t>
  </si>
  <si>
    <t>Los Angeles</t>
  </si>
  <si>
    <t>1-19-177-00</t>
  </si>
  <si>
    <t>1-19-646-00</t>
  </si>
  <si>
    <t>Rosa  Iris</t>
  </si>
  <si>
    <t>1-19-986-00</t>
  </si>
  <si>
    <t>Baidambú</t>
  </si>
  <si>
    <t>1-19-985-00</t>
  </si>
  <si>
    <t>1-19-979-00</t>
  </si>
  <si>
    <t>El Peje</t>
  </si>
  <si>
    <t>1-19-1012-00</t>
  </si>
  <si>
    <t>1-19-216-00</t>
  </si>
  <si>
    <t>1-19-323-00</t>
  </si>
  <si>
    <t>1-19-945-00</t>
  </si>
  <si>
    <t>1-19-425-00</t>
  </si>
  <si>
    <t>Pacuar</t>
  </si>
  <si>
    <t>1-19-426-00</t>
  </si>
  <si>
    <t>1-19-463-00</t>
  </si>
  <si>
    <t>1-19-941-00</t>
  </si>
  <si>
    <t>1-19-940-00</t>
  </si>
  <si>
    <t>Repunta</t>
  </si>
  <si>
    <t>1-19-938-00</t>
  </si>
  <si>
    <t>1-19-953-00</t>
  </si>
  <si>
    <t>1-19-641-00</t>
  </si>
  <si>
    <t>1-19-642-00</t>
  </si>
  <si>
    <t>1-19-952-00</t>
  </si>
  <si>
    <t>La Playa</t>
  </si>
  <si>
    <t>1-19-1078-00</t>
  </si>
  <si>
    <t>1-19-962-00</t>
  </si>
  <si>
    <t>1-19-963-00</t>
  </si>
  <si>
    <t>1-19-964-00</t>
  </si>
  <si>
    <t>1-19-968-00</t>
  </si>
  <si>
    <t>1-19-246-00</t>
  </si>
  <si>
    <t>La Pista</t>
  </si>
  <si>
    <t>1-19-450-00</t>
  </si>
  <si>
    <t>1-19-978-00</t>
  </si>
  <si>
    <t>1-19-977-00</t>
  </si>
  <si>
    <t>1-19-428-00</t>
  </si>
  <si>
    <t>1-19-431-00</t>
  </si>
  <si>
    <t>1-19-429-00</t>
  </si>
  <si>
    <t>1-19-424-00</t>
  </si>
  <si>
    <t>1-19-408-00</t>
  </si>
  <si>
    <t>1-19-1042-00</t>
  </si>
  <si>
    <t>1-19-407-00</t>
  </si>
  <si>
    <t>1-19-1490-00</t>
  </si>
  <si>
    <t>1-19-1474-00</t>
  </si>
  <si>
    <t>1-19-543-00</t>
  </si>
  <si>
    <t>Barrio Los Ángeles</t>
  </si>
  <si>
    <t>Desborde de quebrada y socavación</t>
  </si>
  <si>
    <t>Reconstrucción de tramo, colocación y compactación de lastre.</t>
  </si>
  <si>
    <t>1-19-031-00</t>
  </si>
  <si>
    <t>Desborde de río y socavación</t>
  </si>
  <si>
    <t>Rellenos de aproximación, reconstrucción de camino</t>
  </si>
  <si>
    <t>Barrio Lourdes</t>
  </si>
  <si>
    <t>1-19-969-00</t>
  </si>
  <si>
    <t>1-19-219-00</t>
  </si>
  <si>
    <t>Las Lagunas</t>
  </si>
  <si>
    <t>1-19-433-00</t>
  </si>
  <si>
    <t>1-19-434-00</t>
  </si>
  <si>
    <t>1-19-452-00</t>
  </si>
  <si>
    <t>1-19-029-00</t>
  </si>
  <si>
    <t>Rivas</t>
  </si>
  <si>
    <t>Piedra Alta</t>
  </si>
  <si>
    <t>1-19-147-00</t>
  </si>
  <si>
    <t>La Piedra</t>
  </si>
  <si>
    <t>1-19-036-00</t>
  </si>
  <si>
    <t>Relleno y reconstrucción de tramo.</t>
  </si>
  <si>
    <t>Alaska</t>
  </si>
  <si>
    <t>1-19-707-00</t>
  </si>
  <si>
    <t>Buena Vista</t>
  </si>
  <si>
    <t>1-19-785-00</t>
  </si>
  <si>
    <t>San Juan Norte</t>
  </si>
  <si>
    <t>1-19-270-00</t>
  </si>
  <si>
    <t>Palmital</t>
  </si>
  <si>
    <t>1-19-782-00</t>
  </si>
  <si>
    <t>1-19-781-00</t>
  </si>
  <si>
    <t>1-19-055-00</t>
  </si>
  <si>
    <t>Daños a calzada por desborde de quebrada</t>
  </si>
  <si>
    <t>Remosión de escombros, conformación, colocación y compactación de lastre</t>
  </si>
  <si>
    <t>1-19-164-00</t>
  </si>
  <si>
    <t>Tirrá</t>
  </si>
  <si>
    <t>1-19-116-00</t>
  </si>
  <si>
    <t>San Martín</t>
  </si>
  <si>
    <t>1-19-1137-00</t>
  </si>
  <si>
    <t>San José</t>
  </si>
  <si>
    <t>1-19-038-00</t>
  </si>
  <si>
    <t>1-19-037-00</t>
  </si>
  <si>
    <t>1-19-165-00</t>
  </si>
  <si>
    <t>Rivas centro</t>
  </si>
  <si>
    <t>1-19-193-00</t>
  </si>
  <si>
    <t>Quizarrá</t>
  </si>
  <si>
    <t>1-19-1250-00</t>
  </si>
  <si>
    <t>Linda Vista</t>
  </si>
  <si>
    <t>1-19-773-00</t>
  </si>
  <si>
    <t>Guadalupe</t>
  </si>
  <si>
    <t>1-19-787-00</t>
  </si>
  <si>
    <t>1-19-118-00</t>
  </si>
  <si>
    <t>Chimirol</t>
  </si>
  <si>
    <t>1-19-190-00</t>
  </si>
  <si>
    <t>Monterrey</t>
  </si>
  <si>
    <t>1-19-119-00</t>
  </si>
  <si>
    <t>Los Ángeles</t>
  </si>
  <si>
    <t>1-19-052-00</t>
  </si>
  <si>
    <t>1-19-162-00</t>
  </si>
  <si>
    <t>Herradura</t>
  </si>
  <si>
    <t>1-19-039-00</t>
  </si>
  <si>
    <t>1-19-806-00</t>
  </si>
  <si>
    <t>San Gerardo</t>
  </si>
  <si>
    <t>1-19-040-00</t>
  </si>
  <si>
    <t>1-19-1025-00</t>
  </si>
  <si>
    <t>1-19-138-00</t>
  </si>
  <si>
    <t>Río Grande</t>
  </si>
  <si>
    <t>1-19-046-00</t>
  </si>
  <si>
    <t>La Chispa</t>
  </si>
  <si>
    <t>1-19-191-00</t>
  </si>
  <si>
    <t>San Pedro</t>
  </si>
  <si>
    <t>Las Mercedes</t>
  </si>
  <si>
    <t>1-19-1112-00</t>
  </si>
  <si>
    <t>Santa Ana</t>
  </si>
  <si>
    <t>1-19-245-00</t>
  </si>
  <si>
    <t>Arenilla</t>
  </si>
  <si>
    <t>1-19-085-00</t>
  </si>
  <si>
    <t>1-19-1272-00</t>
  </si>
  <si>
    <t>1-19-1434-00</t>
  </si>
  <si>
    <t>Tambor</t>
  </si>
  <si>
    <t>1-19-081-00</t>
  </si>
  <si>
    <t>1-19-1101-00</t>
  </si>
  <si>
    <t>1-19-687-00</t>
  </si>
  <si>
    <t>1-19-143-00</t>
  </si>
  <si>
    <t>1-19-1099-00</t>
  </si>
  <si>
    <t>1-19-660-00</t>
  </si>
  <si>
    <t>Santo Domingo</t>
  </si>
  <si>
    <t>1-19-065-00</t>
  </si>
  <si>
    <t>1-19-659-00</t>
  </si>
  <si>
    <t>San Rafael</t>
  </si>
  <si>
    <t>1-19-661-00</t>
  </si>
  <si>
    <t>1-19-663-00</t>
  </si>
  <si>
    <t>1-19-662-00</t>
  </si>
  <si>
    <t>Pavones</t>
  </si>
  <si>
    <t>1-19-225-00</t>
  </si>
  <si>
    <t>San Gerónimo</t>
  </si>
  <si>
    <t>1-19-066-00</t>
  </si>
  <si>
    <t xml:space="preserve">Derrumbes, cortes en calzada, </t>
  </si>
  <si>
    <t>1-19-1147-00</t>
  </si>
  <si>
    <t>San Juancito</t>
  </si>
  <si>
    <t>1-19-082-00</t>
  </si>
  <si>
    <t>1-19-1098-00</t>
  </si>
  <si>
    <t>Cristo Rey</t>
  </si>
  <si>
    <t>1-19-063-00</t>
  </si>
  <si>
    <t>Alto Las Brisas</t>
  </si>
  <si>
    <t>1-19-650-00</t>
  </si>
  <si>
    <t>1-19-651-00</t>
  </si>
  <si>
    <t>La Guaria</t>
  </si>
  <si>
    <t>1-19-250-00</t>
  </si>
  <si>
    <t>1-19-628-00</t>
  </si>
  <si>
    <t>1-19-584-00</t>
  </si>
  <si>
    <t>1-19-658-00</t>
  </si>
  <si>
    <t>1-19-240-00</t>
  </si>
  <si>
    <t>1-19-643-00</t>
  </si>
  <si>
    <t>Zapotal</t>
  </si>
  <si>
    <t>1-19-635-00</t>
  </si>
  <si>
    <t>1-19-056-00</t>
  </si>
  <si>
    <t>1-19-636-00</t>
  </si>
  <si>
    <t>1-19-683-00</t>
  </si>
  <si>
    <t>1-19-1403-00</t>
  </si>
  <si>
    <t>Santa Cecilia</t>
  </si>
  <si>
    <t>1-19-614-00</t>
  </si>
  <si>
    <t>1-19-615-00</t>
  </si>
  <si>
    <t>La Esperanza</t>
  </si>
  <si>
    <t>1-19-289-00</t>
  </si>
  <si>
    <t>1-19-1314-00</t>
  </si>
  <si>
    <t>1-19-1428-00</t>
  </si>
  <si>
    <t>Convento</t>
  </si>
  <si>
    <t>1-19-287-00</t>
  </si>
  <si>
    <t>1-19-1340-00</t>
  </si>
  <si>
    <t>1-19-167-00</t>
  </si>
  <si>
    <t>La Unión</t>
  </si>
  <si>
    <t>1-19-062-00</t>
  </si>
  <si>
    <t>La Nueva Santa Ana</t>
  </si>
  <si>
    <t>1-19-631-00</t>
  </si>
  <si>
    <t>1-19-1445-00</t>
  </si>
  <si>
    <t>La Fortuna</t>
  </si>
  <si>
    <t>1-19-632-00</t>
  </si>
  <si>
    <t>1-19-1299-00</t>
  </si>
  <si>
    <t>1-19-1325-00</t>
  </si>
  <si>
    <t>La Nueva Hortencia</t>
  </si>
  <si>
    <t>1-19-587-00</t>
  </si>
  <si>
    <t>Santiago</t>
  </si>
  <si>
    <t>1-19-617-00</t>
  </si>
  <si>
    <t>Alto Liberación</t>
  </si>
  <si>
    <t>1-19-589-00</t>
  </si>
  <si>
    <t>1-19-647-00</t>
  </si>
  <si>
    <t>1-19-1235-00</t>
  </si>
  <si>
    <t>Platanares</t>
  </si>
  <si>
    <t>1-19-168-00</t>
  </si>
  <si>
    <t>1-19-913-00</t>
  </si>
  <si>
    <t>Matazanos</t>
  </si>
  <si>
    <t>1-19-320-00</t>
  </si>
  <si>
    <t>1-19-308-00</t>
  </si>
  <si>
    <t>Vista De Mar</t>
  </si>
  <si>
    <t>1-19-050-00</t>
  </si>
  <si>
    <t>1-19-903-00</t>
  </si>
  <si>
    <t>Las Bonitas</t>
  </si>
  <si>
    <t>1-19-311-00</t>
  </si>
  <si>
    <t>1-19-318-00</t>
  </si>
  <si>
    <t>1-19-804-00</t>
  </si>
  <si>
    <t>Buenos Aires</t>
  </si>
  <si>
    <t>1-19-319-00</t>
  </si>
  <si>
    <t>Naranjo</t>
  </si>
  <si>
    <t>1-19-317-00</t>
  </si>
  <si>
    <t>San Pablito</t>
  </si>
  <si>
    <t>1-19-581-00</t>
  </si>
  <si>
    <t>1-19-386-00</t>
  </si>
  <si>
    <t>San Pablo</t>
  </si>
  <si>
    <t>1-19-922-00</t>
  </si>
  <si>
    <t>1-19-061-00</t>
  </si>
  <si>
    <t>1-19-280-00</t>
  </si>
  <si>
    <t>1-19-1365-00</t>
  </si>
  <si>
    <t>Oratorio</t>
  </si>
  <si>
    <t>1-19-049-00</t>
  </si>
  <si>
    <t>El Socorro</t>
  </si>
  <si>
    <t>1-19-305-00</t>
  </si>
  <si>
    <t>1-19-306-00</t>
  </si>
  <si>
    <t>1-19-282-00</t>
  </si>
  <si>
    <t>1-19-324-00</t>
  </si>
  <si>
    <t>Mollejones</t>
  </si>
  <si>
    <t>1-19-1439-00</t>
  </si>
  <si>
    <t>1-19-279-00</t>
  </si>
  <si>
    <t>1-19-048-00</t>
  </si>
  <si>
    <t>1-19-097-00</t>
  </si>
  <si>
    <t>1-19-445-00</t>
  </si>
  <si>
    <t>La Sierra</t>
  </si>
  <si>
    <t>1-19-068-00</t>
  </si>
  <si>
    <t>1-19-893-00</t>
  </si>
  <si>
    <t>Villa Flor</t>
  </si>
  <si>
    <t>1-19-211-00</t>
  </si>
  <si>
    <t>1-19-607-00</t>
  </si>
  <si>
    <t>1-19-285-00</t>
  </si>
  <si>
    <t>1-19-014-00</t>
  </si>
  <si>
    <t>Reconstrucción, colocaaaación de lastre y comapctación</t>
  </si>
  <si>
    <t>1-19-583-00</t>
  </si>
  <si>
    <t>1-19-312-00</t>
  </si>
  <si>
    <t>Villa Argentina</t>
  </si>
  <si>
    <t>1-19-912-00</t>
  </si>
  <si>
    <t>1-19-315-00</t>
  </si>
  <si>
    <t>El Socorrito</t>
  </si>
  <si>
    <t>1-19-500-00</t>
  </si>
  <si>
    <t>1-19-539-00</t>
  </si>
  <si>
    <t>1-19-540-00</t>
  </si>
  <si>
    <t>1-19-051-00</t>
  </si>
  <si>
    <t>1-19-281-00</t>
  </si>
  <si>
    <t>Pejibaye</t>
  </si>
  <si>
    <t>Paraiso</t>
  </si>
  <si>
    <t>1-19-102-00</t>
  </si>
  <si>
    <t>1-19-093-00</t>
  </si>
  <si>
    <t>Las Delicias</t>
  </si>
  <si>
    <t>1-19-469-00</t>
  </si>
  <si>
    <t>1-19-478-00</t>
  </si>
  <si>
    <t>El Progreso</t>
  </si>
  <si>
    <t>1-19-494-00</t>
  </si>
  <si>
    <t>1-19-101-00</t>
  </si>
  <si>
    <t>Santa Fe</t>
  </si>
  <si>
    <t>1-19-059-00</t>
  </si>
  <si>
    <t>1-19-214-00</t>
  </si>
  <si>
    <t>La Trinidad</t>
  </si>
  <si>
    <t>1-19-073-00</t>
  </si>
  <si>
    <t>Las Mesas</t>
  </si>
  <si>
    <t>1-19-206-00</t>
  </si>
  <si>
    <t>1-19-198-00</t>
  </si>
  <si>
    <t>1-19-072-00</t>
  </si>
  <si>
    <t>1-19-821-00</t>
  </si>
  <si>
    <t>Veracruz</t>
  </si>
  <si>
    <t>1-19-824-00</t>
  </si>
  <si>
    <t>Alto Matazanos</t>
  </si>
  <si>
    <t>1-19-574-00</t>
  </si>
  <si>
    <t>1-19-071-00</t>
  </si>
  <si>
    <t xml:space="preserve">San Martín </t>
  </si>
  <si>
    <t>1-19-136-00</t>
  </si>
  <si>
    <t>1-19-479-00</t>
  </si>
  <si>
    <t>Cajón</t>
  </si>
  <si>
    <t>Los Vegas</t>
  </si>
  <si>
    <t>1-19-238-00</t>
  </si>
  <si>
    <t>El Carmen</t>
  </si>
  <si>
    <t>1-19-656-00</t>
  </si>
  <si>
    <t>Montecarlo</t>
  </si>
  <si>
    <t>1-19-195-00</t>
  </si>
  <si>
    <t>1-19-735-00</t>
  </si>
  <si>
    <t>San Ignacio</t>
  </si>
  <si>
    <t>1-19-709-00</t>
  </si>
  <si>
    <t>1-19-732-00</t>
  </si>
  <si>
    <t>Santa Marta</t>
  </si>
  <si>
    <t>1-19-1195-00</t>
  </si>
  <si>
    <t>1-19-1194-00</t>
  </si>
  <si>
    <t>1-19-1215-00</t>
  </si>
  <si>
    <t>Arco Iris</t>
  </si>
  <si>
    <t>1-19-1186-00</t>
  </si>
  <si>
    <t>1-19-043-00</t>
  </si>
  <si>
    <t>El Quemado</t>
  </si>
  <si>
    <t>1-19-619-00</t>
  </si>
  <si>
    <t>1-19-252-00</t>
  </si>
  <si>
    <t>1-19-591-00</t>
  </si>
  <si>
    <t>Mercedes Arriba</t>
  </si>
  <si>
    <t>1-19-1316-00</t>
  </si>
  <si>
    <t>1-19-044-00</t>
  </si>
  <si>
    <t>1-19-1319-00</t>
  </si>
  <si>
    <t>1-19-045-00</t>
  </si>
  <si>
    <t>1-19-592-00</t>
  </si>
  <si>
    <t>1-19-258-00</t>
  </si>
  <si>
    <t>1-19-668-00</t>
  </si>
  <si>
    <t>1-19-266-00</t>
  </si>
  <si>
    <t>Santa María</t>
  </si>
  <si>
    <t>1-19-042-00</t>
  </si>
  <si>
    <t>1-19-727-00</t>
  </si>
  <si>
    <t>1800000.</t>
  </si>
  <si>
    <t>1-19-693-00</t>
  </si>
  <si>
    <t>1-19-200-00</t>
  </si>
  <si>
    <t>Cedral</t>
  </si>
  <si>
    <t>1-19-041-00</t>
  </si>
  <si>
    <t>Barú</t>
  </si>
  <si>
    <t>San Juan De Dios</t>
  </si>
  <si>
    <t>1-19-001-00</t>
  </si>
  <si>
    <t>Tres Piedras</t>
  </si>
  <si>
    <t>1-19-092-00</t>
  </si>
  <si>
    <t>San Salvador</t>
  </si>
  <si>
    <t>1-19-004-00</t>
  </si>
  <si>
    <t>Chontales</t>
  </si>
  <si>
    <t>1-19-015-00</t>
  </si>
  <si>
    <t>Rio Nuevo</t>
  </si>
  <si>
    <t>1-19-129-00</t>
  </si>
  <si>
    <t>1-19-1586-00</t>
  </si>
  <si>
    <t>Providencia</t>
  </si>
  <si>
    <t>1-19-388-00</t>
  </si>
  <si>
    <t>Santa Rosa</t>
  </si>
  <si>
    <t>1-19-1119-00</t>
  </si>
  <si>
    <t>Zaragoza</t>
  </si>
  <si>
    <t>1-19-174-00</t>
  </si>
  <si>
    <t>1-19-828-00</t>
  </si>
  <si>
    <t>Calle Mora</t>
  </si>
  <si>
    <t>1-19-395-00</t>
  </si>
  <si>
    <t>1-19-212-00</t>
  </si>
  <si>
    <t>Savegre</t>
  </si>
  <si>
    <t>1-19-122-00</t>
  </si>
  <si>
    <t>Brujo</t>
  </si>
  <si>
    <t>1-19-009-00</t>
  </si>
  <si>
    <t xml:space="preserve">El camino fue socavado por el rio </t>
  </si>
  <si>
    <t>San Cayetano</t>
  </si>
  <si>
    <t>1-19-121-00</t>
  </si>
  <si>
    <t>1-19-123-00</t>
  </si>
  <si>
    <t xml:space="preserve">Santa Marta </t>
  </si>
  <si>
    <t>1-19-1120-00</t>
  </si>
  <si>
    <t>Páramo</t>
  </si>
  <si>
    <t>Jaular</t>
  </si>
  <si>
    <t>1-19-110-00</t>
  </si>
  <si>
    <t>San Ramón Norte</t>
  </si>
  <si>
    <t>1-19-302-00</t>
  </si>
  <si>
    <t xml:space="preserve">Socavación </t>
  </si>
  <si>
    <t>Reparación, relleno, colocación de lastre y compactación.</t>
  </si>
  <si>
    <t>1-19-303-00</t>
  </si>
  <si>
    <t>1-19-301-00</t>
  </si>
  <si>
    <t>1-19-300-00</t>
  </si>
  <si>
    <t>Valencia</t>
  </si>
  <si>
    <t>1-19-024-00</t>
  </si>
  <si>
    <t>1-19-016-00</t>
  </si>
  <si>
    <t>San Ramón Sur</t>
  </si>
  <si>
    <t>1-19-1278-00</t>
  </si>
  <si>
    <t>1-19-304-00</t>
  </si>
  <si>
    <t>Pedregosito</t>
  </si>
  <si>
    <t>1-19-018-00</t>
  </si>
  <si>
    <t>1-19-1469-00</t>
  </si>
  <si>
    <t>1-19-334-00</t>
  </si>
  <si>
    <t>1-19-330-00</t>
  </si>
  <si>
    <t>Berlín</t>
  </si>
  <si>
    <t>1-19-354-00</t>
  </si>
  <si>
    <t>1-19-019-00</t>
  </si>
  <si>
    <t>Santa Eduviges</t>
  </si>
  <si>
    <t>1-19-1033-00</t>
  </si>
  <si>
    <t>1-19-221-00</t>
  </si>
  <si>
    <t>1-19-1034-00</t>
  </si>
  <si>
    <t>1-19-023-00</t>
  </si>
  <si>
    <t>1-19-262-00</t>
  </si>
  <si>
    <t xml:space="preserve">Division </t>
  </si>
  <si>
    <t xml:space="preserve">Hundimiento </t>
  </si>
  <si>
    <t>Reparación, relleno, colocación y compactación de lastre.</t>
  </si>
  <si>
    <t>Macho Mora</t>
  </si>
  <si>
    <t>1-19-267-00</t>
  </si>
  <si>
    <t>Villa Mills</t>
  </si>
  <si>
    <t>1-19-703-00</t>
  </si>
  <si>
    <t>El Jardín</t>
  </si>
  <si>
    <t>1-19-719-00</t>
  </si>
  <si>
    <t>Campamento Vargas</t>
  </si>
  <si>
    <t>Santo Tomás</t>
  </si>
  <si>
    <t>1-19-1031-00</t>
  </si>
  <si>
    <t>1-19-335-00</t>
  </si>
  <si>
    <t>La Lira</t>
  </si>
  <si>
    <t>1-19-124-00</t>
  </si>
  <si>
    <t>1-19-336-00</t>
  </si>
  <si>
    <t>1-19-1032-00</t>
  </si>
  <si>
    <t>San Rafael Norte</t>
  </si>
  <si>
    <t>1-19-1362-00</t>
  </si>
  <si>
    <t>1-19-1378-00</t>
  </si>
  <si>
    <t>La Amistad</t>
  </si>
  <si>
    <t>1-19-528-00</t>
  </si>
  <si>
    <t>1-19-529-00</t>
  </si>
  <si>
    <t>Corralillo</t>
  </si>
  <si>
    <t>1-19-530-00</t>
  </si>
  <si>
    <t>1-19-533-00</t>
  </si>
  <si>
    <t>Pejibaye-San Antonio</t>
  </si>
  <si>
    <t>1-19-054-00</t>
  </si>
  <si>
    <t>Moctuezuma</t>
  </si>
  <si>
    <t>1-19-058-00</t>
  </si>
  <si>
    <t>1-19-523-00</t>
  </si>
  <si>
    <t>1-19-524-00</t>
  </si>
  <si>
    <t>1-19-070-00</t>
  </si>
  <si>
    <t>1-19-521-00</t>
  </si>
  <si>
    <t>1-19-522-00</t>
  </si>
  <si>
    <t>1-19-518-00</t>
  </si>
  <si>
    <t>San Gabriel-Santa Cecilia</t>
  </si>
  <si>
    <t>1-19-236-00</t>
  </si>
  <si>
    <t>Lourdes</t>
  </si>
  <si>
    <t>1-19-883-00</t>
  </si>
  <si>
    <t>Santa Lucia</t>
  </si>
  <si>
    <t>1-19-510-00</t>
  </si>
  <si>
    <t>1-19-511-00</t>
  </si>
  <si>
    <t>1-19-514-00</t>
  </si>
  <si>
    <t>1-19-515-00</t>
  </si>
  <si>
    <t>1-19-513-00</t>
  </si>
  <si>
    <t>1-19-512-00</t>
  </si>
  <si>
    <t>San Roque</t>
  </si>
  <si>
    <t>1-19-477-00</t>
  </si>
  <si>
    <t>San Carlos</t>
  </si>
  <si>
    <t>1-19-504-00</t>
  </si>
  <si>
    <t>1-19-446-00</t>
  </si>
  <si>
    <t>Pinar del Rio</t>
  </si>
  <si>
    <t>1-19-0031</t>
  </si>
  <si>
    <t>Rio General</t>
  </si>
  <si>
    <t>Socavación de rellenos de aproximación</t>
  </si>
  <si>
    <t xml:space="preserve">Realizar rellenos de aproximación y formación de coraza de protección, levantamiento de diques </t>
  </si>
  <si>
    <t>1-19-0273</t>
  </si>
  <si>
    <t>Rio La Unión</t>
  </si>
  <si>
    <t>Paramo</t>
  </si>
  <si>
    <t>1-19-0336</t>
  </si>
  <si>
    <t>Sin nombre</t>
  </si>
  <si>
    <t>Perdida total del Puente Vado</t>
  </si>
  <si>
    <t>Construcción de Paso, y Canalización</t>
  </si>
  <si>
    <t>1-19-1378</t>
  </si>
  <si>
    <t>Socavación y afectación de paso de Alcantarilla</t>
  </si>
  <si>
    <t>Construcción de paso de Alcantarillas</t>
  </si>
  <si>
    <t>Socavación y deterioro puente de Caja</t>
  </si>
  <si>
    <t xml:space="preserve">Construcción de puente de Caja, </t>
  </si>
  <si>
    <t>Quepos</t>
  </si>
  <si>
    <t>Silencio</t>
  </si>
  <si>
    <t>C6-06-025, Desde del entronque de la RN34 hasta la comunidad de Silencio</t>
  </si>
  <si>
    <t>8.5</t>
  </si>
  <si>
    <t>Erosión de la via y perdida de material de la superficie de ruedo</t>
  </si>
  <si>
    <t>Conformación de la via,cunetas y espaldones. Suministro, colocación y compactación de sub base de agregado triturado.Suministro, Colocación y compactación de base de agregado triturado.Colocación pasos de alcantarilla.</t>
  </si>
  <si>
    <t>C6-06-037, Desde la comunidad de Silencio hasta limite cantonal Santo Domingo</t>
  </si>
  <si>
    <t>Deslizamiento, derrumbes, erosión de la via y perdida de material de la superficie de ruedo</t>
  </si>
  <si>
    <t>Conformación de la via,cuentas y espaldones. Suministro, colocación y compactación de sub base de agregado triturado.Suministro, Colocación y compactación de base de agregado triturado.Colocación pasos de alcantarilla.</t>
  </si>
  <si>
    <t>Portalón</t>
  </si>
  <si>
    <t>C6-06-017, Desde del entronque de la RN34 hasta la comunidad de Portalón</t>
  </si>
  <si>
    <t>2.2</t>
  </si>
  <si>
    <t>Conformación de la via,cuentas y espaldones. Suministro, colocación y compactación de sub base de agregado triturado.Suministro, Colocación y compactación de base de agregado triturado.</t>
  </si>
  <si>
    <t>Dos Bocas</t>
  </si>
  <si>
    <t>C6-06-021, Desde la comunidad de hatillo hasta Dos Bocas</t>
  </si>
  <si>
    <t>Conformación de la via,cuentas y espaldones. Suministro, colocación y compactación de sub base de agregado triturado.Suministro, Colocación y compactación de base de agregado triturado.Colocación pasos de alcantarilla</t>
  </si>
  <si>
    <t>La paz</t>
  </si>
  <si>
    <t>C6-06-144, Desde el entronque ruta hacia Santo Domingo hasta La Paz</t>
  </si>
  <si>
    <t>2.7</t>
  </si>
  <si>
    <t>Conformación de la via,cuentas y espaldones. Suministro, colocación y compactación de sub base de agregado triturado.Suministro, Colocación y compactación de base de agregado triturado</t>
  </si>
  <si>
    <t>San Andrés - Las Nubes</t>
  </si>
  <si>
    <t>C6-06-020, Desde el entronque RN34 Matapalo hasta Las Nubes.</t>
  </si>
  <si>
    <t>9.9</t>
  </si>
  <si>
    <t>Sábalo - Marítima</t>
  </si>
  <si>
    <t>C6-06-038, Desde el entronque RN616 Londres hacia la comunidad de Sábalo-Maritima hasta entronque RN34.</t>
  </si>
  <si>
    <t>Deslizamiento, sedimentación en algunos tramos, erosión de la via y perdida de material de la superficie de ruedo</t>
  </si>
  <si>
    <t>Naranjito</t>
  </si>
  <si>
    <t>Londres - Bijagual</t>
  </si>
  <si>
    <t>C6-06-010, Desde el entronque Londres hasta la comunidad de Bijagual.</t>
  </si>
  <si>
    <t>Asentamiento Savegre</t>
  </si>
  <si>
    <t>C6-06-106 y C6-06-107, Desde la comunidad de Sábalo hasta Asentamiento Savegre.</t>
  </si>
  <si>
    <t>3.6</t>
  </si>
  <si>
    <t>El Negro</t>
  </si>
  <si>
    <t xml:space="preserve">C6-06-011, Desde calle Sábalo-Maritima hasta la comunidad del Negro. </t>
  </si>
  <si>
    <t>6.8</t>
  </si>
  <si>
    <t>Capital</t>
  </si>
  <si>
    <t>C6-06-029, Desde el entronque RN34 hasta Canopy Santuario.</t>
  </si>
  <si>
    <t>4.4</t>
  </si>
  <si>
    <t>Sábalo - Bijagual</t>
  </si>
  <si>
    <t>C6-06-108, Desde entrada tanque agua de Asentamiento Savegre hasta Bijagual.</t>
  </si>
  <si>
    <t>1.8</t>
  </si>
  <si>
    <t>Deslizamiento, derrumbes, erosión de la via y perdida de material de la superficie de ruedo.</t>
  </si>
  <si>
    <t>Asentamiento Naranjito</t>
  </si>
  <si>
    <t>C6-06-045, Desde Entronque RN616 Naranjito hasta Asentamiento Naranjito.</t>
  </si>
  <si>
    <t>Erosión de la via y perdida de material de la superficie de ruedo.</t>
  </si>
  <si>
    <t>Calle Delio Morales</t>
  </si>
  <si>
    <t xml:space="preserve">C6-06-075, Desde Entronque RN616 Naranjito hasta Finca Delio </t>
  </si>
  <si>
    <t>1.2</t>
  </si>
  <si>
    <t>C6-06-057, C6-06-044 y C6-06-005 Desde la Gallega, Santa Juana hasta puente San Isidro</t>
  </si>
  <si>
    <t>3.3</t>
  </si>
  <si>
    <t>C6-06-145, C6-06-146, C6-06-068, C6-06-147, C6-06-067, C6-06-208 y C6-06-148, todo el sector de Paquita</t>
  </si>
  <si>
    <t>3.5</t>
  </si>
  <si>
    <t>Pueblo Real</t>
  </si>
  <si>
    <t>C6-06-002, Desde el entronque RN34 hasta Hotel Pueblo Real.</t>
  </si>
  <si>
    <t>1.5</t>
  </si>
  <si>
    <t>La Inmaculada-La Pascua</t>
  </si>
  <si>
    <t>C6-06-201, C6-06-084, C6-06-085, C6-06-188, C6-06-200 y C6-06-189, Todo el sector de La Inmaculada-La Pascua.</t>
  </si>
  <si>
    <t>5.6</t>
  </si>
  <si>
    <t>Cerros</t>
  </si>
  <si>
    <t>C6-06-001, Desde el entronque RN34 hasta limite cantonal.</t>
  </si>
  <si>
    <t>12.5</t>
  </si>
  <si>
    <t>Erosión de la vía y perdida de material de la superficie de ruedo.</t>
  </si>
  <si>
    <t>Las Parcelas</t>
  </si>
  <si>
    <t>C6-06-064, Desde entronque RN34 hasta puente sobre río Pirris.</t>
  </si>
  <si>
    <t>0.8</t>
  </si>
  <si>
    <t>Las Parcelas de Cerritos</t>
  </si>
  <si>
    <t>C6-06-061 y C6-06-062, Desde La Gallega hasta las parcelas de Cerritos.</t>
  </si>
  <si>
    <t>Río Cañas</t>
  </si>
  <si>
    <t>Cerritos</t>
  </si>
  <si>
    <t>Código 6-06-005-02 CRTM 05 N 480272 CRTM 05 E 1049443</t>
  </si>
  <si>
    <t>Canal cañitas</t>
  </si>
  <si>
    <t>Daños en Bastiones y rellenos de aproximación</t>
  </si>
  <si>
    <t>Reparaciones de estructuras dañadas</t>
  </si>
  <si>
    <t>Código 6-06-193-01 CRTM 05 N 481952 CRTM 05 E 1043281</t>
  </si>
  <si>
    <t>Estero Boca Vieja</t>
  </si>
  <si>
    <t>Bomba de agua</t>
  </si>
  <si>
    <t>Código 6-06-024-02 CRTM 05 N 488808 CRTM 05 E 1038448</t>
  </si>
  <si>
    <t>Puente afectado estructuralmente</t>
  </si>
  <si>
    <t>Construción de Puente</t>
  </si>
  <si>
    <t xml:space="preserve">Quepos </t>
  </si>
  <si>
    <t>Santa Juana</t>
  </si>
  <si>
    <t>Quebrada Pejecito</t>
  </si>
  <si>
    <t>Código 6-06-159-01 CRTM 05 N 500456 CRTM 05 E 1040657</t>
  </si>
  <si>
    <t>Rio Guabas</t>
  </si>
  <si>
    <t>Código 6-06-021-01 CRTM 05 N 510058 CRTM 05 E 1033090</t>
  </si>
  <si>
    <t>Quebrada sin nombre</t>
  </si>
  <si>
    <t>Código 6-06-021-02 CRTM 05 N 510166 CRTM 05 E 1032762</t>
  </si>
  <si>
    <t>Quebrada Cisneros</t>
  </si>
  <si>
    <t>Portasol</t>
  </si>
  <si>
    <t>Código 6-06-017-02 CRTM 05 N 502910 CRTM 05 E 1035452</t>
  </si>
  <si>
    <t>Quebrada Gallinas</t>
  </si>
  <si>
    <t>Tierras Morenas</t>
  </si>
  <si>
    <t>Código 6-06-157-01 CRTM 05 N 514504 CRTM 05 E 1033283</t>
  </si>
  <si>
    <t>Código 6-06-023-01 CRTM 05 N 513907 CRTM 05 E 1034083</t>
  </si>
  <si>
    <t>Quebrada Pizote</t>
  </si>
  <si>
    <t>Puente colapsado totalmente</t>
  </si>
  <si>
    <t xml:space="preserve">Savegre </t>
  </si>
  <si>
    <t>Código 6-06-015-01 CRTM 05 N 497192 CRTM 05 E 1040419</t>
  </si>
  <si>
    <t>Puente con socavamiento y daños estructurales</t>
  </si>
  <si>
    <t>Pasito</t>
  </si>
  <si>
    <t>Código 6-06-132-01 CRTM 05 N 499738 CRTM 05 E 1035916</t>
  </si>
  <si>
    <t>Galera</t>
  </si>
  <si>
    <t>Código 6-06-006-02 CRTM 05 N 487006 CRTM 05 E 1049399</t>
  </si>
  <si>
    <t>Quebrada Galera</t>
  </si>
  <si>
    <t>Los Piñeros</t>
  </si>
  <si>
    <t>Código 6-06-045-01 CRTM 05 N 489382 CRTM 05 E 1048085</t>
  </si>
  <si>
    <t>Quebrada Danta</t>
  </si>
  <si>
    <t>Marítima</t>
  </si>
  <si>
    <t>Código 6-06-038-01 CRTM 05 N 495715 CRTM 05 E 1038034</t>
  </si>
  <si>
    <t>Quebrada Chorrillo</t>
  </si>
  <si>
    <t>Código 6-06-038-02 CRTM 05 N 494771 CRTM 05 E 1040281</t>
  </si>
  <si>
    <t>Quebrada Sabalo</t>
  </si>
  <si>
    <t>Finca Morales</t>
  </si>
  <si>
    <t>Código 6-06-075-01 CRTM 05 N 488642 CRTM 05 E 1047941</t>
  </si>
  <si>
    <t xml:space="preserve">Puente socavado, afectado estructuralmente y colapso de bastión </t>
  </si>
  <si>
    <t>Sábalo</t>
  </si>
  <si>
    <t>Código 6-06-107-01 CRTM 05 N 499284 CRTM 05 E 1044605</t>
  </si>
  <si>
    <t>Tocorí</t>
  </si>
  <si>
    <t>Código 6-06-070-01 CRTM 05 N 491007 CRTM 05 E 1048338</t>
  </si>
  <si>
    <t>Quebrada Ortiz</t>
  </si>
  <si>
    <t>Daños estructurales en cabezales losa y tubería, erosión en los rellenos de aproximación</t>
  </si>
  <si>
    <t>Construcción de Puente</t>
  </si>
  <si>
    <t>6-025, Desde del entronque de la RN34 hasta la comunidad de Silencio</t>
  </si>
  <si>
    <t>Canales agricolas</t>
  </si>
  <si>
    <t>Erosión en los rellenos de aproximación, superficie de rodamiento, daños en cabezales y alcantarillas</t>
  </si>
  <si>
    <t>Reconstrucción de pasos de alcantarillas</t>
  </si>
  <si>
    <t>Quebradas</t>
  </si>
  <si>
    <t>C6-06-057, Desde entonque calle Santa Juana hasta puente San Isidro</t>
  </si>
  <si>
    <t>San Marcos </t>
  </si>
  <si>
    <t>Canet-Cedral  </t>
  </si>
  <si>
    <t>105-141</t>
  </si>
  <si>
    <t xml:space="preserve">Deslizamiento de superficie de ruedo </t>
  </si>
  <si>
    <t xml:space="preserve">Estabilizacion de taludes con construccion de estructura de retención </t>
  </si>
  <si>
    <t>105-150</t>
  </si>
  <si>
    <t>Deslizamiento sobre superficie de ruedo</t>
  </si>
  <si>
    <t xml:space="preserve">Estabilización de talud, estructura de contención </t>
  </si>
  <si>
    <t xml:space="preserve">San Carlos San Jerónimo </t>
  </si>
  <si>
    <t>105-242</t>
  </si>
  <si>
    <t>Hundimiento de vía</t>
  </si>
  <si>
    <t xml:space="preserve">Bajo San José </t>
  </si>
  <si>
    <t>105-202</t>
  </si>
  <si>
    <t>Deslizamiento de superficie de ruedo y sobre superficie de ruedo</t>
  </si>
  <si>
    <t>Los Cruz</t>
  </si>
  <si>
    <t>105-032</t>
  </si>
  <si>
    <t xml:space="preserve">Socavación de superficie de ruedo </t>
  </si>
  <si>
    <t xml:space="preserve">Estructura de estabilización </t>
  </si>
  <si>
    <t xml:space="preserve">Los Camacho </t>
  </si>
  <si>
    <t>105-253</t>
  </si>
  <si>
    <t xml:space="preserve">El Cura </t>
  </si>
  <si>
    <t>105-189</t>
  </si>
  <si>
    <t>Perdida total de carretera</t>
  </si>
  <si>
    <t xml:space="preserve">Recuperación de superficie de ruedo </t>
  </si>
  <si>
    <t>Tarrazú</t>
  </si>
  <si>
    <t>San Lorenzo-San Carlos</t>
  </si>
  <si>
    <t>Zapotal-Bajo San José</t>
  </si>
  <si>
    <t>105-202/105-176</t>
  </si>
  <si>
    <t xml:space="preserve">Quebrada Zapotal </t>
  </si>
  <si>
    <t>Colapso de Estructura</t>
  </si>
  <si>
    <t xml:space="preserve">Reconstrucción de puente </t>
  </si>
  <si>
    <t>San Marcos  </t>
  </si>
  <si>
    <t>Calle Vargas </t>
  </si>
  <si>
    <t>105-132</t>
  </si>
  <si>
    <t>Colapso de Alcantarillas</t>
  </si>
  <si>
    <t xml:space="preserve">Reconstrucción total del paso </t>
  </si>
  <si>
    <t>San Marcos</t>
  </si>
  <si>
    <t xml:space="preserve"> Rodeo-Cedral </t>
  </si>
  <si>
    <t>105-141 </t>
  </si>
  <si>
    <t xml:space="preserve">Reconstrucción del paso </t>
  </si>
  <si>
    <t xml:space="preserve">San Carlos </t>
  </si>
  <si>
    <t>El Cura</t>
  </si>
  <si>
    <t xml:space="preserve">Colapso de alcantarillas y deslizamiento </t>
  </si>
  <si>
    <t xml:space="preserve">Recostrucción del paso y estabilización de talud </t>
  </si>
  <si>
    <t>León Cortés</t>
  </si>
  <si>
    <t> 1-20-027</t>
  </si>
  <si>
    <t>1-20-014</t>
  </si>
  <si>
    <t>1-20-021</t>
  </si>
  <si>
    <t>Centro</t>
  </si>
  <si>
    <t xml:space="preserve">San Pablo </t>
  </si>
  <si>
    <t>Garabito</t>
  </si>
  <si>
    <t>Jaco</t>
  </si>
  <si>
    <t>La Pipasa</t>
  </si>
  <si>
    <t>6-11-093</t>
  </si>
  <si>
    <t>Perdida de superficie de ruedo por escorrentía. La sección de la calle se ha reducido a un solo carril debido al arrastre y socavación de las lluvias</t>
  </si>
  <si>
    <t>Se requiere el relleno y estabilización de la margen del camino para evitar su socavación. Se debe rellenar con material competente además de la necesidad de habilitar el paso a diferentes vecinos de la zona sobre el canal que quedara definido al final de la intervención.</t>
  </si>
  <si>
    <t>Piedra Bruja- Bijagual</t>
  </si>
  <si>
    <t>6-11-015</t>
  </si>
  <si>
    <t>El camino en la sección de mayor pendiente presenta problemas de inestabilidad en las márgenes, durante el huracán ETA se intervino para habilitar el paso, sin embargo los taludes permanecen inestables.</t>
  </si>
  <si>
    <t>Se debe recuperar la sección del camino y mejorar el sistema de evacuación de aguas pluviales. Este trabajo implica la reconstrucción de la superficie de ruedo.</t>
  </si>
  <si>
    <t>Tárcoles</t>
  </si>
  <si>
    <t>Bajamar- Guacalillo</t>
  </si>
  <si>
    <t>6-11-014</t>
  </si>
  <si>
    <t>Afectación en la superficie de ruedo por el desbordamiento de las quebradas y canales pluviales existentes</t>
  </si>
  <si>
    <t>Se requiere el mejoramiento de la superficie y la colocación de material estabilizado con cemento y profundizar los caños con martillo hidráulico, debido a la composición del macizo de Guacalillo y Bajamar</t>
  </si>
  <si>
    <t>Bajamar- ceiba</t>
  </si>
  <si>
    <t>6-11-023</t>
  </si>
  <si>
    <t>Bajamar- Manglar</t>
  </si>
  <si>
    <t>6-11-012</t>
  </si>
  <si>
    <t>Bajamar- Cuarros</t>
  </si>
  <si>
    <t>6-11-021</t>
  </si>
  <si>
    <t>Lagunillas la gallera</t>
  </si>
  <si>
    <t>6-11-071</t>
  </si>
  <si>
    <t>Socavacion de la calzada por desbordamiento de canales pluviales. La fuerte pendiente del camino y la velocidad del flujo generaron socavacion importante que inhabilitóel camino.</t>
  </si>
  <si>
    <t>Se requiere recuperar la seccion media de la calzada y revestir las cunetas para evitar socavaciones.</t>
  </si>
  <si>
    <t xml:space="preserve"> Lajas</t>
  </si>
  <si>
    <t>6-11-082</t>
  </si>
  <si>
    <t>La Mona</t>
  </si>
  <si>
    <t>6-11-166</t>
  </si>
  <si>
    <t>pueblo nuevo</t>
  </si>
  <si>
    <t>6-11-199</t>
  </si>
  <si>
    <t xml:space="preserve">Se produjo un deslizamiento importante en la zona alta de la cuenca de la quebrada mona que colmató el cauce, lo cual afectó el camino existente, generando la perdida total de una seccion importante del camino publico. </t>
  </si>
  <si>
    <t>Se requiere la rehabilitacion del camino y el reencauce de la quebrada mona.</t>
  </si>
  <si>
    <t>La Purruja</t>
  </si>
  <si>
    <t>6-11-029</t>
  </si>
  <si>
    <t>La calle la Purruja presenta daños importantes producto de las lluvias del huracan ETA. Los sedimentos arrastrados inhabilitaron los desfogues existentes y quedaron incapaces de manejar el flujo pluvial, inundando propiedades cercanas y viviendas</t>
  </si>
  <si>
    <t>Se requiere la rehabilitacion del camino y la limpieza y canalizacion de las servidumbres pluviales que sirven al camino, de manera que se garantice el escurrimiento de las aguas hasta el colector principal o cuerpo de agua.</t>
  </si>
  <si>
    <t>Quebrada Amarilla</t>
  </si>
  <si>
    <t>6-11-020</t>
  </si>
  <si>
    <t>Camino Rio Seco-Ruta a Mata de Plátano</t>
  </si>
  <si>
    <t>Quebrada sin nombre con un caudal muy importante genera socavación en la calzada, el tubo de alcantarilla colocado por la municipalidad es insuficiente para la escorrentía en avenidas como las del huracán ETA.</t>
  </si>
  <si>
    <t>Se debe construir una alcantarilla de cuadro doble capaz de mejorar la sección hidráulica del paso por ruta cantonal. Esta alcantarilla deberá tener cabezales de entrada y salida, además debe tener un ancho de al menos 10 m y una sección transversal con dos cajas de al menos 2m de altura y 2,5 m de ancho cada alcantarilla</t>
  </si>
  <si>
    <t>Tarcoles</t>
  </si>
  <si>
    <t>Punta Leona</t>
  </si>
  <si>
    <t>6-11-007</t>
  </si>
  <si>
    <t>Calle Vieja Punta Leona</t>
  </si>
  <si>
    <t>Se socavo la alcantarilla existente desprendiéndose media sección de la vía. La configuración de tubería es inadecuada para el desfogue de las aguas.</t>
  </si>
  <si>
    <t>Se debe colocar un nuevo paso de alcantarilla, un enrocado y aletones con cabezales para la protección de las márgenes del camino.</t>
  </si>
  <si>
    <t>Jaco Centro</t>
  </si>
  <si>
    <t>Avenida Pastor Diaz</t>
  </si>
  <si>
    <t>Inundación de predios por sedimentación en canales pluviales. Los canales se han sedimentado y las aguas de escorrentía no se encuentran manejadas correctamente.</t>
  </si>
  <si>
    <t>Se deben limpiar y reacondicionar los canales pluviales principales de la ciudad de Jaco hasta su convergencia con los respectivos cuerpos de agua.</t>
  </si>
  <si>
    <t>Herradura/Los Patos</t>
  </si>
  <si>
    <t>6-11-045</t>
  </si>
  <si>
    <t>Canal sur Los Patos, hacia Quebrada Bonita</t>
  </si>
  <si>
    <t xml:space="preserve">Se requiere la readecuación de los pasos de alcantarilla y canales pluviales para garantizar la salida de las aguas pluviales a los correspondientes cuerpos de agua. </t>
  </si>
  <si>
    <t>Camino La Purruja</t>
  </si>
  <si>
    <t>Jaco centro</t>
  </si>
  <si>
    <t>6-11-041</t>
  </si>
  <si>
    <t>Rio Copey</t>
  </si>
  <si>
    <t xml:space="preserve">Se reportan daños en la estructura del puente principalmente en las aproximaciones y obras de protección en los bastiones. </t>
  </si>
  <si>
    <t>Se requiere la construcción de un puente de cuatro carriles de 10 m de ancho y bastiones de concreto con sus respectivas fundaciones y protección hacia los rellenos de aproximación. Se gestionará primero el plan de inversión para estudios y posteriormente para diseño y construcción de la nueva estructura.</t>
  </si>
  <si>
    <t>Herradura Invu</t>
  </si>
  <si>
    <t>Camino Playa Herradura</t>
  </si>
  <si>
    <t>Se requiere la construcción de un puente de 10 m de largo y de 14m de ancho. Que permita el transito en cuatro vías además de que aumente la sección transversal para que no se convierta en un punto de embudo para el cauce. Debe contemplarse el dragado de al menos 500 m de cauce para eliminar la sedimentación y los excesos de materiales en el rio.</t>
  </si>
  <si>
    <t>Quebrada Seca</t>
  </si>
  <si>
    <t>Quebrada Pita</t>
  </si>
  <si>
    <t>Puriscal</t>
  </si>
  <si>
    <t>Jarazal</t>
  </si>
  <si>
    <t>1-04-004</t>
  </si>
  <si>
    <t>deslizamiento, pérdida de ancho de calzada</t>
  </si>
  <si>
    <t xml:space="preserve">Estudios, diseño y construcción de obras de contenciòn. </t>
  </si>
  <si>
    <t>Mercedes Sur</t>
  </si>
  <si>
    <t>Calle Morenos</t>
  </si>
  <si>
    <t>1-04-036, entrada Calle Moreno.</t>
  </si>
  <si>
    <t>1-04-036, Calle Moreno.</t>
  </si>
  <si>
    <t>deslizamiento, pérdida de ancho de calzada y tubería</t>
  </si>
  <si>
    <t xml:space="preserve">Estudios, diseño y construcción de obras de contención. </t>
  </si>
  <si>
    <t>1-04-036, Calle Morenos, salida a Cerbatana</t>
  </si>
  <si>
    <t>Cañales</t>
  </si>
  <si>
    <t>1-04-013, Entronque de la ruta nacional 239</t>
  </si>
  <si>
    <t>1-04-013, Bajonazo Cañales</t>
  </si>
  <si>
    <t>hundimiento de la vía, aparente falla</t>
  </si>
  <si>
    <t>1-04-013, Camino a pozos</t>
  </si>
  <si>
    <t>deslizamiento, pérdida de ancho de calzada y desprendimiento de la corona</t>
  </si>
  <si>
    <t>Vista Mar, Gamalotillo</t>
  </si>
  <si>
    <t>1-04-141</t>
  </si>
  <si>
    <t>Candelarita</t>
  </si>
  <si>
    <t>Polka</t>
  </si>
  <si>
    <t>1-04-100</t>
  </si>
  <si>
    <t>pérdida de lastre, zanjas y surcos en la calzada</t>
  </si>
  <si>
    <t>Limpieza, conformación y relastrado de la vía.</t>
  </si>
  <si>
    <t>Jilgueral</t>
  </si>
  <si>
    <t>1-04-052</t>
  </si>
  <si>
    <t>hundimiento de la vía, pérdida de calzada</t>
  </si>
  <si>
    <t>Junquillo Abajo</t>
  </si>
  <si>
    <t>1-04-012</t>
  </si>
  <si>
    <t>Colapso de paso de alcantarilla y pérdida de calzada</t>
  </si>
  <si>
    <t>Ssustituciòn de alcantarilla, sustitución de obras de contención.</t>
  </si>
  <si>
    <t>Barbacoas</t>
  </si>
  <si>
    <t>Las Carmelas</t>
  </si>
  <si>
    <t>1-04-070</t>
  </si>
  <si>
    <t xml:space="preserve">Calle San Juan, Entronque a San Martín </t>
  </si>
  <si>
    <t>1-04-001</t>
  </si>
  <si>
    <t>Cruce Barbacoas, San Juan</t>
  </si>
  <si>
    <t>Colapso de paso de alcantarilla y pérdida de calzada, por motivos de socavación del río que pasa en el sector.</t>
  </si>
  <si>
    <t>Estudios y diseño de construcción de obra y de drenaje</t>
  </si>
  <si>
    <t>Escuela, Mercedes Norte</t>
  </si>
  <si>
    <t>1-04-008</t>
  </si>
  <si>
    <t>Bajo el Rey</t>
  </si>
  <si>
    <t>Socavación de bastiones y pila principal del puente</t>
  </si>
  <si>
    <t>Estudio, diseño y construcción de puente nuevo.</t>
  </si>
  <si>
    <t>Los Obando</t>
  </si>
  <si>
    <t>Río San José</t>
  </si>
  <si>
    <t>Socavación de bastiones.</t>
  </si>
  <si>
    <t xml:space="preserve">San Isidro </t>
  </si>
  <si>
    <t xml:space="preserve">San Luis </t>
  </si>
  <si>
    <t>San Andres</t>
  </si>
  <si>
    <t>Biolley</t>
  </si>
  <si>
    <t>La Puna</t>
  </si>
  <si>
    <t>6-03-286</t>
  </si>
  <si>
    <t>Deterioro de Calzada, obstrucción de cunetas y pasos de alcantarillas</t>
  </si>
  <si>
    <t>Limpieza y Conformación de Cunetas y espaldón, Conformación de superficie de ruedo. Colocación de material granular. Colocacion de Pasos de Alcantarilla y construccion de cabezales</t>
  </si>
  <si>
    <t>Altamira</t>
  </si>
  <si>
    <t>6-03-037</t>
  </si>
  <si>
    <t>Alto Sabalo</t>
  </si>
  <si>
    <t>6-03-256</t>
  </si>
  <si>
    <t>Changuena</t>
  </si>
  <si>
    <t>Paraíso</t>
  </si>
  <si>
    <t>6-03-029</t>
  </si>
  <si>
    <t>6-03-066</t>
  </si>
  <si>
    <t>Cacique</t>
  </si>
  <si>
    <t>6-03-047</t>
  </si>
  <si>
    <t>6-03-379</t>
  </si>
  <si>
    <t>La Bonita</t>
  </si>
  <si>
    <t>6-03-081</t>
  </si>
  <si>
    <t>6-03-050</t>
  </si>
  <si>
    <t>Potrero Grande</t>
  </si>
  <si>
    <t>6-03-009</t>
  </si>
  <si>
    <t>Derrumbes en la vía. Deterioro de Calzada, obstrucción de cunetas y pasos de alcantarillas</t>
  </si>
  <si>
    <t>6-03-004</t>
  </si>
  <si>
    <t>Bolas</t>
  </si>
  <si>
    <t>6-03-021</t>
  </si>
  <si>
    <t>Cabagra</t>
  </si>
  <si>
    <t>6-03-063</t>
  </si>
  <si>
    <t>Alto Guacimo</t>
  </si>
  <si>
    <t>6-03-043</t>
  </si>
  <si>
    <t>La Pita</t>
  </si>
  <si>
    <t>6-03-042</t>
  </si>
  <si>
    <t>Santa Maria</t>
  </si>
  <si>
    <t>6-03-362</t>
  </si>
  <si>
    <t>Olan</t>
  </si>
  <si>
    <t>6-03-041</t>
  </si>
  <si>
    <t>Rio Azul</t>
  </si>
  <si>
    <t>6-03-368</t>
  </si>
  <si>
    <t>Puente</t>
  </si>
  <si>
    <t>6-03-369</t>
  </si>
  <si>
    <t>Calderon</t>
  </si>
  <si>
    <t>6-03-007</t>
  </si>
  <si>
    <t>6-03-359</t>
  </si>
  <si>
    <t>Hundimientos en vía. Deterioro de Calzada, obstrucción de cunetas y pasos de alcantarillas</t>
  </si>
  <si>
    <t>Brunka</t>
  </si>
  <si>
    <t>Ceibo</t>
  </si>
  <si>
    <t>6-03-039</t>
  </si>
  <si>
    <t>6-03-033</t>
  </si>
  <si>
    <t>Volcán</t>
  </si>
  <si>
    <t>6-03-023</t>
  </si>
  <si>
    <t>Cordoncillo</t>
  </si>
  <si>
    <t>6-03-013</t>
  </si>
  <si>
    <t>6-03-112</t>
  </si>
  <si>
    <t>Pilas</t>
  </si>
  <si>
    <t>6-03-017</t>
  </si>
  <si>
    <t>6-03-003</t>
  </si>
  <si>
    <t>Concepcion</t>
  </si>
  <si>
    <t>6-03-079</t>
  </si>
  <si>
    <t>La Dibujada</t>
  </si>
  <si>
    <t>6-03-001</t>
  </si>
  <si>
    <t>Colinas</t>
  </si>
  <si>
    <t>La Virgen</t>
  </si>
  <si>
    <t>6-03-078</t>
  </si>
  <si>
    <t>Bajo Maiz</t>
  </si>
  <si>
    <t>6-03-055</t>
  </si>
  <si>
    <t>El Cedral</t>
  </si>
  <si>
    <t>6-03-053</t>
  </si>
  <si>
    <t>6-03-083</t>
  </si>
  <si>
    <t>6-03-034</t>
  </si>
  <si>
    <t>Boruca</t>
  </si>
  <si>
    <t>6-03-310</t>
  </si>
  <si>
    <t>Alto Mojon</t>
  </si>
  <si>
    <t>6-03-014</t>
  </si>
  <si>
    <t>San Joaquin</t>
  </si>
  <si>
    <t>6-03-056</t>
  </si>
  <si>
    <t>Shamba</t>
  </si>
  <si>
    <t>6-03-040</t>
  </si>
  <si>
    <t>Bella Vista</t>
  </si>
  <si>
    <t>6-03-057</t>
  </si>
  <si>
    <t>6-03-315</t>
  </si>
  <si>
    <t>FORMULARIO N° 5: SISTEMAS DE ABASTECIMIENTO DE AGUA</t>
  </si>
  <si>
    <t>POBLADO</t>
  </si>
  <si>
    <t>Fuente: Presa, Naciente o Pozo</t>
  </si>
  <si>
    <t>Obra, Estructura o Componente Afectado</t>
  </si>
  <si>
    <t>Declaratoria de Emergencia, Decreto N°: 42705</t>
  </si>
  <si>
    <t>Golfito</t>
  </si>
  <si>
    <t>La Florida</t>
  </si>
  <si>
    <t>Florida - Los Gemelos, codigo 6-07-177</t>
  </si>
  <si>
    <t xml:space="preserve">Lavado de superficie de ruedo y arrastre de material con carcavas visibles </t>
  </si>
  <si>
    <t>Conformación de cunetas y espaldones, reacondicionamiento de la calzada, colocación de material granular.</t>
  </si>
  <si>
    <t>Vuelta Hule - Florida, codigo 6-07-048.</t>
  </si>
  <si>
    <t>Puerto Jimenez</t>
  </si>
  <si>
    <t>Entrada Rio Nuevo - Caserio, codigo 6-07-041</t>
  </si>
  <si>
    <t>Deterioro de Superficie de Ruedo</t>
  </si>
  <si>
    <t>Conformación de cunetas y espaldones, reacondicionamiento de la calzada.</t>
  </si>
  <si>
    <t>Cañaza San Miguel</t>
  </si>
  <si>
    <t>Entrada San Miguel- Cañaza, codigo 6-07-013</t>
  </si>
  <si>
    <t>Gallardo</t>
  </si>
  <si>
    <t>Rio Tigre en Gallardo - Final del camino, codigo 6-07-078</t>
  </si>
  <si>
    <t>Colibrí</t>
  </si>
  <si>
    <t>Camino viejo la Palma- Playa Colibrí, codigo 6-07-074</t>
  </si>
  <si>
    <t>Conformación de cunetas y espaldones, reacondicionamiento de la calzada, colocación de material granular, colocacion de alcant.</t>
  </si>
  <si>
    <t>La Unión km 37</t>
  </si>
  <si>
    <t>La Unión - Alto el Progreso, codigo 6-07-117</t>
  </si>
  <si>
    <t>Miramar</t>
  </si>
  <si>
    <t>Finca Thelma - Miramar, codigo 6-07-032</t>
  </si>
  <si>
    <t>Entrada a Playa Platanares - Platanares, codigo 6-07-077.</t>
  </si>
  <si>
    <t>Guaycara</t>
  </si>
  <si>
    <t>Gamba</t>
  </si>
  <si>
    <t>Villa Briceño - Gamba, codigo 6-07-024.</t>
  </si>
  <si>
    <t>Deslizamientos y derrumbes sobre la via publica, deterioro de la superficie de ruedo.</t>
  </si>
  <si>
    <t>La Tarde</t>
  </si>
  <si>
    <t>Camino la Tarde - Fin del camino, codigo 6-07-055</t>
  </si>
  <si>
    <t>Cerro Paraguas</t>
  </si>
  <si>
    <t>San Ramon - Cerro Paraguas, codigo 6-07-016.</t>
  </si>
  <si>
    <t>Km 24</t>
  </si>
  <si>
    <t>Entrada Km 24- Rio Coto, codigo 6-07-020</t>
  </si>
  <si>
    <t xml:space="preserve">Viquilla </t>
  </si>
  <si>
    <t>Viquillas Vivero- Finca Guido Chacon, codigo 6-07-023</t>
  </si>
  <si>
    <t>Lagarto</t>
  </si>
  <si>
    <t>Puente Rio Lagarto - La Lucha, codigo 6-07-019</t>
  </si>
  <si>
    <t>Villa Briceño - San Miguel, codigo 6-07-025.</t>
  </si>
  <si>
    <t>Pavon</t>
  </si>
  <si>
    <t>Vista Mar</t>
  </si>
  <si>
    <t>Punta Banco - Vista Mar, codigo 6-07-199</t>
  </si>
  <si>
    <t>La Yerba</t>
  </si>
  <si>
    <t>Entrada la Yerba - Alto conte, codigo 6-07-027</t>
  </si>
  <si>
    <t>Langostino</t>
  </si>
  <si>
    <t>Puerto Pilon - Entrada Langostino, codigo 6-07-181</t>
  </si>
  <si>
    <t>La Honda</t>
  </si>
  <si>
    <t xml:space="preserve"> Pilón (Entrada a Escuela la Honda) -(Ent.C.209) Progreso, codigo 6-07-206. </t>
  </si>
  <si>
    <t>Alto Conte</t>
  </si>
  <si>
    <t>Conte - Alto Conte, codigo 6-07-209.</t>
  </si>
  <si>
    <t>Punta Burica</t>
  </si>
  <si>
    <t>Alto Comte, Buriquí- La Peña, codigo 6-07-203.</t>
  </si>
  <si>
    <t>Construcción de troca, cortes y taludes sobre la via publica, conformacion de la superficie de ruedo.</t>
  </si>
  <si>
    <t>Playa Cacao</t>
  </si>
  <si>
    <t>6-07-050</t>
  </si>
  <si>
    <t>Socavación de los bastiones, vigas en mal estado, superficie de ruedo colapsado.</t>
  </si>
  <si>
    <t>Construcción de bastiones, Chorrea de Losa de Concreto y Vigas de Apoyo.</t>
  </si>
  <si>
    <t>San Miguel, km 37</t>
  </si>
  <si>
    <t>6-07-025</t>
  </si>
  <si>
    <t>Rio Esquinas</t>
  </si>
  <si>
    <t>San Ramon</t>
  </si>
  <si>
    <t>6-07-016</t>
  </si>
  <si>
    <t>Quebrada Chiricana</t>
  </si>
  <si>
    <t>Palo Seco</t>
  </si>
  <si>
    <t>6-07-014</t>
  </si>
  <si>
    <t>Rio Conte</t>
  </si>
  <si>
    <t xml:space="preserve">Puerto Jimenez </t>
  </si>
  <si>
    <t>6-07-038</t>
  </si>
  <si>
    <t>Quebrada Cacao</t>
  </si>
  <si>
    <t>Km 37</t>
  </si>
  <si>
    <t>Quebrada Camacho</t>
  </si>
  <si>
    <t>Quebrada Roman</t>
  </si>
  <si>
    <t>Pavón</t>
  </si>
  <si>
    <t>6-07-181</t>
  </si>
  <si>
    <t>Paso de alcantarillado colapsado</t>
  </si>
  <si>
    <t>Construccion de alcantarillas de cuadro de 3,44m x 3,44m de una celda, 6m de ancho.</t>
  </si>
  <si>
    <t>6-07-002</t>
  </si>
  <si>
    <t>Canales</t>
  </si>
  <si>
    <t>Construccion de alcantarillas de cuadro de 3,04m x 3,04m de una celda, 6m de ancho.</t>
  </si>
  <si>
    <t>La Foruna</t>
  </si>
  <si>
    <t>6-07-186</t>
  </si>
  <si>
    <t>Q. Sin nombre</t>
  </si>
  <si>
    <t>Colocación de paso de alcantarilla de concreto de 2,13m de diametro, 10 de ancho y sus cabezales.</t>
  </si>
  <si>
    <t>Colocación de paso de alcantarilla de concreto de 1,20m de diametro, 10 de ancho y sus cabezales.</t>
  </si>
  <si>
    <t>Corredores</t>
  </si>
  <si>
    <t>6-10-001</t>
  </si>
  <si>
    <t>Deterioro superficie de ruedo y obstrucción de cunetas en tierra</t>
  </si>
  <si>
    <t>Limpieza y Conformación de Cunetas y espaldón, Reacondicionamiento de calzada. Colocación de material granular. Rehabilitación de sistema de drenajes</t>
  </si>
  <si>
    <t>6-10-002</t>
  </si>
  <si>
    <t>Deterioro superficie de ruedo y obstrucción de cunetas en tierra y deslizamientos</t>
  </si>
  <si>
    <t>Excavación en la vía. Limpieza y Conformación de Cunetas y espaldón, Reacondicionamiento de calzada. Colocación de material granular. Rehabilitación de sistema de drenajes.</t>
  </si>
  <si>
    <t>6-10-004</t>
  </si>
  <si>
    <t>Deterioro superficie de ruedo y obstrucción de cunetas en tierra, deslizamientos y hundimientos</t>
  </si>
  <si>
    <t>6-10-005</t>
  </si>
  <si>
    <t>6-10-006</t>
  </si>
  <si>
    <t>Limpieza y Conformación de Cunetas y espaldón, Reacondicionamiento de calzada. Colocación de material granular. Rehabilitación de sistema de drenajes.</t>
  </si>
  <si>
    <t>6-10-007</t>
  </si>
  <si>
    <t>Deterioro superficie de ruedo, obstrucción de cunetas en tierra e inundación</t>
  </si>
  <si>
    <t>6-10-009</t>
  </si>
  <si>
    <t>6-10-010</t>
  </si>
  <si>
    <t>6-10-011</t>
  </si>
  <si>
    <t>6-10-012</t>
  </si>
  <si>
    <t>6-10-013</t>
  </si>
  <si>
    <t>6-10-014</t>
  </si>
  <si>
    <t>6-10-015</t>
  </si>
  <si>
    <t>6-10-017</t>
  </si>
  <si>
    <t>6-10-018</t>
  </si>
  <si>
    <t>6-10-019</t>
  </si>
  <si>
    <t>6-10-020</t>
  </si>
  <si>
    <t>6-10-021</t>
  </si>
  <si>
    <t>6-10-022</t>
  </si>
  <si>
    <t>6-10-023</t>
  </si>
  <si>
    <t>6-10-024</t>
  </si>
  <si>
    <t>6-10-025</t>
  </si>
  <si>
    <t>6-10-026</t>
  </si>
  <si>
    <t>6-10-027</t>
  </si>
  <si>
    <t>6-10-028</t>
  </si>
  <si>
    <t>6-10-029</t>
  </si>
  <si>
    <t>6-10-030</t>
  </si>
  <si>
    <t>6-10-031</t>
  </si>
  <si>
    <t>6-10-032</t>
  </si>
  <si>
    <t>Deterioro superficie de ruedo y obstrucción de cunetas en tierra y hundimiento</t>
  </si>
  <si>
    <t>6-10-033</t>
  </si>
  <si>
    <t>6-10-035</t>
  </si>
  <si>
    <t>6-10-036</t>
  </si>
  <si>
    <t>6-10-039</t>
  </si>
  <si>
    <t>6-10-040</t>
  </si>
  <si>
    <t>6-10-049</t>
  </si>
  <si>
    <t>6-10-051</t>
  </si>
  <si>
    <t>6-10-052</t>
  </si>
  <si>
    <t>6-10-053</t>
  </si>
  <si>
    <t>6-10-054</t>
  </si>
  <si>
    <t>6-10-056</t>
  </si>
  <si>
    <t>6-10-057</t>
  </si>
  <si>
    <t>6-10-058</t>
  </si>
  <si>
    <t>6-10-059</t>
  </si>
  <si>
    <t>6-10-060</t>
  </si>
  <si>
    <t>6-10-061</t>
  </si>
  <si>
    <t>6-10-064</t>
  </si>
  <si>
    <t>6-10-065</t>
  </si>
  <si>
    <t>6-10-066</t>
  </si>
  <si>
    <t>6-10-067</t>
  </si>
  <si>
    <t>6-10-068</t>
  </si>
  <si>
    <t>6-10-069</t>
  </si>
  <si>
    <t>6-10-070</t>
  </si>
  <si>
    <t>6-10-071</t>
  </si>
  <si>
    <t>6-10-072</t>
  </si>
  <si>
    <t>6-10-073</t>
  </si>
  <si>
    <t>6-10-074</t>
  </si>
  <si>
    <t>6-10-075</t>
  </si>
  <si>
    <t>6-10-076</t>
  </si>
  <si>
    <t>6-10-077</t>
  </si>
  <si>
    <t>6-10-078</t>
  </si>
  <si>
    <t>6-10-079</t>
  </si>
  <si>
    <t>6-10-080</t>
  </si>
  <si>
    <t>6-10-081</t>
  </si>
  <si>
    <t>6-10-082</t>
  </si>
  <si>
    <t>6-10-083</t>
  </si>
  <si>
    <t xml:space="preserve">Deterioro superficie de ruedo y obstrucción de cunetas </t>
  </si>
  <si>
    <t>6-10-084</t>
  </si>
  <si>
    <t>6-10-085</t>
  </si>
  <si>
    <t>6-10-086</t>
  </si>
  <si>
    <t>6-10-087</t>
  </si>
  <si>
    <t>6-10-088</t>
  </si>
  <si>
    <t>6-10-089</t>
  </si>
  <si>
    <t>6-10-090</t>
  </si>
  <si>
    <t>6-10-093</t>
  </si>
  <si>
    <t>6-10-096</t>
  </si>
  <si>
    <t>6-10-097</t>
  </si>
  <si>
    <t>6-10-102</t>
  </si>
  <si>
    <t>6-10-103</t>
  </si>
  <si>
    <t>6-10-108</t>
  </si>
  <si>
    <t>6-10-109</t>
  </si>
  <si>
    <t>6-10-110</t>
  </si>
  <si>
    <t>6-10-111</t>
  </si>
  <si>
    <t>6-10-112</t>
  </si>
  <si>
    <t>6-10-113</t>
  </si>
  <si>
    <t>6-10-115</t>
  </si>
  <si>
    <t>6-10-116</t>
  </si>
  <si>
    <t>6-10-117</t>
  </si>
  <si>
    <t>6-10-118</t>
  </si>
  <si>
    <t>6-10-119</t>
  </si>
  <si>
    <t>6-10-120</t>
  </si>
  <si>
    <t>6-10-123</t>
  </si>
  <si>
    <t>6-10-124</t>
  </si>
  <si>
    <t>6-10-133</t>
  </si>
  <si>
    <t>6-10-135</t>
  </si>
  <si>
    <t>6-10-138</t>
  </si>
  <si>
    <t>6-10-139</t>
  </si>
  <si>
    <t>6-10-140</t>
  </si>
  <si>
    <t>6-10-141</t>
  </si>
  <si>
    <t>6-10-142</t>
  </si>
  <si>
    <t>6-10-144</t>
  </si>
  <si>
    <t>6-10-148</t>
  </si>
  <si>
    <t>6-10-149</t>
  </si>
  <si>
    <t>6-10-150</t>
  </si>
  <si>
    <t>6-10-151</t>
  </si>
  <si>
    <t>6-10-153</t>
  </si>
  <si>
    <t>6-10-154</t>
  </si>
  <si>
    <t>6-10-165</t>
  </si>
  <si>
    <t>6-10-174</t>
  </si>
  <si>
    <t>6-10-175</t>
  </si>
  <si>
    <t>6-10-176</t>
  </si>
  <si>
    <t>6-10-179</t>
  </si>
  <si>
    <t>6-10-180</t>
  </si>
  <si>
    <t>6-10-183</t>
  </si>
  <si>
    <t>6-10-184</t>
  </si>
  <si>
    <t>6-10-187</t>
  </si>
  <si>
    <t>6-10-211</t>
  </si>
  <si>
    <t>6-10-246</t>
  </si>
  <si>
    <t>6-10-249</t>
  </si>
  <si>
    <t>6-10-250</t>
  </si>
  <si>
    <t>6-10-258</t>
  </si>
  <si>
    <t>6-10-266</t>
  </si>
  <si>
    <t>6-10-277</t>
  </si>
  <si>
    <t>6-10-283</t>
  </si>
  <si>
    <t>6-10-285</t>
  </si>
  <si>
    <t>6-10-289</t>
  </si>
  <si>
    <t>6-10-300</t>
  </si>
  <si>
    <t>Deterioro superficie de ruedo, obstrucción de cunetas en tierra y deslizamientos</t>
  </si>
  <si>
    <t>6-10-304</t>
  </si>
  <si>
    <t>6-10-305</t>
  </si>
  <si>
    <t>Laurel</t>
  </si>
  <si>
    <t>La Nubia</t>
  </si>
  <si>
    <t>C-610-011</t>
  </si>
  <si>
    <t>Canal Sin nombre</t>
  </si>
  <si>
    <t>Socavación de bastiones y puente inundado, daños en la losa</t>
  </si>
  <si>
    <t>Construcción de bastiones, Chorrea de Losa de Concreto y Vigas de Apoyo. Puente 15 m</t>
  </si>
  <si>
    <t>La Cuesta</t>
  </si>
  <si>
    <t>El Chorro</t>
  </si>
  <si>
    <t>C-610-087</t>
  </si>
  <si>
    <t>Quebrada Tajo</t>
  </si>
  <si>
    <t>Quebrada Cañza</t>
  </si>
  <si>
    <t>Quebrada Fruta de Pan</t>
  </si>
  <si>
    <t>Puente colapsado</t>
  </si>
  <si>
    <t>Construcción de bastiones, Chorrea de Losa de Concreto y Vigas de Apoyo. Puente 12 m</t>
  </si>
  <si>
    <t>Canoas</t>
  </si>
  <si>
    <t>San Cristóbal</t>
  </si>
  <si>
    <t>C-610-040</t>
  </si>
  <si>
    <t>Quebrada Sin Nombre</t>
  </si>
  <si>
    <t>Socavación de bastiones y daños en la losa</t>
  </si>
  <si>
    <t>Construcción de bastiones, Chorrea de Losa de Concreto y Vigas de Apoyo. Puente 18 m</t>
  </si>
  <si>
    <t>Corredor</t>
  </si>
  <si>
    <t>La Florida-Guayabí</t>
  </si>
  <si>
    <t>C-610-002</t>
  </si>
  <si>
    <t>Quebrada Luis Umaña</t>
  </si>
  <si>
    <t>Construcción de bastiones, Chorrea de Losa de Concreto y Vigas de Apoyo. Puente 22 m</t>
  </si>
  <si>
    <t>PROVINCIA</t>
  </si>
  <si>
    <t>CANTON</t>
  </si>
  <si>
    <t>SAN JOSÉ</t>
  </si>
  <si>
    <t>SUBTOTAL</t>
  </si>
  <si>
    <t>GUANACASTE</t>
  </si>
  <si>
    <t>Nicoya</t>
  </si>
  <si>
    <t>Nandayure</t>
  </si>
  <si>
    <t>Hojancha</t>
  </si>
  <si>
    <t>PUNTARENAS</t>
  </si>
  <si>
    <t>Osa</t>
  </si>
  <si>
    <t>TOTAL</t>
  </si>
  <si>
    <t>2. Carreteras</t>
  </si>
  <si>
    <t>3. Puentes</t>
  </si>
  <si>
    <t>4. Alcantarillas y vados</t>
  </si>
  <si>
    <t>Guanacaste</t>
  </si>
  <si>
    <t>Río Volcán</t>
  </si>
  <si>
    <t>Río Platanares</t>
  </si>
  <si>
    <t>Río Changuena</t>
  </si>
  <si>
    <t>Río Guineal</t>
  </si>
  <si>
    <t>Ujarrás</t>
  </si>
  <si>
    <t>Puerto Carrillo</t>
  </si>
  <si>
    <t>5-11-044</t>
  </si>
  <si>
    <t>Cunetas obtruidas, pérdida de material granular en superficie de ruedo, Alcantarillas obstruidas, derrumbres sobre la vía</t>
  </si>
  <si>
    <t>Limpieza de cunetas, conformación de superficie de ruedo, limpieza de Alcantarillas, Remoción de derrumbes, conformación de taludes</t>
  </si>
  <si>
    <t>5-11-053</t>
  </si>
  <si>
    <t>Betania</t>
  </si>
  <si>
    <t>5-11-013</t>
  </si>
  <si>
    <t xml:space="preserve"> Pérdida de material granular en superficie de ruedo</t>
  </si>
  <si>
    <t>Conformación de superficie de ruedo</t>
  </si>
  <si>
    <t>Lajas, San Juan Bosco, Caimital</t>
  </si>
  <si>
    <t>5-11-016</t>
  </si>
  <si>
    <t>Monte Romo</t>
  </si>
  <si>
    <t>La Maravilla, Cuesta Roja, San Isidro</t>
  </si>
  <si>
    <t>5-11-048</t>
  </si>
  <si>
    <t>Monte Romo, Cuesta Roja, San Isidro, La Trinidad</t>
  </si>
  <si>
    <t>5-11-008</t>
  </si>
  <si>
    <t>San Isidro, Altos del Socorro</t>
  </si>
  <si>
    <t>5-11-009</t>
  </si>
  <si>
    <t>San Rafael, Guapinol, Cuesta Roja</t>
  </si>
  <si>
    <t>5-11-014</t>
  </si>
  <si>
    <t>Huacas</t>
  </si>
  <si>
    <t>Hojancha, Pita Rayada, Huacas</t>
  </si>
  <si>
    <t>5-11-018</t>
  </si>
  <si>
    <t>Jobo</t>
  </si>
  <si>
    <t>RC: 5-11-135</t>
  </si>
  <si>
    <t>Río  Lajas</t>
  </si>
  <si>
    <t>Fractura de la superficie de paso peatonal del puente colgante.</t>
  </si>
  <si>
    <t>Reconstrucción y reforzamiento del mismo.</t>
  </si>
  <si>
    <t>Puerto Carrillo- Monte Romo</t>
  </si>
  <si>
    <t>RC: 5-11-008</t>
  </si>
  <si>
    <t>Destrucción total de puente colgante.</t>
  </si>
  <si>
    <t>Construcón de puente colgante nuevo de acuerdo a las normativas y especificaciones vigentes.</t>
  </si>
  <si>
    <t>6-03-027</t>
  </si>
  <si>
    <t xml:space="preserve">Queb. Esperanza </t>
  </si>
  <si>
    <t xml:space="preserve">Socavación y colapso de ambos bastiones, </t>
  </si>
  <si>
    <t>Puente Nuevo</t>
  </si>
  <si>
    <t>6-03-011</t>
  </si>
  <si>
    <t>Rio Sabalo</t>
  </si>
  <si>
    <t>Daños en la superextructura</t>
  </si>
  <si>
    <t>Superextructura Nueva de 42 m. Puente Bailley</t>
  </si>
  <si>
    <t>6-03-265</t>
  </si>
  <si>
    <t>Quebrada Negra</t>
  </si>
  <si>
    <t xml:space="preserve">Socavación de bastiones y daños en superficie de ruedo. </t>
  </si>
  <si>
    <t>Rio Colorado</t>
  </si>
  <si>
    <t xml:space="preserve">Socavación de bastiones y daños en la superestructura. </t>
  </si>
  <si>
    <t>6-03-287</t>
  </si>
  <si>
    <t>Platanillal</t>
  </si>
  <si>
    <t>Puente Nuevo de 30 m.</t>
  </si>
  <si>
    <t>Quebrada Mesas</t>
  </si>
  <si>
    <t>Quebrada Copal</t>
  </si>
  <si>
    <t xml:space="preserve">Queb. Villareal </t>
  </si>
  <si>
    <t>6-03-064</t>
  </si>
  <si>
    <t>Rio Canasta</t>
  </si>
  <si>
    <t xml:space="preserve">Socavación y colapso de bastiones y daños en la superestructura. </t>
  </si>
  <si>
    <t>Puente Nuevo de 22.5</t>
  </si>
  <si>
    <t>Quebrada Esperanza</t>
  </si>
  <si>
    <t>Puente Nuevo de 12 m</t>
  </si>
  <si>
    <t>6-03-048</t>
  </si>
  <si>
    <t>Río Singri</t>
  </si>
  <si>
    <t xml:space="preserve">Colapso total de la estructura. </t>
  </si>
  <si>
    <t xml:space="preserve">Puente Nuevo de 42 m Bailey </t>
  </si>
  <si>
    <t>6-03-022</t>
  </si>
  <si>
    <t>Socavación de Bastiones y colapso de super estructura</t>
  </si>
  <si>
    <t>Puente Nuevo 30 m</t>
  </si>
  <si>
    <t>6-03-012</t>
  </si>
  <si>
    <t>Quebrada La Bonita</t>
  </si>
  <si>
    <t>Socavación de Bastiones, colapso de super estructura</t>
  </si>
  <si>
    <t>Queb. San Luis</t>
  </si>
  <si>
    <t>Río Limón</t>
  </si>
  <si>
    <t>Socavación de bastiones</t>
  </si>
  <si>
    <t xml:space="preserve">Construcción de muros de protección a los bastiones </t>
  </si>
  <si>
    <t xml:space="preserve">Puente Nuevo de 42 m tipo Bailey </t>
  </si>
  <si>
    <t>Cola Gallo</t>
  </si>
  <si>
    <t>Socavación de Bastiones y Colapso de Super estructura</t>
  </si>
  <si>
    <t>Construcción de Puente Nuevo de 15 m</t>
  </si>
  <si>
    <t>Quebrada Potrero</t>
  </si>
  <si>
    <t>Construcción de Puente Nuevo de 18 m</t>
  </si>
  <si>
    <t>6-03-361</t>
  </si>
  <si>
    <t>Rio Cabagra</t>
  </si>
  <si>
    <t>Socavación de bationes y colapso de puente colgante</t>
  </si>
  <si>
    <t>Colocación de un puente Bailey de 42 m</t>
  </si>
  <si>
    <t>6-03-332</t>
  </si>
  <si>
    <t>Colocación de un puente Bailey de 33 m</t>
  </si>
  <si>
    <t>6-03-036</t>
  </si>
  <si>
    <t>Río Mosca</t>
  </si>
  <si>
    <t>Construcción de un puente nuevo de 22.5 m</t>
  </si>
  <si>
    <t>6-03-234</t>
  </si>
  <si>
    <t>Socavación de bastiones y colapso del puente colgante</t>
  </si>
  <si>
    <t>Construcción de puente colgante nuevo de 60 m</t>
  </si>
  <si>
    <t>6-03-060</t>
  </si>
  <si>
    <t>6-03-233</t>
  </si>
  <si>
    <t>6-03-026</t>
  </si>
  <si>
    <t>Socavacación de bastiones y colapso de super estructura</t>
  </si>
  <si>
    <t>6-03-173</t>
  </si>
  <si>
    <t>Quebrada Grande</t>
  </si>
  <si>
    <t>Socavación de bastiones y colapso de la losa</t>
  </si>
  <si>
    <t>6-03-049</t>
  </si>
  <si>
    <t>Quebrada Cebror</t>
  </si>
  <si>
    <t>Construcción de Puente Nuevo de 12 m</t>
  </si>
  <si>
    <t>6-03-363</t>
  </si>
  <si>
    <t>Rio Ceibo</t>
  </si>
  <si>
    <t>Reparacion de Bastiones, y construccion de diques de proteccion.</t>
  </si>
  <si>
    <t>Río Saray</t>
  </si>
  <si>
    <t>Socavación de bastiones y colapso de losa</t>
  </si>
  <si>
    <t>Construcción de puente Nuevo de 22.5m</t>
  </si>
  <si>
    <t>6-03-364</t>
  </si>
  <si>
    <t>Socavación de bastiones y colapso de puente colgante</t>
  </si>
  <si>
    <t>Puente Nuevo de 84 m</t>
  </si>
  <si>
    <t>6-03-323</t>
  </si>
  <si>
    <t>Rio Brujo</t>
  </si>
  <si>
    <t>6-03-190</t>
  </si>
  <si>
    <t>Queb. Cola de Gallo grande</t>
  </si>
  <si>
    <t>Puente Nuevo de 12m</t>
  </si>
  <si>
    <t>6-03-038</t>
  </si>
  <si>
    <t>Quebrada El Pueblo</t>
  </si>
  <si>
    <t xml:space="preserve">Socavación de bastiones, daño en la losa </t>
  </si>
  <si>
    <t>Puente Nuevo 12m</t>
  </si>
  <si>
    <t>6-03-420</t>
  </si>
  <si>
    <t>Destrucción total del vado</t>
  </si>
  <si>
    <t xml:space="preserve">Puente Nuevo de </t>
  </si>
  <si>
    <t>6-03-074</t>
  </si>
  <si>
    <t>Quebrada Peje</t>
  </si>
  <si>
    <t>Puente Nuevo de 22.5 m</t>
  </si>
  <si>
    <t>6-03-118</t>
  </si>
  <si>
    <t>Quebrada Casa</t>
  </si>
  <si>
    <t>Puente Nuevo de 15m</t>
  </si>
  <si>
    <t>Puente Nuevo de 30 m</t>
  </si>
  <si>
    <t>6-03-115</t>
  </si>
  <si>
    <t>Puente Nuevo Vehicular Colgante de 60 m</t>
  </si>
  <si>
    <t>6-03-114</t>
  </si>
  <si>
    <t>Socavación de Bastiones y colapso de cables</t>
  </si>
  <si>
    <t>Queb. Cacao</t>
  </si>
  <si>
    <t>Puente Nuevo de 15 m</t>
  </si>
  <si>
    <t>6-03-149</t>
  </si>
  <si>
    <t xml:space="preserve">Destrucción de la losa </t>
  </si>
  <si>
    <t>6-03-010</t>
  </si>
  <si>
    <t>Puente Nuevo de 42 m</t>
  </si>
  <si>
    <t>Quebrada Mora</t>
  </si>
  <si>
    <t>Quebrada Boruca</t>
  </si>
  <si>
    <t>Destrucción total del puente</t>
  </si>
  <si>
    <t>Puente Nuevo de 15 m.</t>
  </si>
  <si>
    <t>6-03-028</t>
  </si>
  <si>
    <t xml:space="preserve">Quebrada Honda </t>
  </si>
  <si>
    <t>Puente Colgante nuevo de 30 m</t>
  </si>
  <si>
    <t>Quebrada Moracho</t>
  </si>
  <si>
    <t>Quebrada Chamba</t>
  </si>
  <si>
    <t>Río Reventazón</t>
  </si>
  <si>
    <t>Socavación de bastiones y colapso de cables</t>
  </si>
  <si>
    <t>Puente de vigas nuevo de 22.5m</t>
  </si>
  <si>
    <t>Quebrada Guagaral</t>
  </si>
  <si>
    <t>Socavación de bastiones colapso de torres y cables</t>
  </si>
  <si>
    <t>Río Fresco</t>
  </si>
  <si>
    <t>Quebrada Ceibón</t>
  </si>
  <si>
    <t xml:space="preserve">Destrucción total de la estructura </t>
  </si>
  <si>
    <t>Puente Nuevo de Vigas de 15m</t>
  </si>
  <si>
    <t>Río General</t>
  </si>
  <si>
    <t>Puente Colgante nuevo de 120 m</t>
  </si>
  <si>
    <t>6-03-378</t>
  </si>
  <si>
    <t>6-03-377</t>
  </si>
  <si>
    <t>Puente nuevo 90 m</t>
  </si>
  <si>
    <t>Bajo Coto</t>
  </si>
  <si>
    <t xml:space="preserve">Alto Sabalo el Campo </t>
  </si>
  <si>
    <t>Colorado</t>
  </si>
  <si>
    <t>Los Naranjos</t>
  </si>
  <si>
    <t>Capri</t>
  </si>
  <si>
    <t xml:space="preserve">Boca Limón </t>
  </si>
  <si>
    <t>Clavera</t>
  </si>
  <si>
    <t>Tamarindo</t>
  </si>
  <si>
    <t>Remolino</t>
  </si>
  <si>
    <t>Salitre</t>
  </si>
  <si>
    <t>Las Rosas</t>
  </si>
  <si>
    <t>Peje</t>
  </si>
  <si>
    <t>Sabanillas</t>
  </si>
  <si>
    <t>Ruben Sanchez</t>
  </si>
  <si>
    <t>Cacao</t>
  </si>
  <si>
    <t>Mojón</t>
  </si>
  <si>
    <t>Mayal</t>
  </si>
  <si>
    <t>Bijagual</t>
  </si>
  <si>
    <t>Chamba</t>
  </si>
  <si>
    <t>Jalisco</t>
  </si>
  <si>
    <t>Ceibon</t>
  </si>
  <si>
    <t>Cantú</t>
  </si>
  <si>
    <t>Mamey</t>
  </si>
  <si>
    <t>Queb. Pilon y Queb Pataste</t>
  </si>
  <si>
    <t>Socavacion de estrutura y colapso</t>
  </si>
  <si>
    <t>Construcccion de una Alcantarilla de Cuadro Nueva</t>
  </si>
  <si>
    <t>Queb. Gemelas</t>
  </si>
  <si>
    <t>Queb. Mamey</t>
  </si>
  <si>
    <t>Queb. Shamba</t>
  </si>
  <si>
    <t>Tres Ríos</t>
  </si>
  <si>
    <t>6-03-317</t>
  </si>
  <si>
    <t>Queb. Bacrác</t>
  </si>
  <si>
    <t>Pastate</t>
  </si>
  <si>
    <t>Queb. Pastate</t>
  </si>
  <si>
    <t>6-03-257</t>
  </si>
  <si>
    <t>Queb. Ceibo</t>
  </si>
  <si>
    <t>Queb. Fresca, Queb Boruca, Queb El Oso, Queb Gabriel.</t>
  </si>
  <si>
    <t>Brunca</t>
  </si>
  <si>
    <t>6-03-155</t>
  </si>
  <si>
    <t>Queb. San Rafael</t>
  </si>
  <si>
    <t>Sta María</t>
  </si>
  <si>
    <t>6-03-018</t>
  </si>
  <si>
    <t>Queb Rosa</t>
  </si>
  <si>
    <t>Queb. Cebror</t>
  </si>
  <si>
    <t>Queb. Palmira.</t>
  </si>
  <si>
    <t>6-03-024</t>
  </si>
  <si>
    <t>Queb Cacao</t>
  </si>
  <si>
    <t>Queb. Los Perros</t>
  </si>
  <si>
    <t>Pilón</t>
  </si>
  <si>
    <t>Queb. Los Monge</t>
  </si>
  <si>
    <t>Queb. Yhery</t>
  </si>
  <si>
    <t>Drake</t>
  </si>
  <si>
    <t>Riyito</t>
  </si>
  <si>
    <t>6-05-023</t>
  </si>
  <si>
    <t xml:space="preserve">Río Riyito </t>
  </si>
  <si>
    <t>Se requiere la construcción de un puente con el fin de crear un medio de comunicación para las comunidades.</t>
  </si>
  <si>
    <t>Estudios, Diseños y Construcción de un puente vehicular con una luz de 80 metros de largo y 2.5 de alta. Con rellenos de aproximación de 5 metros de largo en cada lado. Con paso peatonal. Con paso peatonal. Con paso peatonal. Dos carriles de 3.65 metros c/u y espaldones a ambos lados de 1.8 metros.</t>
  </si>
  <si>
    <t>Puerto Cortes</t>
  </si>
  <si>
    <t>Puente Colgante Balsar abajo</t>
  </si>
  <si>
    <t>6-05-098</t>
  </si>
  <si>
    <t xml:space="preserve">Río Balsar </t>
  </si>
  <si>
    <t>La estructura presenta un alto grado de degradación, tanto por oxidación como por separación de elementos, principalmente las mallas laterales. La estructura ya cumplio su vida útil y representa un riesgo para sus usuarios.</t>
  </si>
  <si>
    <t>Puente peatonal colgante de 40 metros de largo, en estructura metalica y apoyado en columnas de concreto. Debe presentar una luz de 4 metros de alto y espaldones a ambos lados de 1.8 metros.</t>
  </si>
  <si>
    <t>Piedras Blancas</t>
  </si>
  <si>
    <t>Puente Colgante La Guaria</t>
  </si>
  <si>
    <t>6-05-118</t>
  </si>
  <si>
    <t>Se lavo el relleno de aproximacion al peunte en los ingesos. Existe socavación en la estructura.</t>
  </si>
  <si>
    <t>Estudios, Diseños y Construcción de escolleras, espigones y/o muro de proteccion para los rellenos de aproximación del puente peatonal.</t>
  </si>
  <si>
    <t>Palmar</t>
  </si>
  <si>
    <t>Tinoco</t>
  </si>
  <si>
    <t>6-05-009</t>
  </si>
  <si>
    <t>Río Tinoco</t>
  </si>
  <si>
    <t xml:space="preserve">Se lavo el relleno de lastre ubicado sobre el alcantarillado, además de los rellenos de aproximación en los ingesos. Existe socavación en la estructura de aletones. Las alcantarillas no dan a basto al paso del agua en periodos criticos. </t>
  </si>
  <si>
    <t>Estudios, Diseños y Construcción de un puente vehicular con una luz de 16 metros de largo y de 2 metros de alto (luz). Con un relleno de aproximación de 3 metros de largo. Con paso peatonal. Dos carriles de 3.65 metros c/u y espaldones a ambos lados de 1.8 metros.</t>
  </si>
  <si>
    <t>Palmar Sur</t>
  </si>
  <si>
    <t>Ruta Nacional 2</t>
  </si>
  <si>
    <t>Puente Rio Terraba</t>
  </si>
  <si>
    <t>Existe una alto grado de deterioro en varios elementos del puente, se requiere una inspeccion detallada por un profesional especializado en puentes.</t>
  </si>
  <si>
    <t xml:space="preserve">Valoración profunda y reparación </t>
  </si>
  <si>
    <t>La Olla, Ciudad Cortes</t>
  </si>
  <si>
    <t>Ruta Nacional 34</t>
  </si>
  <si>
    <t>Puente Rio Balsar</t>
  </si>
  <si>
    <t>Existe una alto grado de  socavación en las bases del puente, se requiere una inspeccion detallada por un profesional especializado en puentes,</t>
  </si>
  <si>
    <t xml:space="preserve">Afectacion por deslizamiento </t>
  </si>
  <si>
    <t xml:space="preserve">Construcción de puente </t>
  </si>
  <si>
    <t>San Jerónimo</t>
  </si>
  <si>
    <t xml:space="preserve">Quebrada Napoleon </t>
  </si>
  <si>
    <t>Sierpe</t>
  </si>
  <si>
    <t>Miramar-San Juan-Potreros</t>
  </si>
  <si>
    <t>6-05-139</t>
  </si>
  <si>
    <t>Deslizamientos, Daños en superfice de Ruedo (Cárcavasy Pérdida de material granular)</t>
  </si>
  <si>
    <t>Ampliaciones y estabilización de taludes, Conformación de cunetas y salidas de aguas, Conformación de Superficie de Ruedo, Lastrado</t>
  </si>
  <si>
    <t>Alto San Juan- San Juan,Iglesia</t>
  </si>
  <si>
    <t>6-05-022</t>
  </si>
  <si>
    <t>Ampliaciones y estabilización de taludes, Conformación de cunetas y salidas de aguas, Conformación de Superficie de Ruedo, Lastrado.</t>
  </si>
  <si>
    <t>La Palma, Rio Rincon - Riyito - Vanegas</t>
  </si>
  <si>
    <t>Daños en superfice de Ruedo (Cárcavasy Pérdida de material granular)</t>
  </si>
  <si>
    <t>Ampliaciones, Conformación de cunetas y salidas de aguas, Conformación de Superficie de Ruedo, Lastrado.</t>
  </si>
  <si>
    <t>Sierpe - Sábalo - Estero Ganado</t>
  </si>
  <si>
    <t>6-05-269</t>
  </si>
  <si>
    <t>Puerto Cortés</t>
  </si>
  <si>
    <t>Punta Mala - Vergel</t>
  </si>
  <si>
    <t>6-05-007</t>
  </si>
  <si>
    <t>Bahía Ballena</t>
  </si>
  <si>
    <t>Santo Domingo de Uvita - El Socorro</t>
  </si>
  <si>
    <t>6-05-064</t>
  </si>
  <si>
    <t>Piedras Blancas Cerro Oscuro</t>
  </si>
  <si>
    <t>6-05-113</t>
  </si>
  <si>
    <t>Hundimientos, Deslizamientos, Daños en superfice de Ruedo (Cárcavasy Pérdida de material granular)</t>
  </si>
  <si>
    <t>Ampliaciones y estabilización de taludes, Conformación de cunetas y salidas de aguas, Conformación de Superficie de Ruedo, Lastrado,</t>
  </si>
  <si>
    <t>Escuela Los Angeles - Kilometro 40</t>
  </si>
  <si>
    <t>6-05-040</t>
  </si>
  <si>
    <t>Escuela La Florida - Escuela Los Angeles</t>
  </si>
  <si>
    <t>6-05-042</t>
  </si>
  <si>
    <t>Piedras Blancas - Barrio La Fuente</t>
  </si>
  <si>
    <t>6-05-112</t>
  </si>
  <si>
    <t>Escuela Piedras Blancas - Cerro Oscuro</t>
  </si>
  <si>
    <t>6-05-114</t>
  </si>
  <si>
    <t>Finca Limon - Rio Piedras Blancas</t>
  </si>
  <si>
    <t>6-05-115</t>
  </si>
  <si>
    <t>Conformación de cunetas y salidas de aguas, Conformación de Superficie de Ruedo, Lastrado.</t>
  </si>
  <si>
    <t>La Guaria, Escuela La Guaria - Rio Esquinas, Puente Peatonal</t>
  </si>
  <si>
    <t>Finca Alajuela Escuela La Navidad - La Navidad Rio Sierpe</t>
  </si>
  <si>
    <t>6-05-158</t>
  </si>
  <si>
    <t>Subasta Ganadera Salama - Finca Salama</t>
  </si>
  <si>
    <t>6-05-248</t>
  </si>
  <si>
    <t>Cajón - Progreso</t>
  </si>
  <si>
    <t xml:space="preserve">6-05-305 </t>
  </si>
  <si>
    <t>Santa Elena - Progreso de Cajon</t>
  </si>
  <si>
    <t>6-05-303</t>
  </si>
  <si>
    <t>Villa Colón - Coquito</t>
  </si>
  <si>
    <t>6-05-177</t>
  </si>
  <si>
    <t>Olla Cero Plaza - Fin de camino</t>
  </si>
  <si>
    <t>6-05-188</t>
  </si>
  <si>
    <t>Coquito - Santa Elena</t>
  </si>
  <si>
    <t>6-05-304</t>
  </si>
  <si>
    <t>Ampliaciones y estabilización de taludes, Conformación de cunetas y salidas de aguas, Conformación de Superficie de Ruedo, Lastrado, Bases estabilizadas.</t>
  </si>
  <si>
    <t>Bejuco</t>
  </si>
  <si>
    <t>La Soledad</t>
  </si>
  <si>
    <t>Est. 0+075</t>
  </si>
  <si>
    <t>Tramo dañado por paso de quebrada por encima de la vía al no dar abasto paso de alcantarilla doble existente</t>
  </si>
  <si>
    <t>Construcción de vado de 10 cm de espesor x 15 m. X 10 m de ancho, total 15 m3 concreto clase A</t>
  </si>
  <si>
    <t>Est. 3+980</t>
  </si>
  <si>
    <t>Paso triple de tubería de 90 cm de diametro destruido por obstrucción de entrada, cabezal y relleno de salida socavados</t>
  </si>
  <si>
    <t>Sustituir tubos existentes por batería triple de 120 cm de diametro (12 tubos de 2.5 m. De largo), construcción de cabezales con aletones en entrada y salida, delantal y diente en salida, relleno de paso de alcantarilla</t>
  </si>
  <si>
    <t>Est. 6+020</t>
  </si>
  <si>
    <t>Paso doble de tubería de 90 cm de diametro destruido por obstrucción de entrada, cabezal y relleno de salida socavados</t>
  </si>
  <si>
    <t>Sustituir tubos existentes por batería doble de 120 cm de diametro (8 tubos de 2.5 m. De largo), construcción de cabezales con aletones en entrada y salida, delantal y diente en salida, relleno de paso de alcantarilla</t>
  </si>
  <si>
    <t>Colonia del Valle</t>
  </si>
  <si>
    <t>Est. 6+200</t>
  </si>
  <si>
    <t>N.A.</t>
  </si>
  <si>
    <t>San Vito</t>
  </si>
  <si>
    <t>Rehabilitación de la superficie de ruedo, colocación de material de lastre, colocación de alcantarillas, construcción de cabezales, ampliación, remoción de derrumbes.</t>
  </si>
  <si>
    <t>Aguas Claras</t>
  </si>
  <si>
    <t>El Campo</t>
  </si>
  <si>
    <t>Las Juntas</t>
  </si>
  <si>
    <t xml:space="preserve">Entrada Santa Marta              6-08-252 </t>
  </si>
  <si>
    <t>Quebrada Arena - El rastro 6-08-033</t>
  </si>
  <si>
    <t xml:space="preserve">Santa Clara - Torre Alta 6-08-032 </t>
  </si>
  <si>
    <t>El Mondongo 6-08-242</t>
  </si>
  <si>
    <t>El Mondongo- Canta ranas 6-08-341</t>
  </si>
  <si>
    <t>Los Pinos 6-08- 117</t>
  </si>
  <si>
    <t>Maria Auxiliadora - Cueva del Sapo 6-08-387</t>
  </si>
  <si>
    <t>Los Angeles - Copal 6-08-047</t>
  </si>
  <si>
    <t>Santa Clara Abajo 6-08-134</t>
  </si>
  <si>
    <t xml:space="preserve">Camino La Rita                     6-08-529 </t>
  </si>
  <si>
    <t>Los Guevara - Linda Vista 6-08-126</t>
  </si>
  <si>
    <t>Santa Clara - Bar Escorpio 6-08-105</t>
  </si>
  <si>
    <t xml:space="preserve">Isla Y Griega Las Juntas 6-08-515 </t>
  </si>
  <si>
    <t>Bajo Corrales                               6-08 -094</t>
  </si>
  <si>
    <t>Brasilia</t>
  </si>
  <si>
    <t>Valle Hermoso</t>
  </si>
  <si>
    <t>San Ramón</t>
  </si>
  <si>
    <t>Sereno</t>
  </si>
  <si>
    <t>El Progreso - Las Tablas 6-08-183</t>
  </si>
  <si>
    <t>Santa Teresa 6-08-004</t>
  </si>
  <si>
    <t>Gallo 2                                     6-08-237</t>
  </si>
  <si>
    <t>Entrada Fila Trapiche 6-08-070</t>
  </si>
  <si>
    <t>Río Negro - Las Brisas 6-08-121</t>
  </si>
  <si>
    <t xml:space="preserve">San Miguel 6-08- 102  </t>
  </si>
  <si>
    <t xml:space="preserve">Brasilia-  San Marcos 6-08-022 </t>
  </si>
  <si>
    <t>Camino Antiguo Mellizas 6-08-645</t>
  </si>
  <si>
    <t>Barrio Mecedes 6-08-160</t>
  </si>
  <si>
    <t>Matasano- Valle Azul 6-08- 228</t>
  </si>
  <si>
    <t>INVU Cuadrantes 6-08-155</t>
  </si>
  <si>
    <t>Mil Colores 6-08-164</t>
  </si>
  <si>
    <t>La Lucha - Bar Amigos 6-08- 572</t>
  </si>
  <si>
    <t xml:space="preserve">San Antonio - Laguna Bambú 6-08-218 </t>
  </si>
  <si>
    <t>Colegio Sabalito - San Marcos  6-08-216</t>
  </si>
  <si>
    <t>Pueblo Nuevo -Las Parcelas                      6-08 -175</t>
  </si>
  <si>
    <t>Agua Luna  6-08-168</t>
  </si>
  <si>
    <t>Mira Flores central 6-08-074</t>
  </si>
  <si>
    <t>Alto Union - Sereno 6-08-336</t>
  </si>
  <si>
    <t>Mopt - San Ramón - Las Juntas 6-08-072</t>
  </si>
  <si>
    <t xml:space="preserve">El Estadio Sabalito 6-08-409 </t>
  </si>
  <si>
    <t>Piedra Candela - Mellizas 6-08-104</t>
  </si>
  <si>
    <t>Tajo el Indio 6-08-176</t>
  </si>
  <si>
    <t>Los Navarro 6-08-181</t>
  </si>
  <si>
    <t>Camino entrada Gamboa 6-08- 502</t>
  </si>
  <si>
    <t>La Coopa</t>
  </si>
  <si>
    <t>San Gabriel- La Copa 6-08-119</t>
  </si>
  <si>
    <t xml:space="preserve">Bello Oriente               6-08-066 </t>
  </si>
  <si>
    <t>Concepción - Santa Cecilia 6-08- 374</t>
  </si>
  <si>
    <t>Concepcion- Cerro Paraguas 6-08-194</t>
  </si>
  <si>
    <t>Concepcion 6-08-203</t>
  </si>
  <si>
    <t xml:space="preserve">Quebrada Bonita 6-08-077 </t>
  </si>
  <si>
    <t>Los Pilares -Villa Roma 6-08-165</t>
  </si>
  <si>
    <t>Los Lobo 6-08-334</t>
  </si>
  <si>
    <t>Los Polaco 6-08-302</t>
  </si>
  <si>
    <t>Los Pilares ( Fernando Cruz) 6-08-182</t>
  </si>
  <si>
    <t>Rinconcito San Francisco 6-08-398</t>
  </si>
  <si>
    <t>Cañas Gordas.- Valle Azul 6-08-055</t>
  </si>
  <si>
    <t>San Francisco- Santa Cecilia 6-08-054</t>
  </si>
  <si>
    <t>Coopa Buena camino Ferreteria  6-08-581</t>
  </si>
  <si>
    <t>San Martin  - Valle Azul 6-08-325</t>
  </si>
  <si>
    <t>La Casona</t>
  </si>
  <si>
    <t>Villapalacios</t>
  </si>
  <si>
    <t>Sabanillas- Valle - Monterrey 5-08-049</t>
  </si>
  <si>
    <t>San Juan Camino Central 6-08-043</t>
  </si>
  <si>
    <t>Sabanillas - Casona - Las Vegas 6-08-050</t>
  </si>
  <si>
    <t>Copey - Villa Palacios - Casona 6-08-027</t>
  </si>
  <si>
    <t xml:space="preserve">Camino La Chiva 6-08-268 </t>
  </si>
  <si>
    <t>Las Marías</t>
  </si>
  <si>
    <t>Santa Elena - Agua Caliente 6-08-135</t>
  </si>
  <si>
    <t>Fila Tigre - Camaquiri - Sansi - Bajo Coto 6-08-124</t>
  </si>
  <si>
    <t>Cruce La Uva - La Palmira 6-08-131</t>
  </si>
  <si>
    <t>Gigante - Las Marías 6-08-223</t>
  </si>
  <si>
    <t>La Palmira 6-08-415</t>
  </si>
  <si>
    <t>Cementerio La Guinea 6-08-151</t>
  </si>
  <si>
    <t>Aserradero 7 Colinas  6-08- 061</t>
  </si>
  <si>
    <t xml:space="preserve">Cuesta- Rio Marzo 6-08-163 </t>
  </si>
  <si>
    <t>La Libertad 6-08-342</t>
  </si>
  <si>
    <t>Camino Viejo a 7 Colinas 6-8-610</t>
  </si>
  <si>
    <t>La Granja</t>
  </si>
  <si>
    <t>Pueblo Nuevo - La Granja, 6-08-175</t>
  </si>
  <si>
    <t>Camaquiri - Sansi 6-08- 124</t>
  </si>
  <si>
    <t>Gigante - Las Marías 6-08- 223</t>
  </si>
  <si>
    <t>La Libertad</t>
  </si>
  <si>
    <t>Siete Colinas</t>
  </si>
  <si>
    <t>Sapo Triste - El Roble 6-08- 015</t>
  </si>
  <si>
    <t>Progreso- Las Tablas, 6-08-183</t>
  </si>
  <si>
    <t>Construción de puente a una vía, aproximadamente de 12m</t>
  </si>
  <si>
    <t>Agua Caliente</t>
  </si>
  <si>
    <t>Presupuesto ordinario de la institución</t>
  </si>
  <si>
    <t>Derrumbe y pérdida del talúd</t>
  </si>
  <si>
    <t>Limpieza de derrumbe y estabilización del talúd</t>
  </si>
  <si>
    <t>Daño en superficie de ruedo por desbordamiento de drenajes transversales</t>
  </si>
  <si>
    <t>Reconformar la calzada y colocación material procesado tipo prestamo selecto y subbase de agregados de 50mm</t>
  </si>
  <si>
    <t>Limpieza del derrumbe, relastreo y conformación de la superficie de ruedo</t>
  </si>
  <si>
    <t xml:space="preserve">Daño en la superfici de ruedo </t>
  </si>
  <si>
    <t>Relastreo y conformación de la superficie de ruedo</t>
  </si>
  <si>
    <t>Camaronal</t>
  </si>
  <si>
    <t>Ruta 160 Sección 50622 Km 121+890 Zona  Coordenadas 9°52'5.96406"N-85°26'35.04312"W49°NE</t>
  </si>
  <si>
    <t>Ruta 160 Sección 50623 Km 120+390 Zona  Coordenadas 9°51'46.29157"N-85°25'51.30165"W69E</t>
  </si>
  <si>
    <t>Estrada</t>
  </si>
  <si>
    <t>Ruta 160 Sección 50623 Km 124+890 Zona  Coordenadas 9° 52' 57.04586'' N    85° 26' 47.21475'' W</t>
  </si>
  <si>
    <t>Pérdida en el relleno de aproximación lado derecho aguas arriba y obras de protección del relleno de aproximación del puente sobre Río Ora</t>
  </si>
  <si>
    <t>Reconstrucción del relleno de aproximación y de sus obras de protección, enrocado, reposición de la superficie de ruedo</t>
  </si>
  <si>
    <t>Ruta 901 Sección 50671 Km 13+900 Zona  Coordenadas 9°56'25"N85°2011"W</t>
  </si>
  <si>
    <t xml:space="preserve">colapso de enrrocado </t>
  </si>
  <si>
    <t xml:space="preserve">colocación nuevamente del enrrocado </t>
  </si>
  <si>
    <t>Porvenir</t>
  </si>
  <si>
    <t>Ruta 903 Sección 50631 Km 12+800 Zona  Coordenadas 9.9063295, -85.2927151</t>
  </si>
  <si>
    <t>Ruta 903 Sección 50631 Km 12+825 Zona  Coordenadas 9.9066039, -85.2929203</t>
  </si>
  <si>
    <t>Ruta 903 Sección 50631 Km 12+850 Zona  Coordenadas 9.9069246, -85.2932579</t>
  </si>
  <si>
    <t>Ruta 903 Sección 50632 Km 4+700 Zona  Coordenadas 9.8761867 °, - 85.2647970° S</t>
  </si>
  <si>
    <t>Ruta 903 Sección 50631 Km 7+150 Zona 2-4</t>
  </si>
  <si>
    <t>El Bongo</t>
  </si>
  <si>
    <t>Ruta 915 Sección 50982 Km 14+820 Zona  Coordenadas 9.755793°, -85.206033°</t>
  </si>
  <si>
    <t>Daño en superficie de ruedo por desbordamiento del Río Bongo</t>
  </si>
  <si>
    <t>Ruta 915 Sección 50982 Km 14+820 Zona  Coordenadas 9 ° 45' 22 N      85° 12' 21' O</t>
  </si>
  <si>
    <t>Desbordamiento del Río Bongo a la superficie de ruedo</t>
  </si>
  <si>
    <t>La Javilla</t>
  </si>
  <si>
    <t>Ruta 160 Sección 50621 Km 98+800 al 99+400 Zona  Coordenadas 9.816266°, -85.297340°</t>
  </si>
  <si>
    <t>Daño en superficie de ruedo por desbordamiento del cauce de la Quebrada Arenosa, además de drenajes menores</t>
  </si>
  <si>
    <t>La Pampa</t>
  </si>
  <si>
    <t>Ruta 915 Sección 50981 Km 0+480 Zona  Coordenadas 9° 51' 16'' N         85° 11' 13'' OS</t>
  </si>
  <si>
    <t>Desbordamiento de las aguas</t>
  </si>
  <si>
    <t xml:space="preserve">Colocación de nueva alcantarilla </t>
  </si>
  <si>
    <t>Ruta 160 Sección 50621 Km 104+670 al 105+200 Zona  Coordenadas 9.835218°, -85.329166°</t>
  </si>
  <si>
    <t>Daño en superficie de ruedo por desbordamiento de los cauces del Río Bejuco y Quebrada Maicillal, además de drenajes menores</t>
  </si>
  <si>
    <t>Punta Islita</t>
  </si>
  <si>
    <t>Ruta 160 Sección 50622 Km 114´940 Zona  Coordenadas 9°51'15.18643"N-85°23'34.13553"W112°E</t>
  </si>
  <si>
    <t>Ruta 160 Sección 50622 Km 116+640 Zona  Coordenadas 9°51'12.05805"N-85°23?28.17328"W118°SE</t>
  </si>
  <si>
    <t>San Francisco de Coyote</t>
  </si>
  <si>
    <t>Ruta 160 Sección 50610 Km 90+570 al 90+900 Zona  Coordenadas 9.794007°, -85.246995°</t>
  </si>
  <si>
    <t>Daño en superficie de ruedo por desbordamiento del cauce del Río Coyote, además de drenajes menores.</t>
  </si>
  <si>
    <t>Ruta 163 Sección 50720 Km 32+350 Zona  Coordenadas 84° 25' 15'' N       85° 23' 67'' O</t>
  </si>
  <si>
    <t>Desbordamiento del Río San Miguel a la superficie de ruedo</t>
  </si>
  <si>
    <t>Ruta 160 Sección 50610 Km 90+890 Zona  Coordenadas 9° 48' N  85° 15' W</t>
  </si>
  <si>
    <t>Desbordamiento de río Coyote</t>
  </si>
  <si>
    <t>Incierto hasta mayor valoración</t>
  </si>
  <si>
    <t>San Jorge</t>
  </si>
  <si>
    <t>Ruta 163 Sección 50720 Km 31+580 Zona  Coordenadas 9° 50' 7'' N  85° 14' 28'' O</t>
  </si>
  <si>
    <t>Ruta 163 Sección 50720 Km 33+700 Zona  Coordenadas N 9°48'48..955570"</t>
  </si>
  <si>
    <t>Ruta 163 Sección 50720 Km 30+950 Zona  Coordenadas N 9°50'7.14586 S85°14'27.96843</t>
  </si>
  <si>
    <t>Ruta 163 Sección 50720 Km 29400 Zona  Coordenadas S 85°13'52.77724"N 9°50'36.27095"</t>
  </si>
  <si>
    <t>Talolinga</t>
  </si>
  <si>
    <t>Ruta 150 Sección 51050 Km 3+540 Zona  Coordenadas 10.321781°, -85.479911°</t>
  </si>
  <si>
    <t>Samara</t>
  </si>
  <si>
    <t>El Silencio</t>
  </si>
  <si>
    <t>Ruta 934 Sección 51030 Km 4+780 Zona  Coordenadas 9.921000°, -85.565499°</t>
  </si>
  <si>
    <t>Daño en drenaje menor que estrecha el ancho de la calzada</t>
  </si>
  <si>
    <t xml:space="preserve">Colocar alcantarilla prefabricada de mayor capacidad hidraulica </t>
  </si>
  <si>
    <t>Ruta 2 Sección 60060 Km 189+000 Zona  Coordenadas 9.155684, -83.383171</t>
  </si>
  <si>
    <t>Caída de material sobre la calzada y cunetas obstruyendo dos carriles</t>
  </si>
  <si>
    <t>Remoción de derrumbes</t>
  </si>
  <si>
    <t xml:space="preserve">Buenos Aires </t>
  </si>
  <si>
    <t>El Brujo</t>
  </si>
  <si>
    <t>Ruta 2 Sección 60052 Km 207+300 Zona 4-2</t>
  </si>
  <si>
    <t>Derrumbe que afectan toda la vía</t>
  </si>
  <si>
    <t>Remoción de material de derrumbes</t>
  </si>
  <si>
    <t>Ruta 237 Sección 60981 Km 22+300 Zona 4-2</t>
  </si>
  <si>
    <t>Derrumbes que afectan parte  un carril de la vía</t>
  </si>
  <si>
    <t>Curré</t>
  </si>
  <si>
    <t>Ruta 2 Sección 60051 Km 230+400 Zona 4-2</t>
  </si>
  <si>
    <t>Derrumbes que afectan un carril de la vía</t>
  </si>
  <si>
    <t>B. Nuevo - La Palma</t>
  </si>
  <si>
    <t>Ruta 614 Sección 60271 Km 0+000 - 15+140 Zona  Coordenadas Toda la ruta</t>
  </si>
  <si>
    <t>DESTRUCCIÓN DE LA RUTA EN MANEJO DE AGUAS, TERRAPLENADO Y SUPERFICIE DE RUEDO.</t>
  </si>
  <si>
    <t>RECONFORMACIÓN, COLOCACIÓN DE PRESTAMO,SUB BASE Y RECUPERACIÓN DE ALCANTARILLADO</t>
  </si>
  <si>
    <t>Bella Luz - P. Nuevo</t>
  </si>
  <si>
    <t>Ruta 238 Sección 61030 Km 24+220 - 41+190 Zona  Coordenadas Toda la ruta</t>
  </si>
  <si>
    <t>Finca Coto-KM 25</t>
  </si>
  <si>
    <t>Ruta 608 Sección 60372 Km 6+420 - 16+950 Zona  Coordenadas Toda la ruta</t>
  </si>
  <si>
    <t>Igl. Campo 2 y medio-Caño seco (esc)</t>
  </si>
  <si>
    <t>Ruta 237 Sección 60282 Km 67+060-76+100 Zona  Coordenadas 8°42'05.5"N 82°56'00.5"W/8°40'04.6"N 82°56'43.8"W</t>
  </si>
  <si>
    <t xml:space="preserve">Derrumbes y caídas de árboles por las fuertes lluvias </t>
  </si>
  <si>
    <t>Remoción de derrumbes, descuaje de árboles, trabajos por horas máquina</t>
  </si>
  <si>
    <t>La Chicharronera</t>
  </si>
  <si>
    <t>Ruta 237 Sección 60282 Km 68+700 Zona  Coordenadas 8°41'36.4"N 82°56'27.2"W</t>
  </si>
  <si>
    <t xml:space="preserve">Asentamiento del terraplén de la calzada por saturación del suelo por ser una zona de fallamiento local </t>
  </si>
  <si>
    <t xml:space="preserve">Delimitar superficie, cortar y remover asfalto dañado, prenivelar con material granular y colocar pavimento bitiminoso en caliente </t>
  </si>
  <si>
    <t>La Fuente</t>
  </si>
  <si>
    <t>Ruta 237 Sección 60281 Km 76+700 Zona  Coordenadas 8°39'42.3"N 82°56'37.2"W</t>
  </si>
  <si>
    <t>Pérdida total de ancho de la calzada por socavación del Río Corredores</t>
  </si>
  <si>
    <t>Reconstrucción del terraplén de la calzada con horas máquina y construcción de la estructura de pavimento existente.</t>
  </si>
  <si>
    <t>La Romana</t>
  </si>
  <si>
    <t>Ruta 237 Sección 60282 Km 73+400 Zona  Coordenadas 8°40'45.3"N 82°56'34.4"W</t>
  </si>
  <si>
    <t>La Palma - La Cuesta</t>
  </si>
  <si>
    <t>Ruta 614 Sección 60272 Km 15+140 - 20+970 Zona  Coordenadas Toda la ruta</t>
  </si>
  <si>
    <t>F. Tamarindo - Laurel</t>
  </si>
  <si>
    <t>Ruta 608 Sección 60374 Km 24+850 - 28+970 Zona  Coordenadas Toda la ruta</t>
  </si>
  <si>
    <t>KM 25 F. Tamarindo</t>
  </si>
  <si>
    <t>Ruta 608 Sección 60373 Km 16+950 - 24+850 Zona  Coordenadas Toda la ruta</t>
  </si>
  <si>
    <t>Ruta 237 Sección 60340 Km 45+200 Zona 4-2</t>
  </si>
  <si>
    <t>Ruta 237 Sección 60340 Km 45+700 Zona 4-2</t>
  </si>
  <si>
    <t>Remoción de material de derrumbes y estabilización taludes</t>
  </si>
  <si>
    <t>Ruta 237 Sección 60340 Km 41+400 Zona 4-2</t>
  </si>
  <si>
    <t xml:space="preserve">Delizamineto que afecta un carril de la vía </t>
  </si>
  <si>
    <t>Estabilización del deslizamiento, relleno con obras de contención y restitución de los anchos de vía y estructura del pavimento.</t>
  </si>
  <si>
    <t>Ruta 237 Sección 60292 Km 48+800 Zona 4-2</t>
  </si>
  <si>
    <t>Ruta 613 Sección 60300 Km 1+100 Zona 4-2</t>
  </si>
  <si>
    <t>Ruta 613 Sección 60313 Km 23+100 Zona 4-2</t>
  </si>
  <si>
    <t xml:space="preserve">Derrumbe que afectan toda la vía </t>
  </si>
  <si>
    <t>Delizamineto que afecta un talud de la vía</t>
  </si>
  <si>
    <t>Ruta 613 Sección 60313 Km 24+500 Zona 4-2</t>
  </si>
  <si>
    <t>Las Mellizas</t>
  </si>
  <si>
    <t>Ruta 613 Sección 60314 Km 27+700 Zona 4-2</t>
  </si>
  <si>
    <t>Ruta 613 Sección 60312 Km 18+000 Zona 4-2</t>
  </si>
  <si>
    <t>Estabilización del deslizamiento, relleno con obras de contención y restitución de los anchos de vía y estructura del pavimento</t>
  </si>
  <si>
    <t>Ruta 613 Sección 60312 Km 15+000 Zona 4-2</t>
  </si>
  <si>
    <t>Ruta 617 Sección 60992 Km 7+800 Zona 4-2</t>
  </si>
  <si>
    <t>Ruta 617 Sección 60991 Km 2+300 Zona 4-2</t>
  </si>
  <si>
    <t>Ruta 237 Sección 60291 Km 61+000 Zona 4-2</t>
  </si>
  <si>
    <t>Ruta 237 Sección 60291 Km 61+400 Zona 4-2</t>
  </si>
  <si>
    <t>La Laguna</t>
  </si>
  <si>
    <t>Ruta 237 Sección 60291 Km 64+500 Zona 4-2</t>
  </si>
  <si>
    <t>Ruta 237 Sección 60291 Km 64+600 Zona 4-2</t>
  </si>
  <si>
    <t>Ruta 237 Sección 60292 Km 56+600 Zona 4-2</t>
  </si>
  <si>
    <t>Delizamineto que afecta todo el ancho de la vía interumpiendo totalmente el paso</t>
  </si>
  <si>
    <t>Ruta 612 Sección 60332 Km 6+900 Zona 4-2</t>
  </si>
  <si>
    <t>Limpieza y remocion</t>
  </si>
  <si>
    <t>Km 31</t>
  </si>
  <si>
    <t>Ruta 2 Sección 60012 Km 309+800 Zona  Coordenadas 8°42'08.3"N 83°07'22.7"W</t>
  </si>
  <si>
    <t>Deslizamiento, pérdida de ancho de calzada</t>
  </si>
  <si>
    <t>Banqueo, reconstrucción del terraplén de la calzada con horas máquina y construcción de la estructura de pavimento existente.</t>
  </si>
  <si>
    <t>Las Gaviotas- Depósito Libre</t>
  </si>
  <si>
    <t>Ruta 14 Sección 60252 Km 18+860-25+840 Zona  Coordenadas 8°36'43.7"N 83°08'25.4"W/ 8°38'48.2"N 83°10'34.6"W</t>
  </si>
  <si>
    <t>Las trenzas-El Rodeo</t>
  </si>
  <si>
    <t>Ruta 238 Sección 61042 Km 45+300-50+950 Zona  Coordenadas 8°36'06.8"N 83°04'07.3"W / 8°33'59.8"N 83°03'43.9"W</t>
  </si>
  <si>
    <t>Río Claro-Golfito (Gaviotas)</t>
  </si>
  <si>
    <t>Ruta 14 Sección 60251 Km 0+000-18+860 Zona  Coordenadas 8°40'39.8"N 83°04'01.2"W/ 8°36'42.5"N 83°08'24.9"W</t>
  </si>
  <si>
    <t>Toda la Ruta</t>
  </si>
  <si>
    <t>Ruta 245 Sección 60431 Km 74+630 - 86+270 Zona  Coordenadas Toda la ruta</t>
  </si>
  <si>
    <t>Ruta 245 Sección 60432 Km 86+270 - 91+480 Zona  Coordenadas Toda la ruta</t>
  </si>
  <si>
    <t>Ruta 245 Sección 60433 Km 91+480 - 100+990 Zona  Coordenadas Toda la ruta</t>
  </si>
  <si>
    <t>Ruta 245 Sección 60434 Km 100+990 - 111+840 Zona  Coordenadas Toda la ruta</t>
  </si>
  <si>
    <t>Ruta 245 Sección 60435 Km 111+840 - 117+820 Zona  Coordenadas Toda la ruta</t>
  </si>
  <si>
    <t>Ruta 611 Sección 61010 Km 2+860 - 10+430 Zona  Coordenadas Toda la ruta</t>
  </si>
  <si>
    <t>Ruta 611 Sección 61020 Km 10+430- 19+070 Zona  Coordenadas Toda la ruta</t>
  </si>
  <si>
    <t>Finca Palo seco</t>
  </si>
  <si>
    <t>Ruta 34 Sección 60120 Km 82+300 Zona 3-2</t>
  </si>
  <si>
    <t xml:space="preserve">carretera anegada </t>
  </si>
  <si>
    <t xml:space="preserve">rellenar con material de prestamo espaldon de carretera en 1,5 km de longitud, </t>
  </si>
  <si>
    <t>Pocares</t>
  </si>
  <si>
    <t>Ruta 34 Sección 60120 Km 86+500 Zona 3-2</t>
  </si>
  <si>
    <t>reparecion de superficie de ruedo</t>
  </si>
  <si>
    <t>reparacion de superficie de ruedo</t>
  </si>
  <si>
    <t>Sardinal Norte</t>
  </si>
  <si>
    <t>Ruta 301 Sección 60591 Km 41+550 Zona 3-2</t>
  </si>
  <si>
    <t>socavacion en salida de alcantarilla</t>
  </si>
  <si>
    <t>Construccion de muro y reparacion de alcantarilla</t>
  </si>
  <si>
    <t>Ruta 301 Sección 60591 Km 41+080 Zona 3-2</t>
  </si>
  <si>
    <t>derrumbe obstruye medio carril</t>
  </si>
  <si>
    <t xml:space="preserve">Remocion y Limpieza </t>
  </si>
  <si>
    <t>Ruta 301 Sección 60592 Km 52+190 Zona 3-2</t>
  </si>
  <si>
    <t>afectacion en amboas carriles</t>
  </si>
  <si>
    <t>Conformacion de carretera</t>
  </si>
  <si>
    <t>Ruta 301 Sección 60592 Km 41+690 Zona 3-2</t>
  </si>
  <si>
    <t>deslizamiento en medio carril de la carretera</t>
  </si>
  <si>
    <t>deslizamiento afecta un carril de carretera</t>
  </si>
  <si>
    <t>Ruta 301 Sección 60592 Km 41+930 Zona 3-2</t>
  </si>
  <si>
    <t>Ruta 301 Sección 60592 Km 41+970 Zona 3-2</t>
  </si>
  <si>
    <t>derrumbe afecta un carril</t>
  </si>
  <si>
    <t>Ruta 301 Sección 60592 Km 41+900 Zona 3-2</t>
  </si>
  <si>
    <t>Ruta 301 Sección 60592 Km 41+780 Zona 3-2</t>
  </si>
  <si>
    <t>Susubres</t>
  </si>
  <si>
    <t>Ruta 301 Sección 60592 Km 53+710 Zona 3-2</t>
  </si>
  <si>
    <t>en espera que baje nivel de aguas</t>
  </si>
  <si>
    <t>no se tiene dato</t>
  </si>
  <si>
    <t>Mantenimiento y limpieza</t>
  </si>
  <si>
    <t>Dota</t>
  </si>
  <si>
    <t>Copey</t>
  </si>
  <si>
    <t>Ruta 315 Sección 10612 Km 13+500 Zona  Coordenadas 9°49´59´´N / 84°1´13´´W</t>
  </si>
  <si>
    <t>30 m</t>
  </si>
  <si>
    <t>Derumbe</t>
  </si>
  <si>
    <t>Ruta 2 Sección 10030 Km 80+000 Zona  Coordenadas 9°36'29,56'' N 83°47'30,81'' W</t>
  </si>
  <si>
    <t>Caída de material y ramas sobre cuneta.</t>
  </si>
  <si>
    <t>San Andrés</t>
  </si>
  <si>
    <t>San Isidro de El General</t>
  </si>
  <si>
    <t>Alto de San Juan</t>
  </si>
  <si>
    <t>Ruta 243 Sección 10941 Km 13+500 Zona  Coordenadas 9.321575, -83.767230</t>
  </si>
  <si>
    <t>Caída de material sobre la calzada y cunetas</t>
  </si>
  <si>
    <t>Ruta 243 Sección 10942 Km 11+000 Zona  Coordenadas 9.327604, -83.747583</t>
  </si>
  <si>
    <t>Caída de material sobre la cuneta</t>
  </si>
  <si>
    <t>Ruta 243 Sección 10941 Km 12+500 Zona  Coordenadas 9.321977, -83.762903</t>
  </si>
  <si>
    <t>Barrio Durán Picado</t>
  </si>
  <si>
    <t>Ruta 2 Sección 10010 Km 133+280 Zona  Coordenadas 9.390827, -83.707443</t>
  </si>
  <si>
    <t xml:space="preserve">Colapso de estructura de pavimento </t>
  </si>
  <si>
    <t>Restitución de la estructura de pavimento y construcción de estructura de manejo de aguas</t>
  </si>
  <si>
    <t>Ruta 243 Sección 10941 Km 6+280 Zona  Coordenadas 9.343786, -83.736491</t>
  </si>
  <si>
    <t>Se presenta desconfinamiento en el lado izquierdo de la ruta producto de la socavación ocasionada por el agua. Se presenta colapso de alcantarilla.</t>
  </si>
  <si>
    <t>Trabajos de relleno, estabilización lateral y canalización de aguas</t>
  </si>
  <si>
    <t>Ruta 243 Sección 10941 Km 6+460 Zona  Coordenadas 9.343108, -83.736624</t>
  </si>
  <si>
    <t>Se presenta desconfinamiento en el lado izquierdo de la ruta producto de la socavación ocasionada por el agua</t>
  </si>
  <si>
    <t>Ruta 243 Sección 10930 Km 5+000 Zona  Coordenadas 9.352222, -83.727222</t>
  </si>
  <si>
    <t>Ruta 2 Sección 10010 Km 132+500 Zona  Coordenadas 9.397066, -83.715006</t>
  </si>
  <si>
    <t xml:space="preserve">Deslizamiento lateral en margen derecha </t>
  </si>
  <si>
    <t>Construcción de muro de estabilización y obras de manejo de agua</t>
  </si>
  <si>
    <t>Canaán</t>
  </si>
  <si>
    <t>Ruta 242 Sección 10540 Km 16+800 Zona  Coordenadas 9.460319, -83.603166</t>
  </si>
  <si>
    <t>Ruta 242 Sección 10540 Km 13+900 Zona  Coordenadas 9.444167, -83.620556</t>
  </si>
  <si>
    <t>Ruta 242 Sección 10540 Km 16+900 Zona  Coordenadas 9.460800, -83.603100</t>
  </si>
  <si>
    <t>Ruta 242 Sección 10540 Km 17+100 Zona  Coordenadas 9.461900, -83.602400</t>
  </si>
  <si>
    <t>Ruta 242 Sección 10540 Km 9+280 Zona  Coordenadas 9.421389, -83.653333</t>
  </si>
  <si>
    <t>Colapso de estructura de pavimento en el borde al lado del relleno</t>
  </si>
  <si>
    <t>Banqueo en zona de relleno, restitución de estructura de pavimento y manejo de aguas</t>
  </si>
  <si>
    <t>Ruta 242 Sección 10540 Km 9+295 Zona  Coordenadas 9.421655, -83.653194</t>
  </si>
  <si>
    <t>Ruta 244 Sección 10831 Km 2+000 Zona  Coordenadas 9.249932, -83.634386</t>
  </si>
  <si>
    <t>Ruta 244 Sección 10831 Km 3+450 Zona  Coordenadas 9.245080, -83.638400</t>
  </si>
  <si>
    <t>Ruta 244 Sección 10831 Km 2+500 Zona  Coordenadas 9.249485, -83.634431</t>
  </si>
  <si>
    <t>Deslizamiento ancho completo de la calzada afectado enormemente por la cantidad de lluvia</t>
  </si>
  <si>
    <t>Se requiere horas de confinamiento lateral con su respectivo relleno, construcción de estructura de pavimento y manejo de aguas</t>
  </si>
  <si>
    <t>Ruta 244 Sección 10831 Km 4+500 Zona  Coordenadas 9.236359, -83.638691</t>
  </si>
  <si>
    <t>Hundimiento en el borde de la calzada</t>
  </si>
  <si>
    <t>Ruta 244 Sección 10831 Km 4+900 Zona  Coordenadas 9.233589, -83.638575</t>
  </si>
  <si>
    <t>Ruta 244 Sección 10831 Km 3+600 Zona  Coordenadas 9.244141, -83.637949</t>
  </si>
  <si>
    <t>Ruta 244 Sección 10832 Km 7+600 Zona  Coordenadas 9.222125, -83.629792</t>
  </si>
  <si>
    <t>Ruta 332 Sección 11020 Km 10+000 Zona  Coordenadas 9.192760, -83.547888</t>
  </si>
  <si>
    <t>Se presenta desconfinamiento en el lado derecho de la ruta producto de la socavación ocasionada por el agua</t>
  </si>
  <si>
    <t xml:space="preserve">Ruta 332 Sección 11020 Km 4+900 
5+100 Zona  Coordenadas 9.207990, -83.578024
9.206980, -83.576408
</t>
  </si>
  <si>
    <t>Águila Abajo</t>
  </si>
  <si>
    <t xml:space="preserve">Ruta 331 Sección 10860 Km 4+200 
7+900
8+000 Zona  Coordenadas 9.090727, -83.540979
9.078862, -83.518138
9.078450, -83.517561
</t>
  </si>
  <si>
    <t>Caída de material en las cunetas en varios puntos de la ruta nacional</t>
  </si>
  <si>
    <t>Bajo Caliente</t>
  </si>
  <si>
    <t>Ruta 331 Sección 10860 Km 7+300 Zona  Coordenadas 9.081093, -83.522222</t>
  </si>
  <si>
    <t>Ruta 331 Sección 10860 Km 3+300 Zona  Coordenadas 9.096639, -83.543621</t>
  </si>
  <si>
    <t>Ruta 326 Sección 10882 Km 3+600 Zona  Coordenadas 9.323611, -83.599444</t>
  </si>
  <si>
    <t>Ruta 326 Sección 10883 Km 5+450 Zona  Coordenadas 9.332222, -83.608889</t>
  </si>
  <si>
    <t>Ruta 328 Sección 10121 Km 11+060 Zona  Coordenadas 9.406300, -83.775300</t>
  </si>
  <si>
    <t>Ruta 335 Sección 11060 Km 9+500 Zona  Coordenadas 9.479901, -83.753887</t>
  </si>
  <si>
    <t>Falla en el terreno</t>
  </si>
  <si>
    <t>Estabilización</t>
  </si>
  <si>
    <t>Ruta 335 Sección 11060 Km 10+300 Zona  Coordenadas 9.481692, -83.755995</t>
  </si>
  <si>
    <t>Deslizamiento la lado izquierdo</t>
  </si>
  <si>
    <t>Ruta 335 Sección 11070 Km 13+000 Zona  Coordenadas 9.476788, -83.770372</t>
  </si>
  <si>
    <t>Avalancha ocasiona daños en la superficie de ruedo a lo largo de 400 m así como afectaciones en el puente modular</t>
  </si>
  <si>
    <t>Remoción de material, restitución de la superficie de ruedo y trabajos de mantenimiento en el puente modular</t>
  </si>
  <si>
    <t>Ruta 335 Sección 11060 Km 4+200 Zona  Coordenadas 9.455700, -83.743500</t>
  </si>
  <si>
    <t>Deslizamiento en el borde al lado de relleno</t>
  </si>
  <si>
    <t>Se requiere estabilización lateral y su relleno correspondiente</t>
  </si>
  <si>
    <t>Ruta 328 Sección 10121 Km 10+420 Zona  Coordenadas 9.404100, -83.772100</t>
  </si>
  <si>
    <t>Villa Nueva</t>
  </si>
  <si>
    <t>Ruta 328 Sección 11330 Km 8+000 Zona  Coordenadas 9.387200, -83.748100</t>
  </si>
  <si>
    <t>Se presenta desconfinamiento en el lado izquiero de la ruta producto de la socavación ocasionada por el agua</t>
  </si>
  <si>
    <t>Río Nuevo</t>
  </si>
  <si>
    <t>Ruta 328 Sección 10122 Km 14+860 Zona  Coordenadas 9.417723, -83.799626</t>
  </si>
  <si>
    <t>Ruta 328 Sección 10122 Km 21+660 Zona  Coordenadas 9.427700, -83.831500</t>
  </si>
  <si>
    <t>La Ese</t>
  </si>
  <si>
    <t>Ruta 325 Sección 10590 Km 0+100 Zona  Coordenadas 9.444063, -83.716277</t>
  </si>
  <si>
    <t>Ruta 2 Sección 10010 Km 125+695 Zona  Coordenadas 9.443056, -83.712778</t>
  </si>
  <si>
    <t>Ruta 2 Sección 10010 Km 127+500 Zona  Coordenadas 9.432470, -83.710230</t>
  </si>
  <si>
    <t>Ruta 2 Sección 10020 Km 123+300 Zona  Coordenadas 9.452795, -83.711516</t>
  </si>
  <si>
    <t>La Hortensia</t>
  </si>
  <si>
    <t>Ruta 2 Sección 10020 Km 117+000 Zona  Coordenadas 9.474095, -83.694336</t>
  </si>
  <si>
    <t>Ruta 2 Sección 10020 Km 121+595 Zona  Coordenadas 9.470278, -83.705556</t>
  </si>
  <si>
    <t>Ruta 2 Sección 10020 Km 118+000 Zona  Coordenadas 9.471444, -83.695822</t>
  </si>
  <si>
    <t>Ruta 2 Sección 10020 Km 117+600 Zona  Coordenadas 9.477128, -83.685452</t>
  </si>
  <si>
    <t>Ruta 2 Sección 10020 Km 105+000 Zona  Coordenadas 9.525965, -83.702849</t>
  </si>
  <si>
    <t>Ruta 2 Sección 10020 Km 104+095 Zona  Coordenadas 9.534795, -83.707459</t>
  </si>
  <si>
    <t>Ruta 2 Sección 10020 Km 104+000 Zona  Coordenadas 9.535147, -83.707791</t>
  </si>
  <si>
    <t>Ruta 2 Sección 10020 Km 103+595 Zona  Coordenadas 9.531237, -83.709842</t>
  </si>
  <si>
    <t>Ruta 2 Sección 10020 Km 104+500 Zona  Coordenadas 9.527580, -83.698497</t>
  </si>
  <si>
    <t>Desamparaditos</t>
  </si>
  <si>
    <t xml:space="preserve">Nicoya </t>
  </si>
  <si>
    <t>San Fernando</t>
  </si>
  <si>
    <t>Ruta 934 Sección 51030 Km 1+000 Zona 2-4 Coordenadas 9° 55' 14.5252'' N   85° 32' 3.43663'' W</t>
  </si>
  <si>
    <t>Puente Crucivallejo</t>
  </si>
  <si>
    <t>Puente y rellenos de aproximación calapsado completamente</t>
  </si>
  <si>
    <t>Reemplazo del puente Crucivallejo</t>
  </si>
  <si>
    <t>Nosara</t>
  </si>
  <si>
    <t>Ruta 160 Sección 50580 Km 167+560 Zona 2-4</t>
  </si>
  <si>
    <t xml:space="preserve">Puente Rio Montaña </t>
  </si>
  <si>
    <t xml:space="preserve">Relleno de aproximación  en el batión 1 colapsado </t>
  </si>
  <si>
    <t xml:space="preserve">Relleno de aproximación  en el batión 1  </t>
  </si>
  <si>
    <t>Ruta 246 Sección 60350 Km 2+805 Zona 4-2</t>
  </si>
  <si>
    <t>Río Coto Brus</t>
  </si>
  <si>
    <t>Puente tipo colgante con elementos en mal estado y con socavación en la margen derecha</t>
  </si>
  <si>
    <t>Eliminar estructura colgante y construir puente modular 54,9 m longitud</t>
  </si>
  <si>
    <t>Puente Amarillo</t>
  </si>
  <si>
    <t>Ruta 608 Sección 60372 Km 7+350 Zona 4-3 Coordenadas 8°35'18,9" N /82°58'0,7" O</t>
  </si>
  <si>
    <t>PUENTE AMARILLO</t>
  </si>
  <si>
    <t>LOSA EN MAL ESTADO, ALTO CONTENIDO DE EROSION, POCA ALTURA ENTRE ESPEJO Y VIGA PRINCIPAL, CONSTRUIDO SOBRE VIA DE TREN</t>
  </si>
  <si>
    <t>REMOCION DE PUENTE EXISTENTE, SUMINISTRO Y COLOCACION DE PUENTE MODULAR BAILEY</t>
  </si>
  <si>
    <t>Puente Bambito</t>
  </si>
  <si>
    <t>Ruta 238 Sección 60263 Km 17+250 Zona 4-3 Coordenadas 8°26'17" N /82°55'34" O</t>
  </si>
  <si>
    <t>PUENTE BAMBITO</t>
  </si>
  <si>
    <t>Socavación en los rellenos de aproximación bastion 1-2 aguas arriba y bastión 2-1 aguas abajo. Daños en las juntas de expansión.</t>
  </si>
  <si>
    <t>Diseño y construcción puente nuevo.</t>
  </si>
  <si>
    <t>Antiguo Ferri</t>
  </si>
  <si>
    <t>Ruta 238 Sección 61041 Km 41+190 Zona 4-3 Coordenadas 8°32'39.0"N 83°02'57.5"W</t>
  </si>
  <si>
    <t>Puente modular Río Coto</t>
  </si>
  <si>
    <t>Socavación en los rellenos de aproximación, ambos lados</t>
  </si>
  <si>
    <t>Construcción de las pantallas principales y laterales tipo bastión y los parapetos contra fuertes del puente</t>
  </si>
  <si>
    <t>Guaycará</t>
  </si>
  <si>
    <t>Río Claro</t>
  </si>
  <si>
    <t>Ruta 2 Sección 60011 Km 319+510 Zona 4-3 Coordenadas 8°39'55.6"N 83°03'22.1"W</t>
  </si>
  <si>
    <t>RÍO CLARO</t>
  </si>
  <si>
    <t xml:space="preserve">Socavación del bastion de entrada (sentido 1 - 2) Lado izquierdo de la carretera, margen derecha del Río Claro </t>
  </si>
  <si>
    <t xml:space="preserve">Relleno de vacíos de aire con concreto hidráulico fluido (concreto pobre) de vacíos de aire </t>
  </si>
  <si>
    <t>Ruta 243 Sección 10930 Km 5+000 Zona 4-1 Coordenadas 9.352593, -83.727910</t>
  </si>
  <si>
    <t>Río Pacuar</t>
  </si>
  <si>
    <t>Socavación en protección de enrocado</t>
  </si>
  <si>
    <t>Construcción de enrocado para protección de la socavación</t>
  </si>
  <si>
    <t>General Viejo</t>
  </si>
  <si>
    <t>Ruta 321 Sección 10570 Km 3+000 Zona 4-1 Coordenadas 9.363529, -83.662952</t>
  </si>
  <si>
    <t>Socavación y desabastecimiento</t>
  </si>
  <si>
    <t>Se requiere una intervención mayor en el puente en general</t>
  </si>
  <si>
    <t>Ruta 333 Sección 11080 Km 1+000 Zona 4-1 Coordenadas 9.155701, -83.575488</t>
  </si>
  <si>
    <t>Hundimineot del relleno de aproximación</t>
  </si>
  <si>
    <t>Relleno de aproximación</t>
  </si>
  <si>
    <t>Limpieza del sitio, reconstrucción de alcantarilla, obras de protección y recava</t>
  </si>
  <si>
    <t>Islita</t>
  </si>
  <si>
    <t>Ruta 160 Sección 50622 Km 118+100 Zona 2-4 Coordenadas 9.858686°, -85.397180°</t>
  </si>
  <si>
    <t>Ruta 160 Sección 50623 Km 116+940 Zona 2-4 Coordenadas 9"51'14.85194"N-85°24'.06049"W128°SE</t>
  </si>
  <si>
    <t xml:space="preserve">Colapsó por cabeza de agua y avalancha </t>
  </si>
  <si>
    <t>Ruta 160 Sección 50623 Km 116+890 Zona 2-4 Coordenadas 9°51'14:7163"N-85°24'8.38459"W184°S</t>
  </si>
  <si>
    <t>Ruta 160 Sección 50621 Km 105+760 Zona 2-4 Coordenadas 9°50'23.49464"N-85°20'2.31109"W138°SE</t>
  </si>
  <si>
    <t>Ruta 160 Sección 50623 Km 120+860 Zona 2-4 Coordenadas 9°51'54.34795"N-85°26'5.66518"W197°S</t>
  </si>
  <si>
    <t>Sustitución de alcantarilla por mayor diámetro</t>
  </si>
  <si>
    <t>Ruta 901 Sección 50671 Km 10+500 Zona 2-4 Coordenadas 9°56'25"N85°2011"W</t>
  </si>
  <si>
    <t>Maquenco</t>
  </si>
  <si>
    <t>Ruta 150 Sección 50652 Km 53+330 Zona 2-4 Coordenadas N 9*56´59,8524"   W 85*31´05,1888"</t>
  </si>
  <si>
    <t>Ruta 150 Sección 50652 Km 54+160 Zona 2-4 Coordenadas N 9*56´36,852"     W 85*31´13,44"</t>
  </si>
  <si>
    <t>Belen</t>
  </si>
  <si>
    <t>Ruta 150 Sección 50652 Km 44+520 Zona 2-4 Coordenadas N 10*01´06,6252" W 85*30´07,344"</t>
  </si>
  <si>
    <t>Ruta 150 Sección 50652 Km 45+150 Zona 2-4 Coordenadas N 10*00´46,872"   W 85*30´02,5488"</t>
  </si>
  <si>
    <t>Cuesta Grande</t>
  </si>
  <si>
    <t>Ruta 150 Sección 50652 Km 45+760 Zona 2-4 Coordenadas N 10*00´33,354"   W 85*30´02,3652"</t>
  </si>
  <si>
    <t>150 mts despues del Bar Los Pilones</t>
  </si>
  <si>
    <t>Ruta 14 Sección 60251 Km 3+350 Zona 4-3 Coordenadas 8º38'5" N /83º4,16" O</t>
  </si>
  <si>
    <t>Bambel</t>
  </si>
  <si>
    <t>ARRASTRE Y ACUMULACIÓN DE MATERIAL GRANULAR AFECTANDO LA CAPACIDAD HIDRÁULICA  DEL CAUSE</t>
  </si>
  <si>
    <t>RECONSTRUCCION DE ALETONES Y RELLENO DE FUNDACION DE LA CAJA, DELANTAL Y ALETONES A CONSTRUIR DE LA ALCANTARILLA</t>
  </si>
  <si>
    <t>Antes Muni Golfito</t>
  </si>
  <si>
    <t>Ruta 14 Sección 60252 Km 21+010 Zona 4-3 Coordenadas 8°37'28.6"N 83°09'12.6"W</t>
  </si>
  <si>
    <t>REMOCIÓN DEL MATERIAL GRANULAR EXISTENTE Y MEJORAMIENTO DE LA SECCIÓN HIDRÁULICA</t>
  </si>
  <si>
    <t>El Canto del Tucán</t>
  </si>
  <si>
    <t>Ruta 14 Sección 60251 Km 13+400 Zona 4-3 Coordenadas 8º36'3,19" N /83º6'5,84" O</t>
  </si>
  <si>
    <t>El Tucan</t>
  </si>
  <si>
    <t>Ruta 335 Sección 11060 Km 8+000 Zona 4-1 Coordenadas 9.472943, -83.749154</t>
  </si>
  <si>
    <t>sin nombre</t>
  </si>
  <si>
    <t>Se perdio cabezal y primer tubo de salida</t>
  </si>
  <si>
    <t>Restitución de cabezal y tubería colapsada</t>
  </si>
  <si>
    <t>San martín</t>
  </si>
  <si>
    <t>Ruta 239 Sección 10511 Km 45+470 Zona 1-2 Coordenadas 9,746327, -84,398334</t>
  </si>
  <si>
    <t>Quebrada Los Lopez</t>
  </si>
  <si>
    <t>Colapso total de tuberías y cabezales de entreda y salida</t>
  </si>
  <si>
    <t>Reconstrucción de la bateria de tubería mediante la colocación de dos líneas de tuberías de 1,5 m de diámetro, construir cabezales de entrada y salida y canal de desfogue</t>
  </si>
  <si>
    <t>Betania, El INVU</t>
  </si>
  <si>
    <t>Línea de conducción</t>
  </si>
  <si>
    <t>ruptura del conducción</t>
  </si>
  <si>
    <t>Estrada Rávago, El Carmen de Nandayure</t>
  </si>
  <si>
    <t>Pozo y conducción</t>
  </si>
  <si>
    <t>Desbordamiento del río Ora inundó el espacio del pozo y dejó de trabajar en el sector de El Carmen de Nandayure.</t>
  </si>
  <si>
    <t>Estan reestableciendo el servicio. Estrada Rávago ya cambió tubería afectada.</t>
  </si>
  <si>
    <t>Ruptura del conducción</t>
  </si>
  <si>
    <t>Colocar nueva tubería sobre el río para restablecer el servicio desde las captaciones. El pozo continua afectado.</t>
  </si>
  <si>
    <t>Sámara</t>
  </si>
  <si>
    <t>Chinampas</t>
  </si>
  <si>
    <t>Captación y conducción</t>
  </si>
  <si>
    <t>Desbordamiento del río afecto de manera directa la tubería de captación y distribución que se ubica a lo largo del río.</t>
  </si>
  <si>
    <t>San Fernando y Buenavista</t>
  </si>
  <si>
    <t>Desbordamiento del río destruyó la tubería del acueducto.</t>
  </si>
  <si>
    <t>Se reestableció el servicio en sector Buena Vista. Pendiente en San Fernando.</t>
  </si>
  <si>
    <t>Bocas de Nosara y San Juan</t>
  </si>
  <si>
    <t>Pozos</t>
  </si>
  <si>
    <t>Desbordamiento del río Nosara afecto varios sectores de la red.</t>
  </si>
  <si>
    <t xml:space="preserve">Servicio restablecido </t>
  </si>
  <si>
    <t>Santa Teresita</t>
  </si>
  <si>
    <t>Pozo</t>
  </si>
  <si>
    <t>Pozos y conducción</t>
  </si>
  <si>
    <t>Desbordamiento del río Nosara inundo el sector de los pozos por lo que dejaron de trabajar, también presentan sectores sin tubería.</t>
  </si>
  <si>
    <t>Belén de Nosarita</t>
  </si>
  <si>
    <t>Arcos de belén</t>
  </si>
  <si>
    <t>No es ASADA es un sistema familiar, las lluvias arrancaron la tubería.</t>
  </si>
  <si>
    <t>La  lluvias arrancaron la tubería de la naciente.</t>
  </si>
  <si>
    <t>El servicio ya fue reestablecido por parte de la ASADA</t>
  </si>
  <si>
    <t>Las lluvias se llevaron los cables eléctricos ocasionando que la bomba dejara de trabajar.</t>
  </si>
  <si>
    <t xml:space="preserve">Palmar </t>
  </si>
  <si>
    <t xml:space="preserve">Tinoco </t>
  </si>
  <si>
    <t>Temporalmente reestablecido</t>
  </si>
  <si>
    <t xml:space="preserve">Sierpe </t>
  </si>
  <si>
    <t xml:space="preserve">Pajaro Azul, Mimos, Manuel Antonio State. </t>
  </si>
  <si>
    <t>Sistema reestablecido</t>
  </si>
  <si>
    <t>Finca Anita</t>
  </si>
  <si>
    <t xml:space="preserve">Golfito </t>
  </si>
  <si>
    <t xml:space="preserve">Temporalmente reestablecido con el uso de los pozos </t>
  </si>
  <si>
    <t xml:space="preserve">Puerto Jiménez </t>
  </si>
  <si>
    <t>Cañaza</t>
  </si>
  <si>
    <t xml:space="preserve">Se reestableció temporalmente la tubería de conducción, con exepción del sector el mamey </t>
  </si>
  <si>
    <t xml:space="preserve">Conte </t>
  </si>
  <si>
    <t>Se reestableció temporalmente la tubería de conducción</t>
  </si>
  <si>
    <t xml:space="preserve">Las Gemelas </t>
  </si>
  <si>
    <t>Coto Brús</t>
  </si>
  <si>
    <t xml:space="preserve">Brasilia </t>
  </si>
  <si>
    <t xml:space="preserve">Mellizas, La Aurora, Piedra de Candela y Cafrosa </t>
  </si>
  <si>
    <t xml:space="preserve">Con afectación en la tubería de conducción y distribucción </t>
  </si>
  <si>
    <t>Agua Buena, Copa Buena, San Antonio, Valle Azul, San Francisco, Matazanos, Santa Cecilia, Cañas Gordas, San Martín, San Miguel, San Gabriel, Metaponto, Campo Tres, Bello Oriente, Pueblo Nuevo, Campo Tres y La Florida</t>
  </si>
  <si>
    <t>Nacientes</t>
  </si>
  <si>
    <t>Estabilización de taludes afectados por deslizamientos</t>
  </si>
  <si>
    <t xml:space="preserve">Agua Caliente de Pittier </t>
  </si>
  <si>
    <t>Analizan realizar mejoras en el paso elevado en hierro 100mm de 12mtros en una quebrada, instalacion de torres para soportar el paso elevado de la tuberia</t>
  </si>
  <si>
    <t xml:space="preserve">Corredor </t>
  </si>
  <si>
    <t xml:space="preserve">Ciudad Neilly </t>
  </si>
  <si>
    <t>Nueva tubería</t>
  </si>
  <si>
    <t>Río Bonito</t>
  </si>
  <si>
    <t>San Rosa</t>
  </si>
  <si>
    <t xml:space="preserve">La ASADA no puede acceder a la zona de afectación </t>
  </si>
  <si>
    <t>La Florita, Calle Fallas</t>
  </si>
  <si>
    <t>Aguas residuales crudas</t>
  </si>
  <si>
    <t>Estación de bombeo de aguas residuales</t>
  </si>
  <si>
    <t xml:space="preserve">Deslizamiento en la margen derecha del río Jorco que provocó la exposición de parte de la tubería de rebalse del cisterna. </t>
  </si>
  <si>
    <t>Obra de protección de la margen derecha del Río Jorco para estabilizar el terreno donde se ubica la EBAR La Florita.</t>
  </si>
  <si>
    <t>Propios</t>
  </si>
  <si>
    <t>Barrio San José</t>
  </si>
  <si>
    <t>Planta potabilizadora</t>
  </si>
  <si>
    <t>Alta turbiedad</t>
  </si>
  <si>
    <t>El servicio no ha sufrido afectaciones mayores.</t>
  </si>
  <si>
    <t>Higuito</t>
  </si>
  <si>
    <t>No indica</t>
  </si>
  <si>
    <t>Tanque de almacenamiento</t>
  </si>
  <si>
    <t>Deslizamiento puede poner en riesgo tanto el tanque de almacenamiento, como la tubería de salida.</t>
  </si>
  <si>
    <t>Se recomendó construir un gavión como muro de contención.  Se recomendó contar con un diseño del gavión e impedir que escurra agua por el deslizamiento, haciendo un caño o desagüe en la parte superior y colocando plástico sobre el terreno deslizado, mientras se construye el gavion.</t>
  </si>
  <si>
    <t>San  Cristobal Sur</t>
  </si>
  <si>
    <t xml:space="preserve">Frailes, la Sierra y San Cristobal Sur </t>
  </si>
  <si>
    <t>Servicio parcialmente reestablecido. La Asada está gestionando en la planta potabilizadora la limpieza de los filtros y tanques.</t>
  </si>
  <si>
    <t>La Fila</t>
  </si>
  <si>
    <t>Línea de impulsión</t>
  </si>
  <si>
    <t>La afectación se da en el cantón de Mora y afecta el sistema y la población de Puriscal. 
Ruptura en la tubería de impulsión del bombeo de La Fila debido a caída de árboles por deslizamientos.</t>
  </si>
  <si>
    <t>Santiago, Bueno Aires, Cañales, Pozos, Jarazal</t>
  </si>
  <si>
    <t xml:space="preserve"> Alto la Legua, Bajo Murillo, Bajo la Legua, Cerbatana, Mercedes Norte, 
Bajo Murillo, Calle Moreno  </t>
  </si>
  <si>
    <t>Línea de conducción y distribución.</t>
  </si>
  <si>
    <t>Ruptura en las tuberías de distribución de varios sectores del distrito. Ruptura en la conducción del sector de Cerbatana</t>
  </si>
  <si>
    <t xml:space="preserve">Barbacoas </t>
  </si>
  <si>
    <t xml:space="preserve">Barbacoas y Piedades, </t>
  </si>
  <si>
    <t>Línea de conducción de Piedades, tanque cisterna de bombeo de Barbacoas.</t>
  </si>
  <si>
    <t xml:space="preserve">Ruptura del conducción en Piedades y deslizamiento cerca del tanque cisterna Barbacoas que amenaza su estabilidad </t>
  </si>
  <si>
    <t>Línea de conducción restablecida.  Establización de deslizamiento que amenza al tanque cisterna Barbacoas</t>
  </si>
  <si>
    <t>San Antonio, Santiago, Mercedes Sur, Candelarita</t>
  </si>
  <si>
    <t>San Antonio, Santiago, Mercedes Sur, Candelarita, Pozos, Cañales, Perdernal, Polka, Santa Cecilia, Junquillo, Barrio del Carmen, El Estero, Charcón, La Fila, Jaris</t>
  </si>
  <si>
    <t>Toma superficial</t>
  </si>
  <si>
    <t>Toma, desarenador y tubería de aducción</t>
  </si>
  <si>
    <t>La afectación se da en el cantón de Acosta y afecta el sistema y la población de Puriscal. 
Las crecidas de los ríos Negro y Tabarcia ocasionan que las obras de captación sufran constantes afectaciones.</t>
  </si>
  <si>
    <t>Peréz Zeledón</t>
  </si>
  <si>
    <t xml:space="preserve">Miravalles </t>
  </si>
  <si>
    <t>El sistema actualmente esta operando solamente con las nacientes y se le solicito a los usuarios el uso responsable del agua para evitar el desabastecimiento</t>
  </si>
  <si>
    <t>Alta turbiedad y deslave amenaza conducción</t>
  </si>
  <si>
    <t>El servicio no ha sufrido afectaciones mayores por la turbiedad. Se esta interviniendo la vulnerabilidad de la conducción por el deslave.</t>
  </si>
  <si>
    <t>San Rafael Norte y la Ese</t>
  </si>
  <si>
    <t xml:space="preserve">San Isidro de El General </t>
  </si>
  <si>
    <t xml:space="preserve">Pedregos sector Norte </t>
  </si>
  <si>
    <t>el sistema fue reestablecido temporalmente</t>
  </si>
  <si>
    <t xml:space="preserve">Miraflores, Gerenal Viejo </t>
  </si>
  <si>
    <t>Departe de la oficina Orac ya se realizo una visita anteriormente en este punto  y la ASADA indica que han enviado notas a la CNE solicitando la visita de un Geologo, pero aun no han tenido respuesta</t>
  </si>
  <si>
    <t xml:space="preserve">San Pedro </t>
  </si>
  <si>
    <t>Se esta realizando valoracion del estado de la toma y la linea de conduccion por parte de los funcionarios de la ASADA</t>
  </si>
  <si>
    <t xml:space="preserve">Santa Teresa </t>
  </si>
  <si>
    <t>La ASADA no tiene acceso a la zona de afectación</t>
  </si>
  <si>
    <t xml:space="preserve">Potrero Grande </t>
  </si>
  <si>
    <t>Las Vuletas, Guacimo y Boca Limón</t>
  </si>
  <si>
    <t xml:space="preserve">Santa Marta, El Socorro, Guadalajara, San Rafael y Santa Rosa  </t>
  </si>
  <si>
    <t xml:space="preserve">Colocar nueva tubería </t>
  </si>
  <si>
    <t>FORMULARIO N° 7: VIVIENDA</t>
  </si>
  <si>
    <t>Institución Informante: Ministerio de Vivienda y Asentamientos Humanos</t>
  </si>
  <si>
    <t>Fecha: Diciembre 14, 2020</t>
  </si>
  <si>
    <t>N° de Personas Afectadas (VIVIENDAS)</t>
  </si>
  <si>
    <t>AFECTACIÓN DE LA VIVIENDA (dañada o destruida)</t>
  </si>
  <si>
    <t>Dirección                      (Por Puntos de Referencia)</t>
  </si>
  <si>
    <t>Solución  (Reubicar, Reparar, Obra de Protección, Reposición de Enseres)</t>
  </si>
  <si>
    <t>Monto Estimado</t>
  </si>
  <si>
    <t>Daños leves, obras de mitigacion en rio</t>
  </si>
  <si>
    <t>Reparacion</t>
  </si>
  <si>
    <t>Fondo Nacional de Emergencias (FNE)</t>
  </si>
  <si>
    <t>Daños moderados, obras de mitigacion en rio</t>
  </si>
  <si>
    <t>Reconstruccion</t>
  </si>
  <si>
    <t>Viviendas en tugurio, en lote de bono</t>
  </si>
  <si>
    <t>Traslado</t>
  </si>
  <si>
    <t>Belen de Nosarita</t>
  </si>
  <si>
    <t>Muros de contencion, para mitigar erosion</t>
  </si>
  <si>
    <t>Vivienda en zona retiro rio, planicie inundacion</t>
  </si>
  <si>
    <t>Varios</t>
  </si>
  <si>
    <t>Estrada, Bahia Carrillo, INVU Betania</t>
  </si>
  <si>
    <t>San Pedro, Carmen, San Martin, Camaronal</t>
  </si>
  <si>
    <t>Daños leves, zona de riesgo por inundacion</t>
  </si>
  <si>
    <t>Zapote, Corozalito, Pilas de Bejuco</t>
  </si>
  <si>
    <t>Barrio La Fuente</t>
  </si>
  <si>
    <t>Daños leves, obras de mitigacion en rio, mejorar dique</t>
  </si>
  <si>
    <t>Daños moderados a graves, se debe reparar dique para habilitar lotes</t>
  </si>
  <si>
    <t>Daños graves, zona de retiro del rio</t>
  </si>
  <si>
    <t>Linda Vista, San Vito, Tres Rios, La Amistad, Maria Auxiliadora, Santa Clara, Los Pioneros, La Isla</t>
  </si>
  <si>
    <t>Deslizamiento, obras de estabilizacion del terreno</t>
  </si>
  <si>
    <t>Deslizamiento, viviendas en area vulnerable, reubicacion</t>
  </si>
  <si>
    <t>El Progreso, La Lucha, San Ramón, La Esmeralda, San Francisco, Valle Azul, San Miguel, La Ceiba, MOPT, Las Mellizas, San Antonio, Santa Teresa</t>
  </si>
  <si>
    <t>Aguabuena</t>
  </si>
  <si>
    <t>Copa Buena, Los Angeles, Bello Oriente, San Martin, Villa Roma, Campo 3, San Miguel, Rio Marzo, Flor del Roble</t>
  </si>
  <si>
    <t>Bambel 2</t>
  </si>
  <si>
    <t>Reparacion y mejoramiento del dique para mejorar la vivienda posteriormente</t>
  </si>
  <si>
    <t>Guaycará+B54:I56</t>
  </si>
  <si>
    <t>Bambel 2, Trillizas de Bambel 3, Bambel 3</t>
  </si>
  <si>
    <t>Bambel 2, Trillizas de Bambel 3, Bambel 4</t>
  </si>
  <si>
    <t>Bambel 2, Trillizas de Bambel 3, Bambel 5</t>
  </si>
  <si>
    <t>Inundacion, reubicar viviendas en area vulnerable, zona de retiro del rio</t>
  </si>
  <si>
    <t>Barrio Cementerio, Embarcadero, Precario, y el centro</t>
  </si>
  <si>
    <t>Fincas bananeras 5, 7, 8, 9 y 10, Barrio 11 de abril</t>
  </si>
  <si>
    <t>Viviendas en zona de inundacion, trabajos de mejora de diques, dragado, escrituracion, y mejora de vivienda</t>
  </si>
  <si>
    <t>Kilometro 40</t>
  </si>
  <si>
    <t>Inundacion, reubicar vivienda en area vulnerable, zona de retiro del rio</t>
  </si>
  <si>
    <t>La Julieta, Pocares</t>
  </si>
  <si>
    <t>Finca Los Pollos, Brooklyn, La Tortuga, Pueblo Real, Calle Mejias, Vista Mar de Paquita</t>
  </si>
  <si>
    <t>Calle Chacon, El Huazo</t>
  </si>
  <si>
    <t>San Rafael Arriba</t>
  </si>
  <si>
    <t>Maiquetia</t>
  </si>
  <si>
    <t>Los Guido</t>
  </si>
  <si>
    <t>Valladolid, Sector 7, Balcon Verde</t>
  </si>
  <si>
    <t>Frailes, Bustamante</t>
  </si>
  <si>
    <t>Patarra</t>
  </si>
  <si>
    <t>San Cristobal Sur</t>
  </si>
  <si>
    <t>Santa Cecilia, Jarazal, Santiago, Junquillo Arriba, Maria Auxiliadora, Junquillo Abajo, El Carmen, Las Brisas</t>
  </si>
  <si>
    <t>Cerbatana, Mercedes Norte, San Martín, La Legüita</t>
  </si>
  <si>
    <t>Barbacoas, Cortezal</t>
  </si>
  <si>
    <t>Candelarita, Pedernal, Copalar</t>
  </si>
  <si>
    <t>Deslizamiento, obras de estabilizacion del terreno, y mejoramiento de vivienda</t>
  </si>
  <si>
    <t>San Antonio Arriba, San Antonio Abajo</t>
  </si>
  <si>
    <t>Vista de Mar, La Gloria, Guarumal</t>
  </si>
  <si>
    <t>Tarrazu</t>
  </si>
  <si>
    <t>Guadalupe, Santa Cecilia, Cedral, Barrio El Ande, Canet</t>
  </si>
  <si>
    <t>San Lorenzo</t>
  </si>
  <si>
    <t>Calle La Libia, San Gabriel, Calle Los Murillo, El Salado</t>
  </si>
  <si>
    <t>Quebrada Seca, San Carlos, Bajo San José</t>
  </si>
  <si>
    <t>Camino Viejo a Santa María, camino viejo a Copey, Barrio El IMAS, Cañón</t>
  </si>
  <si>
    <t>Barrio El Estadio, Carrizal</t>
  </si>
  <si>
    <t>Viviendas dañadas y una destruida, peligro de deslizamiento</t>
  </si>
  <si>
    <t>La Angostura, Rastrojales, Barrio Don Basilio, Higueron</t>
  </si>
  <si>
    <t>Vivienda dañada por deslizamiento, reubicar</t>
  </si>
  <si>
    <t>Santa Rosa Arriba, San Francisco</t>
  </si>
  <si>
    <t>La Pantera</t>
  </si>
  <si>
    <t>Obras de proteccion para minimizar el riesgo de inundacion</t>
  </si>
  <si>
    <t>Perez Zeledon</t>
  </si>
  <si>
    <t>El Relleno, Quebradas, Ojo de Agua, Barrio Durán, Barrio San Luis</t>
  </si>
  <si>
    <t>Pinar del Rio, Repunta</t>
  </si>
  <si>
    <t>Santa Ana, Arenilla</t>
  </si>
  <si>
    <t>Santa Rosa, Villa Nueva</t>
  </si>
  <si>
    <t>FORMULARIO N° 8: AGROPECUARIO: SUBSECTOR AGRÍCOLA</t>
  </si>
  <si>
    <t>Declaratoria de Emergencia, Decreto N°: (N°42705-MP)</t>
  </si>
  <si>
    <t>Institución Informante: Ministerio de Agricultura y Ganadería</t>
  </si>
  <si>
    <t>Fecha: 10 de enero 2021</t>
  </si>
  <si>
    <t>CANTONES</t>
  </si>
  <si>
    <t>Actividad o Productos</t>
  </si>
  <si>
    <t>N° de Fincas o Productores</t>
  </si>
  <si>
    <t>Activos Agrícolas</t>
  </si>
  <si>
    <t>Área Afectada (Ha.)</t>
  </si>
  <si>
    <t>Insumos</t>
  </si>
  <si>
    <t>Instituciones Involucradas</t>
  </si>
  <si>
    <t>N° de activos dañados</t>
  </si>
  <si>
    <t>N° de activos destruidos</t>
  </si>
  <si>
    <t>N° de hectáreas dañadas</t>
  </si>
  <si>
    <t>N° de hectáreas destruidas</t>
  </si>
  <si>
    <t>Buenos aires</t>
  </si>
  <si>
    <t>Café</t>
  </si>
  <si>
    <t>Compra de       26 sacos (45 kg) de fertilizante 10 30 10</t>
  </si>
  <si>
    <t>MAG</t>
  </si>
  <si>
    <t>Frijol</t>
  </si>
  <si>
    <t>Compra de       320 sacos (45 kg) de fertilizante 10 30 10</t>
  </si>
  <si>
    <t>Sandía</t>
  </si>
  <si>
    <t>Compra de       25 sacos (45 kg) de fertilizante 18-5-15-6MgO-0,2S</t>
  </si>
  <si>
    <t>Platano</t>
  </si>
  <si>
    <t>Compra de       530 sacos (45 kg) de fertilizante 10 30 10</t>
  </si>
  <si>
    <t xml:space="preserve">Colinas </t>
  </si>
  <si>
    <t>Compra de       468 sacos (45 kg) de fertilizante 10 30 10</t>
  </si>
  <si>
    <t xml:space="preserve"> Corredor</t>
  </si>
  <si>
    <t>Palma</t>
  </si>
  <si>
    <t>Compra de       9 sacos (45 kg) de fertilizante 14-4-27-3MgO</t>
  </si>
  <si>
    <t>CANOAS</t>
  </si>
  <si>
    <t>Compra de       36 sacos (45 kg) de fertilizante 14-4-27-3MgO</t>
  </si>
  <si>
    <t xml:space="preserve">Central Campesina </t>
  </si>
  <si>
    <t>Compra de       110 sacos (45 kg) de fertilizante 14-4-27-3MgO</t>
  </si>
  <si>
    <t>Compra de       3 sacos (45 kg) de fertilizante 14-4-27-3MgO</t>
  </si>
  <si>
    <t>Ayote</t>
  </si>
  <si>
    <t>Compra de       16 sacos (45 kg) de fertilizante 18-5-15-6MgO-0,2S</t>
  </si>
  <si>
    <t>Compra de       737 sacos (45 kg) de fertilizante 14-4-27-3MgO</t>
  </si>
  <si>
    <t>La campiña</t>
  </si>
  <si>
    <t>Compra de       60 sacos (45 kg) de fertilizante 14-4-27-3MgO</t>
  </si>
  <si>
    <t>Compra de       618 sacos (45 kg) de fertilizante 14-4-27-3MgO</t>
  </si>
  <si>
    <t>LAUREL</t>
  </si>
  <si>
    <t>Los castaños</t>
  </si>
  <si>
    <t>Compra de       140 sacos (45 kg) de fertilizante 14-4-27-3MgO</t>
  </si>
  <si>
    <t>Pueblo nuevo</t>
  </si>
  <si>
    <t>Compra de       395 sacos (45 kg) de fertilizante 14-4-27-3MgO</t>
  </si>
  <si>
    <t>Puente negro</t>
  </si>
  <si>
    <t>Compra de       2 sacos (45 kg) de fertilizante 14-4-27-3MgO</t>
  </si>
  <si>
    <t>AguaBuena</t>
  </si>
  <si>
    <t>Compra de       2 sacos (45 kg) de fertilizante 18-5-15-6MgO-0,2S</t>
  </si>
  <si>
    <t>Frutales perennes</t>
  </si>
  <si>
    <t>Compra de    51 sacos (45 kg) de fertilizante 18-5-15-6MgO-0,2S</t>
  </si>
  <si>
    <t>Compra de       38 sacos (45 kg) de fertilizante 18-5-15-6MgO-0,2S</t>
  </si>
  <si>
    <t>Compra de       21 sacos (45 kg) de fertilizante 18-5-15-6MgO-0,2S</t>
  </si>
  <si>
    <t>Compra de       265sacos (45 kg) de fertilizante 18-5-15-6MgO-0,2S</t>
  </si>
  <si>
    <t>Sabalito.</t>
  </si>
  <si>
    <t>Compra de       261 sacos (45 kg) de fertilizante 18-5-15-6MgO-0,2S</t>
  </si>
  <si>
    <t>Compra de       30 sacos (45 kg) de fertilizante 18-5-15-6MgO-0,2S</t>
  </si>
  <si>
    <t>Chile</t>
  </si>
  <si>
    <t>Compra de       32 sacos (45 kg) de fertilizante 18-5-15-6MgO-0,2S</t>
  </si>
  <si>
    <t xml:space="preserve">Asentamiento el Tigre. </t>
  </si>
  <si>
    <t>Barrio las Brisas</t>
  </si>
  <si>
    <t>Compra de       20 sacos (45 kg) de fertilizante 14-4-27-3MgO</t>
  </si>
  <si>
    <t>El campo</t>
  </si>
  <si>
    <t>Compra de       11 sacos (45 kg) de fertilizante 14-4-27-3MgO</t>
  </si>
  <si>
    <t>El tanque</t>
  </si>
  <si>
    <t>Escondido</t>
  </si>
  <si>
    <t>Gorrión</t>
  </si>
  <si>
    <t>Compra de       40 sacos (45 kg) de fertilizante 14-4-27-3MgO</t>
  </si>
  <si>
    <t>Compra de       125 sacos (45 kg) de fertilizante 14-4-27-3MgO</t>
  </si>
  <si>
    <t>Conte</t>
  </si>
  <si>
    <t>Compra de       1 sacos (45 kg) de fertilizante 14-4-27-3MgO</t>
  </si>
  <si>
    <t>La Gamba</t>
  </si>
  <si>
    <t xml:space="preserve">PAVON </t>
  </si>
  <si>
    <t>Compra de       5 sacos (45 kg) de fertilizante 14-4-27-3MgO</t>
  </si>
  <si>
    <t xml:space="preserve">Puerto Escondido </t>
  </si>
  <si>
    <t>Puerto jimenes</t>
  </si>
  <si>
    <t>Compra de       131 sacos (45 kg) de fertilizante 14-4-27-3MgO</t>
  </si>
  <si>
    <t>Compra de      6 sacos (45 kg) de fertilizante 18-5-15-6MgO-0,2S</t>
  </si>
  <si>
    <t>Fiinca Limon</t>
  </si>
  <si>
    <t xml:space="preserve">Finca Alajuela </t>
  </si>
  <si>
    <t>Compra de       18 sacos (45 kg) de fertilizante 14-4-27-3MgO</t>
  </si>
  <si>
    <t xml:space="preserve">Finca Guanacaste </t>
  </si>
  <si>
    <t>Compra de       14 sacos (45 kg) de fertilizante 14-4-27-3MgO</t>
  </si>
  <si>
    <t>Finca Limon</t>
  </si>
  <si>
    <t>Compra de       6 sacos (45 kg) de fertilizante 14-4-27-3MgO</t>
  </si>
  <si>
    <t>Guaria</t>
  </si>
  <si>
    <t>Jalaca</t>
  </si>
  <si>
    <t>Compra de       32 sacos (45 kg) de fertilizante 14-4-27-3MgO</t>
  </si>
  <si>
    <t>Palma / pasto</t>
  </si>
  <si>
    <t>La guaria</t>
  </si>
  <si>
    <t>Compra de       50 sacos (45 kg) de fertilizante 14-4-27-3MgO</t>
  </si>
  <si>
    <t>Palmar Norte</t>
  </si>
  <si>
    <t>Compra de       408 sacos (45 kg) de fertilizante 14-4-27-3MgO</t>
  </si>
  <si>
    <t>Raices y Tuberculos</t>
  </si>
  <si>
    <t>Compra de       26 sacos (45 kg) de fertilizante 18-5-15-6MgO-0,2S</t>
  </si>
  <si>
    <t>Piedras</t>
  </si>
  <si>
    <t>Compra de       456 sacos (45 kg) de fertilizante 14-4-27-3MgO</t>
  </si>
  <si>
    <t>Compra de       25 sacos (45 kg) de fertilizante 14-4-27-3MgO</t>
  </si>
  <si>
    <t>Arroz</t>
  </si>
  <si>
    <t>Compra de       51 sacos (45 kg) de fertilizante 10 30 10</t>
  </si>
  <si>
    <t>Rio Claro</t>
  </si>
  <si>
    <t>Compra de       91 sacos (45 kg) de fertilizante 14-4-27-3MgO</t>
  </si>
  <si>
    <t>Riyoto</t>
  </si>
  <si>
    <t>Compra de       37 sacos (45 kg) de fertilizante 14-4-27-3MgO</t>
  </si>
  <si>
    <t>Villa Bonita</t>
  </si>
  <si>
    <t>VillaColon</t>
  </si>
  <si>
    <t>Perez Zeledón</t>
  </si>
  <si>
    <t>Aguila</t>
  </si>
  <si>
    <t>Compra de       59 sacos (45 kg) de fertilizante 10 30 10</t>
  </si>
  <si>
    <t>BARRIO  NUEVO</t>
  </si>
  <si>
    <t>Compra de       2 sacos (45 kg) de fertilizante 10 30 10</t>
  </si>
  <si>
    <t>Compra de       180 sacos (45 kg) de fertilizante 10 30 10</t>
  </si>
  <si>
    <t>DESAMPARADOS</t>
  </si>
  <si>
    <t>Compra de       86 sacos (45 kg) de fertilizante 10 30 10</t>
  </si>
  <si>
    <t>El General</t>
  </si>
  <si>
    <t>Compra de       5 sacos (45 kg) de fertilizante 10 30 10</t>
  </si>
  <si>
    <t>EL PROGRESO</t>
  </si>
  <si>
    <t>Compra de       3 sacos (45 kg) de fertilizante 10 30 10</t>
  </si>
  <si>
    <t>Compra de       8 sacos (45 kg) de fertilizante 10 30 10</t>
  </si>
  <si>
    <t>Guagaral</t>
  </si>
  <si>
    <t>LA TRINIDAD</t>
  </si>
  <si>
    <t>PARAISO</t>
  </si>
  <si>
    <t>Compra de       72 sacos (45 kg) de fertilizante 10 30 10</t>
  </si>
  <si>
    <t>PEJIBAYE</t>
  </si>
  <si>
    <t>Maíz</t>
  </si>
  <si>
    <t>Compra de       6 sacos (45 kg) de fertilizante 10 30 10</t>
  </si>
  <si>
    <t>PROGRESO</t>
  </si>
  <si>
    <t>Compra de     6 sacos (45 kg) de fertilizante 10 30 10</t>
  </si>
  <si>
    <t>PROGRESO/ZAPOTE</t>
  </si>
  <si>
    <t>Compra de       41 sacos (45 kg) de fertilizante 10 30 10</t>
  </si>
  <si>
    <t>SAN MARCOS</t>
  </si>
  <si>
    <t>Compra de       18 sacos (45 kg) de fertilizante 10 30 10</t>
  </si>
  <si>
    <t>SAN MARTIN</t>
  </si>
  <si>
    <t xml:space="preserve">SAN MIGUEL </t>
  </si>
  <si>
    <t>SI de El General</t>
  </si>
  <si>
    <t>VERACRUZ</t>
  </si>
  <si>
    <t>VILLA HERMOSA</t>
  </si>
  <si>
    <t>Compra de  3  sacos (45 kg) de fertilizante 10 30 10</t>
  </si>
  <si>
    <t>ZAPOTE</t>
  </si>
  <si>
    <t>Compra de       35 sacos (45 kg) de fertilizante 10 30 10</t>
  </si>
  <si>
    <t>Hojancha, Los Cerros, Maravilla, Santa Lucía</t>
  </si>
  <si>
    <t>Cultivo Frijol</t>
  </si>
  <si>
    <t>Compra de       48 sacos (45 kg) de fertilizante 10 30 10</t>
  </si>
  <si>
    <t>FNE CNE, MAG, Comisión Municipal de Emergencias</t>
  </si>
  <si>
    <t>FNE CNE</t>
  </si>
  <si>
    <t>Compra de       37 sacos (45 kg) de fertilizante 10 30 10</t>
  </si>
  <si>
    <t>Matambú</t>
  </si>
  <si>
    <t>Compra de       111 sacos (45 kg) de fertilizante 10 30 10</t>
  </si>
  <si>
    <t>Monte Romo, El Socorro, Cuesta Roja, La Trinidad, Las Mercedes</t>
  </si>
  <si>
    <t>Lajas, Estrada Ravago, San Miguel, Santa Marta</t>
  </si>
  <si>
    <t>Cultivo Maíz</t>
  </si>
  <si>
    <t>Compra de      2 sacos (45 kg) de fertilizante 10 30 10</t>
  </si>
  <si>
    <t>Cultivo café</t>
  </si>
  <si>
    <t xml:space="preserve">Compra de   116 sacos (45 kg) de Formula completa </t>
  </si>
  <si>
    <t>Monte Romo, El Socorro, Cuesta Roja, La Trinidad, Los Loros</t>
  </si>
  <si>
    <t xml:space="preserve">Compra de  670  sacos (45 kg) de Formula completa </t>
  </si>
  <si>
    <t>Cultivo arroz</t>
  </si>
  <si>
    <t>Compra de      4 sacos (45 kg) de fertilizante 26 0 26</t>
  </si>
  <si>
    <t>Cultivo chile</t>
  </si>
  <si>
    <t>Compra de      24 sacos (45 kg) de fertilizante 26 0 26</t>
  </si>
  <si>
    <t>Cultivo Naranja</t>
  </si>
  <si>
    <t xml:space="preserve">Compra de   55   sacos (45 kg) de Formula completa </t>
  </si>
  <si>
    <t>Colonia del Valle
San Gabriel
Maicillal</t>
  </si>
  <si>
    <t>Compra de       12 sacos (45 kg) de fertilizante 10 30 10</t>
  </si>
  <si>
    <t>Carmona</t>
  </si>
  <si>
    <t>Vista de Mar       
San Rafael</t>
  </si>
  <si>
    <t xml:space="preserve">San Bosco
San Josecito
Los Angeles 
Porvenir 
Bella Vista
Las Delicias
Quebrada </t>
  </si>
  <si>
    <t>Compra de     148 sacos (45 kg) de fertilizante 10 30 10</t>
  </si>
  <si>
    <t xml:space="preserve">Canjelito
Pilas 
San Pablo </t>
  </si>
  <si>
    <t>Compra de       10 sacos (45 kg) de fertilizante 10 30 10</t>
  </si>
  <si>
    <t>Santa Rita</t>
  </si>
  <si>
    <t>Tacaní</t>
  </si>
  <si>
    <t>Compra de       16 sacos (45 kg) de fertilizante 10 30 10</t>
  </si>
  <si>
    <t>Río Oro 
Zapotal
Camaronal 
San Pedro
Río Ora</t>
  </si>
  <si>
    <t>Compra de       40 sacos (45 kg) de fertilizante 10 30 10</t>
  </si>
  <si>
    <t>Colonia del Valle
El Triunfo</t>
  </si>
  <si>
    <t>Compra de      5 sacos (45 kg) de fertilizante 10 30 10</t>
  </si>
  <si>
    <t>Quebrada 
Los Ángeles
San Josecito</t>
  </si>
  <si>
    <t>Compra de      6 sacos (45 kg) de fertilizante 10 30 10</t>
  </si>
  <si>
    <t>Canjelito 
Pilas de Canjel</t>
  </si>
  <si>
    <t>Compra de  10 sacos (45 kg) de fertilizante 10 30 10</t>
  </si>
  <si>
    <t>Tacaní
Cacao</t>
  </si>
  <si>
    <t xml:space="preserve">Zapotal </t>
  </si>
  <si>
    <t>Compra de      4 sacos (45 kg) de fertilizante 10 30 10</t>
  </si>
  <si>
    <t>Melón</t>
  </si>
  <si>
    <t>La Roxana</t>
  </si>
  <si>
    <t>Puerto Thiel</t>
  </si>
  <si>
    <t>Tomate</t>
  </si>
  <si>
    <t>Compra de       1 sacos (45 kg) de fertilizante 26 0 26</t>
  </si>
  <si>
    <t>Río Oro</t>
  </si>
  <si>
    <t>Compra de       2 sacos (45 kg) de fertilizante 26 0 26</t>
  </si>
  <si>
    <t>Cangelito</t>
  </si>
  <si>
    <t>Compra de       1 sacos (45 kg) de fertilizante 10 30 10</t>
  </si>
  <si>
    <t>Paste</t>
  </si>
  <si>
    <t>El Triunfo</t>
  </si>
  <si>
    <t>Raíces y Tubérculos</t>
  </si>
  <si>
    <t>Compra de       1 saco (45 kg) de fertilizante 10 30 10</t>
  </si>
  <si>
    <t>Canjelito</t>
  </si>
  <si>
    <t>Guayaba</t>
  </si>
  <si>
    <t>Compra de       32 sacos (45 kg) de fertilizante 26 0 26</t>
  </si>
  <si>
    <t>Guinda</t>
  </si>
  <si>
    <t>Compra de       10 sacos (45 kg) de fertilizante 26 0 26</t>
  </si>
  <si>
    <t>Papaya</t>
  </si>
  <si>
    <t>Compra de       15 sacos (45 kg) de fertilizante 26 0 26</t>
  </si>
  <si>
    <t>Compra de       4 sacos (45 kg) de fertilizante 26 0 26</t>
  </si>
  <si>
    <t>Plátano</t>
  </si>
  <si>
    <t>Compra de     2 sacos (45 kg) de fertilizante 26 0 26</t>
  </si>
  <si>
    <t>Millo</t>
  </si>
  <si>
    <t>Compra de     8 sacos (45 kg) de fertilizante 26 0 26</t>
  </si>
  <si>
    <t>Compra de      2 sacos (45 kg) de fertilizante 26 0 26</t>
  </si>
  <si>
    <t>Bella Vista
Porvenir
Los Angeles
Quebrada Grande</t>
  </si>
  <si>
    <t xml:space="preserve">Compra de   274  sacos (45 kg) de Formula completa </t>
  </si>
  <si>
    <t>Pueblo   Nuevo</t>
  </si>
  <si>
    <t xml:space="preserve">Compra de   4   sacos (45 kg) de Formula completa </t>
  </si>
  <si>
    <t>San Rafael 
Vista de Mar</t>
  </si>
  <si>
    <t xml:space="preserve">Compra de    164 sacos (45 kg) de Formula completa </t>
  </si>
  <si>
    <t>Los Angeles
Quebrada Grande
Bella Vista
Porvenir 
San Bosco
San Josecito
La Balsa</t>
  </si>
  <si>
    <t xml:space="preserve">Compra de   2200 sacos (45 kg) de Formula completa </t>
  </si>
  <si>
    <t>Vista de Mar</t>
  </si>
  <si>
    <t xml:space="preserve">Compra de   13  sacos (45 kg) de Formula completa </t>
  </si>
  <si>
    <t xml:space="preserve">Canjelito </t>
  </si>
  <si>
    <t>Compra de      1 sacos (45 kg) de fertilizante 26 0 26</t>
  </si>
  <si>
    <t xml:space="preserve">Río Oro </t>
  </si>
  <si>
    <t>Santa Elena
Las Juntas
Quebrada Bonita
Nosarita
Naranjal
Zaragoza
Maquenco
Cuesta Grande
Las Flores
Balsal
Platanillo
Belén
Los Arcos</t>
  </si>
  <si>
    <t>Compra de       291 sacos (45 kg) de fertilizante 10 30 10</t>
  </si>
  <si>
    <t>La Mansión</t>
  </si>
  <si>
    <t>El Obispo
Polvazales
Matambuguito
Barra Honda
Mansión
Pueblo Viejo</t>
  </si>
  <si>
    <t>Compra de       52 sacos (45 kg) de fertilizante 10 30 10</t>
  </si>
  <si>
    <t>Juan Díaz
El Jobo
La Virginia
Cerro Negro
Oriente
Colas de Gallo
Quiriman
Nicoya
Santa Elena
Pila Honda
Iguanita
Hundores
San Lorenzo
Garcimuñoz
Gamalotal
Matambuguito
Curime
Nambí
Quirimancito
Sabana Grande
Caimitalito
Rio Zapote
Varillal
Quebrada Bonita
Caimito
La Esperanza
Casitas
Miramar
Lajas de Quiriman
Las Juntas
Dulce Nombre
Rio Zapote</t>
  </si>
  <si>
    <t>Compra de     1508 sacos (45 kg) de fertilizante 10 30 10</t>
  </si>
  <si>
    <t>Las Flores
Río Montaña</t>
  </si>
  <si>
    <t>Copal
Caballito
Sonzapote</t>
  </si>
  <si>
    <t>Compra de       4 sacos (45 kg) de fertilizante 10 30 10</t>
  </si>
  <si>
    <t>El Flor
Corralillo
Santa Ana
La Florida
Barrio Los Obando
Moracia
Pozo de Agua</t>
  </si>
  <si>
    <t>Compra de       109 sacos (45 kg) de fertilizante 10 30 10</t>
  </si>
  <si>
    <t>Santa Elena
Las Juntas
Zaragoza
Naranjal
Las Flores
Platanillo
Los Arcos
Nosarita</t>
  </si>
  <si>
    <t>Compra de      55 sacos (45 kg) de fertilizante 10 30 10</t>
  </si>
  <si>
    <t>Polvazales
Matambuguito
El Obispo
Mansión</t>
  </si>
  <si>
    <t>Compra de      27 sacos (45 kg) de fertilizante 10 30 10</t>
  </si>
  <si>
    <t>Miramar
La Virginia
Cerro Negro
Dulce Nombre
Sabana Grande
La Esperanza
Quiriman
Colas de Gallo
Juan Díaz
La Esperanza</t>
  </si>
  <si>
    <t>Compra de     349 sacos (45 kg) de fertilizante 10 30 10</t>
  </si>
  <si>
    <t>Río Montaña</t>
  </si>
  <si>
    <t>Compra de      8 sacos (45 kg) de fertilizante 10 30 10</t>
  </si>
  <si>
    <t>Caballito
Sonzapote</t>
  </si>
  <si>
    <t>El Flor
Corralillo
Moracia
Barrio Los Obando
San Antonio
Santa Ana
Las Pozas
Pozo de Agua</t>
  </si>
  <si>
    <t>Compra de      135 sacos (45 kg) de fertilizante 10 30 10</t>
  </si>
  <si>
    <t>Cerro Negro
Miramar
Colas de Gallo
Oriente
La esperanza</t>
  </si>
  <si>
    <t xml:space="preserve">Compra de 104      sacos (45 kg) de Formula completa </t>
  </si>
  <si>
    <t xml:space="preserve">Naranjal
Quebrada Bonita
Zaragoza
Santa Elena
</t>
  </si>
  <si>
    <t xml:space="preserve">Compra de  99  sacos (45 kg) de Formula completa </t>
  </si>
  <si>
    <t>Juan Díaz
Colas de Gallo</t>
  </si>
  <si>
    <t>El Flor</t>
  </si>
  <si>
    <t>Las Juntas
Maquenco
Naranjal</t>
  </si>
  <si>
    <t>Compra de    6 sacos (45 kg) de fertilizante 26 0 26</t>
  </si>
  <si>
    <t>Pilas Blancas
Quebrada Bonita
Quirimancito
Cerro Negro
Quiriman
La Virginia</t>
  </si>
  <si>
    <t>Compra de     18 sacos (45 kg) de fertilizante 26 0 26</t>
  </si>
  <si>
    <t>El flor
Corralillo</t>
  </si>
  <si>
    <t>El Jobo
Juan Díaz</t>
  </si>
  <si>
    <t>Compra de      3 sacos (45 kg) de fertilizante 26 0 26</t>
  </si>
  <si>
    <t>Pipián</t>
  </si>
  <si>
    <t>Colas de Gallo
La Virginia</t>
  </si>
  <si>
    <t>Colas de Gallo
La Virginia
El Jobo
Juan Díaz</t>
  </si>
  <si>
    <t>Pepino</t>
  </si>
  <si>
    <t xml:space="preserve">
Juan Díaz</t>
  </si>
  <si>
    <t>Culantro</t>
  </si>
  <si>
    <t>Vainica</t>
  </si>
  <si>
    <t>Otras Hortalizas</t>
  </si>
  <si>
    <t>Naranjal
Quebrada Bonita</t>
  </si>
  <si>
    <t xml:space="preserve">Compra de   6  sacos (45 kg) de Formula completa </t>
  </si>
  <si>
    <t>Cerro Negro</t>
  </si>
  <si>
    <t xml:space="preserve">Compra de   5  sacos (45 kg) de Formula completa </t>
  </si>
  <si>
    <t>Camino a Cementerio</t>
  </si>
  <si>
    <t xml:space="preserve">Compra de Fertilizantes 18-5-15-6-0,2, Fertilizante 20.5 (N)+11 (CaO)+8 (MgO)+0.3 (B) (Formulación Química), Cal Dolomita (Eficiencia Granulométrica (EG) 99.8%) y Poder Relativo de Neutralización total (PRNT) 119%, fungicida (Opera 18,3  SE Fungicida-Estrobirulina, Triazol Pyraclostrobin-Epoxiconazole), fungicida Atemi (Fungicida, CYPROCONAZOLE ), fungicida Cepex (Validamicina A).
Compra de herramientas como: Cuchillos, Bombas, Palas y serrucho de poda. </t>
  </si>
  <si>
    <t>MAG, Cómite Municipales de Emergencias y CNE</t>
  </si>
  <si>
    <t>FNE-MAG</t>
  </si>
  <si>
    <t>Abejonal</t>
  </si>
  <si>
    <t>Carrizal</t>
  </si>
  <si>
    <t>San Andrés Centro</t>
  </si>
  <si>
    <t>Los Carriones</t>
  </si>
  <si>
    <t>Bajo San Juan</t>
  </si>
  <si>
    <t>La Concepción</t>
  </si>
  <si>
    <t>Santa Rosa Abajo</t>
  </si>
  <si>
    <t>Los Gamboa</t>
  </si>
  <si>
    <t>Sector de la Roca</t>
  </si>
  <si>
    <t>Granadilla</t>
  </si>
  <si>
    <t xml:space="preserve">Compra de Fertilizante 10-30-10 (Formulación Química), Fertilizante Hidrocomplex (Formulación Química),  fertilizante Biofecunda-trichofecunda, Carbonato de Calcio, fungicida biológico Bacillius subtilis y Fungicida biológico Trichoderma
Compra de herramientas como: Cuchillos, Bombas de espalda, tigera de podar, Palas y serrucho de poda. </t>
  </si>
  <si>
    <t>San Cayetano Viejo</t>
  </si>
  <si>
    <t>Mata de Caña</t>
  </si>
  <si>
    <t>San Bernardo</t>
  </si>
  <si>
    <t>San Joaquín</t>
  </si>
  <si>
    <t>Alto San Juan</t>
  </si>
  <si>
    <t>La Pastora</t>
  </si>
  <si>
    <t>Fertilizantes granulados y liquidos, plaguicidas para el control de plagas y enfermedades</t>
  </si>
  <si>
    <t>Compra de los siguientes insumos:
10-30-10 1980 kilogramos
18-5-15-6-1,2 7425 kilogramos
15-.3-31 32670 kilogramos
Calcio-Boro. (1 litro) 110 litros
Mancozeb (1 kilogramo) 110 kilogramos
Clorotalonil. (1 litro) 22	litros
Bacilus Subtilis (1 litro) 110 litros
Azoxistrobina (100 gramos) 3,3	kilogramos
Metalaxil (1 Kilogramo) 	22 kilogramos
Mancozeb + cymoxanil+ fostil Al (1 Kg)	22 kilogramos
Sulfato de cobre (1 Kilogramo) 22 kilogramos
Azufre (1 kilogramo) 22 kilogramos
Cipermetria (1 litro) 22	litros
Abamectina (1 litro) 22	litros
Imidacloprid (1 litro) 11	litros
Orobor (1 litro) 	55 litros
Bauveria (1 litro) 11 litros</t>
  </si>
  <si>
    <t xml:space="preserve"> MAG y CNE</t>
  </si>
  <si>
    <t>Abonos Foliares y granulados y plaguicidas para el control de plagas y enfermedades</t>
  </si>
  <si>
    <t>Compra de los siguientes insumos:
10-30-10 	675	 kilogramos
18-5-15-6-1,2 	1350	 kilogramos
15-.3-31	 1350 	kilogramos
Calcio-Boro. (1 litro) 	37,5	litros
Mancozeb (1 kilogramo) 	37,5	kilogramos
Clorotalonil. (1 litro) 	7,5	litros
Bacilus Subtilis (1 litro)	37,5	litros
Azoxistrobina (100 gramos) 	0,75	kilogramos
Metalaxil (1 Kilogramo) 	7,5	kilogramos
Mancozeb + cymoxanil+ fostil Al (1 Kg)	7,5	kilogramos
Sulfato de cobre(1 Kilogramo) 	7,5	kilogramos
Azufre (1 kilogramo) 	7,5	kilogramos
Cipermetria (1 litro)	7,5	litros
Abamectina (1 litro)	7,5	litros
Imidaclorod (1 litro) 	7,5	litros
Orobor (1 litro) 	15	litros
Bauveria (1 litro)	7,5	litros</t>
  </si>
  <si>
    <t>Sandia</t>
  </si>
  <si>
    <t>Compra de los siguientes insumos:
10-30-10	 900	 kilogramos
18-5-15-6-1,2	 1575	 kilogramos
15-.3-31	 1575	 kilogramos
Calcio-Boro. (1 litro) 	25	litros
Mancozeb (1 kilogramo) 	25	kilogramos
Clorotalonil. (1 litro) 	5	litros
Bacilus Subtilis (1 litro)	25	litros
Azoxistrobina (100 gramos) 	0,5	kilogramos
Metalaxil (1 Kilogramo) 	5	kilogramos
Mancozeb + cymoxanil+ fostil Al (1 Kg)	5	kilogramos
Sulfato de cobre(1 Kilogramo) 	5	kilogramos
Azufre (1 kilogramo) 	5	kilogramos
Cipermetria (1 litro)	5	litros
Abamectina (1 litro)	5	litros
Imidaclorod (1 litro) 	5	litros
Orobor (1 litro) 	10	litros
Bauveria (1 litro)	5	litros</t>
  </si>
  <si>
    <t>Melon</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</si>
  <si>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</si>
  <si>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Vasconia</t>
  </si>
  <si>
    <t>Compra de los siguientes insumos:
10-30-10)	900	kilogramos
18-5-15-6-1,2)	2250	kilogramos
15-.3-31)	6750	kilogramos
Calcio-Boro. (1 litro) 	25	litros
Mancozeb (1 kilogramo) 	25	kilogramos
Clorotalonil. (1 litro) 	5	litros
Bacilus Subtilis (1 litro)	25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</si>
  <si>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</si>
  <si>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Compra de los siguientes insumos:
10-30-10 90 kilogramos
18-5-15-6-1,2 157,5 kilogramos
15-.3-31 157,5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</si>
  <si>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Jicote</t>
  </si>
  <si>
    <t>Compra de los siguientes insumos:
10-30-10 9540 kilogramos
18-5-15-6-1,2 35775 kilogramos
15-.3-31 157410 kilogramos
Calcio-Boro. (1 litro) 	530	litros
Mancozeb (1 kilogramo) 	530	kilogramos
Clorotalonil. (1 litro) 	106	litros
Bacilus Subtilis (1 litro)	530	litros
Azoxistrobina (100 gramos) 	15,9	kilogramos
Metalaxil (1 Kilogramo) 	106	kilogramos
Mancozeb + cymoxanil+ fostil Al (1 Kg)	106	kilogramos
Sulfato de cobre(1 Kilogramo) 	106	kilogramos
Azufre (1 kilogramo) 	106	kilogramos
Cipermetria (1 litro)	106	litros
Abamectina (1 litro)	106	litros
Imidacloprid (1 litro) 	53	litros
Orobor (1 litro) 	265	litros
Bauveria (1 litro)	53	litros</t>
  </si>
  <si>
    <t>Valladolid</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</si>
  <si>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Imidaclorod (1 litro) 	4	litros
Orobor (1 litro) 	20	litros
Bauveria (1 litro)	4	litros</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</si>
  <si>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Imidacloprid (1 litro) 	4	litros
Orobor (1 litro) 	20	litros
Bauveria (1 litro)	4	litros</t>
  </si>
  <si>
    <t>Sardinal</t>
  </si>
  <si>
    <t>Compra de los siguientes insumos:
10-30-10 1620 kilogramos
18-5-15-6-1,2 6075 kilogramos
15-3-31 26730 kilogramos
Calcio-Boro. (1 litro) 	90	litros
Mancozeb (1 kilogramo) 	90	kilogramos
Clorotalonil. (1 litro) 	18	litros
Bacilus Subtilis (1 litro)	90	litros
Azoxistrobina (100 gramos) 	2,7	kilogramos
Metalaxil (1 Kilogramo) 	18	kilogramos
Mancozeb + cymoxanil+ fostil Al (1 Kg)	18	kilogramos
Sulfato de cobre(1 Kilogramo) 	18	kilogramos
Azufre (1 kilogramo) 	18	kilogramos
Cipermetria (1 litro)	18	litros
Abamectina (1 litro)	18	litros
Imidacloprid (1 litro) 	9	litros
Orobor (1 litro) 	45	litros
Bauveria (1 litro)	9	litros</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</si>
  <si>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Imidacloprid (1 litro) 	5,5	litros
Orobor (1 litro) 	27,5	litros
Bauveria (1 litro)	5,5	litros</t>
  </si>
  <si>
    <t>La Bandera</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</si>
  <si>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Imidaclorod (1 litro) 	5,5	litros
Orobor (1 litro) 	27,5	litros
Bauveria (1 litro)	5,5	litros</t>
  </si>
  <si>
    <t>Compra de los siguientes insumos:
10-30-10 450 kilogramos
18-5-15-6-1,2 1687,5 kilogramos
15-.3-31 7425 kilogramos
Calcio-Boro. (1 litro) 	25	litros
Mancozeb (1 kilogramo) 	25	kilogramos
Clorotalonil. (1 litro) 	5	litros
Bacilus Subtilis (1 litro)	25	litros
Azoxistrobina (100 gramos) 	0,75	kilogramos
Metalaxil (1 Kilogramo) 	5	kilogramos
Mancozeb + cymoxanil+ fostil Al (1 Kg)	5	kilogramos
Sulfato de cobre(1 Kilogramo) 	5	kilogramos
Azufre (1 kilogramo) 	5	kilogramos
Cipermetria (1 litro)	5	litros
Abamectina (1 litro)	5	litros
Imidacloprid (1 litro) 	2,5	litros
Orobor (1 litro) 	12,5	litros
Bauveria (1 litro)	2,5	litros</t>
  </si>
  <si>
    <t>MAG-CNE</t>
  </si>
  <si>
    <t>Compra de los siguientes insumos:
10-30-10 2160	kilogramos
18-5-15-6-1,2 8100	kilogramos
15-.3-31 35640	kilogramos
Calcio-Boro. (1 litro) 	120	litros
Mancozeb (1 kilogramo) 	120	kilogramos
Clorotalonil. (1 litro) 	24	litros
Bacilus Subtilis (1 litro)	120	litros
Azoxistrobina (100 gramos) 	3,6	kilogramos
Metalaxil (1 Kilogramo) 	24	kilogramos
Mancozeb + cymoxanil+ fostil Al (1 Kg)	24	kilogramos
Sulfato de cobre(1 Kilogramo) 	24	kilogramos
Azufre (1 kilogramo) 	24	kilogramos
Cipermetria (1 litro)	24	litros
Abamectina (1 litro)	24	litros
Imidacloprid (1 litro) 	12	litros
Orobor (1 litro) 	60	litros
Bauveria (1 litro)	12	litros</t>
  </si>
  <si>
    <t>Tigre</t>
  </si>
  <si>
    <t>Compra de los siguientes insumos:
10-30-10 6750 kilogramos
18-5-15-6-1,2 25312,5 kilogramos
15-.3-31 111375 kilogramos
Calcio-Boro. (1 litro) 	375	litros
Mancozeb (1 kilogramo) 	375	kilogramos
Clorotalonil. (1 litro) 	75	litros
Bacilus Subtilis (1 litro)	375	litros
Azoxistrobina (100 gramos) 	11,25	kilogramos
Metalaxil (1 Kilogramo) 	75	kilogramos
Mancozeb + cymoxanil+ fostil Al (1 Kg)	75	kilogramos
Sulfato de cobre(1 Kilogramo) 	75	kilogramos
Azufre (1 kilogramo) 	75	kilogramos
Cipermetria (1 litro)	75	litros
Abamectina (1 litro)	75	litros
Imidacloprid(1 litro) 	37,5	litros
Orobor (1 litro) 	187,5	litros
Bauveria (1 litro)	37,5	litros</t>
  </si>
  <si>
    <t>Compra de los siguientes insumos:
10-30-10 270 kilogramos
18-5-15-6-1,2 540 kilogramos
15-.3-31 540 kilogramos
Calcio-Boro. (1 litro) 	15	litros
Mancozeb (1 kilogramo) 	15	kilogramos
Clorotalonil. (1 litro) 	3	litros
Bacilus Subtilis (1 litro)	15	litros
Azoxistrobina (100 gramos) 	0,3	kilogramos
Metalaxil (1 Kilogramo) 	3	kilogramos
Mancozeb + cymoxanil+ fostil Al (1 Kg)	3	kilogramos
Sulfato de cobre(1 Kilogramo) 	3	kilogramos
Azufre (1 kilogramo) 	3	kilogramos
Cipermetria (1 litro)	3	litros
Abamectina (1 litro)	3	litros
Imidacloprid (1 litro) 	3	litros
Orobor (1 litro) 	6	litros
Bauveria (1 litro)	3	litros</t>
  </si>
  <si>
    <t>Compra de los siguientes insumos:
10-30-10)	630	kilogramos
18-5-15-6-1,2)	1575	kilogramos
15-.3-31)	4725	kilogramos
Calcio-Boro. (1 litro) 	17,5	litros
Mancozeb (1 kilogramo) 	17,5	kilogramos
Clorotalonil. (1 litro) 	3,5	litros
Bacilus Subtilis (1 litro)	17,5	litros</t>
  </si>
  <si>
    <t>Compra de los siguientes insumos:
10-30-10 180 kilogramos
18-5-15-6-1,2 360 kilogramos
15-.3-31 360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</si>
  <si>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Compra de los siguientes insumos:
10-30-10 45 kilogramos
18-5-15-6-1,2 90 kilogramos
15-.3-31 90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</si>
  <si>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</si>
  <si>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Mani</t>
  </si>
  <si>
    <t>Compra de los siguientes insumos:
10-30-10 90 kilogramos
18-5-15-6-1,2 180 kilogramos
15-.3-31 180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</si>
  <si>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Yuca</t>
  </si>
  <si>
    <t>Compra de los siguientes insumos:
10-30-10) 540 kilogramos
18-5-15-6-1,2) 1350 kilogramos
15-3-31) 4050 kilogramos
Calcio-Boro. (1 litro) 	15	litros
Mancozeb (1 kilogramo) 	15	kilogramos
Clorotalonil. (1 litro) 	3	litros
Bacilus Subtilis (1 litro)	15	litros</t>
  </si>
  <si>
    <t>Compra de los siguientes insumos:
0-0-46 fertilizante 18090 kilogramos
18-5-15-6-1,2) 18090 kilogramos
15-.3-31) 18090 kilogramos
Zinc-Boro. (1 litro) 	201	litros
Ciproconazol( 1 litro)	201	litros
Imidacloprid (1 litro) 	40,2	litros
Bacilus Subtilis (1 litro)	201	litros</t>
  </si>
  <si>
    <t>Compra de los siguientes insumos:
10-30-10 360 kilogramos
18-5-15-6-1,2 630 kilogramos
15-.3-31 630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</si>
  <si>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Plalma Aceitera</t>
  </si>
  <si>
    <t>Abonos granulados y plaguicidas para el control de plagas y enfermedades</t>
  </si>
  <si>
    <t>Compra de los siguientes insumos:
18-5-15-6-1,2)	18090 kilogramos
15-3-31) 18090 kilogramos</t>
  </si>
  <si>
    <t>FORMULARIO N° 9: AGROPECUARIO: SUBSECTOR PECUARIO</t>
  </si>
  <si>
    <t>Declaratoria de Emergencia, Decreto N°: N°42705-MP</t>
  </si>
  <si>
    <t>Institución Informante: Ministerio de Agricultura y Ganadería Dirección de Desarrollo Brunca.</t>
  </si>
  <si>
    <t>Fecha: 10 de enero</t>
  </si>
  <si>
    <t>Actividad</t>
  </si>
  <si>
    <t>Infraestructura o insumos pecuarios</t>
  </si>
  <si>
    <t xml:space="preserve">Animales </t>
  </si>
  <si>
    <t>N° de animales afectados</t>
  </si>
  <si>
    <t>N° de animales perdidos</t>
  </si>
  <si>
    <t>concentrado</t>
  </si>
  <si>
    <t>fertilizante</t>
  </si>
  <si>
    <t>heno</t>
  </si>
  <si>
    <t>minerales</t>
  </si>
  <si>
    <t>Cuatro Bocas</t>
  </si>
  <si>
    <t>Avicultura</t>
  </si>
  <si>
    <t>Compra de concentrado  Gallina Ponedora 18%, sacos 46 kg</t>
  </si>
  <si>
    <t>Ganadería</t>
  </si>
  <si>
    <t>Compra de concentrado Ganado Engorde o Vaca lechera, sacos 46 kg, pacas de heno y minerales para suplementación. Así como Fertilizante 10-30-10 para pastos</t>
  </si>
  <si>
    <t>Entrada al Mallal</t>
  </si>
  <si>
    <t>Concentrado ganado</t>
  </si>
  <si>
    <t>Ojo de Agua</t>
  </si>
  <si>
    <t>Concentrado Vaca</t>
  </si>
  <si>
    <t>Colorado, Lucha, Luchita, Vegas, Mamey, San Isidro, San Juan, Santa Lucía</t>
  </si>
  <si>
    <t>Paca heno</t>
  </si>
  <si>
    <t>Acuicultura</t>
  </si>
  <si>
    <t>Compra de concentrado Tilapia, sacos 46 kg</t>
  </si>
  <si>
    <t>Minerales</t>
  </si>
  <si>
    <t>fertilizante 10-30-10</t>
  </si>
  <si>
    <t>Km 50</t>
  </si>
  <si>
    <t>Gorrion, Km24, Los Castaños, Pueblo Nuevo, Puente Negro</t>
  </si>
  <si>
    <t>La Campiñita</t>
  </si>
  <si>
    <t>El Colegio</t>
  </si>
  <si>
    <t>Pueblo Nuevo de Coto</t>
  </si>
  <si>
    <t xml:space="preserve">CENTRAL CAMPESINA   </t>
  </si>
  <si>
    <t>Porcinocultura</t>
  </si>
  <si>
    <t>Compra de Concentrado para Cerdo de Engorde, sacos 46 kg</t>
  </si>
  <si>
    <t xml:space="preserve"> El progreso, La Lucha, La Ceiba, La Esmeralda</t>
  </si>
  <si>
    <t>Coopabuena</t>
  </si>
  <si>
    <t>Los Pilares</t>
  </si>
  <si>
    <t>Villa Roma</t>
  </si>
  <si>
    <t>Apicultura</t>
  </si>
  <si>
    <t>Compra de Madera para reconstruir apiario, reglas de 1*2"</t>
  </si>
  <si>
    <t>Guacará</t>
  </si>
  <si>
    <t xml:space="preserve"> Bambel 2</t>
  </si>
  <si>
    <t>Agroindustrial</t>
  </si>
  <si>
    <t>FERRY</t>
  </si>
  <si>
    <t>GORRION</t>
  </si>
  <si>
    <t>HIGUERON</t>
  </si>
  <si>
    <t>KM 16</t>
  </si>
  <si>
    <t>Km 20</t>
  </si>
  <si>
    <t>Km 26</t>
  </si>
  <si>
    <t>Viquillas</t>
  </si>
  <si>
    <t>Villa Briceño</t>
  </si>
  <si>
    <t>Gorrion</t>
  </si>
  <si>
    <t>Finca Alajuela</t>
  </si>
  <si>
    <t>Finca Guanacaste</t>
  </si>
  <si>
    <t xml:space="preserve"> CORTES</t>
  </si>
  <si>
    <t xml:space="preserve"> FINCA 20 PALMAR SUR</t>
  </si>
  <si>
    <t xml:space="preserve"> FINCA 9 PALMAR SUR</t>
  </si>
  <si>
    <t xml:space="preserve"> OJO DE AGUA</t>
  </si>
  <si>
    <t xml:space="preserve"> OJO DE AGUA LAS PARCELAS </t>
  </si>
  <si>
    <t xml:space="preserve"> OJO DE GUA DE CORTES</t>
  </si>
  <si>
    <t>FINCA 9 PALMAR SUR</t>
  </si>
  <si>
    <t>ISLA EL ENCANTO CUATRO BOCAS CIUDAD CORTES</t>
  </si>
  <si>
    <t>Ojo de agua</t>
  </si>
  <si>
    <t>OSA PUERTO CORTEZ OJO DE AGUA</t>
  </si>
  <si>
    <t>PUERTO CORTES</t>
  </si>
  <si>
    <t>Caña Blanca</t>
  </si>
  <si>
    <t>Cortés</t>
  </si>
  <si>
    <t>Finca 10</t>
  </si>
  <si>
    <t>Finca 2-4 Changuina</t>
  </si>
  <si>
    <t>Finca 5</t>
  </si>
  <si>
    <t>Finca 8</t>
  </si>
  <si>
    <t>Barrio La Laguna</t>
  </si>
  <si>
    <t>La Calle del correo viejo</t>
  </si>
  <si>
    <t>Las parcelas</t>
  </si>
  <si>
    <t>Pinar del Río</t>
  </si>
  <si>
    <t>Dos Galeras</t>
  </si>
  <si>
    <t>Compra  de concentrado para Pollo de Engorde, sacos 46 kg</t>
  </si>
  <si>
    <t>Campamento Vargas Miramar</t>
  </si>
  <si>
    <t>Alto Jaular</t>
  </si>
  <si>
    <t>La bonita</t>
  </si>
  <si>
    <t xml:space="preserve">La Piedra de Rivas </t>
  </si>
  <si>
    <t>Calle Las Flores</t>
  </si>
  <si>
    <t>Hojancha, La Libertad, Los Angeles, Maravilla</t>
  </si>
  <si>
    <t>Compra de 135 sacos de azúcar para apicultura (precio del saco 20.000 colones, 1.430 colmenas)</t>
  </si>
  <si>
    <t>CNE, MAG, Comisión Municipal de Emergencias</t>
  </si>
  <si>
    <t xml:space="preserve">Compra de 40 sacos de concentrado (precio del saco 10.000 colones) Compra de 8 sacos de melaza Deshidratada (precio del saco de 20 kilos es de 18.000 colones) </t>
  </si>
  <si>
    <t>Estrada Ravago, Santa María, Santa Marta, San Miguel, Betania</t>
  </si>
  <si>
    <t>Compra de 180 sacos de concentrado (precio del saco 10.000 colones) Compra de 36 sacos de melaza Deshidratada (precio del saco de 20 kilos es de 18.000 colones)</t>
  </si>
  <si>
    <t>Colonia del Valle 
El Bongo
Moravia</t>
  </si>
  <si>
    <t>Compra de 48 sacos de 45 kg de urea azufrada. Precio por saco 12.400 colones</t>
  </si>
  <si>
    <t>Morote</t>
  </si>
  <si>
    <t>Compra de 24 sacos de 46 kg de urea azufrada. Precio por saco 12.400 colones</t>
  </si>
  <si>
    <t>Talolinga
San Lázaro
Puerto Humo</t>
  </si>
  <si>
    <t xml:space="preserve">Compra de 400 sacos de concentrado (precio del saco 10.000 colones) Compra de 80 sacos de melaza Deshidratada (precio del saco de 20 kilos es de 18.000 colones) </t>
  </si>
  <si>
    <t>Asistencia del MAG, semilla de pasto 32 kilos,Gifosato 4 galones,Marshal 1,6 kilos, alambre 4 rollos, grapas 2 kilos, sal 2 sacos de 40 kilos</t>
  </si>
  <si>
    <t>Plan General de Emergencia Declaratoria de Emergencia</t>
  </si>
  <si>
    <t>Bajo Decreto Ejecutivo Nº 42705-MP</t>
  </si>
  <si>
    <t>OBRAS EN AERÓDROMOS</t>
  </si>
  <si>
    <t>(Resumen por Cantón)</t>
  </si>
  <si>
    <t>NOMBRE DEL AERÓDROMO</t>
  </si>
  <si>
    <t>NATURALEZA DE DAÑOS</t>
  </si>
  <si>
    <t>OBRA</t>
  </si>
  <si>
    <t>Afectación</t>
  </si>
  <si>
    <t>Situación Actual</t>
  </si>
  <si>
    <t>Código</t>
  </si>
  <si>
    <t>Condición de la Pista</t>
  </si>
  <si>
    <t>Obra</t>
  </si>
  <si>
    <t>Costo</t>
  </si>
  <si>
    <t xml:space="preserve">Aeródromo de Nosara </t>
  </si>
  <si>
    <t>Caída completa de la malla perimetral del Aeródromo de Nosara, en total son 620 metros lineales de malla ciclon dañada</t>
  </si>
  <si>
    <t>Aeródromo sin resguardo perimetral permitiendo el ingreso de niños, adultos, animales a la pista poniendo en riesgo las operaciones aeronáuticas</t>
  </si>
  <si>
    <t>---</t>
  </si>
  <si>
    <t>Bien</t>
  </si>
  <si>
    <t>Se requiere contratar una empresa que brinde el servicio de suministro e instalación de malla ciclón en sitio por 620 metros lineales. La malla actual se debe eliminar y cortar para instalar la nueva. La nueva malla debe ser de 1.5m de alto con dos cacheras en la parte superior y un pie de amigo (arriostres) cada 9m. Con alambre de púa en 4 líneas en cada cachera. Los cimientos de cada poste deben ser de 30cm de lado por 30cm ancho y 50cm de profundidad. las cacheras serán de 40cm de largo cada una. El tubo para la malla será redondo de 38mm (1 ½”) de diámetro y 1.8mm de espesor. La malla ciclón debe ser N°10 de 50mm x 50mm y 3.15mm de espesor. El cimiento se hará con concreto de 175kg/cm2 de resistencia.</t>
  </si>
  <si>
    <t>5. Sistemas de Agua</t>
  </si>
  <si>
    <t>6. Vivienda</t>
  </si>
  <si>
    <t>RC: 5-11-044, 5-11-53.</t>
  </si>
  <si>
    <t>Quebrda sin nombre</t>
  </si>
  <si>
    <t xml:space="preserve">daño a estructuras de alcantarillado 3 de ellas en mal estado </t>
  </si>
  <si>
    <t xml:space="preserve">Reconstrucción </t>
  </si>
  <si>
    <t>Comisión Nacional de Emergencia</t>
  </si>
  <si>
    <t>RC: 5-11-013.</t>
  </si>
  <si>
    <t xml:space="preserve">Socavación de los rellenos de aproximación del puente de cajon. </t>
  </si>
  <si>
    <t>RC: 5-11-016</t>
  </si>
  <si>
    <t xml:space="preserve">Perdida de tubos, por socavación y fractura de los mismos. </t>
  </si>
  <si>
    <t xml:space="preserve">recolocacion de estructuras de drenaje asi como reposicion de los cabezales  </t>
  </si>
  <si>
    <t>RN: 901</t>
  </si>
  <si>
    <t xml:space="preserve">Socavación de los rellenos de aproximación del puente. </t>
  </si>
  <si>
    <t xml:space="preserve">reposicion del material y confinamiento del mismo mediante construccion de obras </t>
  </si>
  <si>
    <t>Trocha</t>
  </si>
  <si>
    <t>RC: 5-11-048</t>
  </si>
  <si>
    <t>Daños mayores de en vados y pasos de alcantarilla, por socavación.</t>
  </si>
  <si>
    <t xml:space="preserve">reconstruccion </t>
  </si>
  <si>
    <t>San Isidro-Altos del Socorro</t>
  </si>
  <si>
    <t>RC: 5-11-009</t>
  </si>
  <si>
    <t xml:space="preserve">reposicion de tubos y reconstrucion de cabezales </t>
  </si>
  <si>
    <t>Guapinol</t>
  </si>
  <si>
    <t>RC: 5-11-014</t>
  </si>
  <si>
    <t>Total</t>
  </si>
  <si>
    <t>DECRETO EJECUTIVO 42705-MP                                                                                                                                                                                                                                                                                                                                                                                                                                                                                                                                                                                                                                                                                                                                                                                                         PLAN GENERAL DE LA EMERGENCIA                                                                                                                                                                                                                                                                                                                                                           FORMULARIOS DE DAÑOS Y PERDIDAS
 Húracan ETA</t>
  </si>
  <si>
    <r>
      <rPr>
        <sz val="10"/>
        <rFont val="Arial Narrow"/>
        <family val="2"/>
      </rPr>
      <t>El General</t>
    </r>
  </si>
  <si>
    <t xml:space="preserve">CNE </t>
  </si>
  <si>
    <t>MUNI</t>
  </si>
  <si>
    <t>Herradura Las Parcelas</t>
  </si>
  <si>
    <t xml:space="preserve">Se reportan daños en la estructura por socavacion de las margenes del rio. Este puente colgante tambien presenta problemas de estabilidad y anclaje.. </t>
  </si>
  <si>
    <t>Se requiere realizar los estudios y diseños para la construcción de un puente de 30 m de largo y de 6m de ancho. Que permita el transito en dos vias Debe contemplarse el dragado de al menos 500 m de cauce para eliminar la sedimentación y los excesos de materiales en el rio.</t>
  </si>
  <si>
    <t xml:space="preserve">MUNICIPALIDAD DE GARABITO </t>
  </si>
  <si>
    <t xml:space="preserve">Mercedes Sur </t>
  </si>
  <si>
    <t>1-04-035</t>
  </si>
  <si>
    <t xml:space="preserve">Zapatón </t>
  </si>
  <si>
    <t>1-04-124</t>
  </si>
  <si>
    <t>Calle Salas</t>
  </si>
  <si>
    <t>1-04-204</t>
  </si>
  <si>
    <t>pérdida de lastre, zanjas y surcos en la calzada, producto de cierre de ruta nacional, colapso de vía alterna.</t>
  </si>
  <si>
    <t xml:space="preserve">DESLIZAMIENTO </t>
  </si>
  <si>
    <t>LIMPIEZA</t>
  </si>
  <si>
    <t>DESLIZAMIENTOS, SUPERFICIE DE RUEDO Y SISTEMAS DE DRENAJE EN MAL ESTADO</t>
  </si>
  <si>
    <t>LIMPIEZA DE DERRUMBES Y ALCANTARILLAS Y LASTREO</t>
  </si>
  <si>
    <t> DESLIZAMIENTO</t>
  </si>
  <si>
    <t>LIMPIEZA, FORMACIÓN DE TERRAZAS Y LASTREO</t>
  </si>
  <si>
    <t>San Luis (Sector La Suiza)</t>
  </si>
  <si>
    <t>Código 6-06-038-03 CRTM 05 N 492642 CRTM 05 E 1046024</t>
  </si>
  <si>
    <t xml:space="preserve"> Reparaciones de estructuras dañadas en Bastiones y rellenos de aproximación.</t>
  </si>
  <si>
    <t>PERSONAS AFECTADAS</t>
  </si>
  <si>
    <t>MONTO</t>
  </si>
  <si>
    <t>N° de personas afectadas por condición social</t>
  </si>
  <si>
    <t>N° de subsidios entregados por familia</t>
  </si>
  <si>
    <t>N° de subsidios entregados por familia, por prorrogar</t>
  </si>
  <si>
    <t>Barrio o Localidad                      (Por Puntos de Referencia)</t>
  </si>
  <si>
    <t xml:space="preserve">Institución Informante: Instituto Mixto de Ayuda Social </t>
  </si>
  <si>
    <t>Fecha: 02 de febrero de 2021</t>
  </si>
  <si>
    <t>PUERTO CARRILLO</t>
  </si>
  <si>
    <t>ESTRADA RAVAGO</t>
  </si>
  <si>
    <t>CENTRO</t>
  </si>
  <si>
    <t>SANTA MARIA</t>
  </si>
  <si>
    <t>BEJUCO</t>
  </si>
  <si>
    <t>PILAS DE BEJUCO</t>
  </si>
  <si>
    <t>ZAPOTAL</t>
  </si>
  <si>
    <t>EL CARMEN</t>
  </si>
  <si>
    <t>NOSARA</t>
  </si>
  <si>
    <t>ANGELES DE GARZA</t>
  </si>
  <si>
    <t>ARENALES</t>
  </si>
  <si>
    <t>SAN CARLOS</t>
  </si>
  <si>
    <t>SAN RAMON</t>
  </si>
  <si>
    <t>SANTA MARTA</t>
  </si>
  <si>
    <t>SANTA TERESA</t>
  </si>
  <si>
    <t>SAMARA</t>
  </si>
  <si>
    <t>BUENA VISTA</t>
  </si>
  <si>
    <t>CIUDADELA  EL TRIUNFO</t>
  </si>
  <si>
    <t>CASERIO CENTRAL</t>
  </si>
  <si>
    <t>CORREDOR</t>
  </si>
  <si>
    <t>CASTAÑOS</t>
  </si>
  <si>
    <t>CENTRAL CAMPESINA</t>
  </si>
  <si>
    <t>COTO 45</t>
  </si>
  <si>
    <t>COTO 47</t>
  </si>
  <si>
    <t>COTO 50-51</t>
  </si>
  <si>
    <t>EL BARRIDO</t>
  </si>
  <si>
    <t>GONZALES</t>
  </si>
  <si>
    <t>KILOMETRO 24</t>
  </si>
  <si>
    <t>LA FUENTE</t>
  </si>
  <si>
    <t>LA PALMA CARACOL</t>
  </si>
  <si>
    <t>CENTRAL</t>
  </si>
  <si>
    <t>PANGAS</t>
  </si>
  <si>
    <t>PRECARIO LA CHINA</t>
  </si>
  <si>
    <t>PUEBLO NUEVO</t>
  </si>
  <si>
    <t>CARIARI</t>
  </si>
  <si>
    <t>CUATRO BOCAS</t>
  </si>
  <si>
    <t>LA NUBIA</t>
  </si>
  <si>
    <t>VEREH</t>
  </si>
  <si>
    <t>AGUA BUENA</t>
  </si>
  <si>
    <t>CAMPO TRES</t>
  </si>
  <si>
    <t>PILARES</t>
  </si>
  <si>
    <t>VILLA ROMA</t>
  </si>
  <si>
    <t>GUTIERREZ BROWN</t>
  </si>
  <si>
    <t>ALPHA</t>
  </si>
  <si>
    <t>SABALITO</t>
  </si>
  <si>
    <t>LA CEIBA</t>
  </si>
  <si>
    <t>SAN FRANCISCO</t>
  </si>
  <si>
    <t>SAN VITO</t>
  </si>
  <si>
    <t>LINDAVISTA</t>
  </si>
  <si>
    <t>GOLFITO</t>
  </si>
  <si>
    <t>CIUDADELA BRENES DURAN</t>
  </si>
  <si>
    <t>KILOMETRO 20</t>
  </si>
  <si>
    <t>PASO HIGUERON</t>
  </si>
  <si>
    <t>GUAYCARA</t>
  </si>
  <si>
    <t>BAMBEL 2</t>
  </si>
  <si>
    <t>BAMBEL 3</t>
  </si>
  <si>
    <t>COTO 54-55</t>
  </si>
  <si>
    <t>COTO 58</t>
  </si>
  <si>
    <t>COTO 63</t>
  </si>
  <si>
    <t>KILOMETRO 23</t>
  </si>
  <si>
    <t>LA ESPERANZA</t>
  </si>
  <si>
    <t>VIQUILLA 2</t>
  </si>
  <si>
    <t>PUERTO JIMENEZ</t>
  </si>
  <si>
    <t>CAÑAZA</t>
  </si>
  <si>
    <t>DOS BRASOS DEL TIGRE</t>
  </si>
  <si>
    <t>CASERIO UNICO</t>
  </si>
  <si>
    <t>EL ÑEQUE</t>
  </si>
  <si>
    <t>BAHIA DRAKE</t>
  </si>
  <si>
    <t>SAN JOSECITO (RINCON)</t>
  </si>
  <si>
    <t>PALMAR</t>
  </si>
  <si>
    <t>PALMAR SUR</t>
  </si>
  <si>
    <t>FINCA 10</t>
  </si>
  <si>
    <t>FINCA 2-4</t>
  </si>
  <si>
    <t>FINCA 7</t>
  </si>
  <si>
    <t>FINCA 9</t>
  </si>
  <si>
    <t>PIEDRAS BLANCAS</t>
  </si>
  <si>
    <t>FINCA ALAJUELA</t>
  </si>
  <si>
    <t>FINCA GUANACASTE</t>
  </si>
  <si>
    <t>FINCA LIMON</t>
  </si>
  <si>
    <t>LA GUARIA</t>
  </si>
  <si>
    <t>SALAMA</t>
  </si>
  <si>
    <t>BARRIO MUNICIPAL</t>
  </si>
  <si>
    <t>CEMENTERIO</t>
  </si>
  <si>
    <t>EMBARCADERO ( SAN GERARDO )</t>
  </si>
  <si>
    <t>PARRITA</t>
  </si>
  <si>
    <t>BARBUDAL</t>
  </si>
  <si>
    <t>EL TIGRE</t>
  </si>
  <si>
    <t>LA JULIETA</t>
  </si>
  <si>
    <t>EL INVU</t>
  </si>
  <si>
    <t>SITRADIQUE</t>
  </si>
  <si>
    <t>LA PALMA</t>
  </si>
  <si>
    <t>LAS LOMAS</t>
  </si>
  <si>
    <t>LAS VEGAS</t>
  </si>
  <si>
    <t>PALO SECO</t>
  </si>
  <si>
    <t>SAN RAFAEL NORTE</t>
  </si>
  <si>
    <t>PARRITA CENTRO</t>
  </si>
  <si>
    <t>PLAYA BANDERA</t>
  </si>
  <si>
    <t>PLAYON SUR</t>
  </si>
  <si>
    <t>SARDINAL SUR</t>
  </si>
  <si>
    <t>QUEPOS</t>
  </si>
  <si>
    <t>DAMAS QUEPOS</t>
  </si>
  <si>
    <t>QUEPOS CENTRO</t>
  </si>
  <si>
    <t>BELLA VISTA</t>
  </si>
  <si>
    <t>EL TAJO</t>
  </si>
  <si>
    <t>PAQUITA I</t>
  </si>
  <si>
    <t>PAQUITA II</t>
  </si>
  <si>
    <t>SAVEGRE</t>
  </si>
  <si>
    <t>PORTALON</t>
  </si>
  <si>
    <t>DANIEL FLORES</t>
  </si>
  <si>
    <t>PINAR DEL RIO</t>
  </si>
  <si>
    <t>C-5-02-086</t>
  </si>
  <si>
    <t>Derrumbes, entradas de alcantarillas tapadas por sedimentos</t>
  </si>
  <si>
    <t>Limpieza de derrumbes, colocación de lastre y entradas de alcantarillas</t>
  </si>
  <si>
    <t>Los Angeles,
Cerro Ceibo</t>
  </si>
  <si>
    <t>C-5-02-229</t>
  </si>
  <si>
    <t>Derrumbres en la vía y perdida de material de superficie de ruedo</t>
  </si>
  <si>
    <t>Limpieza de derrumbres colocación de lastre y reacondicionamiento de calzada</t>
  </si>
  <si>
    <t>Cerro Ceibo,
Los Arenales</t>
  </si>
  <si>
    <t>C-5-02-348</t>
  </si>
  <si>
    <t>Limpieza de derrumbres, colocacion de lastre y reacondicionamiento de calzada</t>
  </si>
  <si>
    <t>Maquenco,
San francisco</t>
  </si>
  <si>
    <t>C-5-02-064</t>
  </si>
  <si>
    <t>Limpieza de derrumbres,colocación de lastre y reacondicionamiento de calzada</t>
  </si>
  <si>
    <t>San
Francisco,
Platanillo</t>
  </si>
  <si>
    <t>C-5-02-404</t>
  </si>
  <si>
    <t>Quebrada
Bonita, Las
Minas</t>
  </si>
  <si>
    <t>C-5-02- 238</t>
  </si>
  <si>
    <t>Limpieza de derrumbres, colocación de lastre y reacondicionamiento de calzada</t>
  </si>
  <si>
    <t xml:space="preserve">Platanillo, San
Josecito </t>
  </si>
  <si>
    <t>C-5-02-507</t>
  </si>
  <si>
    <t xml:space="preserve">Ponedero,
Oriente </t>
  </si>
  <si>
    <t>C-5-02-346</t>
  </si>
  <si>
    <t xml:space="preserve">Garcimuñoz
Rio zapote </t>
  </si>
  <si>
    <t>C-5-02-246</t>
  </si>
  <si>
    <t>Perdida de material de superficie de ruedo</t>
  </si>
  <si>
    <t>Reacondicionamiento de
calzada y colocación de lastre</t>
  </si>
  <si>
    <t>Garcimuñoz
Cementerio
La esperanza</t>
  </si>
  <si>
    <t>C-5-02- 242</t>
  </si>
  <si>
    <t>El Jobo</t>
  </si>
  <si>
    <t>C-5-02-065</t>
  </si>
  <si>
    <t>La Esperanza
Cerro Negro</t>
  </si>
  <si>
    <t>C-5-02-048</t>
  </si>
  <si>
    <t>10,31,</t>
  </si>
  <si>
    <t>Limpieza de derrumbres, colocación de latre y reacondicionamiento de calzada</t>
  </si>
  <si>
    <t xml:space="preserve"> Cerro Negro
Miramar</t>
  </si>
  <si>
    <t>C-5-02- 244</t>
  </si>
  <si>
    <t>Buenavista</t>
  </si>
  <si>
    <t>C-5-02-487</t>
  </si>
  <si>
    <t>Río Buenavista</t>
  </si>
  <si>
    <t>Colapso total de la estrucutura</t>
  </si>
  <si>
    <t>Construcción de puente nuevo  (Puente de Hamaca)</t>
  </si>
  <si>
    <t>Río Nosara</t>
  </si>
  <si>
    <t>Perdida de piso y sacavación de torres</t>
  </si>
  <si>
    <t>Repración de piso, reparación de torres</t>
  </si>
  <si>
    <t>C-5-02-594</t>
  </si>
  <si>
    <t>No existe puente</t>
  </si>
  <si>
    <t>Estudios preliminares de diseño para construcción de puente de hamaca</t>
  </si>
  <si>
    <t>Cabezales dañados y estructuralmente tiene
afectación, capacidad
hidráulica insuficiente</t>
  </si>
  <si>
    <t>Construcción de alcantarilla de cuadro nueva</t>
  </si>
  <si>
    <t>Quebrada
Bonita</t>
  </si>
  <si>
    <t xml:space="preserve">C-5-02-382 </t>
  </si>
  <si>
    <t>Colapso total</t>
  </si>
  <si>
    <t>Construcción de paso nuevo</t>
  </si>
  <si>
    <t>C-5-02-122</t>
  </si>
  <si>
    <t>Colapso total, capacidad
hidraulica insuficiente</t>
  </si>
  <si>
    <t>Construcción de pasos nuevos</t>
  </si>
  <si>
    <t>OBRA O COMPONENTE AFECTADO</t>
  </si>
  <si>
    <t>EXTENSIÓN (En metros) o Cantidad</t>
  </si>
  <si>
    <t>FORMULARIO N° 6: RÍOS Y QUEBRADAS</t>
  </si>
  <si>
    <t>Institución Informante: MINISTERIO DE OBRAS PÚBLICAS Y TRANSPORTE</t>
  </si>
  <si>
    <t>Fecha: 14/12/2020</t>
  </si>
  <si>
    <t>San Pedrito-Tambor</t>
  </si>
  <si>
    <t>Río San Pedrito</t>
  </si>
  <si>
    <t>Coraza</t>
  </si>
  <si>
    <t>Socavación de bastiones de puente y de lasterales del camino</t>
  </si>
  <si>
    <t>Construcción de dique-apilamiento con empedrado</t>
  </si>
  <si>
    <t xml:space="preserve"> El General</t>
  </si>
  <si>
    <t>Río Chirripó</t>
  </si>
  <si>
    <t>Dique</t>
  </si>
  <si>
    <t>Inundaciones y socavacion de Dique y puente, además, desbordes y daños a carretera y viviendas</t>
  </si>
  <si>
    <t>La Hermosa</t>
  </si>
  <si>
    <t>Río El  General</t>
  </si>
  <si>
    <t>Socavacion de dique e inundación de pablado</t>
  </si>
  <si>
    <t>Construcción de dique-apilamiento con empedrado y revestimiento en concreto para proteccion contra erosion.</t>
  </si>
  <si>
    <t>Río División</t>
  </si>
  <si>
    <t>Calle pública y puente</t>
  </si>
  <si>
    <t>Socavaciones a la insfraestructura vial</t>
  </si>
  <si>
    <t xml:space="preserve">Dragado y protección del margen del camino con materiales existentes </t>
  </si>
  <si>
    <t>Río San Ramón</t>
  </si>
  <si>
    <t>Socavación a Ruta Nacional 325, socavavión a calle municipal y puente</t>
  </si>
  <si>
    <t>Santo Tomas</t>
  </si>
  <si>
    <t>Sin Nombre</t>
  </si>
  <si>
    <t>Cauce obstruido</t>
  </si>
  <si>
    <t>Cauce obstruido por material producto de deslizamiento</t>
  </si>
  <si>
    <t>Limpieza de cauce de quebrada</t>
  </si>
  <si>
    <t>Rió Divisón</t>
  </si>
  <si>
    <t>Río Blanco</t>
  </si>
  <si>
    <t>Río Buena Vista</t>
  </si>
  <si>
    <t xml:space="preserve">Construcción de dique-apilamiento con empedrado </t>
  </si>
  <si>
    <t>Dique y puente</t>
  </si>
  <si>
    <t>Socavación de dique y puente</t>
  </si>
  <si>
    <t>Dique y camino</t>
  </si>
  <si>
    <t>Socavación de dique y camino</t>
  </si>
  <si>
    <t>San Isidro del  El General</t>
  </si>
  <si>
    <t>Quebradas (entrada la pista)</t>
  </si>
  <si>
    <t>Río Quebradas</t>
  </si>
  <si>
    <t>Socavación de camino y puente</t>
  </si>
  <si>
    <t>Río San Pedro</t>
  </si>
  <si>
    <t>Rió San Rafael</t>
  </si>
  <si>
    <t>Cauce y Dique</t>
  </si>
  <si>
    <t>Dique colapso, inundación en poblado y fincas</t>
  </si>
  <si>
    <t>Construcción de Dique y limpieza de cauce</t>
  </si>
  <si>
    <t>Río la Unión</t>
  </si>
  <si>
    <t>Protección de laterales,  y mejoramiento de cauce del rio</t>
  </si>
  <si>
    <t>Poblado y camino</t>
  </si>
  <si>
    <t>Desborde e inundación de centro poblacional</t>
  </si>
  <si>
    <t>Pinar del Río Fweramongo</t>
  </si>
  <si>
    <t>Río El General</t>
  </si>
  <si>
    <t>Río Ceibo</t>
  </si>
  <si>
    <t>Diques</t>
  </si>
  <si>
    <t>Destrucción dique</t>
  </si>
  <si>
    <t xml:space="preserve">Estudio hidrológico y reconstrucción de diques </t>
  </si>
  <si>
    <t>La Veranera</t>
  </si>
  <si>
    <t>Socorro</t>
  </si>
  <si>
    <t>Motobomba</t>
  </si>
  <si>
    <t>San Luis, Florida</t>
  </si>
  <si>
    <t>Rio Terraba</t>
  </si>
  <si>
    <t>Inundaciones y socavacion de Dique/Apilamiento del margen izquierdo aguas abajo</t>
  </si>
  <si>
    <t>Quebrada Chimbolo</t>
  </si>
  <si>
    <t>Desbordamiento e inundaciones y destrucción de dique</t>
  </si>
  <si>
    <t>La gran cantidad de sedimentos arrastrados desde  la parte alta de la cuenca a rellenado el cause de la misma, provocando con ello desbordamiento  e inundaciones, requiere de un Dragado y Dique</t>
  </si>
  <si>
    <t>Dragado con excavadora,limpieza y Canalización y resconstrucción de Dique</t>
  </si>
  <si>
    <t>Bahia Ballena</t>
  </si>
  <si>
    <t>Uvita</t>
  </si>
  <si>
    <t>Rio Uvita</t>
  </si>
  <si>
    <t>Erosion y socavacion de Dique/Apilamiento</t>
  </si>
  <si>
    <t>Canales Antigua Compañía Bananera</t>
  </si>
  <si>
    <t xml:space="preserve">Inundaciones provocadas por sedimentacion y arrastre de desechos </t>
  </si>
  <si>
    <t>Dragado con excavadora,limpieza y Canalización y encausamiento de los Canales</t>
  </si>
  <si>
    <t>Canal Interno Compañía Bananera</t>
  </si>
  <si>
    <t>Dragado con excavadora,limpieza y Canalización y encausamiento del Canal</t>
  </si>
  <si>
    <t xml:space="preserve">Relleno de Aproximacion/Dique margen izquierdo aguas abajo </t>
  </si>
  <si>
    <t>Erosion y socavacion de Relleno de Aproximacion rampa de acceso al puente peatonal</t>
  </si>
  <si>
    <t>Estudios preliminares y construccion de Muro de proteccion del relleno de aproximacion (Debe realizarse el estudio para definir que tipo de obra de proteccion)</t>
  </si>
  <si>
    <t>Río Paquita</t>
  </si>
  <si>
    <t>1000 m de largo, 7 m de ancho, 3 m de alto</t>
  </si>
  <si>
    <t xml:space="preserve">Dique con problemas de socavación </t>
  </si>
  <si>
    <t>Protección de la comunidad, mediante la colocación de material de gran magnitud</t>
  </si>
  <si>
    <t>Cerros Filadelfia</t>
  </si>
  <si>
    <t>600 m de largo, 7 m de ancho, 3 m de alto</t>
  </si>
  <si>
    <t>Dieque colapsado</t>
  </si>
  <si>
    <t>San Rafael de Cerros Arriba</t>
  </si>
  <si>
    <t>1200 m de largo, 7 m de ancho, 3 m de alto</t>
  </si>
  <si>
    <t>interseccion con la ruta nacional n° 34</t>
  </si>
  <si>
    <t>Rio Naranjo</t>
  </si>
  <si>
    <t>2000 m de largo, 7 m de ancho, 3 m de alto</t>
  </si>
  <si>
    <t>Dique colapsado en varios sectores de la estructura</t>
  </si>
  <si>
    <t>Protección de los acceso del margen a cultivos de palma y proteccion de los bastiones del puente, mediante la colocación de material de gran magnitud</t>
  </si>
  <si>
    <t>Asentamiento Savegre Paso Gallo</t>
  </si>
  <si>
    <t>Río Savegre</t>
  </si>
  <si>
    <t>300 m de largo, 7 m de ancho, 3 m de alto</t>
  </si>
  <si>
    <t>Asentamiento savegre Rancho Toño</t>
  </si>
  <si>
    <t>400 m de largo, 7 m de ancho, 3 m de alto</t>
  </si>
  <si>
    <t>Dique con problemas de socavación</t>
  </si>
  <si>
    <t>Río Portalón</t>
  </si>
  <si>
    <t>Río Hatillo Nuevo</t>
  </si>
  <si>
    <t>200 m de largo, 7 m de ancho, 3 m de alto</t>
  </si>
  <si>
    <t>Naranjito, Hospital Max Terán Valls, San Martin</t>
  </si>
  <si>
    <t>Quebrada Salas, Quebrada Guapil y  Río Naranjo</t>
  </si>
  <si>
    <t>Coto 63</t>
  </si>
  <si>
    <t>Dique, margenes y camino publico.</t>
  </si>
  <si>
    <t>Reparacion de diques y recuperacion de margenes</t>
  </si>
  <si>
    <t>Canalizacion, extraccion de material y reconstruccion de dique.</t>
  </si>
  <si>
    <t>Río Coto</t>
  </si>
  <si>
    <t>Río Lagarto</t>
  </si>
  <si>
    <t>Río Tigre</t>
  </si>
  <si>
    <t>Acumulación de material y erosión de márgenes, así como propiedades aledañas y camino público</t>
  </si>
  <si>
    <t>Reparacion de diques y recuperacion de camino publico.</t>
  </si>
  <si>
    <t>Río Rincón</t>
  </si>
  <si>
    <t>Rectificacion del cauce y reparacion de diques.</t>
  </si>
  <si>
    <t>Río Barrigones</t>
  </si>
  <si>
    <t>Quebrada Crescencio</t>
  </si>
  <si>
    <t>Río Comte</t>
  </si>
  <si>
    <t>Zancudo</t>
  </si>
  <si>
    <t>Inundaciones sobre los terrenos colindantes en Zancudo</t>
  </si>
  <si>
    <t>Canalizacion, extraccion de material y dragado de material sedimentado.</t>
  </si>
  <si>
    <t xml:space="preserve">Socavación del dique y filtraciones en el mismo. </t>
  </si>
  <si>
    <t xml:space="preserve">Se requiere la evaluación de la condición actual de los diques alrededores de las comunidades.Establecer un plan de inversión para su intervención.
</t>
  </si>
  <si>
    <t>Cauce</t>
  </si>
  <si>
    <t>Socavación de las márgenes del cauce</t>
  </si>
  <si>
    <t>Evaluación integral de rio Paquita en la cuenca media baja. Establecer un plan de inversión para su intervención así proteger el poblado de Isla Damas.</t>
  </si>
  <si>
    <t>Sitradique Parrita Centro, La Julieta, Pueblo Nuevo, El INVU, La Ligia, Bandera</t>
  </si>
  <si>
    <t>Isla Damas</t>
  </si>
  <si>
    <t>Bajo Los Indios</t>
  </si>
  <si>
    <t>Río Corredor</t>
  </si>
  <si>
    <t>Dique, margen derecho y camino público</t>
  </si>
  <si>
    <t>Destrucción de dique y acumulación de material en cauce y erosión de márgenes</t>
  </si>
  <si>
    <t>Limpieza y canalización de cauce, así como reacondicionamiento de la sección transversal, reconstrucción de dique y protección con acorazamiento</t>
  </si>
  <si>
    <t>San Rafael, sector Zamora y Escuela</t>
  </si>
  <si>
    <t>Socavación de dique y acumulación de material en cauce y erosión de márgenes</t>
  </si>
  <si>
    <t>Limpieza y canalización de cauce, así como reacondicionamiento de la sección transversal, reparación de dique y protección con acorazamiento</t>
  </si>
  <si>
    <t>Confluencia Río Corredor y Río Caño Seco</t>
  </si>
  <si>
    <t>Limpieza y canalización de cauce, así como reacondicionamiento de la sección transversal, reparación de dique y protección con acorazado y concreto</t>
  </si>
  <si>
    <t>Caño Seco, La Colina, Salas Vindas, La Fuente, Ciudad Neily, San Rafael y San Juan</t>
  </si>
  <si>
    <t>Río Caño Seco</t>
  </si>
  <si>
    <t>Dique, ambas márgenes y camino público</t>
  </si>
  <si>
    <t>San Juan, El Progreso, Ciudadela González, La Papayera, La Zonita</t>
  </si>
  <si>
    <t xml:space="preserve">Río Corredor </t>
  </si>
  <si>
    <t>Coto 41</t>
  </si>
  <si>
    <t>Confluencia de Río Corredor y Río Abrojo</t>
  </si>
  <si>
    <t>Dique, margen izquierdo, camino público</t>
  </si>
  <si>
    <t>Abrojo-Miramar</t>
  </si>
  <si>
    <t>Río Abrojo</t>
  </si>
  <si>
    <t>Dique, ambos márgenes, camino público y puente</t>
  </si>
  <si>
    <t>Abrojo Norte, Miramar, Abrojo Montezuma, Villaroma, Los Planes</t>
  </si>
  <si>
    <t>Dique, margen derecho, camino público</t>
  </si>
  <si>
    <t>Abrojo Norte, Miramar, Abrojo Montezuma, Villaroma, Los Planes, Cacoragua, Bajillo de Abrojo</t>
  </si>
  <si>
    <t>Coto 45</t>
  </si>
  <si>
    <t>Socavación de dique y erosión de márgenes</t>
  </si>
  <si>
    <t>Limpieza y canalización de cauce, así como reacondicionamiento de la sección transversal y reconstrucción de dique</t>
  </si>
  <si>
    <t>Coto 47, Las Pangas</t>
  </si>
  <si>
    <t>Rompimiento de dique y erosión de márgenes</t>
  </si>
  <si>
    <t>Las Veguitas</t>
  </si>
  <si>
    <t>Río Coloradito</t>
  </si>
  <si>
    <t>Barrio El Carmen, San Antonio Abajo</t>
  </si>
  <si>
    <t>Dique, márgen derecha, camino público y puente</t>
  </si>
  <si>
    <t>Los Castaños, La Central Campesina</t>
  </si>
  <si>
    <t>Río Colorado</t>
  </si>
  <si>
    <t>Confluencia del Río La Vaca y Río Colorado</t>
  </si>
  <si>
    <t>Dique, ambos márgenes</t>
  </si>
  <si>
    <t>Canal La Vaquita</t>
  </si>
  <si>
    <t>Dique, ambos márgenes y camino público</t>
  </si>
  <si>
    <t>Los Castaños</t>
  </si>
  <si>
    <t>Canal Santa Rita</t>
  </si>
  <si>
    <t>Destrucción de dique y erosión de márgenes</t>
  </si>
  <si>
    <t>Dique, ambos márgenes, camino público y puentes</t>
  </si>
  <si>
    <t>km 31</t>
  </si>
  <si>
    <t>Río La Vaca</t>
  </si>
  <si>
    <t>Caracol de la Vaca, Naranjo</t>
  </si>
  <si>
    <t>Tarcoles Centro</t>
  </si>
  <si>
    <t>Rio Tarcolitos</t>
  </si>
  <si>
    <t>Diques de proteccion lateral de las margenes, limpieza y canalización del cauce.</t>
  </si>
  <si>
    <t>Destrucción del Dique</t>
  </si>
  <si>
    <t>Se requiere la construcción de un dique de 1000 m de longitud. también se requiere servicio de topografía en el sitio para garantizar la línealidad y correcta posición del nuevo dique.</t>
  </si>
  <si>
    <t>Quebrada Ganado</t>
  </si>
  <si>
    <t>Rio Agujas</t>
  </si>
  <si>
    <t>Inestabilidad de las margenes y desprendimiento de elementos de enrocado existente.</t>
  </si>
  <si>
    <t xml:space="preserve">Destrucción del dique existente. </t>
  </si>
  <si>
    <t xml:space="preserve">Se requiere generar los estudios preliminares y diseño para la reconformacion del dique sobre el cauce del Rio Agujas, con recava y obras conexas. </t>
  </si>
  <si>
    <t xml:space="preserve">Jaco </t>
  </si>
  <si>
    <t>Dique proteccion lateral de ambas margenes , limpieza y canalización del cauce</t>
  </si>
  <si>
    <t>Desprendimiento del materia en obras encauce existentes y sedimentacion excesiva a lo largo del cauce del rio Copey.</t>
  </si>
  <si>
    <t>Se requiere completar estudios preliminares para realizar obras de proteccion permanentes en rios urbanos. Una vez se cuente con estudios preliminares se procedera con el diseño y construccion de las estructuras necesarias</t>
  </si>
  <si>
    <t xml:space="preserve">Quebrada Cañablancal </t>
  </si>
  <si>
    <t xml:space="preserve"> Proteccion lateral de ambas margenes , limpieza y canalización del cauce.</t>
  </si>
  <si>
    <t>Problemas de sedimentacion.</t>
  </si>
  <si>
    <t xml:space="preserve">Se requiere limpieza y canalización del cauce y un enrocado de proteccion que logre estabilizar las margenes y definir la seccion media del rio para proteccion de las propiedades. </t>
  </si>
  <si>
    <t xml:space="preserve">El material arrastrado por la corriente se ha sedimentado en las zonas bajas de la cuenca, dejando los cauces completamente saturados de sedimentos. </t>
  </si>
  <si>
    <t>Se requiere la limpieza mecanizada del cauce del rio, ademas del servicio de topografia. para la mejor definicion de la seccion media del cauce.</t>
  </si>
  <si>
    <t>Quebrada Mona</t>
  </si>
  <si>
    <t xml:space="preserve">Sedimentacion y sinuosidad excesiva en el cauce. </t>
  </si>
  <si>
    <t>Se requiere la limpieza y canalización del cauce. Se requiere el diseño de obras encauce que permitan proteger las propiedades de la erosion.</t>
  </si>
  <si>
    <t>Rio Naranjal</t>
  </si>
  <si>
    <t xml:space="preserve">Sedimentación del Cauce </t>
  </si>
  <si>
    <t xml:space="preserve">Limpieza y canalización del cauce. </t>
  </si>
  <si>
    <t>Sedimentación y erosión de margenes</t>
  </si>
  <si>
    <t>Se requiere la limpieza y canalización del cauce.</t>
  </si>
  <si>
    <t>Sedimetación del cauce.</t>
  </si>
  <si>
    <t xml:space="preserve">Se requiere limpieza y canalización del cauce del rio. </t>
  </si>
  <si>
    <t>Calle Hermosa</t>
  </si>
  <si>
    <t>Rio La Gloria</t>
  </si>
  <si>
    <t>Quebrada Doña Maria</t>
  </si>
  <si>
    <t>Sedimentación del cauce.</t>
  </si>
  <si>
    <t>Quebrada Lisa</t>
  </si>
  <si>
    <t>Limpieza y canalización del cauce,ademas del servicio de topografia. para la mejor definicion de la seccion media del cauce. Se requieren obras encauce para proteccion de margenes..</t>
  </si>
  <si>
    <t>Quebrada amarilla</t>
  </si>
  <si>
    <t>Rio Tusubres</t>
  </si>
  <si>
    <t>Sedimentación y erosión de Margenes</t>
  </si>
  <si>
    <t>Se requiere la canalizacion y limpieza del rio, asi como generar apilamientos o diques que  generen proteccion en las fincas circundantes.</t>
  </si>
  <si>
    <t>Se requiere la limpieza mecanizada del cauce del rio. Se debe dar solucion al desfogue de la quebrada canalizando la quebrada hasta su convergencia con la quebrada tigre.</t>
  </si>
  <si>
    <t xml:space="preserve">Limpieza y la proteccion de las margenes del cauce. Este rio es urbano, por lo que se definirá las obras encauce que garanticen la seguridad de las viviendas del lugar. </t>
  </si>
  <si>
    <t>Quebrada sin nombre (Berrocal)</t>
  </si>
  <si>
    <t>Quebrada Puente</t>
  </si>
  <si>
    <t>Quebrada sin nombre La pipasa</t>
  </si>
  <si>
    <t>Se requiere la limpieza del cauce y generar estudios y diseños que permitan definir el azimut del cauce, pues este se encuentra desviado actualmente generando afectaciones en diferentes viviendas.</t>
  </si>
  <si>
    <t>Herradura Los patos</t>
  </si>
  <si>
    <t xml:space="preserve"> Protección lateral de ambas márgenes , limpieza y canalización del cause.</t>
  </si>
  <si>
    <t xml:space="preserve">Desbordamiento de la quebrada y la inundación de predios cercanos. </t>
  </si>
  <si>
    <t xml:space="preserve">Se requiere la limpieza mecanizada del cauce del rio. Se le debe dar una geometría adecuada al cauce y reforzar con material competente los recodos y demás zonas propensas a socavación. </t>
  </si>
  <si>
    <t>Pueblo nuevo David Lozano</t>
  </si>
  <si>
    <t>Quebrada Mantas</t>
  </si>
  <si>
    <t>Quebrada Chiquero</t>
  </si>
  <si>
    <t>Tarcoles-pita</t>
  </si>
  <si>
    <t>Tarcoles- Playa azul</t>
  </si>
  <si>
    <t>Rio Grande de Tarcoles</t>
  </si>
  <si>
    <t>Ceiba-Cuarros</t>
  </si>
  <si>
    <t>Quebrada piedras de Fuego</t>
  </si>
  <si>
    <t>Lagunillas- La Gallera</t>
  </si>
  <si>
    <t>Quebrada comarcuabe</t>
  </si>
  <si>
    <t>Quebrada Ganado, centro</t>
  </si>
  <si>
    <t xml:space="preserve"> Playa azul</t>
  </si>
  <si>
    <t>Rompido</t>
  </si>
  <si>
    <t>CUADRO Nº  10</t>
  </si>
  <si>
    <t>CUADRO N° 11: CARRETERAS</t>
  </si>
  <si>
    <t>8. Agrícola</t>
  </si>
  <si>
    <t>9. Pecuario</t>
  </si>
  <si>
    <t>10. Aeródromos</t>
  </si>
  <si>
    <t>11. Social</t>
  </si>
  <si>
    <t>7. Ríos y Queradas</t>
  </si>
  <si>
    <t>Dique colapsado</t>
  </si>
  <si>
    <t>Quebrada sin nombre afluente a Quebrada lisa(atrás de Cruz Roja) Quebrada González</t>
  </si>
  <si>
    <t>Quebrada sin nombre (madrigales)
Quebrada Crespo</t>
  </si>
  <si>
    <t>Quebrada camboya afluente a Rio Copey</t>
  </si>
  <si>
    <t>Quebada Aguero afluente a Quebrada Cañablancal</t>
  </si>
  <si>
    <t>Afluente de Quebrada Puente. Quebrada Los Patos</t>
  </si>
  <si>
    <t>Quebrada Lozano Afluente Quebrada Mona</t>
  </si>
  <si>
    <t xml:space="preserve">San Rafael Arriba </t>
  </si>
  <si>
    <t xml:space="preserve">Barrio Maiquetía, Iglesia Evangélica  </t>
  </si>
  <si>
    <t xml:space="preserve">Río Cañas </t>
  </si>
  <si>
    <t xml:space="preserve">Margen de ríos o quebradas </t>
  </si>
  <si>
    <t xml:space="preserve">30 metros </t>
  </si>
  <si>
    <t xml:space="preserve">Margen del río, erosión avanzada, problemas de socavación, afectación directa inminente a Iglesia Evangelica de Barrio Maiquetía </t>
  </si>
  <si>
    <t xml:space="preserve">Construcción de obra de protección fluvial.   Largo: 30 m;  Hincado: 2m; Altura Libre: 3 m ; Altura Total: 5 m </t>
  </si>
  <si>
    <t xml:space="preserve">Fondo Nacional de Emergenicas </t>
  </si>
  <si>
    <t xml:space="preserve">Barrio Maiquetía </t>
  </si>
  <si>
    <t xml:space="preserve">20 metros </t>
  </si>
  <si>
    <t xml:space="preserve">Margen del río, erosión avanzada, problemas de socavación, afectación directa al  Parque de Barrio Maiquetía </t>
  </si>
  <si>
    <t xml:space="preserve">Construcción de obra de protección fluvial.   Largo: 20m;  Hincado: 2m; Altura Libre: 4 m ; Altura Total: 6 m </t>
  </si>
  <si>
    <t xml:space="preserve">San Juan de Dios </t>
  </si>
  <si>
    <t xml:space="preserve">Calle Roble </t>
  </si>
  <si>
    <t xml:space="preserve">Margen del río, erosión avanzada, problemas de socavación, afectación  potencial a viviendas y a la calle que comunica Las Novedades y el Cementerio de San Juan de Dios </t>
  </si>
  <si>
    <t xml:space="preserve">Construcción de obra de protección fluvial.   Largo: 20 m;  Hincado: 2m; Altura Libre: 4 m ; Altura Total: 6 m </t>
  </si>
  <si>
    <t xml:space="preserve">Urb. La Luchita </t>
  </si>
  <si>
    <t xml:space="preserve">Muro de Gaviones </t>
  </si>
  <si>
    <t xml:space="preserve">25 metros </t>
  </si>
  <si>
    <t xml:space="preserve">Margen del río, erosión avanzada, problemas de socavación, afectación directa a un muro de gaviones existente que actualmente protege  a la urbanización </t>
  </si>
  <si>
    <t xml:space="preserve">Construcción de obra de protección fluvial.   Largo: 20 m;  Hincado: 2m; Altura Libre: 0 m ; Altura Total:2 m </t>
  </si>
  <si>
    <t xml:space="preserve">Puente Peatonal </t>
  </si>
  <si>
    <t xml:space="preserve">17 metros </t>
  </si>
  <si>
    <t xml:space="preserve">Margen del río, erosión avanzada, problemas de socavación, afectación directa inminente al puente peatonal que comunica La Luchita con San Rafael Arriba  </t>
  </si>
  <si>
    <t xml:space="preserve">Construcción de obra de protección fluvial.   Largo: 17 m;  Hincado: 2m; Altura Libre: 3 m ; Altura Total: 5 m </t>
  </si>
  <si>
    <t xml:space="preserve">Barrio Santa Eduviges </t>
  </si>
  <si>
    <t xml:space="preserve">70 metros </t>
  </si>
  <si>
    <t xml:space="preserve">Margen del río, erosión avanzada, problemas de socavación, afectación directa a un muro de gaviones existente que actualmente protege  al barrio. </t>
  </si>
  <si>
    <t xml:space="preserve">Construcción de obra de protección fluvial.   Largo: 70 m;  Hincado: 2m; Altura Libre: 0 m ; Altura Total: 2 m </t>
  </si>
  <si>
    <t xml:space="preserve">Calle San Diego </t>
  </si>
  <si>
    <t xml:space="preserve">Margen del río, erosión avanzada, problemas de socavación, destrucción y afectación directa de  gaviones existentes que actualmente protege la calle San Diego y las viviendas adyacentes </t>
  </si>
  <si>
    <t xml:space="preserve">Construcción de obra de protección fluvial.   Largo: 70 m;  Hincado: 2m; Altura Libre: 3 m ; Altura Total: 5 m </t>
  </si>
  <si>
    <t xml:space="preserve">Barrio Fusilera Corazón de Jesús </t>
  </si>
  <si>
    <t xml:space="preserve">Margen del río, erosión avanzada, problemas de socavación, destrucción y afectación directa de  gaviones existentes que actualmente protege la Barrio Fusilera y las viviendas adyacentes </t>
  </si>
  <si>
    <t xml:space="preserve">San Rafael Abajo </t>
  </si>
  <si>
    <t>Urb. Autofores I</t>
  </si>
  <si>
    <t xml:space="preserve">Afectación a viviendas  y estructura de gavión </t>
  </si>
  <si>
    <t xml:space="preserve">85 metros </t>
  </si>
  <si>
    <t xml:space="preserve">Margen del río, erosión avanzada, problemas de socavación, afectación directa a un conjunto de viviendas </t>
  </si>
  <si>
    <t xml:space="preserve">Construcción de obra de protección fluvial.   Largo: 84 m;  Hincado: 2m; Altura Libre: 2 m ; Altura Total: 4 m </t>
  </si>
  <si>
    <t>Urb. Autofores II</t>
  </si>
  <si>
    <t xml:space="preserve">Afectación a viviendas y estructura de espigones </t>
  </si>
  <si>
    <t xml:space="preserve">Construcción de obra de protección fluvial.   Largo: 70 m;  Hincado: 2m; Altura Libre: 2 m ; Altura Total: 4 m </t>
  </si>
  <si>
    <t>Copelot I</t>
  </si>
  <si>
    <t xml:space="preserve">Construcción de obra de protección fluvial.   Largo: 20 m;  Hincado: 2m; Altura Libre: 2 m ; Altura Total: 4 m </t>
  </si>
  <si>
    <t>Buen Pastor I</t>
  </si>
  <si>
    <t xml:space="preserve">Afectación a viviendas y calle  </t>
  </si>
  <si>
    <t xml:space="preserve">90 metros </t>
  </si>
  <si>
    <t xml:space="preserve">Margen del río, erosión avanzada, problemas de socavación, afectación directa a calle de acceso y viviendas </t>
  </si>
  <si>
    <t xml:space="preserve">Construcción de obra de protección fluvial.   Largo: 90m; Doble  Hincado: 3m; Doble Altura Libre: 4 m ; Doble Altura Total: 7 m </t>
  </si>
  <si>
    <t>Buen Pastor II</t>
  </si>
  <si>
    <t xml:space="preserve">125 metros </t>
  </si>
  <si>
    <t xml:space="preserve">Construcción de obra de protección fluvial.   Largo: 125 m; Doble  Hincado: 3m; Doble Altura Libre: 4 m ; Doble Altura Total: 7 m </t>
  </si>
  <si>
    <t xml:space="preserve">Urb. Pablo Presbere </t>
  </si>
  <si>
    <t xml:space="preserve">Afectación a viviendas, zona de parque y Calle </t>
  </si>
  <si>
    <t xml:space="preserve">35 metros </t>
  </si>
  <si>
    <t xml:space="preserve">Margen del río, erosión avanzada, problemas de socavación, afectación directa zona de parque y potencial afectación a viviendas y calle </t>
  </si>
  <si>
    <t xml:space="preserve">Construcción de obra de protección fluvial.   Largo: 35 m;  Hincado: 2m; Altura Libre: 4 m ; Altura Total: 6 m </t>
  </si>
  <si>
    <t xml:space="preserve">Zona Centro </t>
  </si>
  <si>
    <t xml:space="preserve">Afectación a viviendas y zona comericial </t>
  </si>
  <si>
    <t xml:space="preserve">16 metros </t>
  </si>
  <si>
    <t xml:space="preserve">Margen del río, erosión avanzada, problemas de socavación, afectación directa a viviendas, zona de parque y protección, y zona comericial </t>
  </si>
  <si>
    <t xml:space="preserve">Construcción de obra de protección fluvial. Espigones    4 espigones de 4 metros cada una.  Cada espigón tiene las siguientes dimensiones   Hincado: 2m; Altura Libre: 4 m ; Altura Total: 6 m </t>
  </si>
  <si>
    <t xml:space="preserve">Condominios Montecarlo </t>
  </si>
  <si>
    <t xml:space="preserve">110 metros </t>
  </si>
  <si>
    <t xml:space="preserve">Margen del río, erosión avanzada, problemas de socavación, afectación potencial a viviendas y calle interna </t>
  </si>
  <si>
    <t>Calle La Amistad</t>
  </si>
  <si>
    <t>Afectación a viviendas, zona de industria y el fondo de la Calle Amistad</t>
  </si>
  <si>
    <t xml:space="preserve">60 metros </t>
  </si>
  <si>
    <t xml:space="preserve">Margen del río, erosión avanzada, problemas de socavación, afectación  potencial inminente a viviendas, zona industrial y calle interna </t>
  </si>
  <si>
    <t xml:space="preserve">Construcción de obra de protección fluvial.   Largo: 60 m;  Hincado: 2m; Altura Libre: 4 m ; Altura Total: 6 m </t>
  </si>
  <si>
    <t xml:space="preserve">Zona adyacente al puente de Concepción de Alajuelita </t>
  </si>
  <si>
    <t>Afectación a viviendas y potecial afectación a puente</t>
  </si>
  <si>
    <t xml:space="preserve">130 metros </t>
  </si>
  <si>
    <t xml:space="preserve">Margen del río, erosión avanzada, problemas de socavación, afectación potencial a viviendas, a calle y puente </t>
  </si>
  <si>
    <t xml:space="preserve">Construcción de obra de protección fluvial.   Largo: 130 m;  Hincado: 2m; Altura Libre: 4 m ; Altura Total: 6 m </t>
  </si>
  <si>
    <t xml:space="preserve">Urb. Villa de Luz o San Buenaventura, Urbanización contiguo al puente Jorco en Calle Fallas   </t>
  </si>
  <si>
    <t xml:space="preserve">Río Jorco </t>
  </si>
  <si>
    <t>San Rafael Abajo / Desamparados</t>
  </si>
  <si>
    <t xml:space="preserve">Puente sobre el Río Jorco, entre Desamparados y San Rafael Abajo, sector Calle Fallas </t>
  </si>
  <si>
    <t xml:space="preserve">Afectación bastiones de puente </t>
  </si>
  <si>
    <t xml:space="preserve">24 metros </t>
  </si>
  <si>
    <t xml:space="preserve">Socavación avanzada en los bastiones del puente </t>
  </si>
  <si>
    <t xml:space="preserve">Construcción de obra de protección fluvial.   Largo: 24 m;  Hincado: 2m; Altura Libre: 1  m ; Altura Total: 3 m </t>
  </si>
  <si>
    <t xml:space="preserve">San Miguel </t>
  </si>
  <si>
    <t xml:space="preserve">Urbanización Valladolid </t>
  </si>
  <si>
    <t xml:space="preserve">Afectación por dinámica fluvial adversa en el sector sur de la Urb. Valladolid que contribuye a la inestabilidad del talud  </t>
  </si>
  <si>
    <t xml:space="preserve">100 metros </t>
  </si>
  <si>
    <t xml:space="preserve">Afectación directa a viviendas y principalmente a un sector de la Urb. Valladolid.  Ya se han colapasado al menos 40 vivienda.  También hay afectacón en en calles, sistemas de tuberías y existe un riesgo inminente para un conjunto adicional de viviendas de la urbanización  Esta afectación fluvial contribuye a la inestabilidad del talud y de las condiciones de deslizamiento en la urbanización.  </t>
  </si>
  <si>
    <t xml:space="preserve">Construcción de obra de protección fluvial.   Largo: 100m;  Hincado: 2m; Altura Libre: 4  m ; Altura Total:6 m </t>
  </si>
  <si>
    <t xml:space="preserve">Entada a la Isla, sector Calle Sabanilla </t>
  </si>
  <si>
    <t xml:space="preserve">Río Jorco / Río Guatuso </t>
  </si>
  <si>
    <t xml:space="preserve">Afectación a viviendas y calle </t>
  </si>
  <si>
    <t xml:space="preserve">50 metros </t>
  </si>
  <si>
    <t>Margen del río, erosión avanzada, problemas de socavación, afectación potencial a viviendas y afectación directa a calle.</t>
  </si>
  <si>
    <t xml:space="preserve">Construcción de obra de protección fluvial.   Largo:50 m;  Hincado: 2m; Altura Libre: 4  m ; Altura Total:6 m </t>
  </si>
  <si>
    <t>El Llano inmediaciones del puente principal I</t>
  </si>
  <si>
    <t xml:space="preserve">Afectación directa a viviendas y propiedades </t>
  </si>
  <si>
    <t>Margen del río, erosión avanzada, problemas de socavación, afectación directa a viviendas y propiedades.</t>
  </si>
  <si>
    <t xml:space="preserve">Construcción de obra de protección fluvial.   Largo:20 m;  Hincado: 2m; Altura Libre: 2  m ; Altura Total:4 m </t>
  </si>
  <si>
    <t xml:space="preserve">San Antonio </t>
  </si>
  <si>
    <t xml:space="preserve">Urb. La Constancia </t>
  </si>
  <si>
    <t xml:space="preserve">Río Tiribí </t>
  </si>
  <si>
    <t xml:space="preserve">Afectación directa a viviendas y propiedades y Zona de Parque  </t>
  </si>
  <si>
    <t>Margen del río, erosión avanzada, problemas de socavación, afectación directa a viviendas y propiedades y zona de parque .</t>
  </si>
  <si>
    <t xml:space="preserve">Construcción de obra de protección fluvial.   Largo:50 m;  Hincado: 2m;  Altura Libre: 4  m ; Altura Total:6 m </t>
  </si>
  <si>
    <t xml:space="preserve">Urb. Boulevard </t>
  </si>
  <si>
    <t xml:space="preserve">Construcción de obra de protección fluvial.   Largo:20 m;  Doble Hincado: 3m; Doble Altura Libre: 4  m ; Altura Total:7 m </t>
  </si>
  <si>
    <t xml:space="preserve">Torremolinos y El Futuro </t>
  </si>
  <si>
    <t xml:space="preserve">Afectación directa a viviendas y propiedades así como la calle de acceso al sector de Torremolinos y El Futuro </t>
  </si>
  <si>
    <t xml:space="preserve">Margen del río, erosión avanzada, problemas de socavación, afectación directa a viviendas y propiedades y la calle de acceso a Torremolinos  y El Futuro </t>
  </si>
  <si>
    <t xml:space="preserve">Construcción de obra de protección fluvial.   Largo:125 m;  Hincado: 3m; Altura Libre: 4  m ; Altura Total:7 m </t>
  </si>
  <si>
    <t xml:space="preserve">Urb. Vista Verde 2 (Viviendas ) </t>
  </si>
  <si>
    <t xml:space="preserve">80 metros </t>
  </si>
  <si>
    <t xml:space="preserve">Margen del río, erosión avanzada, problemas de socavación, afectación directa a viviendas y propiedades </t>
  </si>
  <si>
    <t xml:space="preserve">Construcción de obra de protección fluvial.   Largo:80 m;  Hincado: 2m;  Altura Libre: 4  m ; Altura Total:6 m </t>
  </si>
  <si>
    <t xml:space="preserve">Urb. Madeira (Parque) </t>
  </si>
  <si>
    <t>Margen del río, erosión avanzada, problemas de socavación, afectación potencial a viviendas y propiedades y zona de parque .</t>
  </si>
  <si>
    <t xml:space="preserve">Rosario </t>
  </si>
  <si>
    <t xml:space="preserve">Calla Guadarrama </t>
  </si>
  <si>
    <t xml:space="preserve">Río Parrita / Río Alumbre </t>
  </si>
  <si>
    <t xml:space="preserve">Afectación directa a calle Guadarrama </t>
  </si>
  <si>
    <t>150 m</t>
  </si>
  <si>
    <t xml:space="preserve">Margen del río, erosión avanzada, problemas de socavación, afectación directa a al calle Guadarrama.  Se encuentra comprometida la seguridad vial de esta vía.  </t>
  </si>
  <si>
    <t xml:space="preserve">Construcción de obra de protección fluvial.   Largo:150 m;  Hincado: 2m; Altura Libre: 4  m ; Altura Total:4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</si>
</sst>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140A]* #,##0.00_-;\-[$₡-140A]* #,##0.00_-;_-[$₡-140A]* &quot;-&quot;??_-;_-@_-"/>
    <numFmt numFmtId="166" formatCode="&quot;₡&quot;#,##0.00"/>
    <numFmt numFmtId="167" formatCode="_-* #,##0.00\ _€_-;\-* #,##0.00\ _€_-;_-* &quot;-&quot;??\ _€_-;_-@_-"/>
    <numFmt numFmtId="168" formatCode="_(\₡* #,##0.00_);_(\₡* \(#,##0.00\);_(\₡* \-??_);_(@_)"/>
    <numFmt numFmtId="169" formatCode="_-* #,##0.00\ &quot;€&quot;_-;\-* #,##0.00\ &quot;€&quot;_-;_-* &quot;-&quot;??\ &quot;€&quot;_-;_-@_-"/>
    <numFmt numFmtId="170" formatCode="_(&quot;₡&quot;* #,##0.00_);_(&quot;₡&quot;* \(#,##0.00\);_(&quot;₡&quot;* &quot;-&quot;??_);_(@_)"/>
    <numFmt numFmtId="171" formatCode="[$₡-140A]#,##0.00"/>
    <numFmt numFmtId="172" formatCode="_-&quot;₡&quot;* #,##0_-;\-&quot;₡&quot;* #,##0_-;_-&quot;₡&quot;* &quot;-&quot;??_-;_-@_-"/>
    <numFmt numFmtId="173" formatCode="_(* #,##0.00_);_(* \(#,##0.00\);_(* &quot;-&quot;??_);_(@_)"/>
    <numFmt numFmtId="174" formatCode="#,##0.00_ ;\-#,##0.00\ "/>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Times New Roman"/>
      <family val="1"/>
    </font>
    <font>
      <sz val="9"/>
      <color indexed="81"/>
      <name val="Tahoma"/>
      <family val="2"/>
    </font>
    <font>
      <b/>
      <sz val="16"/>
      <name val="Arial Narrow"/>
      <family val="2"/>
    </font>
    <font>
      <b/>
      <sz val="10"/>
      <name val="Arial Narrow"/>
      <family val="2"/>
    </font>
    <font>
      <sz val="10"/>
      <name val="Arial Narrow"/>
      <family val="2"/>
    </font>
    <font>
      <b/>
      <sz val="11"/>
      <name val="Arial Narrow"/>
      <family val="2"/>
    </font>
    <font>
      <sz val="11"/>
      <name val="Arial Narrow"/>
      <family val="2"/>
    </font>
    <font>
      <sz val="10"/>
      <name val="Arial"/>
      <family val="2"/>
    </font>
    <font>
      <b/>
      <sz val="12"/>
      <name val="Arial Narrow"/>
      <family val="2"/>
    </font>
    <font>
      <b/>
      <sz val="18"/>
      <name val="Arial Narrow"/>
      <family val="2"/>
    </font>
    <font>
      <sz val="18"/>
      <name val="Arial Narrow"/>
      <family val="2"/>
    </font>
    <font>
      <sz val="16"/>
      <name val="Arial Narrow"/>
      <family val="2"/>
    </font>
    <font>
      <u/>
      <sz val="10"/>
      <color theme="10"/>
      <name val="Arial"/>
      <family val="2"/>
    </font>
    <font>
      <sz val="11"/>
      <name val="Arial"/>
      <family val="2"/>
    </font>
    <font>
      <sz val="11"/>
      <color indexed="8"/>
      <name val="Calibri"/>
      <family val="2"/>
      <charset val="1"/>
    </font>
    <font>
      <sz val="10"/>
      <color rgb="FF000000"/>
      <name val="Arial"/>
      <family val="2"/>
    </font>
    <font>
      <sz val="10"/>
      <name val="Arial"/>
      <family val="2"/>
      <charset val="1"/>
    </font>
    <font>
      <sz val="10"/>
      <name val="Arial"/>
      <family val="2"/>
    </font>
    <font>
      <sz val="8"/>
      <name val="Arial"/>
      <family val="2"/>
    </font>
    <font>
      <sz val="9"/>
      <name val="Arial"/>
      <family val="2"/>
    </font>
    <font>
      <sz val="10"/>
      <name val="Arial"/>
      <family val="2"/>
    </font>
    <font>
      <b/>
      <sz val="9"/>
      <color indexed="81"/>
      <name val="Tahoma"/>
      <family val="2"/>
    </font>
    <font>
      <sz val="9"/>
      <color indexed="8"/>
      <name val="Tahoma"/>
      <family val="2"/>
    </font>
    <font>
      <sz val="14"/>
      <name val="Arial"/>
      <family val="2"/>
    </font>
    <font>
      <sz val="8"/>
      <name val="Arial Narrow"/>
      <family val="2"/>
    </font>
    <font>
      <b/>
      <sz val="9"/>
      <name val="Arial Narrow"/>
      <family val="2"/>
    </font>
    <font>
      <b/>
      <sz val="14"/>
      <name val="Arial Narrow"/>
      <family val="2"/>
    </font>
    <font>
      <sz val="11"/>
      <color theme="1"/>
      <name val="Arial Narrow"/>
      <family val="2"/>
    </font>
    <font>
      <b/>
      <sz val="11"/>
      <color theme="1"/>
      <name val="Arial Narrow"/>
      <family val="2"/>
    </font>
    <font>
      <sz val="9"/>
      <name val="Arial Narrow"/>
      <family val="2"/>
    </font>
    <font>
      <sz val="12"/>
      <name val="Arial Narrow"/>
      <family val="2"/>
    </font>
    <font>
      <b/>
      <sz val="11"/>
      <name val="Arial"/>
      <family val="2"/>
    </font>
    <font>
      <b/>
      <sz val="10"/>
      <name val="Arial"/>
      <family val="2"/>
    </font>
    <font>
      <sz val="9"/>
      <color indexed="81"/>
      <name val="Tahoma"/>
      <charset val="1"/>
    </font>
    <font>
      <b/>
      <sz val="9"/>
      <color indexed="81"/>
      <name val="Tahoma"/>
      <charset val="1"/>
    </font>
    <font>
      <b/>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B2B2B2"/>
        <bgColor indexed="64"/>
      </patternFill>
    </fill>
    <fill>
      <patternFill patternType="solid">
        <fgColor rgb="FF00B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s>
  <cellStyleXfs count="36">
    <xf numFmtId="0" fontId="0" fillId="0" borderId="0"/>
    <xf numFmtId="0" fontId="12" fillId="0" borderId="0"/>
    <xf numFmtId="0" fontId="17" fillId="0" borderId="0" applyNumberFormat="0" applyFill="0" applyBorder="0" applyAlignment="0" applyProtection="0"/>
    <xf numFmtId="0" fontId="4" fillId="0" borderId="0"/>
    <xf numFmtId="0" fontId="19" fillId="0" borderId="0"/>
    <xf numFmtId="44" fontId="12" fillId="0" borderId="0" applyFont="0" applyFill="0" applyBorder="0" applyAlignment="0" applyProtection="0"/>
    <xf numFmtId="0" fontId="20" fillId="0" borderId="0"/>
    <xf numFmtId="167" fontId="20"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0" fontId="21" fillId="0" borderId="0"/>
    <xf numFmtId="168" fontId="21" fillId="0" borderId="0" applyBorder="0" applyProtection="0"/>
    <xf numFmtId="0" fontId="12" fillId="0" borderId="0"/>
    <xf numFmtId="169" fontId="1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22" fillId="0" borderId="0" applyFont="0" applyFill="0" applyBorder="0" applyAlignment="0" applyProtection="0"/>
    <xf numFmtId="0" fontId="3" fillId="0" borderId="0"/>
    <xf numFmtId="43" fontId="3"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70" fontId="12" fillId="0" borderId="0" applyFont="0" applyFill="0" applyBorder="0" applyAlignment="0" applyProtection="0"/>
    <xf numFmtId="0" fontId="2" fillId="0" borderId="0"/>
    <xf numFmtId="173" fontId="12" fillId="0" borderId="0" applyFont="0" applyFill="0" applyBorder="0" applyAlignment="0" applyProtection="0"/>
    <xf numFmtId="0" fontId="1" fillId="0" borderId="0"/>
    <xf numFmtId="44" fontId="12" fillId="0" borderId="0" applyFont="0" applyFill="0" applyBorder="0" applyAlignment="0" applyProtection="0"/>
    <xf numFmtId="42" fontId="1"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 fillId="0" borderId="0" applyFont="0" applyFill="0" applyBorder="0" applyAlignment="0" applyProtection="0"/>
  </cellStyleXfs>
  <cellXfs count="633">
    <xf numFmtId="0" fontId="0" fillId="0" borderId="0" xfId="0"/>
    <xf numFmtId="0" fontId="9" fillId="0" borderId="0" xfId="0" applyFont="1" applyAlignment="1">
      <alignment vertical="center"/>
    </xf>
    <xf numFmtId="0" fontId="10"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0" fontId="9" fillId="0" borderId="0" xfId="1" applyFont="1"/>
    <xf numFmtId="0" fontId="11" fillId="0" borderId="1" xfId="1" applyFont="1" applyBorder="1" applyAlignment="1">
      <alignment horizontal="center" vertical="center" wrapText="1"/>
    </xf>
    <xf numFmtId="44" fontId="11" fillId="0" borderId="1" xfId="1" applyNumberFormat="1" applyFont="1" applyBorder="1" applyAlignment="1">
      <alignment horizontal="left" vertical="center" wrapText="1"/>
    </xf>
    <xf numFmtId="4" fontId="11" fillId="0" borderId="1" xfId="1" applyNumberFormat="1" applyFont="1" applyBorder="1" applyAlignment="1">
      <alignment horizontal="center" vertical="center" wrapText="1"/>
    </xf>
    <xf numFmtId="44" fontId="10" fillId="2" borderId="8" xfId="1" applyNumberFormat="1" applyFont="1" applyFill="1" applyBorder="1" applyAlignment="1">
      <alignment horizontal="right" vertical="center" wrapText="1"/>
    </xf>
    <xf numFmtId="4" fontId="10" fillId="2" borderId="10" xfId="1" applyNumberFormat="1" applyFont="1" applyFill="1" applyBorder="1" applyAlignment="1">
      <alignment horizontal="right" vertical="center" wrapText="1"/>
    </xf>
    <xf numFmtId="0" fontId="9" fillId="0" borderId="0" xfId="1" applyFont="1" applyAlignment="1">
      <alignment horizontal="center"/>
    </xf>
    <xf numFmtId="0" fontId="16" fillId="0" borderId="0" xfId="0" applyFont="1"/>
    <xf numFmtId="0" fontId="9" fillId="0" borderId="0" xfId="0" applyFont="1"/>
    <xf numFmtId="165" fontId="11" fillId="0" borderId="1" xfId="0" applyNumberFormat="1" applyFont="1" applyBorder="1" applyAlignment="1">
      <alignment horizontal="left" vertical="center" wrapText="1"/>
    </xf>
    <xf numFmtId="4" fontId="11" fillId="0" borderId="1" xfId="0" applyNumberFormat="1" applyFont="1" applyBorder="1" applyAlignment="1">
      <alignment horizontal="center" vertical="center" wrapText="1"/>
    </xf>
    <xf numFmtId="165" fontId="10" fillId="2" borderId="1" xfId="0" applyNumberFormat="1" applyFont="1" applyFill="1" applyBorder="1" applyAlignment="1">
      <alignment horizontal="left" vertical="center" wrapText="1"/>
    </xf>
    <xf numFmtId="44" fontId="9" fillId="0" borderId="0" xfId="1" applyNumberFormat="1" applyFont="1"/>
    <xf numFmtId="0" fontId="12" fillId="0" borderId="1" xfId="0" applyFont="1" applyBorder="1" applyAlignment="1">
      <alignment horizontal="center" vertical="center" wrapText="1"/>
    </xf>
    <xf numFmtId="0" fontId="0" fillId="4" borderId="0" xfId="0" applyFill="1"/>
    <xf numFmtId="165" fontId="11" fillId="4" borderId="1" xfId="0" applyNumberFormat="1" applyFont="1" applyFill="1" applyBorder="1" applyAlignment="1">
      <alignment horizontal="left" vertical="center" wrapText="1"/>
    </xf>
    <xf numFmtId="44" fontId="11" fillId="0" borderId="1" xfId="0" applyNumberFormat="1" applyFont="1" applyBorder="1" applyAlignment="1">
      <alignment horizontal="left" vertical="center" wrapText="1"/>
    </xf>
    <xf numFmtId="0" fontId="12" fillId="0" borderId="0" xfId="1"/>
    <xf numFmtId="0" fontId="12" fillId="0" borderId="0" xfId="1" applyAlignment="1">
      <alignment wrapText="1"/>
    </xf>
    <xf numFmtId="0" fontId="24" fillId="0" borderId="0" xfId="1" applyFont="1"/>
    <xf numFmtId="166" fontId="28" fillId="0" borderId="0" xfId="1" applyNumberFormat="1" applyFont="1"/>
    <xf numFmtId="0" fontId="12" fillId="0" borderId="0" xfId="1" applyAlignment="1">
      <alignment horizontal="center" vertical="center"/>
    </xf>
    <xf numFmtId="0" fontId="18" fillId="0" borderId="0" xfId="1" applyFont="1"/>
    <xf numFmtId="0" fontId="12" fillId="4" borderId="0" xfId="1" applyFill="1"/>
    <xf numFmtId="166" fontId="12" fillId="0" borderId="0" xfId="1" applyNumberFormat="1"/>
    <xf numFmtId="0" fontId="28" fillId="0" borderId="0" xfId="1" applyFont="1"/>
    <xf numFmtId="170" fontId="0" fillId="0" borderId="0" xfId="23" applyFont="1"/>
    <xf numFmtId="44" fontId="12" fillId="0" borderId="0" xfId="1" applyNumberFormat="1"/>
    <xf numFmtId="0" fontId="0" fillId="0" borderId="1" xfId="0" applyBorder="1" applyAlignment="1">
      <alignment horizontal="center"/>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0" borderId="0" xfId="0" applyFont="1" applyAlignment="1">
      <alignment horizontal="center" vertical="center"/>
    </xf>
    <xf numFmtId="0" fontId="0" fillId="4" borderId="0" xfId="0" applyFill="1" applyAlignment="1">
      <alignment vertical="center"/>
    </xf>
    <xf numFmtId="0" fontId="0" fillId="0" borderId="0" xfId="0" applyAlignment="1">
      <alignment vertical="center"/>
    </xf>
    <xf numFmtId="164" fontId="10" fillId="3" borderId="1" xfId="0" applyNumberFormat="1" applyFont="1" applyFill="1" applyBorder="1" applyAlignment="1">
      <alignment horizontal="right" vertical="center" wrapText="1"/>
    </xf>
    <xf numFmtId="4" fontId="11" fillId="4" borderId="1" xfId="0" applyNumberFormat="1" applyFont="1" applyFill="1" applyBorder="1" applyAlignment="1">
      <alignment horizontal="center" vertical="center" wrapText="1"/>
    </xf>
    <xf numFmtId="0" fontId="11" fillId="0" borderId="0" xfId="0" applyFont="1"/>
    <xf numFmtId="4" fontId="10" fillId="2" borderId="12" xfId="1" applyNumberFormat="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4" fontId="10" fillId="2" borderId="13"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30" xfId="0" applyFont="1" applyFill="1" applyBorder="1" applyAlignment="1">
      <alignment horizontal="center" vertical="center" wrapText="1"/>
    </xf>
    <xf numFmtId="4" fontId="11" fillId="4" borderId="38" xfId="0" applyNumberFormat="1" applyFont="1" applyFill="1" applyBorder="1" applyAlignment="1">
      <alignment horizontal="right" vertical="center" wrapText="1"/>
    </xf>
    <xf numFmtId="0" fontId="11" fillId="4" borderId="19" xfId="0" applyFont="1" applyFill="1" applyBorder="1" applyAlignment="1">
      <alignment horizontal="center" wrapText="1"/>
    </xf>
    <xf numFmtId="0" fontId="11" fillId="4" borderId="5"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52" xfId="0" applyFont="1" applyFill="1" applyBorder="1" applyAlignment="1">
      <alignment horizontal="center" vertical="center" wrapText="1"/>
    </xf>
    <xf numFmtId="44" fontId="11" fillId="4" borderId="55" xfId="21" applyFont="1" applyFill="1" applyBorder="1" applyAlignment="1">
      <alignment horizontal="center" vertical="center" wrapText="1"/>
    </xf>
    <xf numFmtId="4" fontId="11" fillId="4" borderId="19" xfId="0" applyNumberFormat="1" applyFont="1" applyFill="1" applyBorder="1" applyAlignment="1">
      <alignment horizontal="right" vertical="center" wrapText="1"/>
    </xf>
    <xf numFmtId="0" fontId="11" fillId="4" borderId="5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1" fillId="4" borderId="34" xfId="0" applyFont="1" applyFill="1" applyBorder="1" applyAlignment="1">
      <alignment horizontal="center" vertical="center" wrapText="1"/>
    </xf>
    <xf numFmtId="4" fontId="11" fillId="4" borderId="57" xfId="0" applyNumberFormat="1" applyFont="1" applyFill="1" applyBorder="1" applyAlignment="1">
      <alignment horizontal="right" vertical="center" wrapText="1"/>
    </xf>
    <xf numFmtId="4" fontId="10" fillId="2" borderId="35" xfId="1" applyNumberFormat="1" applyFont="1" applyFill="1" applyBorder="1" applyAlignment="1">
      <alignment vertical="center" wrapText="1"/>
    </xf>
    <xf numFmtId="4" fontId="10" fillId="2" borderId="69" xfId="1" applyNumberFormat="1" applyFont="1" applyFill="1" applyBorder="1" applyAlignment="1">
      <alignment vertical="center" wrapText="1"/>
    </xf>
    <xf numFmtId="0" fontId="11" fillId="4" borderId="55" xfId="0" applyFont="1" applyFill="1" applyBorder="1" applyAlignment="1">
      <alignment horizontal="center" vertical="center" wrapText="1"/>
    </xf>
    <xf numFmtId="4" fontId="10" fillId="5" borderId="12" xfId="0" applyNumberFormat="1" applyFont="1" applyFill="1" applyBorder="1" applyAlignment="1">
      <alignment horizontal="center" vertical="center"/>
    </xf>
    <xf numFmtId="0" fontId="10" fillId="5" borderId="16" xfId="3" applyFont="1" applyFill="1" applyBorder="1"/>
    <xf numFmtId="0" fontId="11" fillId="0" borderId="0" xfId="1" applyFont="1"/>
    <xf numFmtId="0" fontId="10" fillId="0" borderId="0" xfId="1" applyFont="1" applyAlignment="1">
      <alignment horizontal="center" vertical="center"/>
    </xf>
    <xf numFmtId="0" fontId="10" fillId="3" borderId="20"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56" xfId="1" applyFont="1" applyFill="1" applyBorder="1" applyAlignment="1">
      <alignment horizontal="center" vertical="center" wrapText="1"/>
    </xf>
    <xf numFmtId="166" fontId="10" fillId="3" borderId="16" xfId="1" applyNumberFormat="1" applyFont="1" applyFill="1" applyBorder="1"/>
    <xf numFmtId="0" fontId="11" fillId="3" borderId="16" xfId="1" applyFont="1" applyFill="1" applyBorder="1" applyAlignment="1">
      <alignment vertical="center" wrapText="1"/>
    </xf>
    <xf numFmtId="166" fontId="10" fillId="3" borderId="63" xfId="1" applyNumberFormat="1" applyFont="1" applyFill="1" applyBorder="1"/>
    <xf numFmtId="2" fontId="10" fillId="3" borderId="13" xfId="1" applyNumberFormat="1" applyFont="1" applyFill="1" applyBorder="1" applyAlignment="1">
      <alignment horizontal="center"/>
    </xf>
    <xf numFmtId="171" fontId="10" fillId="3" borderId="13" xfId="1" applyNumberFormat="1" applyFont="1" applyFill="1" applyBorder="1"/>
    <xf numFmtId="0" fontId="10" fillId="3" borderId="16" xfId="1" applyFont="1" applyFill="1" applyBorder="1" applyAlignment="1">
      <alignment horizontal="center" wrapText="1"/>
    </xf>
    <xf numFmtId="0" fontId="11" fillId="0" borderId="0" xfId="1" applyFont="1" applyAlignment="1">
      <alignment wrapText="1"/>
    </xf>
    <xf numFmtId="0" fontId="11" fillId="4" borderId="37" xfId="1" applyFont="1" applyFill="1" applyBorder="1" applyAlignment="1">
      <alignment vertical="center"/>
    </xf>
    <xf numFmtId="0" fontId="11" fillId="4" borderId="17" xfId="1" applyFont="1" applyFill="1" applyBorder="1" applyAlignment="1">
      <alignment vertical="center" wrapText="1"/>
    </xf>
    <xf numFmtId="0" fontId="11" fillId="4" borderId="18" xfId="1" applyFont="1" applyFill="1" applyBorder="1" applyAlignment="1">
      <alignment horizontal="center" vertical="center"/>
    </xf>
    <xf numFmtId="0" fontId="11" fillId="4" borderId="55" xfId="1" applyFont="1" applyFill="1" applyBorder="1" applyAlignment="1">
      <alignment horizontal="center"/>
    </xf>
    <xf numFmtId="0" fontId="11" fillId="4" borderId="19" xfId="1" applyFont="1" applyFill="1" applyBorder="1"/>
    <xf numFmtId="0" fontId="11" fillId="4" borderId="38" xfId="1" applyFont="1" applyFill="1" applyBorder="1"/>
    <xf numFmtId="166" fontId="11" fillId="4" borderId="30" xfId="1" applyNumberFormat="1" applyFont="1" applyFill="1" applyBorder="1"/>
    <xf numFmtId="0" fontId="11" fillId="4" borderId="58" xfId="1" applyFont="1" applyFill="1" applyBorder="1" applyAlignment="1">
      <alignment vertical="center" wrapText="1"/>
    </xf>
    <xf numFmtId="0" fontId="11" fillId="4" borderId="33" xfId="1" applyFont="1" applyFill="1" applyBorder="1" applyAlignment="1">
      <alignment vertical="center"/>
    </xf>
    <xf numFmtId="0" fontId="11" fillId="4" borderId="1" xfId="1" applyFont="1" applyFill="1" applyBorder="1" applyAlignment="1">
      <alignment vertical="center" wrapText="1"/>
    </xf>
    <xf numFmtId="0" fontId="11" fillId="4" borderId="22" xfId="1" applyFont="1" applyFill="1" applyBorder="1" applyAlignment="1">
      <alignment horizontal="center" vertical="center"/>
    </xf>
    <xf numFmtId="166" fontId="11" fillId="4" borderId="55" xfId="1" applyNumberFormat="1" applyFont="1" applyFill="1" applyBorder="1"/>
    <xf numFmtId="0" fontId="11" fillId="4" borderId="48" xfId="1" applyFont="1" applyFill="1" applyBorder="1" applyAlignment="1">
      <alignment vertical="center"/>
    </xf>
    <xf numFmtId="0" fontId="11" fillId="4" borderId="23" xfId="1" applyFont="1" applyFill="1" applyBorder="1" applyAlignment="1">
      <alignment vertical="center" wrapText="1"/>
    </xf>
    <xf numFmtId="0" fontId="11" fillId="4" borderId="24" xfId="1" applyFont="1" applyFill="1" applyBorder="1" applyAlignment="1">
      <alignment horizontal="center" vertical="center"/>
    </xf>
    <xf numFmtId="0" fontId="11" fillId="4" borderId="34" xfId="1" applyFont="1" applyFill="1" applyBorder="1" applyAlignment="1">
      <alignment horizontal="center"/>
    </xf>
    <xf numFmtId="0" fontId="11" fillId="4" borderId="57" xfId="1" applyFont="1" applyFill="1" applyBorder="1"/>
    <xf numFmtId="166" fontId="11" fillId="4" borderId="34" xfId="1" applyNumberFormat="1" applyFont="1" applyFill="1" applyBorder="1"/>
    <xf numFmtId="0" fontId="11" fillId="4" borderId="17" xfId="1" applyFont="1" applyFill="1" applyBorder="1" applyAlignment="1">
      <alignment vertical="center"/>
    </xf>
    <xf numFmtId="0" fontId="11" fillId="4" borderId="18" xfId="1" applyFont="1" applyFill="1" applyBorder="1" applyAlignment="1">
      <alignment vertical="center" wrapText="1"/>
    </xf>
    <xf numFmtId="0" fontId="11" fillId="4" borderId="59" xfId="1" applyFont="1" applyFill="1" applyBorder="1" applyAlignment="1">
      <alignment horizontal="center"/>
    </xf>
    <xf numFmtId="0" fontId="11" fillId="4" borderId="46" xfId="1" applyFont="1" applyFill="1" applyBorder="1"/>
    <xf numFmtId="166" fontId="11" fillId="4" borderId="59" xfId="1" applyNumberFormat="1" applyFont="1" applyFill="1" applyBorder="1"/>
    <xf numFmtId="0" fontId="11" fillId="4" borderId="1" xfId="1" applyFont="1" applyFill="1" applyBorder="1" applyAlignment="1">
      <alignment vertical="center"/>
    </xf>
    <xf numFmtId="0" fontId="11" fillId="4" borderId="22" xfId="1" applyFont="1" applyFill="1" applyBorder="1" applyAlignment="1">
      <alignment vertical="center" wrapText="1"/>
    </xf>
    <xf numFmtId="0" fontId="11" fillId="4" borderId="45" xfId="1" applyFont="1" applyFill="1" applyBorder="1" applyAlignment="1">
      <alignment vertical="center"/>
    </xf>
    <xf numFmtId="0" fontId="11" fillId="4" borderId="2" xfId="1" applyFont="1" applyFill="1" applyBorder="1" applyAlignment="1">
      <alignment vertical="center"/>
    </xf>
    <xf numFmtId="0" fontId="11" fillId="4" borderId="60" xfId="1" applyFont="1" applyFill="1" applyBorder="1" applyAlignment="1">
      <alignment vertical="center" wrapText="1"/>
    </xf>
    <xf numFmtId="0" fontId="11" fillId="4" borderId="61" xfId="1" applyFont="1" applyFill="1" applyBorder="1" applyAlignment="1">
      <alignment horizontal="center"/>
    </xf>
    <xf numFmtId="0" fontId="11" fillId="4" borderId="62" xfId="1" applyFont="1" applyFill="1" applyBorder="1"/>
    <xf numFmtId="166" fontId="11" fillId="4" borderId="61" xfId="1" applyNumberFormat="1" applyFont="1" applyFill="1" applyBorder="1"/>
    <xf numFmtId="0" fontId="11" fillId="4" borderId="19" xfId="1" applyFont="1" applyFill="1" applyBorder="1" applyAlignment="1">
      <alignment horizontal="center"/>
    </xf>
    <xf numFmtId="0" fontId="11" fillId="4" borderId="57" xfId="1" applyFont="1" applyFill="1" applyBorder="1" applyAlignment="1">
      <alignment horizontal="center"/>
    </xf>
    <xf numFmtId="0" fontId="11" fillId="4" borderId="38" xfId="1" applyFont="1" applyFill="1" applyBorder="1" applyAlignment="1">
      <alignment horizontal="center"/>
    </xf>
    <xf numFmtId="0" fontId="10" fillId="4" borderId="0" xfId="1" applyFont="1" applyFill="1" applyAlignment="1">
      <alignment horizontal="center" vertical="center"/>
    </xf>
    <xf numFmtId="0" fontId="10" fillId="4" borderId="0" xfId="1" applyFont="1" applyFill="1" applyAlignment="1">
      <alignment horizontal="center" vertical="center" wrapText="1"/>
    </xf>
    <xf numFmtId="0" fontId="10" fillId="4" borderId="13" xfId="1" applyFont="1" applyFill="1" applyBorder="1" applyAlignment="1">
      <alignment horizontal="left" vertical="top" wrapText="1"/>
    </xf>
    <xf numFmtId="0" fontId="10" fillId="4" borderId="13" xfId="1" applyFont="1" applyFill="1" applyBorder="1" applyAlignment="1">
      <alignment horizontal="left" vertical="top"/>
    </xf>
    <xf numFmtId="0" fontId="10" fillId="4" borderId="14" xfId="1" applyFont="1" applyFill="1" applyBorder="1" applyAlignment="1">
      <alignment horizontal="left" vertical="top" wrapText="1"/>
    </xf>
    <xf numFmtId="0" fontId="11" fillId="4" borderId="18" xfId="1" applyFont="1" applyFill="1" applyBorder="1" applyAlignment="1">
      <alignment horizontal="center" vertical="center" wrapText="1"/>
    </xf>
    <xf numFmtId="0" fontId="11" fillId="4" borderId="22" xfId="1" applyFont="1" applyFill="1" applyBorder="1" applyAlignment="1">
      <alignment horizontal="center" vertical="center" wrapText="1"/>
    </xf>
    <xf numFmtId="0" fontId="11" fillId="4" borderId="24" xfId="1" applyFont="1" applyFill="1" applyBorder="1" applyAlignment="1">
      <alignment horizontal="center" vertical="center" wrapText="1"/>
    </xf>
    <xf numFmtId="0" fontId="11" fillId="4" borderId="0" xfId="1" applyFont="1" applyFill="1"/>
    <xf numFmtId="0" fontId="11" fillId="4" borderId="62" xfId="1" applyFont="1" applyFill="1" applyBorder="1" applyAlignment="1">
      <alignment horizontal="center"/>
    </xf>
    <xf numFmtId="0" fontId="11" fillId="4" borderId="58" xfId="1" applyFont="1" applyFill="1" applyBorder="1" applyAlignment="1">
      <alignment horizontal="center"/>
    </xf>
    <xf numFmtId="0" fontId="11" fillId="4" borderId="58" xfId="1" applyFont="1" applyFill="1" applyBorder="1"/>
    <xf numFmtId="0" fontId="11" fillId="4" borderId="20" xfId="1" applyFont="1" applyFill="1" applyBorder="1" applyAlignment="1">
      <alignment vertical="center"/>
    </xf>
    <xf numFmtId="0" fontId="11" fillId="4" borderId="20" xfId="1" applyFont="1" applyFill="1" applyBorder="1" applyAlignment="1">
      <alignment vertical="center" wrapText="1"/>
    </xf>
    <xf numFmtId="1" fontId="11" fillId="0" borderId="3" xfId="1" applyNumberFormat="1" applyFont="1" applyBorder="1" applyAlignment="1">
      <alignment horizontal="center"/>
    </xf>
    <xf numFmtId="0" fontId="11" fillId="4" borderId="37" xfId="1" applyFont="1" applyFill="1" applyBorder="1" applyAlignment="1">
      <alignment wrapText="1"/>
    </xf>
    <xf numFmtId="170" fontId="11" fillId="0" borderId="44" xfId="23" applyFont="1" applyBorder="1"/>
    <xf numFmtId="0" fontId="32" fillId="0" borderId="1" xfId="24" applyFont="1" applyBorder="1" applyAlignment="1">
      <alignment vertical="center"/>
    </xf>
    <xf numFmtId="0" fontId="32" fillId="0" borderId="1" xfId="24" applyFont="1" applyBorder="1" applyAlignment="1">
      <alignment horizontal="justify" vertical="top" wrapText="1"/>
    </xf>
    <xf numFmtId="0" fontId="32" fillId="0" borderId="1" xfId="24" applyFont="1" applyBorder="1" applyAlignment="1">
      <alignment horizontal="center" vertical="top" wrapText="1"/>
    </xf>
    <xf numFmtId="2" fontId="32" fillId="0" borderId="1" xfId="24" applyNumberFormat="1" applyFont="1" applyBorder="1" applyAlignment="1">
      <alignment horizontal="center" vertical="top" wrapText="1"/>
    </xf>
    <xf numFmtId="165" fontId="32" fillId="0" borderId="1" xfId="24" applyNumberFormat="1" applyFont="1" applyBorder="1" applyAlignment="1">
      <alignment vertical="center"/>
    </xf>
    <xf numFmtId="0" fontId="11" fillId="0" borderId="1" xfId="24" applyFont="1" applyBorder="1" applyAlignment="1">
      <alignment horizontal="center" vertical="top" wrapText="1"/>
    </xf>
    <xf numFmtId="0" fontId="11" fillId="0" borderId="1" xfId="24" applyFont="1" applyBorder="1" applyAlignment="1">
      <alignment horizontal="center" vertical="center"/>
    </xf>
    <xf numFmtId="0" fontId="32" fillId="0" borderId="1" xfId="24" applyFont="1" applyBorder="1"/>
    <xf numFmtId="0" fontId="11" fillId="0" borderId="2" xfId="24" applyFont="1" applyBorder="1"/>
    <xf numFmtId="0" fontId="10" fillId="2" borderId="64"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3" xfId="1" applyFont="1" applyBorder="1"/>
    <xf numFmtId="0" fontId="11" fillId="0" borderId="3" xfId="1" applyFont="1" applyBorder="1" applyAlignment="1">
      <alignment horizontal="center"/>
    </xf>
    <xf numFmtId="0" fontId="11" fillId="4" borderId="3" xfId="1" applyFont="1" applyFill="1" applyBorder="1" applyAlignment="1">
      <alignment wrapText="1"/>
    </xf>
    <xf numFmtId="166" fontId="11" fillId="0" borderId="3" xfId="23" applyNumberFormat="1" applyFont="1" applyBorder="1"/>
    <xf numFmtId="0" fontId="11" fillId="0" borderId="59" xfId="1" applyFont="1" applyBorder="1" applyAlignment="1">
      <alignment horizontal="center"/>
    </xf>
    <xf numFmtId="0" fontId="11" fillId="0" borderId="1" xfId="1" applyFont="1" applyBorder="1" applyAlignment="1">
      <alignment vertical="center"/>
    </xf>
    <xf numFmtId="0" fontId="11"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center"/>
    </xf>
    <xf numFmtId="0" fontId="11" fillId="4" borderId="1" xfId="1" applyFont="1" applyFill="1" applyBorder="1" applyAlignment="1">
      <alignment wrapText="1"/>
    </xf>
    <xf numFmtId="166" fontId="11" fillId="0" borderId="1" xfId="23" applyNumberFormat="1" applyFont="1" applyBorder="1"/>
    <xf numFmtId="166" fontId="10" fillId="7" borderId="2" xfId="23" applyNumberFormat="1" applyFont="1" applyFill="1" applyBorder="1" applyAlignment="1">
      <alignment vertical="center"/>
    </xf>
    <xf numFmtId="0" fontId="11" fillId="7" borderId="63" xfId="1" applyFont="1" applyFill="1" applyBorder="1" applyAlignment="1">
      <alignment horizontal="center"/>
    </xf>
    <xf numFmtId="0" fontId="11" fillId="0" borderId="1" xfId="1" applyFont="1" applyBorder="1" applyAlignment="1">
      <alignment horizontal="left" indent="1"/>
    </xf>
    <xf numFmtId="0" fontId="11" fillId="0" borderId="17" xfId="1" applyFont="1" applyBorder="1" applyAlignment="1">
      <alignment horizontal="center"/>
    </xf>
    <xf numFmtId="0" fontId="11" fillId="0" borderId="44" xfId="1" applyFont="1" applyBorder="1" applyAlignment="1">
      <alignment horizontal="center"/>
    </xf>
    <xf numFmtId="166" fontId="10" fillId="7" borderId="1" xfId="23" applyNumberFormat="1" applyFont="1" applyFill="1" applyBorder="1" applyAlignment="1">
      <alignment vertical="center"/>
    </xf>
    <xf numFmtId="0" fontId="11" fillId="7" borderId="59" xfId="1" applyFont="1" applyFill="1" applyBorder="1" applyAlignment="1">
      <alignment horizontal="center"/>
    </xf>
    <xf numFmtId="0" fontId="11" fillId="0" borderId="1" xfId="1" applyFont="1" applyBorder="1" applyAlignment="1">
      <alignment vertical="center" wrapText="1"/>
    </xf>
    <xf numFmtId="166" fontId="11" fillId="0" borderId="1" xfId="1" applyNumberFormat="1" applyFont="1" applyBorder="1" applyAlignment="1">
      <alignment vertical="center"/>
    </xf>
    <xf numFmtId="0" fontId="11" fillId="0" borderId="59" xfId="1" applyFont="1" applyBorder="1" applyAlignment="1">
      <alignment horizontal="center" vertical="center"/>
    </xf>
    <xf numFmtId="0" fontId="11" fillId="0" borderId="55" xfId="1" applyFont="1" applyBorder="1" applyAlignment="1">
      <alignment horizontal="center" vertical="center"/>
    </xf>
    <xf numFmtId="0" fontId="11" fillId="0" borderId="1" xfId="1" applyFont="1" applyBorder="1" applyAlignment="1">
      <alignment wrapText="1"/>
    </xf>
    <xf numFmtId="0" fontId="11" fillId="0" borderId="1" xfId="24" applyFont="1" applyBorder="1" applyAlignment="1">
      <alignment vertical="center" wrapText="1"/>
    </xf>
    <xf numFmtId="0" fontId="11" fillId="0" borderId="6" xfId="1" applyFont="1" applyBorder="1" applyAlignment="1">
      <alignment vertical="center"/>
    </xf>
    <xf numFmtId="0" fontId="11" fillId="7" borderId="0" xfId="1" applyFont="1" applyFill="1"/>
    <xf numFmtId="0" fontId="32" fillId="0" borderId="1" xfId="1" applyFont="1" applyBorder="1" applyAlignment="1">
      <alignment vertical="center" wrapText="1"/>
    </xf>
    <xf numFmtId="0" fontId="11" fillId="0" borderId="1" xfId="1" applyFont="1" applyBorder="1" applyAlignment="1">
      <alignment horizontal="left" vertical="top" wrapText="1"/>
    </xf>
    <xf numFmtId="166" fontId="11" fillId="0" borderId="1" xfId="1" applyNumberFormat="1" applyFont="1" applyBorder="1" applyAlignment="1">
      <alignment horizontal="center" vertical="center"/>
    </xf>
    <xf numFmtId="0" fontId="11" fillId="0" borderId="6" xfId="1" applyFont="1" applyBorder="1" applyAlignment="1">
      <alignment horizontal="center" vertical="center"/>
    </xf>
    <xf numFmtId="166" fontId="11" fillId="0" borderId="1" xfId="23" applyNumberFormat="1" applyFont="1" applyBorder="1" applyAlignment="1">
      <alignment horizontal="center" vertical="center"/>
    </xf>
    <xf numFmtId="166" fontId="11" fillId="0" borderId="1" xfId="23" applyNumberFormat="1" applyFont="1" applyFill="1" applyBorder="1" applyAlignment="1">
      <alignment horizontal="center" vertical="center"/>
    </xf>
    <xf numFmtId="0" fontId="11" fillId="0" borderId="1" xfId="1" applyFont="1" applyBorder="1" applyAlignment="1">
      <alignment horizontal="left" vertical="center" wrapText="1"/>
    </xf>
    <xf numFmtId="166" fontId="10" fillId="7" borderId="56" xfId="23" applyNumberFormat="1" applyFont="1" applyFill="1" applyBorder="1" applyAlignment="1">
      <alignment horizontal="center" vertical="center"/>
    </xf>
    <xf numFmtId="0" fontId="10" fillId="7" borderId="14" xfId="1" applyFont="1" applyFill="1" applyBorder="1" applyAlignment="1">
      <alignment vertical="center"/>
    </xf>
    <xf numFmtId="0" fontId="11" fillId="0" borderId="51" xfId="1" applyFont="1" applyBorder="1" applyAlignment="1">
      <alignment horizontal="center"/>
    </xf>
    <xf numFmtId="0" fontId="11" fillId="0" borderId="51" xfId="1" applyFont="1" applyBorder="1" applyAlignment="1">
      <alignment horizontal="center" vertical="center"/>
    </xf>
    <xf numFmtId="0" fontId="11" fillId="0" borderId="54" xfId="1" applyFont="1" applyBorder="1" applyAlignment="1">
      <alignment horizontal="center"/>
    </xf>
    <xf numFmtId="1" fontId="11" fillId="0" borderId="59" xfId="1" applyNumberFormat="1" applyFont="1" applyBorder="1" applyAlignment="1">
      <alignment horizontal="center"/>
    </xf>
    <xf numFmtId="170" fontId="11" fillId="0" borderId="44" xfId="23" applyFont="1" applyBorder="1" applyAlignment="1">
      <alignment horizontal="center"/>
    </xf>
    <xf numFmtId="0" fontId="11" fillId="0" borderId="44" xfId="1" applyFont="1" applyBorder="1" applyAlignment="1">
      <alignment horizontal="center" vertical="center"/>
    </xf>
    <xf numFmtId="1" fontId="11" fillId="3" borderId="41" xfId="1" applyNumberFormat="1" applyFont="1" applyFill="1" applyBorder="1"/>
    <xf numFmtId="170" fontId="10" fillId="3" borderId="56" xfId="23" applyFont="1" applyFill="1" applyBorder="1"/>
    <xf numFmtId="2" fontId="10" fillId="3" borderId="16" xfId="1" applyNumberFormat="1" applyFont="1" applyFill="1" applyBorder="1" applyAlignment="1">
      <alignment horizontal="center" vertical="center"/>
    </xf>
    <xf numFmtId="0" fontId="11" fillId="0" borderId="4" xfId="1" applyFont="1" applyBorder="1" applyAlignment="1">
      <alignment horizontal="center"/>
    </xf>
    <xf numFmtId="0" fontId="11" fillId="0" borderId="49" xfId="1" applyFont="1" applyBorder="1" applyAlignment="1">
      <alignment horizontal="center"/>
    </xf>
    <xf numFmtId="170" fontId="11" fillId="0" borderId="22" xfId="23" applyFont="1" applyBorder="1" applyAlignment="1">
      <alignment horizontal="center"/>
    </xf>
    <xf numFmtId="0" fontId="11" fillId="0" borderId="53" xfId="1" applyFont="1" applyBorder="1"/>
    <xf numFmtId="0" fontId="11" fillId="0" borderId="19" xfId="1" applyFont="1" applyBorder="1" applyAlignment="1">
      <alignment horizontal="center"/>
    </xf>
    <xf numFmtId="0" fontId="11" fillId="0" borderId="36" xfId="1" applyFont="1" applyBorder="1" applyAlignment="1">
      <alignment horizontal="center"/>
    </xf>
    <xf numFmtId="0" fontId="11" fillId="0" borderId="39" xfId="1" applyFont="1" applyBorder="1" applyAlignment="1">
      <alignment horizontal="center" vertical="center"/>
    </xf>
    <xf numFmtId="0" fontId="11" fillId="0" borderId="65" xfId="1" applyFont="1" applyBorder="1"/>
    <xf numFmtId="0" fontId="11" fillId="0" borderId="66" xfId="1" applyFont="1" applyBorder="1" applyAlignment="1">
      <alignment horizontal="center"/>
    </xf>
    <xf numFmtId="0" fontId="11" fillId="0" borderId="67" xfId="1" applyFont="1" applyBorder="1" applyAlignment="1">
      <alignment horizontal="center"/>
    </xf>
    <xf numFmtId="0" fontId="11" fillId="0" borderId="48" xfId="1" applyFont="1" applyBorder="1" applyAlignment="1">
      <alignment horizontal="center" vertical="center"/>
    </xf>
    <xf numFmtId="0" fontId="11" fillId="0" borderId="23" xfId="1" applyFont="1" applyBorder="1"/>
    <xf numFmtId="0" fontId="11" fillId="0" borderId="26" xfId="1" applyFont="1" applyBorder="1" applyAlignment="1">
      <alignment horizontal="center"/>
    </xf>
    <xf numFmtId="0" fontId="11" fillId="0" borderId="24" xfId="1" applyFont="1" applyBorder="1" applyAlignment="1">
      <alignment horizontal="center"/>
    </xf>
    <xf numFmtId="1" fontId="11" fillId="0" borderId="63" xfId="1" applyNumberFormat="1" applyFont="1" applyBorder="1" applyAlignment="1">
      <alignment horizontal="center"/>
    </xf>
    <xf numFmtId="170" fontId="11" fillId="0" borderId="68" xfId="23" applyFont="1" applyBorder="1" applyAlignment="1">
      <alignment horizontal="center"/>
    </xf>
    <xf numFmtId="0" fontId="11" fillId="0" borderId="1" xfId="1" applyFont="1" applyBorder="1" applyAlignment="1">
      <alignment vertical="top" wrapText="1"/>
    </xf>
    <xf numFmtId="4" fontId="11" fillId="0" borderId="1" xfId="1" applyNumberFormat="1" applyFont="1" applyBorder="1" applyAlignment="1">
      <alignment vertical="center" wrapText="1"/>
    </xf>
    <xf numFmtId="4" fontId="11" fillId="0" borderId="1" xfId="1" applyNumberFormat="1" applyFont="1" applyBorder="1" applyAlignment="1">
      <alignment vertical="top"/>
    </xf>
    <xf numFmtId="4" fontId="11" fillId="0" borderId="1" xfId="1" applyNumberFormat="1" applyFont="1" applyBorder="1" applyAlignment="1">
      <alignment vertical="center"/>
    </xf>
    <xf numFmtId="4" fontId="11" fillId="0" borderId="1" xfId="1" applyNumberFormat="1" applyFont="1" applyBorder="1" applyAlignment="1">
      <alignment vertical="top" wrapText="1"/>
    </xf>
    <xf numFmtId="172" fontId="11" fillId="0" borderId="1" xfId="23" applyNumberFormat="1" applyFont="1" applyBorder="1"/>
    <xf numFmtId="0" fontId="11" fillId="4" borderId="1" xfId="1" applyFont="1" applyFill="1" applyBorder="1"/>
    <xf numFmtId="0" fontId="11" fillId="4" borderId="1" xfId="1" applyFont="1" applyFill="1" applyBorder="1" applyAlignment="1">
      <alignment horizontal="center" vertical="center"/>
    </xf>
    <xf numFmtId="0" fontId="11" fillId="0" borderId="0" xfId="1" applyFont="1" applyAlignment="1">
      <alignment horizontal="center" vertical="center"/>
    </xf>
    <xf numFmtId="0" fontId="9" fillId="4" borderId="36" xfId="0" applyFont="1" applyFill="1" applyBorder="1"/>
    <xf numFmtId="0" fontId="9" fillId="4" borderId="0" xfId="0" applyFont="1" applyFill="1"/>
    <xf numFmtId="0" fontId="13" fillId="7" borderId="37"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18" xfId="0" applyFont="1" applyFill="1" applyBorder="1" applyAlignment="1">
      <alignment horizontal="center" vertical="center"/>
    </xf>
    <xf numFmtId="0" fontId="9" fillId="0" borderId="4" xfId="0" applyFont="1" applyBorder="1"/>
    <xf numFmtId="166" fontId="29" fillId="0" borderId="19" xfId="18" applyNumberFormat="1" applyFont="1" applyFill="1" applyBorder="1" applyAlignment="1">
      <alignment horizontal="center" vertical="center"/>
    </xf>
    <xf numFmtId="166" fontId="29" fillId="0" borderId="5" xfId="18" applyNumberFormat="1" applyFont="1" applyFill="1" applyBorder="1" applyAlignment="1">
      <alignment horizontal="center" vertical="center"/>
    </xf>
    <xf numFmtId="0" fontId="9" fillId="0" borderId="66" xfId="0" applyFont="1" applyBorder="1"/>
    <xf numFmtId="166" fontId="29" fillId="0" borderId="58" xfId="18" applyNumberFormat="1" applyFont="1" applyFill="1" applyBorder="1" applyAlignment="1">
      <alignment horizontal="center" vertical="center"/>
    </xf>
    <xf numFmtId="166" fontId="29" fillId="0" borderId="0" xfId="18" applyNumberFormat="1" applyFont="1" applyFill="1" applyBorder="1" applyAlignment="1">
      <alignment horizontal="center" vertical="center"/>
    </xf>
    <xf numFmtId="166" fontId="30" fillId="2" borderId="16" xfId="0" applyNumberFormat="1" applyFont="1" applyFill="1" applyBorder="1" applyAlignment="1">
      <alignment horizontal="right" vertical="top"/>
    </xf>
    <xf numFmtId="0" fontId="9" fillId="4" borderId="4" xfId="0" applyFont="1" applyFill="1" applyBorder="1"/>
    <xf numFmtId="166" fontId="29" fillId="4" borderId="19" xfId="18" applyNumberFormat="1" applyFont="1" applyFill="1" applyBorder="1" applyAlignment="1">
      <alignment horizontal="center" vertical="center"/>
    </xf>
    <xf numFmtId="166" fontId="29" fillId="4" borderId="5" xfId="18" applyNumberFormat="1" applyFont="1" applyFill="1" applyBorder="1" applyAlignment="1">
      <alignment horizontal="center" vertical="center"/>
    </xf>
    <xf numFmtId="166" fontId="30" fillId="2" borderId="16" xfId="0" applyNumberFormat="1" applyFont="1" applyFill="1" applyBorder="1" applyAlignment="1">
      <alignment horizontal="center" vertical="top"/>
    </xf>
    <xf numFmtId="0" fontId="32" fillId="4" borderId="0" xfId="19" applyFont="1" applyFill="1"/>
    <xf numFmtId="4"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vertical="center"/>
    </xf>
    <xf numFmtId="164" fontId="11" fillId="0" borderId="0" xfId="0" applyNumberFormat="1" applyFont="1" applyAlignment="1">
      <alignment vertical="center"/>
    </xf>
    <xf numFmtId="0" fontId="11" fillId="0" borderId="0" xfId="0" applyFont="1" applyAlignment="1">
      <alignment horizontal="center" vertical="center"/>
    </xf>
    <xf numFmtId="0" fontId="10" fillId="7" borderId="13" xfId="1" applyFont="1" applyFill="1" applyBorder="1" applyAlignment="1">
      <alignment vertical="center" wrapText="1"/>
    </xf>
    <xf numFmtId="0" fontId="10" fillId="7" borderId="14" xfId="1" applyFont="1" applyFill="1" applyBorder="1" applyAlignment="1">
      <alignment vertical="center" wrapText="1"/>
    </xf>
    <xf numFmtId="165" fontId="33" fillId="7" borderId="2" xfId="24" applyNumberFormat="1" applyFont="1" applyFill="1" applyBorder="1" applyAlignment="1">
      <alignment vertical="center"/>
    </xf>
    <xf numFmtId="0" fontId="32" fillId="0" borderId="3" xfId="24" applyFont="1" applyBorder="1" applyAlignment="1">
      <alignment horizontal="justify" vertical="top" wrapText="1"/>
    </xf>
    <xf numFmtId="0" fontId="11" fillId="0" borderId="3" xfId="24" applyFont="1" applyBorder="1" applyAlignment="1">
      <alignment horizontal="center" vertical="top" wrapText="1"/>
    </xf>
    <xf numFmtId="2" fontId="32" fillId="0" borderId="3" xfId="24" applyNumberFormat="1" applyFont="1" applyBorder="1" applyAlignment="1">
      <alignment horizontal="center" vertical="top" wrapText="1"/>
    </xf>
    <xf numFmtId="0" fontId="11" fillId="0" borderId="3" xfId="24" applyFont="1" applyBorder="1" applyAlignment="1">
      <alignment horizontal="center" vertical="center"/>
    </xf>
    <xf numFmtId="0" fontId="32" fillId="0" borderId="3" xfId="24" applyFont="1" applyBorder="1" applyAlignment="1">
      <alignment vertical="center"/>
    </xf>
    <xf numFmtId="0" fontId="11" fillId="0" borderId="3" xfId="24" applyFont="1" applyBorder="1" applyAlignment="1">
      <alignment vertical="center" wrapText="1"/>
    </xf>
    <xf numFmtId="165" fontId="32" fillId="0" borderId="3" xfId="24" applyNumberFormat="1" applyFont="1" applyBorder="1" applyAlignment="1">
      <alignment vertical="center"/>
    </xf>
    <xf numFmtId="0" fontId="11" fillId="0" borderId="53" xfId="1" applyFont="1" applyBorder="1" applyAlignment="1">
      <alignment vertical="center"/>
    </xf>
    <xf numFmtId="1" fontId="11" fillId="3" borderId="41" xfId="1" applyNumberFormat="1" applyFont="1" applyFill="1" applyBorder="1" applyAlignment="1">
      <alignment vertical="center"/>
    </xf>
    <xf numFmtId="170" fontId="10" fillId="3" borderId="56" xfId="23" applyFont="1" applyFill="1" applyBorder="1" applyAlignment="1">
      <alignment vertical="center"/>
    </xf>
    <xf numFmtId="0" fontId="12" fillId="0" borderId="0" xfId="1" applyAlignment="1">
      <alignment vertical="center"/>
    </xf>
    <xf numFmtId="0" fontId="11" fillId="0" borderId="51" xfId="1" applyFont="1" applyBorder="1" applyAlignment="1">
      <alignment wrapText="1"/>
    </xf>
    <xf numFmtId="0" fontId="11" fillId="0" borderId="39" xfId="1" applyFont="1" applyBorder="1" applyAlignment="1">
      <alignment wrapText="1"/>
    </xf>
    <xf numFmtId="0" fontId="11" fillId="0" borderId="37" xfId="1" applyFont="1" applyBorder="1" applyAlignment="1">
      <alignment wrapText="1"/>
    </xf>
    <xf numFmtId="0" fontId="10" fillId="2" borderId="10" xfId="1"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15" xfId="1" applyFont="1" applyBorder="1" applyAlignment="1">
      <alignment horizontal="center" vertical="center" wrapText="1"/>
    </xf>
    <xf numFmtId="165" fontId="11" fillId="0" borderId="10" xfId="25" applyNumberFormat="1" applyFont="1" applyFill="1" applyBorder="1" applyAlignment="1">
      <alignment horizontal="center" vertical="center" wrapText="1"/>
    </xf>
    <xf numFmtId="4" fontId="10" fillId="2" borderId="34" xfId="1" applyNumberFormat="1" applyFont="1" applyFill="1" applyBorder="1" applyAlignment="1">
      <alignment horizontal="right" vertical="top"/>
    </xf>
    <xf numFmtId="4" fontId="10" fillId="2" borderId="16" xfId="1" applyNumberFormat="1" applyFont="1" applyFill="1" applyBorder="1" applyAlignment="1">
      <alignment horizontal="right" vertical="top"/>
    </xf>
    <xf numFmtId="0" fontId="11" fillId="0" borderId="15" xfId="1" applyFont="1" applyBorder="1" applyAlignment="1">
      <alignment horizontal="left" vertical="center" wrapText="1"/>
    </xf>
    <xf numFmtId="0" fontId="11" fillId="0" borderId="15" xfId="1" quotePrefix="1" applyFont="1" applyBorder="1" applyAlignment="1">
      <alignment horizontal="center" vertical="center" wrapText="1"/>
    </xf>
    <xf numFmtId="0" fontId="11" fillId="4" borderId="4" xfId="1" applyFont="1" applyFill="1" applyBorder="1" applyAlignment="1">
      <alignment vertical="center" wrapText="1"/>
    </xf>
    <xf numFmtId="0" fontId="11" fillId="4" borderId="70" xfId="1" applyFont="1" applyFill="1" applyBorder="1" applyAlignment="1">
      <alignment horizontal="center" vertical="center"/>
    </xf>
    <xf numFmtId="0" fontId="11" fillId="4" borderId="71" xfId="1" applyFont="1" applyFill="1" applyBorder="1" applyAlignment="1">
      <alignment horizontal="center" vertical="center"/>
    </xf>
    <xf numFmtId="0" fontId="11" fillId="4" borderId="16" xfId="1" applyFont="1" applyFill="1" applyBorder="1" applyAlignment="1">
      <alignment horizontal="center" vertical="center" wrapText="1"/>
    </xf>
    <xf numFmtId="0" fontId="11" fillId="4" borderId="13" xfId="1" applyFont="1" applyFill="1" applyBorder="1" applyAlignment="1">
      <alignment vertical="top"/>
    </xf>
    <xf numFmtId="0" fontId="16" fillId="4" borderId="13" xfId="1" applyFont="1" applyFill="1" applyBorder="1" applyAlignment="1">
      <alignment vertical="top"/>
    </xf>
    <xf numFmtId="0" fontId="35" fillId="4" borderId="13" xfId="1" applyFont="1" applyFill="1" applyBorder="1" applyAlignment="1">
      <alignment vertical="top"/>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9" fillId="0" borderId="1" xfId="0" applyFont="1" applyBorder="1" applyAlignment="1">
      <alignment horizontal="center" vertical="center" wrapText="1"/>
    </xf>
    <xf numFmtId="166" fontId="29" fillId="0" borderId="1" xfId="0" applyNumberFormat="1" applyFont="1" applyBorder="1" applyAlignment="1">
      <alignment horizontal="center" vertical="center" wrapText="1"/>
    </xf>
    <xf numFmtId="0" fontId="32" fillId="0" borderId="1" xfId="0" applyFont="1" applyBorder="1"/>
    <xf numFmtId="0" fontId="32" fillId="0" borderId="1" xfId="0" applyFont="1" applyBorder="1" applyAlignment="1">
      <alignment vertical="center"/>
    </xf>
    <xf numFmtId="14" fontId="29" fillId="0" borderId="1" xfId="0" applyNumberFormat="1" applyFont="1" applyBorder="1" applyAlignment="1">
      <alignment horizontal="center" vertical="center" wrapText="1"/>
    </xf>
    <xf numFmtId="166"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66" fontId="10" fillId="2" borderId="8" xfId="1" applyNumberFormat="1" applyFont="1" applyFill="1" applyBorder="1" applyAlignment="1">
      <alignment horizontal="right" vertical="center" wrapText="1"/>
    </xf>
    <xf numFmtId="166" fontId="18" fillId="0" borderId="22" xfId="26" applyNumberFormat="1" applyFont="1" applyFill="1" applyBorder="1" applyAlignment="1">
      <alignment horizontal="center" vertical="center" wrapText="1"/>
    </xf>
    <xf numFmtId="166" fontId="18" fillId="0" borderId="22" xfId="28" applyNumberFormat="1" applyFont="1" applyFill="1" applyBorder="1" applyAlignment="1">
      <alignment horizontal="center" vertical="center" wrapText="1"/>
    </xf>
    <xf numFmtId="0" fontId="36" fillId="0" borderId="33" xfId="26" applyFont="1" applyFill="1" applyBorder="1" applyAlignment="1">
      <alignment horizontal="center" vertical="center" wrapText="1"/>
    </xf>
    <xf numFmtId="0" fontId="36" fillId="0" borderId="1" xfId="26" applyFont="1" applyFill="1" applyBorder="1" applyAlignment="1">
      <alignment horizontal="center" vertical="center" wrapText="1"/>
    </xf>
    <xf numFmtId="0" fontId="18" fillId="0" borderId="1" xfId="26" applyFont="1" applyFill="1" applyBorder="1" applyAlignment="1">
      <alignment horizontal="center" vertical="center" wrapText="1"/>
    </xf>
    <xf numFmtId="0" fontId="18" fillId="0" borderId="1" xfId="26"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16" fillId="0" borderId="0" xfId="0" applyFont="1" applyBorder="1"/>
    <xf numFmtId="0" fontId="9" fillId="0" borderId="0" xfId="0" applyFont="1" applyBorder="1"/>
    <xf numFmtId="165" fontId="9" fillId="0" borderId="0" xfId="0" applyNumberFormat="1" applyFont="1" applyBorder="1"/>
    <xf numFmtId="0" fontId="9" fillId="0" borderId="0" xfId="0" applyFont="1" applyBorder="1" applyAlignment="1">
      <alignment vertical="center"/>
    </xf>
    <xf numFmtId="166" fontId="23" fillId="4" borderId="0"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1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horizontal="left" vertical="center" wrapText="1"/>
    </xf>
    <xf numFmtId="0" fontId="23" fillId="0" borderId="1" xfId="0" applyFont="1" applyBorder="1" applyAlignment="1">
      <alignment horizontal="left" vertical="center" wrapText="1"/>
    </xf>
    <xf numFmtId="42" fontId="23" fillId="0" borderId="1" xfId="22" applyFont="1" applyFill="1" applyBorder="1" applyAlignment="1">
      <alignment horizontal="right" vertical="center" wrapText="1"/>
    </xf>
    <xf numFmtId="4" fontId="23" fillId="0" borderId="1" xfId="1" applyNumberFormat="1" applyFont="1" applyBorder="1" applyAlignment="1">
      <alignment horizontal="center" vertical="center" wrapText="1"/>
    </xf>
    <xf numFmtId="44" fontId="23" fillId="0" borderId="1" xfId="5" applyFont="1" applyFill="1" applyBorder="1" applyAlignment="1">
      <alignment horizontal="right" vertical="center" wrapText="1"/>
    </xf>
    <xf numFmtId="166" fontId="2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7" xfId="0" applyFont="1" applyBorder="1" applyAlignment="1">
      <alignment horizontal="center" vertical="center" wrapText="1"/>
    </xf>
    <xf numFmtId="0" fontId="18" fillId="0" borderId="1" xfId="0" applyFont="1" applyBorder="1" applyAlignment="1">
      <alignment horizontal="center" vertical="center" wrapText="1"/>
    </xf>
    <xf numFmtId="0" fontId="23" fillId="4" borderId="53"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4" borderId="1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2" fillId="4" borderId="49" xfId="0" applyFont="1" applyFill="1" applyBorder="1" applyAlignment="1">
      <alignment horizontal="center" vertical="center" wrapText="1"/>
    </xf>
    <xf numFmtId="166" fontId="12" fillId="4" borderId="49" xfId="0" applyNumberFormat="1" applyFont="1" applyFill="1" applyBorder="1" applyAlignment="1">
      <alignment horizontal="center" vertical="center" wrapText="1"/>
    </xf>
    <xf numFmtId="0" fontId="12" fillId="4" borderId="74"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47"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0" fillId="0" borderId="19" xfId="0" applyFont="1" applyBorder="1"/>
    <xf numFmtId="0" fontId="0" fillId="0" borderId="55" xfId="0" applyBorder="1"/>
    <xf numFmtId="0" fontId="0" fillId="0" borderId="5" xfId="0" applyBorder="1" applyAlignment="1">
      <alignment horizontal="center"/>
    </xf>
    <xf numFmtId="0" fontId="0" fillId="0" borderId="19" xfId="0" applyBorder="1" applyAlignment="1">
      <alignment horizontal="center"/>
    </xf>
    <xf numFmtId="0" fontId="18" fillId="0" borderId="55" xfId="0" applyFont="1" applyBorder="1" applyAlignment="1">
      <alignment horizontal="center" vertical="center" wrapText="1"/>
    </xf>
    <xf numFmtId="174" fontId="0" fillId="0" borderId="55" xfId="10" applyNumberFormat="1" applyFont="1" applyBorder="1"/>
    <xf numFmtId="43" fontId="0" fillId="0" borderId="55" xfId="10" applyFont="1" applyBorder="1"/>
    <xf numFmtId="0" fontId="0" fillId="0" borderId="5" xfId="0" applyBorder="1"/>
    <xf numFmtId="0" fontId="0" fillId="0" borderId="27" xfId="0" applyBorder="1"/>
    <xf numFmtId="0" fontId="40" fillId="0" borderId="57" xfId="0" applyFont="1" applyBorder="1"/>
    <xf numFmtId="0" fontId="0" fillId="0" borderId="61" xfId="0" applyBorder="1"/>
    <xf numFmtId="0" fontId="0" fillId="0" borderId="27" xfId="0" applyBorder="1" applyAlignment="1">
      <alignment horizontal="center"/>
    </xf>
    <xf numFmtId="0" fontId="0" fillId="0" borderId="57" xfId="0" applyBorder="1" applyAlignment="1">
      <alignment horizontal="center"/>
    </xf>
    <xf numFmtId="0" fontId="18" fillId="0" borderId="61" xfId="0" applyFont="1" applyBorder="1" applyAlignment="1">
      <alignment horizontal="center" vertical="center" wrapText="1"/>
    </xf>
    <xf numFmtId="174" fontId="0" fillId="0" borderId="61" xfId="10" applyNumberFormat="1" applyFont="1" applyBorder="1"/>
    <xf numFmtId="43" fontId="0" fillId="0" borderId="61" xfId="10" applyFont="1" applyBorder="1"/>
    <xf numFmtId="43" fontId="10" fillId="3" borderId="14" xfId="1" applyNumberFormat="1" applyFont="1" applyFill="1" applyBorder="1" applyAlignment="1"/>
    <xf numFmtId="43" fontId="10" fillId="2" borderId="13" xfId="1" applyNumberFormat="1" applyFont="1" applyFill="1" applyBorder="1" applyAlignment="1">
      <alignment vertical="top"/>
    </xf>
    <xf numFmtId="174" fontId="10" fillId="2" borderId="13" xfId="1" applyNumberFormat="1" applyFont="1" applyFill="1" applyBorder="1" applyAlignment="1">
      <alignment vertical="top"/>
    </xf>
    <xf numFmtId="174" fontId="10" fillId="2" borderId="67" xfId="1" applyNumberFormat="1" applyFont="1" applyFill="1" applyBorder="1" applyAlignment="1">
      <alignment horizontal="center" vertical="top"/>
    </xf>
    <xf numFmtId="43" fontId="37" fillId="3" borderId="13" xfId="0" applyNumberFormat="1" applyFont="1" applyFill="1" applyBorder="1"/>
    <xf numFmtId="43" fontId="37" fillId="3" borderId="14" xfId="0" applyNumberFormat="1" applyFont="1" applyFill="1" applyBorder="1"/>
    <xf numFmtId="0" fontId="11" fillId="4" borderId="0" xfId="0" applyFont="1" applyFill="1"/>
    <xf numFmtId="0" fontId="11" fillId="4" borderId="0" xfId="0" applyFont="1" applyFill="1" applyBorder="1"/>
    <xf numFmtId="0" fontId="8" fillId="4" borderId="12" xfId="0" applyFont="1" applyFill="1" applyBorder="1" applyAlignment="1">
      <alignment vertical="center"/>
    </xf>
    <xf numFmtId="0" fontId="8" fillId="4" borderId="16" xfId="0" applyFont="1" applyFill="1" applyBorder="1" applyAlignment="1">
      <alignment vertical="center"/>
    </xf>
    <xf numFmtId="0" fontId="9" fillId="4" borderId="0" xfId="0" applyFont="1" applyFill="1" applyBorder="1"/>
    <xf numFmtId="0" fontId="8" fillId="4" borderId="0" xfId="0" applyFont="1" applyFill="1" applyBorder="1" applyAlignment="1">
      <alignment horizontal="left" vertical="center" wrapText="1"/>
    </xf>
    <xf numFmtId="0" fontId="8" fillId="4" borderId="0" xfId="0" applyFont="1" applyFill="1" applyBorder="1" applyAlignment="1">
      <alignment vertical="center"/>
    </xf>
    <xf numFmtId="4" fontId="30" fillId="2" borderId="12" xfId="0" applyNumberFormat="1" applyFont="1" applyFill="1" applyBorder="1" applyAlignment="1">
      <alignment horizontal="center" vertical="center" wrapText="1"/>
    </xf>
    <xf numFmtId="4" fontId="30" fillId="2" borderId="16" xfId="0" applyNumberFormat="1" applyFont="1" applyFill="1" applyBorder="1" applyAlignment="1">
      <alignment horizontal="center" vertical="center" wrapText="1"/>
    </xf>
    <xf numFmtId="4" fontId="30" fillId="2" borderId="13" xfId="0" applyNumberFormat="1" applyFont="1" applyFill="1" applyBorder="1" applyAlignment="1">
      <alignment horizontal="center" vertical="center" wrapText="1"/>
    </xf>
    <xf numFmtId="4" fontId="30" fillId="2" borderId="14" xfId="0" applyNumberFormat="1" applyFont="1" applyFill="1" applyBorder="1" applyAlignment="1">
      <alignment horizontal="center" vertical="center" wrapText="1"/>
    </xf>
    <xf numFmtId="0" fontId="29" fillId="4" borderId="16" xfId="0" applyFont="1" applyFill="1" applyBorder="1" applyAlignment="1">
      <alignment horizontal="center" vertical="center" wrapText="1"/>
    </xf>
    <xf numFmtId="165" fontId="29" fillId="4" borderId="16" xfId="10" applyNumberFormat="1"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57"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38" xfId="0" applyFont="1" applyFill="1" applyBorder="1" applyAlignment="1">
      <alignment horizontal="center" vertical="center" wrapText="1"/>
    </xf>
    <xf numFmtId="165" fontId="8" fillId="7" borderId="13" xfId="0" applyNumberFormat="1" applyFont="1" applyFill="1" applyBorder="1" applyAlignment="1"/>
    <xf numFmtId="0" fontId="8" fillId="7" borderId="14" xfId="0" applyFont="1" applyFill="1" applyBorder="1" applyAlignment="1"/>
    <xf numFmtId="0" fontId="29" fillId="0" borderId="20" xfId="0" applyFont="1" applyBorder="1" applyAlignment="1">
      <alignment horizontal="center" vertical="center" wrapText="1"/>
    </xf>
    <xf numFmtId="165" fontId="29" fillId="0" borderId="20" xfId="10" applyNumberFormat="1" applyFont="1" applyFill="1" applyBorder="1" applyAlignment="1">
      <alignment horizontal="center" vertical="center" wrapText="1"/>
    </xf>
    <xf numFmtId="165" fontId="8" fillId="7" borderId="13" xfId="0" applyNumberFormat="1" applyFont="1" applyFill="1" applyBorder="1"/>
    <xf numFmtId="0" fontId="9" fillId="7" borderId="14" xfId="0" applyFont="1" applyFill="1" applyBorder="1"/>
    <xf numFmtId="165" fontId="8" fillId="7" borderId="12" xfId="0" applyNumberFormat="1" applyFont="1" applyFill="1" applyBorder="1"/>
    <xf numFmtId="0" fontId="23" fillId="4" borderId="16" xfId="0" applyFont="1" applyFill="1" applyBorder="1" applyAlignment="1">
      <alignment horizontal="center" vertical="center" wrapText="1"/>
    </xf>
    <xf numFmtId="165" fontId="23" fillId="4" borderId="16" xfId="18" applyNumberFormat="1" applyFont="1" applyFill="1" applyBorder="1" applyAlignment="1">
      <alignment horizontal="center" vertical="center" wrapText="1"/>
    </xf>
    <xf numFmtId="0" fontId="23" fillId="0" borderId="16" xfId="0" applyFont="1" applyBorder="1" applyAlignment="1">
      <alignment horizontal="center" vertical="center" wrapText="1"/>
    </xf>
    <xf numFmtId="0" fontId="23" fillId="4" borderId="38" xfId="0" applyFont="1" applyFill="1" applyBorder="1" applyAlignment="1">
      <alignment horizontal="center" vertical="center" wrapText="1"/>
    </xf>
    <xf numFmtId="0" fontId="23" fillId="0" borderId="14" xfId="0" applyFont="1" applyBorder="1" applyAlignment="1">
      <alignment horizontal="center" vertical="center" wrapText="1"/>
    </xf>
    <xf numFmtId="165" fontId="23" fillId="0" borderId="16" xfId="18"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65" fontId="23" fillId="0" borderId="46" xfId="18" applyNumberFormat="1" applyFont="1" applyFill="1" applyBorder="1" applyAlignment="1">
      <alignment horizontal="center" vertical="center" wrapText="1"/>
    </xf>
    <xf numFmtId="0" fontId="23" fillId="0" borderId="46" xfId="0" applyFont="1" applyBorder="1" applyAlignment="1">
      <alignment horizontal="center" vertical="center" wrapText="1"/>
    </xf>
    <xf numFmtId="165" fontId="23" fillId="4" borderId="46" xfId="18"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58" xfId="0" applyFont="1" applyFill="1" applyBorder="1" applyAlignment="1">
      <alignment horizontal="center" vertical="center" wrapText="1"/>
    </xf>
    <xf numFmtId="0" fontId="23" fillId="4" borderId="46" xfId="0" applyFont="1" applyFill="1" applyBorder="1" applyAlignment="1">
      <alignment horizontal="center" vertical="center" wrapText="1"/>
    </xf>
    <xf numFmtId="4" fontId="23" fillId="4" borderId="22" xfId="0" applyNumberFormat="1" applyFont="1" applyFill="1" applyBorder="1" applyAlignment="1">
      <alignment horizontal="right" vertical="center" wrapText="1"/>
    </xf>
    <xf numFmtId="0" fontId="23" fillId="0" borderId="38" xfId="0" applyFont="1" applyBorder="1" applyAlignment="1">
      <alignment horizontal="center" vertical="center" wrapText="1"/>
    </xf>
    <xf numFmtId="165" fontId="23" fillId="0" borderId="10" xfId="18" applyNumberFormat="1"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0" fillId="2" borderId="40" xfId="0" applyFont="1" applyFill="1" applyBorder="1" applyAlignment="1">
      <alignment horizontal="center" vertical="top"/>
    </xf>
    <xf numFmtId="0" fontId="34" fillId="2" borderId="41" xfId="0" applyFont="1" applyFill="1" applyBorder="1" applyAlignment="1">
      <alignment horizontal="center" vertical="top"/>
    </xf>
    <xf numFmtId="0" fontId="31" fillId="7" borderId="12" xfId="0" applyFont="1" applyFill="1" applyBorder="1" applyAlignment="1">
      <alignment horizontal="center"/>
    </xf>
    <xf numFmtId="0" fontId="31" fillId="7" borderId="14" xfId="0" applyFont="1" applyFill="1" applyBorder="1" applyAlignment="1">
      <alignment horizontal="center"/>
    </xf>
    <xf numFmtId="166" fontId="31" fillId="7" borderId="12" xfId="0" applyNumberFormat="1" applyFont="1" applyFill="1" applyBorder="1" applyAlignment="1">
      <alignment horizontal="center"/>
    </xf>
    <xf numFmtId="166" fontId="31" fillId="7" borderId="13" xfId="0" applyNumberFormat="1" applyFont="1" applyFill="1" applyBorder="1" applyAlignment="1">
      <alignment horizontal="center"/>
    </xf>
    <xf numFmtId="166" fontId="31" fillId="7" borderId="14" xfId="0" applyNumberFormat="1" applyFont="1" applyFill="1" applyBorder="1" applyAlignment="1">
      <alignment horizontal="center"/>
    </xf>
    <xf numFmtId="0" fontId="9" fillId="0" borderId="33" xfId="0" applyFont="1" applyBorder="1" applyAlignment="1">
      <alignment horizontal="center" vertical="center"/>
    </xf>
    <xf numFmtId="4" fontId="10" fillId="8" borderId="31" xfId="0" applyNumberFormat="1" applyFont="1" applyFill="1" applyBorder="1" applyAlignment="1">
      <alignment horizontal="center" vertical="center" wrapText="1"/>
    </xf>
    <xf numFmtId="4" fontId="10" fillId="8" borderId="27"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10" fillId="2" borderId="5"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4" fontId="10" fillId="8" borderId="4" xfId="0" applyNumberFormat="1" applyFont="1" applyFill="1" applyBorder="1" applyAlignment="1">
      <alignment horizontal="center" vertical="center" wrapText="1"/>
    </xf>
    <xf numFmtId="4" fontId="10" fillId="8" borderId="5" xfId="0" applyNumberFormat="1" applyFont="1" applyFill="1" applyBorder="1" applyAlignment="1">
      <alignment horizontal="center" vertical="center" wrapText="1"/>
    </xf>
    <xf numFmtId="4" fontId="10" fillId="8" borderId="6"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1" xfId="0" applyFont="1" applyBorder="1" applyAlignment="1">
      <alignment horizontal="center" vertical="center"/>
    </xf>
    <xf numFmtId="0" fontId="10" fillId="8" borderId="11"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8" borderId="35"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vertical="center" wrapText="1"/>
    </xf>
    <xf numFmtId="0" fontId="7" fillId="0" borderId="7" xfId="1" applyFont="1" applyBorder="1" applyAlignment="1">
      <alignment horizontal="center" vertical="center" wrapText="1"/>
    </xf>
    <xf numFmtId="0" fontId="10" fillId="2" borderId="1" xfId="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0" fontId="13" fillId="0" borderId="0" xfId="1" applyFont="1" applyAlignment="1">
      <alignment horizontal="center" vertical="center"/>
    </xf>
    <xf numFmtId="0" fontId="14" fillId="2" borderId="1" xfId="1" applyFont="1" applyFill="1" applyBorder="1" applyAlignment="1">
      <alignment horizontal="center" vertical="center" wrapText="1"/>
    </xf>
    <xf numFmtId="0" fontId="15" fillId="0" borderId="1" xfId="1" applyFont="1" applyBorder="1" applyAlignment="1">
      <alignment horizontal="center" vertical="center" wrapText="1"/>
    </xf>
    <xf numFmtId="0" fontId="10" fillId="2" borderId="13"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2"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10" fillId="5" borderId="12" xfId="3" applyFont="1" applyFill="1" applyBorder="1" applyAlignment="1">
      <alignment horizontal="center"/>
    </xf>
    <xf numFmtId="0" fontId="10" fillId="5" borderId="13" xfId="3" applyFont="1" applyFill="1" applyBorder="1" applyAlignment="1">
      <alignment horizontal="center"/>
    </xf>
    <xf numFmtId="0" fontId="10" fillId="5" borderId="14" xfId="3" applyFont="1" applyFill="1" applyBorder="1" applyAlignment="1">
      <alignment horizontal="center"/>
    </xf>
    <xf numFmtId="4" fontId="10" fillId="2" borderId="12"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4" fontId="10" fillId="2" borderId="14" xfId="0" applyNumberFormat="1" applyFont="1" applyFill="1" applyBorder="1" applyAlignment="1">
      <alignment horizontal="center" vertical="center"/>
    </xf>
    <xf numFmtId="4" fontId="10" fillId="2" borderId="32" xfId="1" applyNumberFormat="1" applyFont="1" applyFill="1" applyBorder="1" applyAlignment="1">
      <alignment horizontal="center" vertical="center" wrapText="1"/>
    </xf>
    <xf numFmtId="4" fontId="10" fillId="2" borderId="35" xfId="1" applyNumberFormat="1" applyFont="1" applyFill="1" applyBorder="1" applyAlignment="1">
      <alignment horizontal="center" vertical="center" wrapText="1"/>
    </xf>
    <xf numFmtId="0" fontId="10" fillId="5" borderId="12" xfId="0" applyFont="1" applyFill="1" applyBorder="1" applyAlignment="1">
      <alignment horizontal="center" wrapText="1"/>
    </xf>
    <xf numFmtId="0" fontId="10" fillId="5" borderId="13" xfId="0" applyFont="1" applyFill="1" applyBorder="1" applyAlignment="1">
      <alignment horizontal="center" wrapText="1"/>
    </xf>
    <xf numFmtId="0" fontId="10" fillId="5" borderId="14" xfId="0" applyFont="1" applyFill="1" applyBorder="1" applyAlignment="1">
      <alignment horizontal="center" wrapText="1"/>
    </xf>
    <xf numFmtId="0" fontId="11" fillId="0" borderId="12" xfId="1" applyFont="1" applyBorder="1" applyAlignment="1">
      <alignment horizontal="center"/>
    </xf>
    <xf numFmtId="0" fontId="11" fillId="0" borderId="13" xfId="1" applyFont="1" applyBorder="1" applyAlignment="1">
      <alignment horizontal="center"/>
    </xf>
    <xf numFmtId="0" fontId="11" fillId="0" borderId="14" xfId="1" applyFont="1" applyBorder="1" applyAlignment="1">
      <alignment horizontal="center"/>
    </xf>
    <xf numFmtId="4" fontId="10" fillId="2" borderId="12"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0" fontId="7" fillId="0" borderId="0" xfId="1" applyFont="1" applyFill="1" applyAlignment="1">
      <alignment horizontal="center" vertical="center"/>
    </xf>
    <xf numFmtId="0" fontId="7" fillId="0" borderId="7" xfId="1" applyFont="1" applyFill="1" applyBorder="1" applyAlignment="1">
      <alignment horizontal="center" vertical="center" wrapText="1"/>
    </xf>
    <xf numFmtId="4" fontId="10" fillId="2" borderId="13" xfId="1" applyNumberFormat="1" applyFont="1" applyFill="1" applyBorder="1" applyAlignment="1">
      <alignment horizontal="center" vertical="center" wrapText="1"/>
    </xf>
    <xf numFmtId="4" fontId="10" fillId="2" borderId="20" xfId="1" applyNumberFormat="1" applyFont="1" applyFill="1" applyBorder="1" applyAlignment="1">
      <alignment horizontal="center" vertical="center" wrapText="1"/>
    </xf>
    <xf numFmtId="4" fontId="10" fillId="2" borderId="10" xfId="1" applyNumberFormat="1" applyFont="1" applyFill="1" applyBorder="1" applyAlignment="1">
      <alignment horizontal="center" vertical="center" wrapText="1"/>
    </xf>
    <xf numFmtId="0" fontId="8" fillId="7" borderId="12" xfId="0" applyFont="1" applyFill="1" applyBorder="1" applyAlignment="1">
      <alignment horizontal="center"/>
    </xf>
    <xf numFmtId="0" fontId="8" fillId="7" borderId="13" xfId="0" applyFont="1" applyFill="1" applyBorder="1" applyAlignment="1">
      <alignment horizontal="center"/>
    </xf>
    <xf numFmtId="0" fontId="8" fillId="7" borderId="14" xfId="0" applyFont="1" applyFill="1" applyBorder="1" applyAlignment="1">
      <alignment horizontal="center"/>
    </xf>
    <xf numFmtId="4" fontId="30" fillId="2" borderId="12" xfId="0" applyNumberFormat="1" applyFont="1" applyFill="1" applyBorder="1" applyAlignment="1">
      <alignment horizontal="center" vertical="center" wrapText="1"/>
    </xf>
    <xf numFmtId="4" fontId="30" fillId="2" borderId="14" xfId="0" applyNumberFormat="1" applyFont="1" applyFill="1" applyBorder="1" applyAlignment="1">
      <alignment horizontal="center" vertical="center" wrapText="1"/>
    </xf>
    <xf numFmtId="4" fontId="30" fillId="2" borderId="13" xfId="0" applyNumberFormat="1"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10" xfId="0" applyNumberFormat="1" applyFont="1" applyFill="1" applyBorder="1" applyAlignment="1">
      <alignment horizontal="center" vertical="center" wrapText="1"/>
    </xf>
    <xf numFmtId="0" fontId="8" fillId="4" borderId="0" xfId="0" applyFont="1" applyFill="1" applyAlignment="1">
      <alignment horizontal="center" vertical="center"/>
    </xf>
    <xf numFmtId="0" fontId="9" fillId="4" borderId="0" xfId="0" applyFont="1" applyFill="1" applyAlignment="1">
      <alignment vertical="center"/>
    </xf>
    <xf numFmtId="0" fontId="8" fillId="4" borderId="7"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10" fillId="3" borderId="12" xfId="1" applyFont="1" applyFill="1" applyBorder="1" applyAlignment="1">
      <alignment horizontal="center"/>
    </xf>
    <xf numFmtId="0" fontId="10" fillId="3" borderId="13" xfId="1" applyFont="1" applyFill="1" applyBorder="1" applyAlignment="1">
      <alignment horizontal="center"/>
    </xf>
    <xf numFmtId="0" fontId="10" fillId="3" borderId="14" xfId="1" applyFont="1" applyFill="1" applyBorder="1" applyAlignment="1">
      <alignment horizontal="center"/>
    </xf>
    <xf numFmtId="0" fontId="10" fillId="3" borderId="12" xfId="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4" xfId="1" applyFont="1" applyFill="1" applyBorder="1" applyAlignment="1">
      <alignment horizontal="center" vertical="center"/>
    </xf>
    <xf numFmtId="4" fontId="10" fillId="2" borderId="12" xfId="1" applyNumberFormat="1" applyFont="1" applyFill="1" applyBorder="1" applyAlignment="1">
      <alignment horizontal="center" vertical="center"/>
    </xf>
    <xf numFmtId="4" fontId="10" fillId="2" borderId="13" xfId="1" applyNumberFormat="1" applyFont="1" applyFill="1" applyBorder="1" applyAlignment="1">
      <alignment horizontal="center" vertical="center"/>
    </xf>
    <xf numFmtId="4" fontId="10" fillId="2" borderId="14" xfId="1" applyNumberFormat="1" applyFont="1" applyFill="1" applyBorder="1" applyAlignment="1">
      <alignment horizontal="center" vertical="center"/>
    </xf>
    <xf numFmtId="0" fontId="10" fillId="3" borderId="38" xfId="1" applyFont="1" applyFill="1" applyBorder="1" applyAlignment="1">
      <alignment horizontal="center" vertical="center" wrapText="1"/>
    </xf>
    <xf numFmtId="0" fontId="10" fillId="3" borderId="57"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56"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7" fillId="4" borderId="0" xfId="1" applyFont="1" applyFill="1" applyAlignment="1">
      <alignment horizontal="center" vertical="center" wrapText="1"/>
    </xf>
    <xf numFmtId="0" fontId="7" fillId="4" borderId="0" xfId="1" applyFont="1" applyFill="1" applyAlignment="1">
      <alignment horizontal="center" vertical="center"/>
    </xf>
    <xf numFmtId="0" fontId="10" fillId="4" borderId="12" xfId="1" applyFont="1" applyFill="1" applyBorder="1" applyAlignment="1">
      <alignment horizontal="center" vertical="top" wrapText="1"/>
    </xf>
    <xf numFmtId="0" fontId="10" fillId="4" borderId="13" xfId="1" applyFont="1" applyFill="1" applyBorder="1" applyAlignment="1">
      <alignment horizontal="center" vertical="top" wrapText="1"/>
    </xf>
    <xf numFmtId="0" fontId="10" fillId="4" borderId="13" xfId="1" applyFont="1" applyFill="1" applyBorder="1" applyAlignment="1">
      <alignment horizontal="left" vertical="top"/>
    </xf>
    <xf numFmtId="0" fontId="10" fillId="4" borderId="14" xfId="1" applyFont="1" applyFill="1" applyBorder="1" applyAlignment="1">
      <alignment horizontal="left" vertical="top"/>
    </xf>
    <xf numFmtId="0" fontId="10"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0" fillId="7" borderId="14" xfId="1" applyFont="1" applyFill="1" applyBorder="1" applyAlignment="1">
      <alignment horizontal="center" vertical="center"/>
    </xf>
    <xf numFmtId="0" fontId="10" fillId="7" borderId="31" xfId="1" applyFont="1" applyFill="1" applyBorder="1" applyAlignment="1">
      <alignment horizontal="center" vertical="center"/>
    </xf>
    <xf numFmtId="0" fontId="10" fillId="7" borderId="27" xfId="1" applyFont="1" applyFill="1" applyBorder="1" applyAlignment="1">
      <alignment horizontal="center" vertical="center"/>
    </xf>
    <xf numFmtId="0" fontId="10" fillId="7" borderId="28" xfId="1" applyFont="1" applyFill="1" applyBorder="1" applyAlignment="1">
      <alignment horizontal="center" vertical="center"/>
    </xf>
    <xf numFmtId="0" fontId="10" fillId="7" borderId="1" xfId="1" applyFont="1" applyFill="1" applyBorder="1" applyAlignment="1">
      <alignment horizontal="center" vertical="center"/>
    </xf>
    <xf numFmtId="0" fontId="10" fillId="7" borderId="26" xfId="1" applyFont="1" applyFill="1" applyBorder="1" applyAlignment="1">
      <alignment horizontal="center" vertical="center"/>
    </xf>
    <xf numFmtId="0" fontId="10" fillId="7" borderId="11"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14" xfId="1" applyFont="1" applyFill="1" applyBorder="1" applyAlignment="1">
      <alignment horizontal="center" vertical="center" wrapText="1"/>
    </xf>
    <xf numFmtId="0" fontId="10" fillId="7" borderId="4" xfId="1" applyFont="1" applyFill="1" applyBorder="1" applyAlignment="1">
      <alignment horizontal="center" vertical="center"/>
    </xf>
    <xf numFmtId="0" fontId="10" fillId="7" borderId="5" xfId="1" applyFont="1" applyFill="1" applyBorder="1" applyAlignment="1">
      <alignment horizontal="center" vertical="center"/>
    </xf>
    <xf numFmtId="0" fontId="10" fillId="7" borderId="6" xfId="1" applyFont="1" applyFill="1" applyBorder="1" applyAlignment="1">
      <alignment horizontal="center" vertical="center"/>
    </xf>
    <xf numFmtId="0" fontId="10" fillId="7" borderId="35"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35" xfId="1" applyFont="1" applyFill="1" applyBorder="1" applyAlignment="1">
      <alignment horizontal="center" vertical="center" wrapText="1"/>
    </xf>
    <xf numFmtId="0" fontId="10" fillId="7" borderId="47" xfId="1" applyFont="1" applyFill="1" applyBorder="1" applyAlignment="1">
      <alignment horizontal="center" vertical="center"/>
    </xf>
    <xf numFmtId="0" fontId="10" fillId="2" borderId="58" xfId="1" applyFont="1" applyFill="1" applyBorder="1" applyAlignment="1">
      <alignment horizontal="center" vertical="center" wrapText="1"/>
    </xf>
    <xf numFmtId="0" fontId="11" fillId="0" borderId="10" xfId="1" applyFont="1" applyBorder="1"/>
    <xf numFmtId="0" fontId="10" fillId="3" borderId="12" xfId="1" applyFont="1" applyFill="1" applyBorder="1" applyAlignment="1">
      <alignment horizontal="center" vertical="center" wrapText="1"/>
    </xf>
    <xf numFmtId="0" fontId="10" fillId="6" borderId="13" xfId="1" applyFont="1" applyFill="1" applyBorder="1" applyAlignment="1">
      <alignment horizontal="center" vertical="center" wrapText="1"/>
    </xf>
    <xf numFmtId="0" fontId="10" fillId="6" borderId="14"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0" xfId="1" applyFont="1" applyFill="1" applyBorder="1" applyAlignment="1">
      <alignment horizontal="center" vertical="center" wrapText="1"/>
    </xf>
    <xf numFmtId="166" fontId="10" fillId="2" borderId="20" xfId="1" applyNumberFormat="1" applyFont="1" applyFill="1" applyBorder="1" applyAlignment="1">
      <alignment horizontal="center" vertical="center" wrapText="1"/>
    </xf>
    <xf numFmtId="166" fontId="10" fillId="2" borderId="10" xfId="1" applyNumberFormat="1" applyFont="1" applyFill="1" applyBorder="1" applyAlignment="1">
      <alignment horizontal="center" vertical="center" wrapText="1"/>
    </xf>
    <xf numFmtId="4" fontId="10" fillId="2" borderId="58" xfId="1" applyNumberFormat="1" applyFont="1" applyFill="1" applyBorder="1" applyAlignment="1">
      <alignment horizontal="center" vertical="center" wrapText="1"/>
    </xf>
    <xf numFmtId="0" fontId="10" fillId="0" borderId="7" xfId="1" applyFont="1" applyBorder="1" applyAlignment="1">
      <alignment horizontal="center" vertical="center"/>
    </xf>
    <xf numFmtId="0" fontId="13" fillId="0" borderId="12" xfId="1" applyFont="1" applyBorder="1" applyAlignment="1">
      <alignment horizontal="left" vertical="top" wrapText="1"/>
    </xf>
    <xf numFmtId="0" fontId="13" fillId="0" borderId="13" xfId="1" applyFont="1" applyBorder="1" applyAlignment="1">
      <alignment horizontal="left" vertical="top" wrapText="1"/>
    </xf>
    <xf numFmtId="0" fontId="13" fillId="0" borderId="14" xfId="1" applyFont="1" applyBorder="1" applyAlignment="1">
      <alignment horizontal="left" vertical="top" wrapText="1"/>
    </xf>
    <xf numFmtId="0" fontId="16" fillId="0" borderId="0" xfId="0" applyFont="1" applyAlignment="1">
      <alignment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10" fillId="3" borderId="47" xfId="1" applyFont="1" applyFill="1" applyBorder="1" applyAlignment="1">
      <alignment horizontal="center"/>
    </xf>
    <xf numFmtId="0" fontId="10" fillId="3" borderId="47" xfId="1" applyFont="1" applyFill="1" applyBorder="1" applyAlignment="1">
      <alignment horizontal="center" vertical="center"/>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0" fillId="2" borderId="41" xfId="1" applyFont="1" applyFill="1" applyBorder="1" applyAlignment="1">
      <alignment horizontal="center" vertical="center" wrapText="1"/>
    </xf>
    <xf numFmtId="0" fontId="10" fillId="0" borderId="7" xfId="1" applyFont="1" applyBorder="1" applyAlignment="1">
      <alignment horizontal="center" vertical="center" wrapText="1"/>
    </xf>
    <xf numFmtId="0" fontId="10" fillId="0" borderId="12" xfId="1" applyFont="1" applyBorder="1" applyAlignment="1">
      <alignment vertical="top" wrapText="1"/>
    </xf>
    <xf numFmtId="0" fontId="11" fillId="0" borderId="13" xfId="1" applyFont="1" applyBorder="1" applyAlignment="1">
      <alignment vertical="top"/>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xf numFmtId="0" fontId="10" fillId="2" borderId="12" xfId="1" applyFont="1" applyFill="1" applyBorder="1" applyAlignment="1">
      <alignment horizontal="center" vertical="top"/>
    </xf>
    <xf numFmtId="0" fontId="11" fillId="0" borderId="13" xfId="1" applyFont="1" applyBorder="1" applyAlignment="1">
      <alignment horizontal="center" vertical="top"/>
    </xf>
    <xf numFmtId="0" fontId="10" fillId="2" borderId="40" xfId="1" applyFont="1" applyFill="1" applyBorder="1" applyAlignment="1">
      <alignment horizontal="center" vertical="top"/>
    </xf>
    <xf numFmtId="0" fontId="11" fillId="2" borderId="64" xfId="1" applyFont="1" applyFill="1" applyBorder="1" applyAlignment="1">
      <alignment horizontal="center" vertical="top"/>
    </xf>
    <xf numFmtId="0" fontId="11" fillId="2" borderId="56" xfId="1" applyFont="1" applyFill="1" applyBorder="1" applyAlignment="1">
      <alignment horizontal="center" vertical="top"/>
    </xf>
    <xf numFmtId="0" fontId="7" fillId="0" borderId="0" xfId="1" applyFont="1" applyAlignment="1">
      <alignment horizontal="center"/>
    </xf>
    <xf numFmtId="0" fontId="7" fillId="0" borderId="7" xfId="1" applyFont="1" applyBorder="1" applyAlignment="1">
      <alignment horizontal="center"/>
    </xf>
    <xf numFmtId="0" fontId="11" fillId="0" borderId="10" xfId="1" applyFont="1" applyBorder="1" applyAlignment="1">
      <alignment horizontal="center" vertical="center" wrapText="1"/>
    </xf>
    <xf numFmtId="0" fontId="10" fillId="2" borderId="1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3" xfId="1" applyFont="1" applyFill="1" applyBorder="1" applyAlignment="1">
      <alignment horizontal="center" vertical="top"/>
    </xf>
    <xf numFmtId="0" fontId="10" fillId="2" borderId="8" xfId="1" applyFont="1" applyFill="1" applyBorder="1" applyAlignment="1">
      <alignment horizontal="center" vertical="top"/>
    </xf>
    <xf numFmtId="0" fontId="10" fillId="2" borderId="7" xfId="1" applyFont="1" applyFill="1" applyBorder="1" applyAlignment="1">
      <alignment horizontal="center" vertical="top"/>
    </xf>
    <xf numFmtId="0" fontId="10" fillId="2" borderId="67" xfId="1" applyFont="1" applyFill="1" applyBorder="1" applyAlignment="1">
      <alignment horizontal="center" vertical="top"/>
    </xf>
    <xf numFmtId="0" fontId="10" fillId="2" borderId="11" xfId="1" applyFont="1" applyFill="1" applyBorder="1" applyAlignment="1">
      <alignment horizontal="center" vertical="top"/>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6" xfId="0" applyFont="1" applyBorder="1" applyAlignment="1">
      <alignment horizontal="left" vertical="center"/>
    </xf>
    <xf numFmtId="0" fontId="40" fillId="0" borderId="62" xfId="0" applyFont="1" applyBorder="1" applyAlignment="1">
      <alignment horizontal="left" vertical="center"/>
    </xf>
    <xf numFmtId="0" fontId="40" fillId="0" borderId="58" xfId="0" applyFont="1" applyBorder="1" applyAlignment="1">
      <alignment horizontal="left" vertical="center"/>
    </xf>
    <xf numFmtId="0" fontId="40" fillId="0" borderId="46" xfId="0" applyFont="1" applyBorder="1" applyAlignment="1">
      <alignment horizontal="left" vertical="center"/>
    </xf>
    <xf numFmtId="0" fontId="0" fillId="0" borderId="62" xfId="0" applyBorder="1" applyAlignment="1">
      <alignment horizontal="left" vertical="center"/>
    </xf>
    <xf numFmtId="0" fontId="0" fillId="0" borderId="58" xfId="0" applyBorder="1" applyAlignment="1">
      <alignment horizontal="left" vertical="center"/>
    </xf>
    <xf numFmtId="0" fontId="0" fillId="0" borderId="46" xfId="0" applyBorder="1" applyAlignment="1">
      <alignment horizontal="left" vertical="center"/>
    </xf>
    <xf numFmtId="0" fontId="0" fillId="0" borderId="20" xfId="0" applyBorder="1" applyAlignment="1">
      <alignment horizontal="center" vertical="center"/>
    </xf>
    <xf numFmtId="0" fontId="0" fillId="0" borderId="46" xfId="0" applyBorder="1" applyAlignment="1">
      <alignment horizontal="center" vertical="center"/>
    </xf>
    <xf numFmtId="0" fontId="7" fillId="4" borderId="0" xfId="0" applyFont="1" applyFill="1" applyAlignment="1">
      <alignment horizontal="center" vertical="center" wrapText="1"/>
    </xf>
    <xf numFmtId="0" fontId="7" fillId="4" borderId="0" xfId="0" applyFont="1" applyFill="1" applyAlignment="1">
      <alignment horizontal="center" vertical="center"/>
    </xf>
    <xf numFmtId="0" fontId="7" fillId="4" borderId="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3" fillId="4" borderId="40" xfId="0" applyFont="1" applyFill="1" applyBorder="1" applyAlignment="1">
      <alignment horizontal="left" vertical="center"/>
    </xf>
    <xf numFmtId="0" fontId="13" fillId="4" borderId="64" xfId="0" applyFont="1" applyFill="1" applyBorder="1" applyAlignment="1">
      <alignment horizontal="left" vertical="center"/>
    </xf>
    <xf numFmtId="0" fontId="13" fillId="4" borderId="41" xfId="0" applyFont="1" applyFill="1" applyBorder="1" applyAlignment="1">
      <alignment horizontal="left"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cellXfs>
  <cellStyles count="36">
    <cellStyle name="Excel Built-in Normal" xfId="4" xr:uid="{729BF616-7A5A-4C82-A3F5-2E39D2DE1B7A}"/>
    <cellStyle name="Hipervínculo 2" xfId="2" xr:uid="{36DB0BAA-2CEC-2047-AC39-D4D4E4AD15D5}"/>
    <cellStyle name="Millares" xfId="18" builtinId="3"/>
    <cellStyle name="Millares [0] 2" xfId="11" xr:uid="{FFC727E7-606A-4AD2-9FE0-54B50112F89A}"/>
    <cellStyle name="Millares [0] 2 2" xfId="34" xr:uid="{6216993E-E70D-41B2-B3FD-F1633003861E}"/>
    <cellStyle name="Millares [0] 2 3" xfId="30" xr:uid="{88FBA8E1-C95A-4F22-8086-DE720D0D1A99}"/>
    <cellStyle name="Millares 2" xfId="7" xr:uid="{7DED8699-0E98-451A-B5C8-76D600430DDA}"/>
    <cellStyle name="Millares 3" xfId="10" xr:uid="{B382E106-C51E-4DB0-B0AB-CD4F19719862}"/>
    <cellStyle name="Millares 3 2" xfId="33" xr:uid="{66CA423A-195C-4B0F-A26E-E98E5F5202A7}"/>
    <cellStyle name="Millares 3 3" xfId="29" xr:uid="{7806C74B-B8C1-4325-BAEA-98CE216A0522}"/>
    <cellStyle name="Millares 4" xfId="20" xr:uid="{C63391EE-7D2B-4745-9960-AE0D2805A5D2}"/>
    <cellStyle name="Millares 5" xfId="25" xr:uid="{9CCAF9BE-546A-48D1-BC6B-83855A33FE3A}"/>
    <cellStyle name="Moneda" xfId="21" builtinId="4"/>
    <cellStyle name="Moneda [0]" xfId="22" builtinId="7"/>
    <cellStyle name="Moneda [0] 2" xfId="17" xr:uid="{55B8C1AF-7C9A-409C-B9DA-5E87F201EA32}"/>
    <cellStyle name="Moneda [0] 2 2" xfId="32" xr:uid="{8E59C81C-8406-47CB-A6D3-CC9CE9BAA933}"/>
    <cellStyle name="Moneda [0] 3" xfId="28" xr:uid="{35F4634B-4DE0-4BB6-AED2-398EF96465C3}"/>
    <cellStyle name="Moneda 2" xfId="5" xr:uid="{2E4C2756-CFC6-4BEE-A405-FDBC01D06DE8}"/>
    <cellStyle name="Moneda 2 2" xfId="31" xr:uid="{CE49A6D5-29C1-4B62-A01E-6014A3E36CDB}"/>
    <cellStyle name="Moneda 2 3" xfId="27" xr:uid="{3FD46C0A-5C20-4B5F-8EBE-ACA3C3C8699D}"/>
    <cellStyle name="Moneda 3" xfId="13" xr:uid="{D3FD5DCD-2BF2-461B-9772-18CAA2AED260}"/>
    <cellStyle name="Moneda 4" xfId="15" xr:uid="{A60420EC-76F0-4A7C-95F6-A03219FB87C0}"/>
    <cellStyle name="Moneda 5" xfId="16" xr:uid="{F1BC44A9-82C4-4C6F-85A4-91C8F64DE3E1}"/>
    <cellStyle name="Moneda 5 2" xfId="35" xr:uid="{803BFE90-29FF-453C-B1EB-98605E42F3BD}"/>
    <cellStyle name="Moneda 6" xfId="23" xr:uid="{EDDBEBCB-240B-4CA6-9236-74686D6455AE}"/>
    <cellStyle name="Normal" xfId="0" builtinId="0"/>
    <cellStyle name="Normal 2" xfId="1" xr:uid="{CA037725-3E5C-49A3-8F66-B79137C9905E}"/>
    <cellStyle name="Normal 2 2" xfId="8" xr:uid="{A95183DE-55F7-402B-A5EC-342E57CAA579}"/>
    <cellStyle name="Normal 2 2 2" xfId="12" xr:uid="{13A32324-AA8E-4ACD-887F-D76D82B21E1A}"/>
    <cellStyle name="Normal 2 3" xfId="24" xr:uid="{99D6D847-FC2E-48B8-8632-589913CC539D}"/>
    <cellStyle name="Normal 3" xfId="9" xr:uid="{ADB57DEA-42FB-48F9-8412-55018589EF59}"/>
    <cellStyle name="Normal 4" xfId="6" xr:uid="{0A7D500F-65C1-43F3-BC73-95EB643BFF47}"/>
    <cellStyle name="Normal 5" xfId="14" xr:uid="{2B49A5C8-6C73-4941-8E5A-3B2C5B5A97F6}"/>
    <cellStyle name="Normal 6" xfId="3" xr:uid="{0333289A-97C2-4F03-A5DE-262016A8B769}"/>
    <cellStyle name="Normal 7" xfId="19" xr:uid="{B4AC70A0-5F25-4E61-8E91-03B14FACE6C0}"/>
    <cellStyle name="Normal 8" xfId="26" xr:uid="{5BC5E8F5-ED18-4F6C-9D05-561FC009235F}"/>
  </cellStyles>
  <dxfs count="0"/>
  <tableStyles count="1" defaultTableStyle="TableStyleMedium9" defaultPivotStyle="PivotStyleLight16">
    <tableStyle name="Invisible" pivot="0" table="0" count="0" xr9:uid="{2A3510BF-0640-4064-8F08-4A4CEBB8E738}"/>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cne.go.cr/ude/PLANES%20DE%20EMERGENCIA/42705/2.%20Formularios%20de%20da&#241;os%20y%20p&#233;rdidas/Municipalidades/Corredores/Formularios/Formulario%20N&#176;%2002%20Carreter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CARRETERAS"/>
      <sheetName val="FICHA TÉCNICA MUNI"/>
      <sheetName val="FICHA TÉCNICA GENERAL MUNI"/>
      <sheetName val="FICHA TÉCNICA FNE"/>
      <sheetName val="FICHA TÉCNICA GENERAL FNE"/>
      <sheetName val="Inventario"/>
    </sheetNames>
    <sheetDataSet>
      <sheetData sheetId="0"/>
      <sheetData sheetId="1"/>
      <sheetData sheetId="2"/>
      <sheetData sheetId="3"/>
      <sheetData sheetId="4"/>
      <sheetData sheetId="5">
        <row r="6">
          <cell r="B6" t="str">
            <v>6-10-001</v>
          </cell>
          <cell r="C6" t="str">
            <v>Caracol Norte</v>
          </cell>
          <cell r="D6" t="str">
            <v>Corredor</v>
          </cell>
          <cell r="E6" t="str">
            <v>(Ent.N.02) Puente Río Caracol</v>
          </cell>
          <cell r="F6" t="str">
            <v>Puente Río Caracol (Límite Golfito)</v>
          </cell>
          <cell r="G6">
            <v>2.0910000000000002</v>
          </cell>
          <cell r="H6">
            <v>97</v>
          </cell>
          <cell r="I6">
            <v>67</v>
          </cell>
          <cell r="J6" t="str">
            <v>Lastre</v>
          </cell>
        </row>
        <row r="7">
          <cell r="B7" t="str">
            <v>6-10-002</v>
          </cell>
          <cell r="C7" t="str">
            <v>Campo dos y Medio - Bajo Los Indios</v>
          </cell>
          <cell r="D7" t="str">
            <v>Corredor</v>
          </cell>
          <cell r="E7" t="str">
            <v>(Ent.N.237) Campo Dos y Medio</v>
          </cell>
          <cell r="F7" t="str">
            <v>Río Corredor (Bajo Los Indios)</v>
          </cell>
          <cell r="G7">
            <v>6.6920000000000002</v>
          </cell>
          <cell r="H7">
            <v>37</v>
          </cell>
          <cell r="I7">
            <v>54</v>
          </cell>
          <cell r="J7" t="str">
            <v>Lastre</v>
          </cell>
        </row>
        <row r="8">
          <cell r="B8" t="str">
            <v>6-10-003</v>
          </cell>
          <cell r="C8" t="str">
            <v>Las Brisas</v>
          </cell>
          <cell r="D8" t="str">
            <v>Corredor</v>
          </cell>
          <cell r="E8" t="str">
            <v>(ENT.C.099) Ciudad Neily-Barrio El Estadio</v>
          </cell>
          <cell r="F8" t="str">
            <v>Finca FR-39110</v>
          </cell>
          <cell r="G8">
            <v>0.93500000000000005</v>
          </cell>
          <cell r="H8">
            <v>18</v>
          </cell>
          <cell r="I8">
            <v>47</v>
          </cell>
          <cell r="J8" t="str">
            <v>Lastre</v>
          </cell>
        </row>
        <row r="9">
          <cell r="B9" t="str">
            <v>6-10-004</v>
          </cell>
          <cell r="C9" t="str">
            <v>San Rafael - Guayabí</v>
          </cell>
          <cell r="D9" t="str">
            <v>Corredor</v>
          </cell>
          <cell r="E9" t="str">
            <v>(Ent.C.175) San Rafael</v>
          </cell>
          <cell r="F9" t="str">
            <v>(Ent.C.002) Guayabí</v>
          </cell>
          <cell r="G9">
            <v>5.0640000000000001</v>
          </cell>
          <cell r="H9">
            <v>97</v>
          </cell>
          <cell r="I9">
            <v>71</v>
          </cell>
          <cell r="J9" t="str">
            <v>Lastre</v>
          </cell>
        </row>
        <row r="10">
          <cell r="B10" t="str">
            <v>6-10-005</v>
          </cell>
          <cell r="C10" t="str">
            <v>Abrojo - Villa Roma</v>
          </cell>
          <cell r="D10" t="str">
            <v>Corredor</v>
          </cell>
          <cell r="E10" t="str">
            <v>(Ent.N.02) Abrojo</v>
          </cell>
          <cell r="F10" t="str">
            <v>Quebrada Salitre (Límite Coto Brus)</v>
          </cell>
          <cell r="G10">
            <v>20.292999999999999</v>
          </cell>
          <cell r="H10">
            <v>189</v>
          </cell>
          <cell r="I10">
            <v>60</v>
          </cell>
          <cell r="J10" t="str">
            <v>Lastre</v>
          </cell>
        </row>
        <row r="11">
          <cell r="B11" t="str">
            <v>6-10-006</v>
          </cell>
          <cell r="C11" t="str">
            <v>San Antonio</v>
          </cell>
          <cell r="D11" t="str">
            <v>Canoas-Corredor</v>
          </cell>
          <cell r="E11" t="str">
            <v>(Ent.C.103) Barrio El Carmen</v>
          </cell>
          <cell r="F11" t="str">
            <v>(Ent.C.228) Altos de Brujo</v>
          </cell>
          <cell r="G11">
            <v>10.073</v>
          </cell>
          <cell r="H11">
            <v>63</v>
          </cell>
          <cell r="I11">
            <v>54</v>
          </cell>
          <cell r="J11" t="str">
            <v>Lastre</v>
          </cell>
        </row>
        <row r="12">
          <cell r="B12" t="str">
            <v>6-10-007</v>
          </cell>
          <cell r="C12" t="str">
            <v>Las Pangas</v>
          </cell>
          <cell r="D12" t="str">
            <v>Corredor</v>
          </cell>
          <cell r="E12" t="str">
            <v>(ENT.N.608) Puente Río Corredor (Puente Amarillo)</v>
          </cell>
          <cell r="F12" t="str">
            <v>Rio Corredor</v>
          </cell>
          <cell r="G12">
            <v>7.5</v>
          </cell>
          <cell r="H12">
            <v>9</v>
          </cell>
          <cell r="I12">
            <v>33</v>
          </cell>
          <cell r="J12" t="str">
            <v>Lastre</v>
          </cell>
        </row>
        <row r="13">
          <cell r="B13" t="str">
            <v>6-10-008</v>
          </cell>
          <cell r="C13" t="str">
            <v>Bambito-Puesto Gonzalez</v>
          </cell>
          <cell r="D13" t="str">
            <v>Laurel</v>
          </cell>
          <cell r="E13" t="str">
            <v>(Ent.C.146 Bambito</v>
          </cell>
          <cell r="F13" t="str">
            <v>(Ent.C.064) Puesto Gonzalez</v>
          </cell>
          <cell r="G13">
            <v>2.2229999999999999</v>
          </cell>
          <cell r="H13">
            <v>26</v>
          </cell>
          <cell r="I13">
            <v>43</v>
          </cell>
          <cell r="J13" t="str">
            <v>Lastre</v>
          </cell>
        </row>
        <row r="14">
          <cell r="B14" t="str">
            <v>6-10-009</v>
          </cell>
          <cell r="C14" t="str">
            <v>Vereh</v>
          </cell>
          <cell r="D14" t="str">
            <v>Laurel</v>
          </cell>
          <cell r="E14" t="str">
            <v>(Ent.N.608) Tamarindo</v>
          </cell>
          <cell r="F14" t="str">
            <v>(Ent.C.010) Vereh</v>
          </cell>
          <cell r="G14">
            <v>5.5640000000000001</v>
          </cell>
          <cell r="H14">
            <v>73</v>
          </cell>
          <cell r="I14">
            <v>60</v>
          </cell>
          <cell r="J14" t="str">
            <v>Lastre</v>
          </cell>
        </row>
        <row r="15">
          <cell r="B15" t="str">
            <v>6-10-010</v>
          </cell>
          <cell r="C15" t="str">
            <v>Cariari - Vereh</v>
          </cell>
          <cell r="D15" t="str">
            <v>Laurel</v>
          </cell>
          <cell r="E15" t="str">
            <v>(Ent.C.011) La  Nubia-La Bambu</v>
          </cell>
          <cell r="F15" t="str">
            <v>(Ent.C.082) Cuatro Bocas</v>
          </cell>
          <cell r="G15">
            <v>3.3109999999999999</v>
          </cell>
          <cell r="H15">
            <v>21</v>
          </cell>
          <cell r="I15">
            <v>43</v>
          </cell>
          <cell r="J15" t="str">
            <v>Lastre</v>
          </cell>
        </row>
        <row r="16">
          <cell r="B16" t="str">
            <v>6-10-011</v>
          </cell>
          <cell r="C16" t="str">
            <v>La Bambú - La Nubia</v>
          </cell>
          <cell r="D16" t="str">
            <v>Laurel</v>
          </cell>
          <cell r="E16" t="str">
            <v>(Ent.N.608) La Nubia</v>
          </cell>
          <cell r="F16" t="str">
            <v>(Ent.N.608) La Bambu</v>
          </cell>
          <cell r="G16">
            <v>7.2</v>
          </cell>
          <cell r="H16">
            <v>48</v>
          </cell>
          <cell r="I16">
            <v>51</v>
          </cell>
          <cell r="J16" t="str">
            <v>Lastre</v>
          </cell>
        </row>
        <row r="17">
          <cell r="B17" t="str">
            <v>6-10-012</v>
          </cell>
          <cell r="C17" t="str">
            <v>Mango - Caimito</v>
          </cell>
          <cell r="D17" t="str">
            <v>Laurel</v>
          </cell>
          <cell r="E17" t="str">
            <v>(Ent.N.238) Grupo Materiales Laurel</v>
          </cell>
          <cell r="F17" t="str">
            <v>(Ent.C.009) Vereh</v>
          </cell>
          <cell r="G17">
            <v>3.8620000000000001</v>
          </cell>
          <cell r="H17">
            <v>74</v>
          </cell>
          <cell r="I17">
            <v>62</v>
          </cell>
          <cell r="J17" t="str">
            <v>Lastre</v>
          </cell>
        </row>
        <row r="18">
          <cell r="B18" t="str">
            <v>6-10-013</v>
          </cell>
          <cell r="C18" t="str">
            <v>Abangares-Caracol</v>
          </cell>
          <cell r="D18" t="str">
            <v>Laurel</v>
          </cell>
          <cell r="E18" t="str">
            <v>(Ent.N.611) Abangares</v>
          </cell>
          <cell r="F18" t="str">
            <v>(Ent.C.024) Caracol</v>
          </cell>
          <cell r="G18">
            <v>3.6030000000000002</v>
          </cell>
          <cell r="H18">
            <v>42</v>
          </cell>
          <cell r="I18">
            <v>49</v>
          </cell>
          <cell r="J18" t="str">
            <v>Lastre</v>
          </cell>
        </row>
        <row r="19">
          <cell r="B19" t="str">
            <v>6-10-014</v>
          </cell>
          <cell r="C19" t="str">
            <v>Control</v>
          </cell>
          <cell r="D19" t="str">
            <v>La Cuesta</v>
          </cell>
          <cell r="E19" t="str">
            <v>(Ent.N.238) Control</v>
          </cell>
          <cell r="F19" t="str">
            <v xml:space="preserve"> La Brujita</v>
          </cell>
          <cell r="G19">
            <v>3.6930000000000001</v>
          </cell>
          <cell r="H19">
            <v>85</v>
          </cell>
          <cell r="I19">
            <v>65</v>
          </cell>
          <cell r="J19" t="str">
            <v>Lastre</v>
          </cell>
        </row>
        <row r="20">
          <cell r="B20" t="str">
            <v>6-10-015</v>
          </cell>
          <cell r="C20" t="str">
            <v xml:space="preserve"> La Campiña</v>
          </cell>
          <cell r="D20" t="str">
            <v>Corredor-Laurel</v>
          </cell>
          <cell r="E20" t="str">
            <v>(Ent.N.238) Pulperia Los Nuñitos</v>
          </cell>
          <cell r="F20" t="str">
            <v>(Ent.N.608) Pulperia El Cinco Menos</v>
          </cell>
          <cell r="G20">
            <v>4.3940000000000001</v>
          </cell>
          <cell r="H20">
            <v>25</v>
          </cell>
          <cell r="I20">
            <v>54</v>
          </cell>
          <cell r="J20" t="str">
            <v>Lastre</v>
          </cell>
        </row>
        <row r="21">
          <cell r="B21" t="str">
            <v>6-10-016</v>
          </cell>
          <cell r="C21" t="str">
            <v>Cuervito 01</v>
          </cell>
          <cell r="D21" t="str">
            <v>La Cuesta</v>
          </cell>
          <cell r="E21" t="str">
            <v>(Ent.N.238) La Cuesta</v>
          </cell>
          <cell r="F21" t="str">
            <v>(Ent.C.051) Cuervito</v>
          </cell>
          <cell r="G21">
            <v>1.431</v>
          </cell>
          <cell r="H21">
            <v>76</v>
          </cell>
          <cell r="I21">
            <v>66</v>
          </cell>
          <cell r="J21" t="str">
            <v>Lastre</v>
          </cell>
        </row>
        <row r="22">
          <cell r="B22" t="str">
            <v>6-10-017</v>
          </cell>
          <cell r="C22" t="str">
            <v>Veracruz</v>
          </cell>
          <cell r="D22" t="str">
            <v>Canoas-Corredor</v>
          </cell>
          <cell r="E22" t="str">
            <v>(Ent.N.02) Escuela Barrio Nuevo</v>
          </cell>
          <cell r="F22" t="str">
            <v>(Ent.C.006) San Antonio Abajo</v>
          </cell>
          <cell r="G22">
            <v>2</v>
          </cell>
          <cell r="H22">
            <v>54</v>
          </cell>
          <cell r="I22">
            <v>60</v>
          </cell>
          <cell r="J22" t="str">
            <v>Lastre</v>
          </cell>
        </row>
        <row r="23">
          <cell r="B23" t="str">
            <v>6-10-018</v>
          </cell>
          <cell r="C23" t="str">
            <v>Los Lotes</v>
          </cell>
          <cell r="D23" t="str">
            <v>Canoas</v>
          </cell>
          <cell r="E23" t="str">
            <v>(Ent.N.02) Bar Aguacero</v>
          </cell>
          <cell r="F23" t="str">
            <v>(Ent.C.042) Bar Teffy</v>
          </cell>
          <cell r="G23">
            <v>4.54</v>
          </cell>
          <cell r="H23">
            <v>155</v>
          </cell>
          <cell r="I23">
            <v>70</v>
          </cell>
          <cell r="J23" t="str">
            <v>Lastre</v>
          </cell>
        </row>
        <row r="24">
          <cell r="B24" t="str">
            <v>6-10-019</v>
          </cell>
          <cell r="C24" t="str">
            <v>La Mariposa</v>
          </cell>
          <cell r="D24" t="str">
            <v>Canoas</v>
          </cell>
          <cell r="E24" t="str">
            <v>(Ent.N.614) La Mariposa</v>
          </cell>
          <cell r="F24" t="str">
            <v>(Ent.C.023) Calle El Plantel</v>
          </cell>
          <cell r="G24">
            <v>2.145</v>
          </cell>
          <cell r="H24">
            <v>7</v>
          </cell>
          <cell r="I24">
            <v>33</v>
          </cell>
          <cell r="J24" t="str">
            <v>Lastre</v>
          </cell>
        </row>
        <row r="25">
          <cell r="B25" t="str">
            <v>6-10-020</v>
          </cell>
          <cell r="C25" t="str">
            <v>San Jorge-Darizara</v>
          </cell>
          <cell r="D25" t="str">
            <v>Canoas</v>
          </cell>
          <cell r="E25" t="str">
            <v>(Ent.C.042) San Jorge</v>
          </cell>
          <cell r="F25" t="str">
            <v>(Ent.C.018) Los Lotes</v>
          </cell>
          <cell r="G25">
            <v>1.357</v>
          </cell>
          <cell r="H25">
            <v>99</v>
          </cell>
          <cell r="I25">
            <v>56</v>
          </cell>
          <cell r="J25" t="str">
            <v>Lastre</v>
          </cell>
        </row>
        <row r="26">
          <cell r="B26" t="str">
            <v>6-10-021</v>
          </cell>
          <cell r="C26" t="str">
            <v>Zaragoza</v>
          </cell>
          <cell r="D26" t="str">
            <v>Laurel</v>
          </cell>
          <cell r="E26" t="str">
            <v>(Ent.C.025) Naranjo</v>
          </cell>
          <cell r="F26" t="str">
            <v>Colegio Buriquí (Límite Golfito)</v>
          </cell>
          <cell r="G26">
            <v>16.814</v>
          </cell>
          <cell r="H26">
            <v>70</v>
          </cell>
          <cell r="I26">
            <v>51</v>
          </cell>
          <cell r="J26" t="str">
            <v>Lastre</v>
          </cell>
        </row>
        <row r="27">
          <cell r="B27" t="str">
            <v>6-10-022</v>
          </cell>
          <cell r="C27" t="str">
            <v>El Tajo 01</v>
          </cell>
          <cell r="D27" t="str">
            <v>Canoas-La Cuesta</v>
          </cell>
          <cell r="E27" t="str">
            <v>(Ent.N.02) Plaza Canoas</v>
          </cell>
          <cell r="F27" t="str">
            <v>(Ent.N.238) Colegio CTP Corredores</v>
          </cell>
          <cell r="G27">
            <v>7.117</v>
          </cell>
          <cell r="H27">
            <v>44</v>
          </cell>
          <cell r="I27">
            <v>46</v>
          </cell>
          <cell r="J27" t="str">
            <v>Lastre</v>
          </cell>
        </row>
        <row r="28">
          <cell r="B28" t="str">
            <v>6-10-023</v>
          </cell>
          <cell r="C28" t="str">
            <v>Calle Plantel</v>
          </cell>
          <cell r="D28" t="str">
            <v>Canoas</v>
          </cell>
          <cell r="E28" t="str">
            <v>(Ent.N.002) La Poza del Abuelo</v>
          </cell>
          <cell r="F28" t="str">
            <v>(Ent.N.614) Colorado</v>
          </cell>
          <cell r="G28">
            <v>7.6</v>
          </cell>
          <cell r="H28">
            <v>20</v>
          </cell>
          <cell r="I28">
            <v>32</v>
          </cell>
          <cell r="J28" t="str">
            <v>Lastre</v>
          </cell>
        </row>
        <row r="29">
          <cell r="B29" t="str">
            <v>6-10-024</v>
          </cell>
          <cell r="C29" t="str">
            <v>Caracol</v>
          </cell>
          <cell r="D29" t="str">
            <v>Laurel</v>
          </cell>
          <cell r="E29" t="str">
            <v>(Ent.N.238) Caracol</v>
          </cell>
          <cell r="F29" t="str">
            <v>Río La Vaca</v>
          </cell>
          <cell r="G29">
            <v>4.6189999999999998</v>
          </cell>
          <cell r="H29">
            <v>70</v>
          </cell>
          <cell r="I29">
            <v>68</v>
          </cell>
          <cell r="J29" t="str">
            <v>Lastre</v>
          </cell>
        </row>
        <row r="30">
          <cell r="B30" t="str">
            <v>6-10-025</v>
          </cell>
          <cell r="C30" t="str">
            <v>Naranjo</v>
          </cell>
          <cell r="D30" t="str">
            <v>Laurel</v>
          </cell>
          <cell r="E30" t="str">
            <v>(Ent.N.238) Naranjo</v>
          </cell>
          <cell r="F30" t="str">
            <v>Río La Vaca</v>
          </cell>
          <cell r="G30">
            <v>3.1</v>
          </cell>
          <cell r="H30">
            <v>95</v>
          </cell>
          <cell r="I30">
            <v>68</v>
          </cell>
          <cell r="J30" t="str">
            <v>Lastre</v>
          </cell>
        </row>
        <row r="31">
          <cell r="B31" t="str">
            <v>6-10-026</v>
          </cell>
          <cell r="C31" t="str">
            <v>San Martín</v>
          </cell>
          <cell r="D31" t="str">
            <v>Canoas</v>
          </cell>
          <cell r="E31" t="str">
            <v>(Ent.C.042) San Jorge</v>
          </cell>
          <cell r="F31" t="str">
            <v>(Ent.C.039) San Isidro</v>
          </cell>
          <cell r="G31">
            <v>4.1909999999999998</v>
          </cell>
          <cell r="H31">
            <v>90</v>
          </cell>
          <cell r="I31">
            <v>68</v>
          </cell>
          <cell r="J31" t="str">
            <v>Lastre</v>
          </cell>
        </row>
        <row r="32">
          <cell r="B32" t="str">
            <v>6-10-027</v>
          </cell>
          <cell r="C32" t="str">
            <v>La Montaña</v>
          </cell>
          <cell r="D32" t="str">
            <v>Laurel</v>
          </cell>
          <cell r="E32" t="str">
            <v>(Ent.C.082) Cuatro Bocas</v>
          </cell>
          <cell r="F32" t="str">
            <v>(Ent.C.081) Cuatro Bocas</v>
          </cell>
          <cell r="G32">
            <v>0.91900000000000004</v>
          </cell>
          <cell r="H32">
            <v>4</v>
          </cell>
          <cell r="I32">
            <v>43</v>
          </cell>
          <cell r="J32" t="str">
            <v>Lastre</v>
          </cell>
        </row>
        <row r="33">
          <cell r="B33" t="str">
            <v>6-10-028</v>
          </cell>
          <cell r="C33" t="str">
            <v>Coto 49</v>
          </cell>
          <cell r="D33" t="str">
            <v>Corredor</v>
          </cell>
          <cell r="E33" t="str">
            <v>(Ent.N.608) Finca 49</v>
          </cell>
          <cell r="F33" t="str">
            <v>Río Caracol (Límite Golfito)</v>
          </cell>
          <cell r="G33">
            <v>3.7629999999999999</v>
          </cell>
          <cell r="H33">
            <v>2</v>
          </cell>
          <cell r="I33">
            <v>54</v>
          </cell>
          <cell r="J33" t="str">
            <v>Lastre</v>
          </cell>
        </row>
        <row r="34">
          <cell r="B34" t="str">
            <v>6-10-029</v>
          </cell>
          <cell r="C34" t="str">
            <v>Río Bonito</v>
          </cell>
          <cell r="D34" t="str">
            <v>Corredor</v>
          </cell>
          <cell r="E34" t="str">
            <v>(Ent.C.099) Barrio El Estadio</v>
          </cell>
          <cell r="F34" t="str">
            <v>(Ent.C.305) Caño Seco</v>
          </cell>
          <cell r="G34">
            <v>4.3120000000000003</v>
          </cell>
          <cell r="H34">
            <v>35</v>
          </cell>
          <cell r="I34">
            <v>48</v>
          </cell>
          <cell r="J34" t="str">
            <v>Lastre</v>
          </cell>
        </row>
        <row r="35">
          <cell r="B35" t="str">
            <v>6-10-030</v>
          </cell>
          <cell r="C35" t="str">
            <v>Las Veguitas-San Jocesito</v>
          </cell>
          <cell r="D35" t="str">
            <v>Corredor-Canoas</v>
          </cell>
          <cell r="E35" t="str">
            <v>(Ent.N.614) La Mariposa</v>
          </cell>
          <cell r="F35" t="str">
            <v>(Ent.C.056) Las Veguitas</v>
          </cell>
          <cell r="G35">
            <v>5.88</v>
          </cell>
          <cell r="H35">
            <v>28</v>
          </cell>
          <cell r="I35">
            <v>39</v>
          </cell>
          <cell r="J35" t="str">
            <v>Lastre</v>
          </cell>
        </row>
        <row r="36">
          <cell r="B36" t="str">
            <v>6-10-031</v>
          </cell>
          <cell r="C36" t="str">
            <v>Cementerio</v>
          </cell>
          <cell r="D36" t="str">
            <v>Canoas</v>
          </cell>
          <cell r="E36" t="str">
            <v>(Ent.C.018) El Triunfo</v>
          </cell>
          <cell r="F36" t="str">
            <v>(Ent.C.039) San Isidro</v>
          </cell>
          <cell r="G36">
            <v>1.353</v>
          </cell>
          <cell r="H36">
            <v>5</v>
          </cell>
          <cell r="I36">
            <v>39</v>
          </cell>
          <cell r="J36" t="str">
            <v>Lastre</v>
          </cell>
        </row>
        <row r="37">
          <cell r="B37" t="str">
            <v>6-10-032</v>
          </cell>
          <cell r="C37" t="str">
            <v>Las Nubes 01</v>
          </cell>
          <cell r="D37" t="str">
            <v>Corredor</v>
          </cell>
          <cell r="E37" t="str">
            <v>Caracol Norte (Quebrada Zumbona-Límite Golfito)</v>
          </cell>
          <cell r="F37" t="str">
            <v>Las Nubes (Límite Coto Brus)</v>
          </cell>
          <cell r="G37">
            <v>2.6589999999999998</v>
          </cell>
          <cell r="H37">
            <v>3</v>
          </cell>
          <cell r="I37">
            <v>30</v>
          </cell>
          <cell r="J37" t="str">
            <v>Lastre</v>
          </cell>
        </row>
        <row r="38">
          <cell r="B38" t="str">
            <v>6-10-033</v>
          </cell>
          <cell r="C38" t="str">
            <v xml:space="preserve">Taller Polaco </v>
          </cell>
          <cell r="D38" t="str">
            <v>Corredor</v>
          </cell>
          <cell r="E38" t="str">
            <v>(Ent.N.002) Taller Polaco</v>
          </cell>
          <cell r="F38" t="str">
            <v>(Ent.C.029) Río Bonito</v>
          </cell>
          <cell r="G38">
            <v>2.129</v>
          </cell>
          <cell r="H38">
            <v>33</v>
          </cell>
          <cell r="I38">
            <v>46</v>
          </cell>
          <cell r="J38" t="str">
            <v>Lastre</v>
          </cell>
        </row>
        <row r="39">
          <cell r="B39" t="str">
            <v>6-10-034</v>
          </cell>
          <cell r="C39" t="str">
            <v xml:space="preserve"> Cuadrante Hogar de Ancianos</v>
          </cell>
          <cell r="D39" t="str">
            <v>Corredor</v>
          </cell>
          <cell r="E39" t="str">
            <v>Calles Urbanas (Cuadrantes)</v>
          </cell>
          <cell r="F39" t="str">
            <v>Cuadrante Hogar de Ancianos</v>
          </cell>
          <cell r="G39">
            <v>1.1299999999999999</v>
          </cell>
          <cell r="H39">
            <v>33</v>
          </cell>
          <cell r="I39">
            <v>59</v>
          </cell>
          <cell r="J39" t="str">
            <v>Lastre</v>
          </cell>
        </row>
        <row r="40">
          <cell r="B40" t="str">
            <v>6-10-035</v>
          </cell>
          <cell r="C40" t="str">
            <v>Cacoragua</v>
          </cell>
          <cell r="D40" t="str">
            <v>Corredor</v>
          </cell>
          <cell r="E40" t="str">
            <v>(Ent.C.005) Abrojo</v>
          </cell>
          <cell r="F40" t="str">
            <v>(Ent.C.005) Abrojo-Montezuma</v>
          </cell>
          <cell r="G40">
            <v>5.21</v>
          </cell>
          <cell r="H40">
            <v>24</v>
          </cell>
          <cell r="I40">
            <v>51</v>
          </cell>
          <cell r="J40" t="str">
            <v>Lastre</v>
          </cell>
        </row>
        <row r="41">
          <cell r="B41" t="str">
            <v>6-10-036</v>
          </cell>
          <cell r="C41" t="str">
            <v>La Papayera</v>
          </cell>
          <cell r="D41" t="str">
            <v>Corredor</v>
          </cell>
          <cell r="E41" t="str">
            <v>(Ent.N.002)  Rancho Guaimy</v>
          </cell>
          <cell r="F41" t="str">
            <v>(Ent.C.116) Coto 42</v>
          </cell>
          <cell r="G41">
            <v>2.1280000000000001</v>
          </cell>
          <cell r="H41">
            <v>2</v>
          </cell>
          <cell r="I41">
            <v>37</v>
          </cell>
          <cell r="J41" t="str">
            <v>Lastre</v>
          </cell>
        </row>
        <row r="42">
          <cell r="B42" t="str">
            <v>6-10-037</v>
          </cell>
          <cell r="C42" t="str">
            <v>Miramar</v>
          </cell>
          <cell r="D42" t="str">
            <v>Corredor</v>
          </cell>
          <cell r="E42" t="str">
            <v>(Ent.C.005) Abrojo Norte</v>
          </cell>
          <cell r="F42" t="str">
            <v>(Ent.C.037) Abrojo Norte</v>
          </cell>
          <cell r="G42">
            <v>6.0810000000000004</v>
          </cell>
          <cell r="H42">
            <v>39</v>
          </cell>
          <cell r="I42">
            <v>30</v>
          </cell>
          <cell r="J42" t="str">
            <v>Lastre</v>
          </cell>
        </row>
        <row r="43">
          <cell r="B43" t="str">
            <v>6-10-038</v>
          </cell>
          <cell r="C43" t="str">
            <v>Guayabal</v>
          </cell>
          <cell r="D43" t="str">
            <v>Canoas</v>
          </cell>
          <cell r="E43" t="str">
            <v>(Ent.C.017) Veracruz</v>
          </cell>
          <cell r="F43" t="str">
            <v>(Ent.C.039) Guayabal</v>
          </cell>
          <cell r="G43">
            <v>1.69</v>
          </cell>
          <cell r="H43">
            <v>70</v>
          </cell>
          <cell r="I43">
            <v>65</v>
          </cell>
          <cell r="J43" t="str">
            <v>Lastre</v>
          </cell>
        </row>
        <row r="44">
          <cell r="B44" t="str">
            <v>6-10-039</v>
          </cell>
          <cell r="C44" t="str">
            <v>San Isidro</v>
          </cell>
          <cell r="D44" t="str">
            <v>Canoas</v>
          </cell>
          <cell r="E44" t="str">
            <v xml:space="preserve">(Ent.N.002)  Guayabal </v>
          </cell>
          <cell r="F44" t="str">
            <v>(Ent.C.006)  San Antonio</v>
          </cell>
          <cell r="G44">
            <v>5.3559999999999999</v>
          </cell>
          <cell r="H44">
            <v>23</v>
          </cell>
          <cell r="I44">
            <v>48</v>
          </cell>
          <cell r="J44" t="str">
            <v>Lastre</v>
          </cell>
        </row>
        <row r="45">
          <cell r="B45" t="str">
            <v>6-10-040</v>
          </cell>
          <cell r="C45" t="str">
            <v>San Cristóbal</v>
          </cell>
          <cell r="D45" t="str">
            <v>Canoas</v>
          </cell>
          <cell r="E45" t="str">
            <v>(Ent.C.026) San Martín</v>
          </cell>
          <cell r="F45" t="str">
            <v>(Ent.C.018) El Triunfo</v>
          </cell>
          <cell r="G45">
            <v>2.4590000000000001</v>
          </cell>
          <cell r="H45">
            <v>42</v>
          </cell>
          <cell r="I45">
            <v>60</v>
          </cell>
          <cell r="J45" t="str">
            <v>Lastre</v>
          </cell>
        </row>
        <row r="46">
          <cell r="B46" t="str">
            <v>6-10-041</v>
          </cell>
          <cell r="C46" t="str">
            <v>San Gil</v>
          </cell>
          <cell r="D46" t="str">
            <v>Canoas</v>
          </cell>
          <cell r="E46" t="str">
            <v>(Ent.C.026) San Martín</v>
          </cell>
          <cell r="F46" t="str">
            <v>(Ent.C.020) San Jorge</v>
          </cell>
          <cell r="G46">
            <v>1.647</v>
          </cell>
          <cell r="H46">
            <v>18</v>
          </cell>
          <cell r="I46">
            <v>45</v>
          </cell>
          <cell r="J46" t="str">
            <v>Lastre</v>
          </cell>
        </row>
        <row r="47">
          <cell r="B47" t="str">
            <v>6-10-042</v>
          </cell>
          <cell r="C47" t="str">
            <v>San Jorge</v>
          </cell>
          <cell r="D47" t="str">
            <v>Canoas</v>
          </cell>
          <cell r="E47" t="str">
            <v>(Ent.N.002)  Paso Canoas</v>
          </cell>
          <cell r="F47" t="str">
            <v xml:space="preserve"> San Martín (Límite Fronterizo)</v>
          </cell>
          <cell r="G47">
            <v>4.1310000000000002</v>
          </cell>
          <cell r="H47">
            <v>144</v>
          </cell>
          <cell r="I47">
            <v>74</v>
          </cell>
          <cell r="J47" t="str">
            <v>Lastre</v>
          </cell>
        </row>
        <row r="48">
          <cell r="B48" t="str">
            <v>6-10-043</v>
          </cell>
          <cell r="C48" t="str">
            <v>El Chorizo</v>
          </cell>
          <cell r="D48" t="str">
            <v>Canoas</v>
          </cell>
          <cell r="E48" t="str">
            <v>(Ent.C.297) Gusano Barrenador</v>
          </cell>
          <cell r="F48" t="str">
            <v>(Ent.C.042) Hotel Los Olivos</v>
          </cell>
          <cell r="G48">
            <v>0.95499999999999996</v>
          </cell>
          <cell r="H48">
            <v>44</v>
          </cell>
          <cell r="I48">
            <v>56</v>
          </cell>
          <cell r="J48" t="str">
            <v>Lastre</v>
          </cell>
        </row>
        <row r="49">
          <cell r="B49" t="str">
            <v>6-10-044</v>
          </cell>
          <cell r="C49" t="str">
            <v>Gusano Barrenador</v>
          </cell>
          <cell r="D49" t="str">
            <v>Canoas</v>
          </cell>
          <cell r="E49" t="str">
            <v>(Ent.N.002) Gusano Barrenador</v>
          </cell>
          <cell r="F49" t="str">
            <v>(Ent.C.045) Picamila</v>
          </cell>
          <cell r="G49">
            <v>1.425</v>
          </cell>
          <cell r="H49">
            <v>18</v>
          </cell>
          <cell r="I49">
            <v>43</v>
          </cell>
          <cell r="J49" t="str">
            <v>Lastre</v>
          </cell>
        </row>
        <row r="50">
          <cell r="B50" t="str">
            <v>6-10-045</v>
          </cell>
          <cell r="C50" t="str">
            <v>Picamila</v>
          </cell>
          <cell r="D50" t="str">
            <v>Canoas</v>
          </cell>
          <cell r="E50" t="str">
            <v>(Ent.N.238) Paso Canoas</v>
          </cell>
          <cell r="F50" t="str">
            <v>(Ent.C.022) Tajo Corredor</v>
          </cell>
          <cell r="G50">
            <v>2.8220000000000001</v>
          </cell>
          <cell r="H50">
            <v>32</v>
          </cell>
          <cell r="I50">
            <v>46</v>
          </cell>
          <cell r="J50" t="str">
            <v>Lastre</v>
          </cell>
        </row>
        <row r="51">
          <cell r="B51" t="str">
            <v>6-10-046</v>
          </cell>
          <cell r="C51" t="str">
            <v>Cuadrante Calin Rodriguez</v>
          </cell>
          <cell r="D51" t="str">
            <v>Canoas</v>
          </cell>
          <cell r="E51" t="str">
            <v>Calles Urbanas (Cuadrantes)</v>
          </cell>
          <cell r="F51" t="str">
            <v>Cuadrante Calin Rodriguez</v>
          </cell>
          <cell r="G51">
            <v>1.9</v>
          </cell>
          <cell r="H51">
            <v>103</v>
          </cell>
          <cell r="I51">
            <v>59</v>
          </cell>
          <cell r="J51" t="str">
            <v>Lastre</v>
          </cell>
        </row>
        <row r="52">
          <cell r="B52" t="str">
            <v>6-10-047</v>
          </cell>
          <cell r="C52" t="str">
            <v>Betania 02</v>
          </cell>
          <cell r="D52" t="str">
            <v>Canoas</v>
          </cell>
          <cell r="E52" t="str">
            <v>Ent.C.022) Tajo</v>
          </cell>
          <cell r="F52" t="str">
            <v>(Ent.C.167) Betania</v>
          </cell>
          <cell r="G52">
            <v>0.69799999999999995</v>
          </cell>
          <cell r="H52">
            <v>11</v>
          </cell>
          <cell r="I52">
            <v>47</v>
          </cell>
          <cell r="J52" t="str">
            <v>Lastre</v>
          </cell>
        </row>
        <row r="53">
          <cell r="B53" t="str">
            <v>6-10-048</v>
          </cell>
          <cell r="C53" t="str">
            <v>Gusano Barrenador-Hotel Osly</v>
          </cell>
          <cell r="D53" t="str">
            <v>Canoas</v>
          </cell>
          <cell r="E53" t="str">
            <v>(Ent.C.044) Gusano Barrenador</v>
          </cell>
          <cell r="F53" t="str">
            <v>(Ent.C.107) Hotel Osly</v>
          </cell>
          <cell r="G53">
            <v>0.80800000000000005</v>
          </cell>
          <cell r="H53">
            <v>29</v>
          </cell>
          <cell r="I53">
            <v>49</v>
          </cell>
          <cell r="J53" t="str">
            <v>Lastre</v>
          </cell>
        </row>
        <row r="54">
          <cell r="B54" t="str">
            <v>6-10-049</v>
          </cell>
          <cell r="C54" t="str">
            <v>La Gloria 01</v>
          </cell>
          <cell r="D54" t="str">
            <v>Canoas</v>
          </cell>
          <cell r="E54" t="str">
            <v>(Ent.N.002) Plaza Canoas</v>
          </cell>
          <cell r="F54" t="str">
            <v>(Ent.C.049) La Palma</v>
          </cell>
          <cell r="G54">
            <v>6.5</v>
          </cell>
          <cell r="H54">
            <v>44</v>
          </cell>
          <cell r="I54">
            <v>37</v>
          </cell>
          <cell r="J54" t="str">
            <v>Lastre</v>
          </cell>
        </row>
        <row r="55">
          <cell r="B55" t="str">
            <v>6-10-050</v>
          </cell>
          <cell r="C55" t="str">
            <v>Veracruz 02</v>
          </cell>
          <cell r="D55" t="str">
            <v>Canoas</v>
          </cell>
          <cell r="E55" t="str">
            <v>(Ent.N.002) Colegio Madre del Divino Pastor</v>
          </cell>
          <cell r="F55" t="str">
            <v>Fincas</v>
          </cell>
          <cell r="G55">
            <v>0.69599999999999995</v>
          </cell>
          <cell r="H55">
            <v>1</v>
          </cell>
          <cell r="I55">
            <v>33</v>
          </cell>
          <cell r="J55" t="str">
            <v>Lastre</v>
          </cell>
        </row>
        <row r="56">
          <cell r="B56" t="str">
            <v>6-10-051</v>
          </cell>
          <cell r="C56" t="str">
            <v>El Rodeo</v>
          </cell>
          <cell r="D56" t="str">
            <v>La Cuesta</v>
          </cell>
          <cell r="E56" t="str">
            <v>(Ent.N.238) Servicentro</v>
          </cell>
          <cell r="F56" t="str">
            <v>(Ent.C.014) Control</v>
          </cell>
          <cell r="G56">
            <v>8.2189999999999994</v>
          </cell>
          <cell r="H56">
            <v>80</v>
          </cell>
          <cell r="I56">
            <v>57</v>
          </cell>
          <cell r="J56" t="str">
            <v>Lastre</v>
          </cell>
        </row>
        <row r="57">
          <cell r="B57" t="str">
            <v>6-10-052</v>
          </cell>
          <cell r="C57" t="str">
            <v>Tucurrique</v>
          </cell>
          <cell r="D57" t="str">
            <v xml:space="preserve">La Cuesta </v>
          </cell>
          <cell r="E57" t="str">
            <v>(Ent.N.238) Barrio Urbina</v>
          </cell>
          <cell r="F57" t="str">
            <v>(Ent.C.051) Cuervito</v>
          </cell>
          <cell r="G57">
            <v>0.69099999999999995</v>
          </cell>
          <cell r="H57">
            <v>22</v>
          </cell>
          <cell r="I57">
            <v>52</v>
          </cell>
          <cell r="J57" t="str">
            <v>Lastre</v>
          </cell>
        </row>
        <row r="58">
          <cell r="B58" t="str">
            <v>6-10-053</v>
          </cell>
          <cell r="C58" t="str">
            <v>Pueblo Nuevo</v>
          </cell>
          <cell r="D58" t="str">
            <v>La Cuesta</v>
          </cell>
          <cell r="E58" t="str">
            <v>(Ent.N.238) Pueblo Nuevo</v>
          </cell>
          <cell r="F58" t="str">
            <v>Fincas</v>
          </cell>
          <cell r="G58">
            <v>1.08</v>
          </cell>
          <cell r="H58">
            <v>40</v>
          </cell>
          <cell r="I58">
            <v>56</v>
          </cell>
          <cell r="J58" t="str">
            <v>Lastre</v>
          </cell>
        </row>
        <row r="59">
          <cell r="B59" t="str">
            <v>6-10-054</v>
          </cell>
          <cell r="C59" t="str">
            <v>Calles Urbanas de La Cuesta sector Norte</v>
          </cell>
          <cell r="D59" t="str">
            <v>La Cuesta</v>
          </cell>
          <cell r="E59" t="str">
            <v>Calles Urbanas La Cuesta</v>
          </cell>
          <cell r="F59" t="str">
            <v>Calles Urbanas La Cuesta Sector Norte</v>
          </cell>
          <cell r="G59">
            <v>0.45100000000000001</v>
          </cell>
          <cell r="H59">
            <v>23</v>
          </cell>
          <cell r="I59">
            <v>61</v>
          </cell>
          <cell r="J59" t="str">
            <v>Lastre</v>
          </cell>
        </row>
        <row r="60">
          <cell r="B60" t="str">
            <v>6-10-055</v>
          </cell>
          <cell r="C60" t="str">
            <v>Control 03</v>
          </cell>
          <cell r="D60" t="str">
            <v>La Cuesta</v>
          </cell>
          <cell r="E60" t="str">
            <v>(Ent.C.014) La Cuesta</v>
          </cell>
          <cell r="F60" t="str">
            <v>Fincas</v>
          </cell>
          <cell r="G60">
            <v>0.89500000000000002</v>
          </cell>
          <cell r="H60">
            <v>1</v>
          </cell>
          <cell r="I60">
            <v>25</v>
          </cell>
          <cell r="J60" t="str">
            <v>Lastre</v>
          </cell>
        </row>
        <row r="61">
          <cell r="B61" t="str">
            <v>6-10-056</v>
          </cell>
          <cell r="C61" t="str">
            <v>Las Veguitas  01</v>
          </cell>
          <cell r="D61" t="str">
            <v>Canoas-Corredor</v>
          </cell>
          <cell r="E61" t="str">
            <v>(Ent.N.614) Las Veguitas</v>
          </cell>
          <cell r="F61" t="str">
            <v>Rio Coloradito</v>
          </cell>
          <cell r="G61">
            <v>3.0089999999999999</v>
          </cell>
          <cell r="H61">
            <v>6</v>
          </cell>
          <cell r="I61">
            <v>39</v>
          </cell>
          <cell r="J61" t="str">
            <v>Lastre</v>
          </cell>
        </row>
        <row r="62">
          <cell r="B62" t="str">
            <v>6-10-057</v>
          </cell>
          <cell r="C62" t="str">
            <v>Cañaza - El Chorro</v>
          </cell>
          <cell r="D62" t="str">
            <v>La Cuesta</v>
          </cell>
          <cell r="E62" t="str">
            <v>(Ent.N.614) La Cañaza</v>
          </cell>
          <cell r="F62" t="str">
            <v>(Ent.C.058) El Chorro</v>
          </cell>
          <cell r="G62">
            <v>2.6469999999999998</v>
          </cell>
          <cell r="H62">
            <v>22</v>
          </cell>
          <cell r="I62">
            <v>31</v>
          </cell>
          <cell r="J62" t="str">
            <v>Lastre</v>
          </cell>
        </row>
        <row r="63">
          <cell r="B63" t="str">
            <v>6-10-058</v>
          </cell>
          <cell r="C63" t="str">
            <v>El Chorro</v>
          </cell>
          <cell r="D63" t="str">
            <v>La Cuesta</v>
          </cell>
          <cell r="E63" t="str">
            <v>(Ent.N.238) El Chorro</v>
          </cell>
          <cell r="F63" t="str">
            <v>Fincas</v>
          </cell>
          <cell r="G63">
            <v>4.2750000000000004</v>
          </cell>
          <cell r="H63">
            <v>8</v>
          </cell>
          <cell r="I63">
            <v>37</v>
          </cell>
          <cell r="J63" t="str">
            <v>Lastre</v>
          </cell>
        </row>
        <row r="64">
          <cell r="B64" t="str">
            <v>6-10-059</v>
          </cell>
          <cell r="C64" t="str">
            <v>La Bota 02</v>
          </cell>
          <cell r="D64" t="str">
            <v>La Cuesta</v>
          </cell>
          <cell r="E64" t="str">
            <v>(Ent.N.238) Control</v>
          </cell>
          <cell r="F64" t="str">
            <v>(Ent.C.060) La Bota</v>
          </cell>
          <cell r="G64">
            <v>3.0779999999999998</v>
          </cell>
          <cell r="H64">
            <v>2</v>
          </cell>
          <cell r="I64">
            <v>43</v>
          </cell>
          <cell r="J64" t="str">
            <v>Lastre</v>
          </cell>
        </row>
        <row r="65">
          <cell r="B65" t="str">
            <v>6-10-060</v>
          </cell>
          <cell r="C65" t="str">
            <v>La Bota 01</v>
          </cell>
          <cell r="D65" t="str">
            <v>Laurel-La Cuesta</v>
          </cell>
          <cell r="E65" t="str">
            <v>(Ent.N.238) La Bota</v>
          </cell>
          <cell r="F65" t="str">
            <v>(Ent.C.009) Vereh</v>
          </cell>
          <cell r="G65">
            <v>6.835</v>
          </cell>
          <cell r="H65">
            <v>60</v>
          </cell>
          <cell r="I65">
            <v>54</v>
          </cell>
          <cell r="J65" t="str">
            <v>Lastre</v>
          </cell>
        </row>
        <row r="66">
          <cell r="B66" t="str">
            <v>6-10-061</v>
          </cell>
          <cell r="C66" t="str">
            <v>La Campesina</v>
          </cell>
          <cell r="D66" t="str">
            <v>Laurel</v>
          </cell>
          <cell r="E66" t="str">
            <v>(Ent.N.238) Antigua Pulperia La Campesina</v>
          </cell>
          <cell r="F66" t="str">
            <v>(Ent.C.063) Peral</v>
          </cell>
          <cell r="G66">
            <v>1.4790000000000001</v>
          </cell>
          <cell r="H66">
            <v>12</v>
          </cell>
          <cell r="I66">
            <v>43</v>
          </cell>
          <cell r="J66" t="str">
            <v>Lastre</v>
          </cell>
        </row>
        <row r="67">
          <cell r="B67" t="str">
            <v>6-10-062</v>
          </cell>
          <cell r="C67" t="str">
            <v>Jobo - Peral</v>
          </cell>
          <cell r="D67" t="str">
            <v>Laurel</v>
          </cell>
          <cell r="E67" t="str">
            <v>(Ent.N.238) Antigua Bar Bonanza</v>
          </cell>
          <cell r="F67" t="str">
            <v>(Ent.C.063) Plaza Peral</v>
          </cell>
          <cell r="G67">
            <v>1.7030000000000001</v>
          </cell>
          <cell r="H67">
            <v>38</v>
          </cell>
          <cell r="I67">
            <v>57</v>
          </cell>
          <cell r="J67" t="str">
            <v>Lastre</v>
          </cell>
        </row>
        <row r="68">
          <cell r="B68" t="str">
            <v>6-10-063</v>
          </cell>
          <cell r="C68" t="str">
            <v>Peral</v>
          </cell>
          <cell r="D68" t="str">
            <v>Laurel</v>
          </cell>
          <cell r="E68" t="str">
            <v>(Ent.C.064) Puesto Gonzalez</v>
          </cell>
          <cell r="F68" t="str">
            <v>Fincas</v>
          </cell>
          <cell r="G68">
            <v>4.4790000000000001</v>
          </cell>
          <cell r="H68">
            <v>18</v>
          </cell>
          <cell r="I68">
            <v>37</v>
          </cell>
          <cell r="J68" t="str">
            <v>Lastre</v>
          </cell>
        </row>
        <row r="69">
          <cell r="B69" t="str">
            <v>6-10-064</v>
          </cell>
          <cell r="C69" t="str">
            <v>Puesto González</v>
          </cell>
          <cell r="D69" t="str">
            <v>Laurel</v>
          </cell>
          <cell r="E69" t="str">
            <v>(Ent.N.238) Laurel</v>
          </cell>
          <cell r="F69" t="str">
            <v>(Ent Limite Fronterizo) Balsa</v>
          </cell>
          <cell r="G69">
            <v>1.954</v>
          </cell>
          <cell r="H69">
            <v>56</v>
          </cell>
          <cell r="I69">
            <v>74</v>
          </cell>
          <cell r="J69" t="str">
            <v>Lastre</v>
          </cell>
        </row>
        <row r="70">
          <cell r="B70" t="str">
            <v>6-10-065</v>
          </cell>
          <cell r="C70" t="str">
            <v>Caucho - Mango</v>
          </cell>
          <cell r="D70" t="str">
            <v>Laurel</v>
          </cell>
          <cell r="E70" t="str">
            <v>(Ent.N.608) Caucho</v>
          </cell>
          <cell r="F70" t="str">
            <v>(Ent.C.012)  Escuela Mango</v>
          </cell>
          <cell r="G70">
            <v>1.129</v>
          </cell>
          <cell r="H70">
            <v>15</v>
          </cell>
          <cell r="I70">
            <v>49</v>
          </cell>
          <cell r="J70" t="str">
            <v>Lastre</v>
          </cell>
        </row>
        <row r="71">
          <cell r="B71" t="str">
            <v>6-10-066</v>
          </cell>
          <cell r="C71" t="str">
            <v>Caucho - Cenizo</v>
          </cell>
          <cell r="D71" t="str">
            <v>Laurel</v>
          </cell>
          <cell r="E71" t="str">
            <v>(Ent.N.238)  Puente Cenizo</v>
          </cell>
          <cell r="F71" t="str">
            <v>(Ent.N.608) Caucho</v>
          </cell>
          <cell r="G71">
            <v>0.92200000000000004</v>
          </cell>
          <cell r="H71">
            <v>3</v>
          </cell>
          <cell r="I71">
            <v>43</v>
          </cell>
          <cell r="J71" t="str">
            <v>Lastre</v>
          </cell>
        </row>
        <row r="72">
          <cell r="B72" t="str">
            <v>6-10-067</v>
          </cell>
          <cell r="C72" t="str">
            <v>Roble 01</v>
          </cell>
          <cell r="D72" t="str">
            <v>Laurel</v>
          </cell>
          <cell r="E72" t="str">
            <v>(Ent.N.238) Laguna de Oxidacion</v>
          </cell>
          <cell r="F72" t="str">
            <v>(Ent.N.238) Roble</v>
          </cell>
          <cell r="G72">
            <v>1.1000000000000001</v>
          </cell>
          <cell r="H72">
            <v>13</v>
          </cell>
          <cell r="I72">
            <v>57</v>
          </cell>
          <cell r="J72" t="str">
            <v>Lastre</v>
          </cell>
        </row>
        <row r="73">
          <cell r="B73" t="str">
            <v>6-10-068</v>
          </cell>
          <cell r="C73" t="str">
            <v>Roblito 01</v>
          </cell>
          <cell r="D73" t="str">
            <v>Laurel</v>
          </cell>
          <cell r="E73" t="str">
            <v>(Ent.C.067) Roble</v>
          </cell>
          <cell r="F73" t="str">
            <v>(Ent.C.069) Roblito</v>
          </cell>
          <cell r="G73">
            <v>1.913</v>
          </cell>
          <cell r="H73">
            <v>29</v>
          </cell>
          <cell r="I73">
            <v>57</v>
          </cell>
          <cell r="J73" t="str">
            <v>Lastre</v>
          </cell>
        </row>
        <row r="74">
          <cell r="B74" t="str">
            <v>6-10-069</v>
          </cell>
          <cell r="C74" t="str">
            <v>Roblito 02</v>
          </cell>
          <cell r="D74" t="str">
            <v>Laurel</v>
          </cell>
          <cell r="E74" t="str">
            <v>(Ent.C.021) Zaragoza</v>
          </cell>
          <cell r="F74" t="str">
            <v>(Ent.C.067) El Roble</v>
          </cell>
          <cell r="G74">
            <v>3.2589999999999999</v>
          </cell>
          <cell r="H74">
            <v>16</v>
          </cell>
          <cell r="I74">
            <v>43</v>
          </cell>
          <cell r="J74" t="str">
            <v>Lastre</v>
          </cell>
        </row>
        <row r="75">
          <cell r="B75" t="str">
            <v>6-10-070</v>
          </cell>
          <cell r="C75" t="str">
            <v>Naranjo - Tamarindo</v>
          </cell>
          <cell r="D75" t="str">
            <v>Laurel</v>
          </cell>
          <cell r="E75" t="str">
            <v>(Ent.N.238) Naranjo</v>
          </cell>
          <cell r="F75" t="str">
            <v>(Ent.N.608) Tamarindo</v>
          </cell>
          <cell r="G75">
            <v>2.8130000000000002</v>
          </cell>
          <cell r="H75">
            <v>44</v>
          </cell>
          <cell r="I75">
            <v>74</v>
          </cell>
          <cell r="J75" t="str">
            <v>Lastre</v>
          </cell>
        </row>
        <row r="76">
          <cell r="B76" t="str">
            <v>6-10-071</v>
          </cell>
          <cell r="C76" t="str">
            <v>Bella Luz-Incendio</v>
          </cell>
          <cell r="D76" t="str">
            <v>Laurel</v>
          </cell>
          <cell r="E76" t="str">
            <v>(Ent.N.611)  Ebais Bella Luz</v>
          </cell>
          <cell r="F76" t="str">
            <v>(Ent.C.075)Escuela Incendio</v>
          </cell>
          <cell r="G76">
            <v>2.649</v>
          </cell>
          <cell r="H76">
            <v>70</v>
          </cell>
          <cell r="I76">
            <v>71</v>
          </cell>
          <cell r="J76" t="str">
            <v>Lastre</v>
          </cell>
        </row>
        <row r="77">
          <cell r="B77" t="str">
            <v>6-10-072</v>
          </cell>
          <cell r="C77" t="str">
            <v>Santa Rosa</v>
          </cell>
          <cell r="D77" t="str">
            <v>Laurel</v>
          </cell>
          <cell r="E77" t="str">
            <v>(Ent.C.071) Incendio</v>
          </cell>
          <cell r="F77" t="str">
            <v>(Ent.C.179) Quebrada Vueltas</v>
          </cell>
          <cell r="G77">
            <v>6.5090000000000003</v>
          </cell>
          <cell r="H77">
            <v>24</v>
          </cell>
          <cell r="I77">
            <v>54</v>
          </cell>
          <cell r="J77" t="str">
            <v>Lastre</v>
          </cell>
        </row>
        <row r="78">
          <cell r="B78" t="str">
            <v>6-10-073</v>
          </cell>
          <cell r="C78" t="str">
            <v xml:space="preserve">Santa-Rosa-Pueblo de Dios </v>
          </cell>
          <cell r="D78" t="str">
            <v>Laurel</v>
          </cell>
          <cell r="E78" t="str">
            <v>(Ent.C.072) Santa Rosa</v>
          </cell>
          <cell r="F78" t="str">
            <v>(Ent.C.074) Pueblo de Dios</v>
          </cell>
          <cell r="G78">
            <v>1.113</v>
          </cell>
          <cell r="H78">
            <v>0</v>
          </cell>
          <cell r="I78">
            <v>19</v>
          </cell>
          <cell r="J78" t="str">
            <v>Lastre</v>
          </cell>
        </row>
        <row r="79">
          <cell r="B79" t="str">
            <v>6-10-074</v>
          </cell>
          <cell r="C79" t="str">
            <v>Pueblo de Dios</v>
          </cell>
          <cell r="D79" t="str">
            <v>Laurel</v>
          </cell>
          <cell r="E79" t="str">
            <v>(Ent.C.024)  Plaza Caracol</v>
          </cell>
          <cell r="F79" t="str">
            <v>Rio La Vaca</v>
          </cell>
          <cell r="G79">
            <v>4.7510000000000003</v>
          </cell>
          <cell r="H79">
            <v>22</v>
          </cell>
          <cell r="I79">
            <v>40</v>
          </cell>
          <cell r="J79" t="str">
            <v>Lastre</v>
          </cell>
        </row>
        <row r="80">
          <cell r="B80" t="str">
            <v>6-10-075</v>
          </cell>
          <cell r="C80" t="str">
            <v>Los Tanques de Agua</v>
          </cell>
          <cell r="D80" t="str">
            <v>Laurel</v>
          </cell>
          <cell r="E80" t="str">
            <v>(Ent.N.611) Vivero El Comegen</v>
          </cell>
          <cell r="F80" t="str">
            <v xml:space="preserve">Tanques de Agua </v>
          </cell>
          <cell r="G80">
            <v>3.222</v>
          </cell>
          <cell r="H80">
            <v>67</v>
          </cell>
          <cell r="I80">
            <v>65</v>
          </cell>
          <cell r="J80" t="str">
            <v>Lastre</v>
          </cell>
        </row>
        <row r="81">
          <cell r="B81" t="str">
            <v>6-10-076</v>
          </cell>
          <cell r="C81" t="str">
            <v>Guido</v>
          </cell>
          <cell r="D81" t="str">
            <v>Laurel</v>
          </cell>
          <cell r="E81" t="str">
            <v>(Ent.N.611) Las Carretas</v>
          </cell>
          <cell r="F81" t="str">
            <v>(Ent.N.238) Coyoche</v>
          </cell>
          <cell r="G81">
            <v>2.6280000000000001</v>
          </cell>
          <cell r="H81">
            <v>23</v>
          </cell>
          <cell r="I81">
            <v>49</v>
          </cell>
          <cell r="J81" t="str">
            <v>Lastre</v>
          </cell>
        </row>
        <row r="82">
          <cell r="B82" t="str">
            <v>6-10-077</v>
          </cell>
          <cell r="C82" t="str">
            <v>Monteverde</v>
          </cell>
          <cell r="D82" t="str">
            <v>Laurel</v>
          </cell>
          <cell r="E82" t="str">
            <v>(Ent.N.238) Coyoche</v>
          </cell>
          <cell r="F82" t="str">
            <v>(Ent.C.079) Cangrejo Verde</v>
          </cell>
          <cell r="G82">
            <v>3.4169999999999998</v>
          </cell>
          <cell r="H82">
            <v>49</v>
          </cell>
          <cell r="I82">
            <v>52</v>
          </cell>
          <cell r="J82" t="str">
            <v>Lastre</v>
          </cell>
        </row>
        <row r="83">
          <cell r="B83" t="str">
            <v>6-10-078</v>
          </cell>
          <cell r="C83" t="str">
            <v>Santa Lucía - Monteverde</v>
          </cell>
          <cell r="D83" t="str">
            <v>Laurel</v>
          </cell>
          <cell r="E83" t="str">
            <v>(Ent.N.238) Escuela Santa Lucía</v>
          </cell>
          <cell r="F83" t="str">
            <v>(Ent. C.077)Monte Verde</v>
          </cell>
          <cell r="G83">
            <v>1.7410000000000001</v>
          </cell>
          <cell r="H83">
            <v>14</v>
          </cell>
          <cell r="I83">
            <v>49</v>
          </cell>
          <cell r="J83" t="str">
            <v>Lastre</v>
          </cell>
        </row>
        <row r="84">
          <cell r="B84" t="str">
            <v>6-10-079</v>
          </cell>
          <cell r="C84" t="str">
            <v>Cangrejo Verde</v>
          </cell>
          <cell r="D84" t="str">
            <v>Laurel</v>
          </cell>
          <cell r="E84" t="str">
            <v>(Ent.N.608) Cangrejo Verde</v>
          </cell>
          <cell r="F84" t="str">
            <v>(Ent.C.015) La Campiña</v>
          </cell>
          <cell r="G84">
            <v>5.476</v>
          </cell>
          <cell r="H84">
            <v>16</v>
          </cell>
          <cell r="I84">
            <v>47</v>
          </cell>
          <cell r="J84" t="str">
            <v>Lastre</v>
          </cell>
        </row>
        <row r="85">
          <cell r="B85" t="str">
            <v>6-10-080</v>
          </cell>
          <cell r="C85" t="str">
            <v>Caracol - Incendio</v>
          </cell>
          <cell r="D85" t="str">
            <v>Laurel</v>
          </cell>
          <cell r="E85" t="str">
            <v>(Ent.C.013) Caracol</v>
          </cell>
          <cell r="F85" t="str">
            <v>(Ent.C.071) Incendio</v>
          </cell>
          <cell r="G85">
            <v>1.3660000000000001</v>
          </cell>
          <cell r="H85">
            <v>8</v>
          </cell>
          <cell r="I85">
            <v>39</v>
          </cell>
          <cell r="J85" t="str">
            <v>Lastre</v>
          </cell>
        </row>
        <row r="86">
          <cell r="B86" t="str">
            <v>6-10-081</v>
          </cell>
          <cell r="C86" t="str">
            <v>Vereh-Nubia</v>
          </cell>
          <cell r="D86" t="str">
            <v>Laurel</v>
          </cell>
          <cell r="E86" t="str">
            <v>(Ent.C.010) Vereh</v>
          </cell>
          <cell r="F86" t="str">
            <v>(Ent.C.011) Nubia</v>
          </cell>
          <cell r="G86">
            <v>3.3</v>
          </cell>
          <cell r="H86">
            <v>9</v>
          </cell>
          <cell r="I86">
            <v>39</v>
          </cell>
          <cell r="J86" t="str">
            <v>Lastre</v>
          </cell>
        </row>
        <row r="87">
          <cell r="B87" t="str">
            <v>6-10-082</v>
          </cell>
          <cell r="C87" t="str">
            <v>Cuatro Bocas -Vereh</v>
          </cell>
          <cell r="D87" t="str">
            <v>Laurel</v>
          </cell>
          <cell r="E87" t="str">
            <v>(Ent.N.608) Km 24</v>
          </cell>
          <cell r="F87" t="str">
            <v>(Ent.C.135) Vereh</v>
          </cell>
          <cell r="G87">
            <v>7.9</v>
          </cell>
          <cell r="H87">
            <v>38</v>
          </cell>
          <cell r="I87">
            <v>51</v>
          </cell>
          <cell r="J87" t="str">
            <v>Lastre</v>
          </cell>
        </row>
        <row r="88">
          <cell r="B88" t="str">
            <v>6-10-083</v>
          </cell>
          <cell r="C88" t="str">
            <v>Tamarindo-Cenizo</v>
          </cell>
          <cell r="D88" t="str">
            <v>Laurel</v>
          </cell>
          <cell r="E88" t="str">
            <v>(Ent.N.608) Tamarindo</v>
          </cell>
          <cell r="F88" t="str">
            <v>(Ent.C.066) Cenizo</v>
          </cell>
          <cell r="G88">
            <v>2.2999999999999998</v>
          </cell>
          <cell r="H88">
            <v>43</v>
          </cell>
          <cell r="I88">
            <v>60</v>
          </cell>
          <cell r="J88" t="str">
            <v>Lastre</v>
          </cell>
        </row>
        <row r="89">
          <cell r="B89" t="str">
            <v>6-10-084</v>
          </cell>
          <cell r="C89" t="str">
            <v>Los Castaños</v>
          </cell>
          <cell r="D89" t="str">
            <v>Corredor</v>
          </cell>
          <cell r="E89" t="str">
            <v>(Ent.N.608) Pulperia La Castañita</v>
          </cell>
          <cell r="F89" t="str">
            <v>Río Colorado</v>
          </cell>
          <cell r="G89">
            <v>3.7</v>
          </cell>
          <cell r="H89">
            <v>32</v>
          </cell>
          <cell r="I89">
            <v>47</v>
          </cell>
          <cell r="J89" t="str">
            <v>Lastre</v>
          </cell>
        </row>
        <row r="90">
          <cell r="B90" t="str">
            <v>6-10-085</v>
          </cell>
          <cell r="C90" t="str">
            <v>La Central Campesina</v>
          </cell>
          <cell r="D90" t="str">
            <v>Corredor</v>
          </cell>
          <cell r="E90" t="str">
            <v>(Ent.N.608) La Central</v>
          </cell>
          <cell r="F90" t="str">
            <v>Fincas</v>
          </cell>
          <cell r="G90">
            <v>2.4910000000000001</v>
          </cell>
          <cell r="H90">
            <v>15</v>
          </cell>
          <cell r="I90">
            <v>43</v>
          </cell>
          <cell r="J90" t="str">
            <v>Lastre</v>
          </cell>
        </row>
        <row r="91">
          <cell r="B91" t="str">
            <v>6-10-086</v>
          </cell>
          <cell r="C91" t="str">
            <v>La Argentina</v>
          </cell>
          <cell r="D91" t="str">
            <v>Corredor</v>
          </cell>
          <cell r="E91" t="str">
            <v>(Ent.N.614) El Retiro</v>
          </cell>
          <cell r="F91" t="str">
            <v>(Ent.C.116) Coto 42</v>
          </cell>
          <cell r="G91">
            <v>5.0869999999999997</v>
          </cell>
          <cell r="H91">
            <v>11</v>
          </cell>
          <cell r="I91">
            <v>43</v>
          </cell>
          <cell r="J91" t="str">
            <v>Lastre</v>
          </cell>
        </row>
        <row r="92">
          <cell r="B92" t="str">
            <v>6-10-087</v>
          </cell>
          <cell r="C92" t="str">
            <v>La Cuesta-El Chorro</v>
          </cell>
          <cell r="D92" t="str">
            <v>La Cuesta</v>
          </cell>
          <cell r="E92" t="str">
            <v>(Ent.N.238) La Cuesta</v>
          </cell>
          <cell r="F92" t="str">
            <v>(Ent. C.057) El Chorro</v>
          </cell>
          <cell r="G92">
            <v>3.137</v>
          </cell>
          <cell r="H92">
            <v>123</v>
          </cell>
          <cell r="I92">
            <v>49</v>
          </cell>
          <cell r="J92" t="str">
            <v>Lastre</v>
          </cell>
        </row>
        <row r="93">
          <cell r="B93" t="str">
            <v>6-10-088</v>
          </cell>
          <cell r="C93" t="str">
            <v>La Gloria 02</v>
          </cell>
          <cell r="D93" t="str">
            <v>Canoas</v>
          </cell>
          <cell r="E93" t="str">
            <v>(Ent.C.022) Tajo Corredor</v>
          </cell>
          <cell r="F93" t="str">
            <v>(Ent.C.049) La Gloria</v>
          </cell>
          <cell r="G93">
            <v>2.5619999999999998</v>
          </cell>
          <cell r="H93">
            <v>6</v>
          </cell>
          <cell r="I93">
            <v>43</v>
          </cell>
          <cell r="J93" t="str">
            <v>Lastre</v>
          </cell>
        </row>
        <row r="94">
          <cell r="B94" t="str">
            <v>6-10-089</v>
          </cell>
          <cell r="C94" t="str">
            <v>Roble 02</v>
          </cell>
          <cell r="D94" t="str">
            <v>Laurel</v>
          </cell>
          <cell r="E94" t="str">
            <v>(Ent.N.067) Plaza Roble</v>
          </cell>
          <cell r="F94" t="str">
            <v>Límite Fronterizo</v>
          </cell>
          <cell r="G94">
            <v>1.169</v>
          </cell>
          <cell r="H94">
            <v>29</v>
          </cell>
          <cell r="I94">
            <v>53</v>
          </cell>
          <cell r="J94" t="str">
            <v>Lastre</v>
          </cell>
        </row>
        <row r="95">
          <cell r="B95" t="str">
            <v>6-10-090</v>
          </cell>
          <cell r="C95" t="str">
            <v>Coyoche 01</v>
          </cell>
          <cell r="D95" t="str">
            <v>Laurel</v>
          </cell>
          <cell r="E95" t="str">
            <v>(Ent.N.238) Coyoche</v>
          </cell>
          <cell r="F95" t="str">
            <v>(Ent.C.076) Guido</v>
          </cell>
          <cell r="G95">
            <v>1.206</v>
          </cell>
          <cell r="H95">
            <v>11</v>
          </cell>
          <cell r="I95">
            <v>30</v>
          </cell>
          <cell r="J95" t="str">
            <v>Lastre</v>
          </cell>
        </row>
        <row r="96">
          <cell r="B96" t="str">
            <v>6-10-091</v>
          </cell>
          <cell r="C96" t="str">
            <v>Colorado</v>
          </cell>
          <cell r="D96" t="str">
            <v>Laurel-Canoas</v>
          </cell>
          <cell r="E96" t="str">
            <v>(Ent. N.614) Colorado</v>
          </cell>
          <cell r="F96" t="str">
            <v>(Ent.C.082) Cuatro Bocas</v>
          </cell>
          <cell r="G96">
            <v>2.2599999999999998</v>
          </cell>
          <cell r="H96">
            <v>2</v>
          </cell>
          <cell r="I96">
            <v>39</v>
          </cell>
          <cell r="J96" t="str">
            <v>Lastre</v>
          </cell>
        </row>
        <row r="97">
          <cell r="B97" t="str">
            <v>6-10-092</v>
          </cell>
          <cell r="C97" t="str">
            <v xml:space="preserve">La Bambú </v>
          </cell>
          <cell r="D97" t="str">
            <v>Laurel</v>
          </cell>
          <cell r="E97" t="str">
            <v>(Ent.N.608) La Bambú</v>
          </cell>
          <cell r="F97" t="str">
            <v>Fincas</v>
          </cell>
          <cell r="G97">
            <v>0.80300000000000005</v>
          </cell>
          <cell r="H97">
            <v>8</v>
          </cell>
          <cell r="I97">
            <v>43</v>
          </cell>
          <cell r="J97" t="str">
            <v>Lastre</v>
          </cell>
        </row>
        <row r="98">
          <cell r="B98" t="str">
            <v>6-10-093</v>
          </cell>
          <cell r="C98" t="str">
            <v>Alcabú</v>
          </cell>
          <cell r="D98" t="str">
            <v>Laurel</v>
          </cell>
          <cell r="E98" t="str">
            <v>(Ent.C.082) Cuatro Bocas</v>
          </cell>
          <cell r="F98" t="str">
            <v xml:space="preserve">Fincas </v>
          </cell>
          <cell r="G98">
            <v>3.3650000000000002</v>
          </cell>
          <cell r="H98">
            <v>18</v>
          </cell>
          <cell r="I98">
            <v>26</v>
          </cell>
          <cell r="J98" t="str">
            <v>Lastre</v>
          </cell>
        </row>
        <row r="99">
          <cell r="B99" t="str">
            <v>6-10-094</v>
          </cell>
          <cell r="C99" t="str">
            <v>Tamarindo-Caucho 01</v>
          </cell>
          <cell r="D99" t="str">
            <v>Laurel</v>
          </cell>
          <cell r="E99" t="str">
            <v>(Ent.N.608) Caucho</v>
          </cell>
          <cell r="F99" t="str">
            <v>(Ent.C.009) Tamarindo</v>
          </cell>
          <cell r="G99">
            <v>1.7</v>
          </cell>
          <cell r="H99">
            <v>18</v>
          </cell>
          <cell r="I99">
            <v>35</v>
          </cell>
          <cell r="J99" t="str">
            <v>Lastre</v>
          </cell>
        </row>
        <row r="100">
          <cell r="B100" t="str">
            <v>6-10-095</v>
          </cell>
          <cell r="C100" t="str">
            <v>Caucho - Caimito</v>
          </cell>
          <cell r="D100" t="str">
            <v>Laurel</v>
          </cell>
          <cell r="E100" t="str">
            <v>(Ent.C.094) Caucho</v>
          </cell>
          <cell r="F100" t="str">
            <v>(Ent.C.012) Caimito</v>
          </cell>
          <cell r="G100">
            <v>1.1890000000000001</v>
          </cell>
          <cell r="H100">
            <v>23</v>
          </cell>
          <cell r="I100">
            <v>41</v>
          </cell>
          <cell r="J100" t="str">
            <v>Lastre</v>
          </cell>
        </row>
        <row r="101">
          <cell r="B101" t="str">
            <v>6-10-096</v>
          </cell>
          <cell r="C101" t="str">
            <v>El Guay</v>
          </cell>
          <cell r="D101" t="str">
            <v>Canoas</v>
          </cell>
          <cell r="E101" t="str">
            <v>(Ent.N.614) El Guay</v>
          </cell>
          <cell r="F101" t="str">
            <v>(Ent.C.023) Nispero</v>
          </cell>
          <cell r="G101">
            <v>2.7290000000000001</v>
          </cell>
          <cell r="H101">
            <v>1</v>
          </cell>
          <cell r="I101">
            <v>19</v>
          </cell>
          <cell r="J101" t="str">
            <v>Lastre</v>
          </cell>
        </row>
        <row r="102">
          <cell r="B102" t="str">
            <v>6-10-097</v>
          </cell>
          <cell r="C102" t="str">
            <v>La Gloria 03</v>
          </cell>
          <cell r="D102" t="str">
            <v>Canoas</v>
          </cell>
          <cell r="E102" t="str">
            <v>(Ent.C.023) Nispero</v>
          </cell>
          <cell r="F102" t="str">
            <v>(Ent.C.049) La Gloria</v>
          </cell>
          <cell r="G102">
            <v>1.9039999999999999</v>
          </cell>
          <cell r="H102">
            <v>1</v>
          </cell>
          <cell r="I102">
            <v>27</v>
          </cell>
          <cell r="J102" t="str">
            <v>Lastre</v>
          </cell>
        </row>
        <row r="103">
          <cell r="B103" t="str">
            <v>6-10-098</v>
          </cell>
          <cell r="C103" t="str">
            <v>Urbanización Río Nuevo</v>
          </cell>
          <cell r="D103" t="str">
            <v>Corredor</v>
          </cell>
          <cell r="E103" t="str">
            <v>Calles Urbanas (Cuadrantes)</v>
          </cell>
          <cell r="F103" t="str">
            <v>Urbanización Río Nuevo</v>
          </cell>
          <cell r="G103">
            <v>1.921</v>
          </cell>
          <cell r="H103">
            <v>298</v>
          </cell>
          <cell r="I103">
            <v>47</v>
          </cell>
          <cell r="J103" t="str">
            <v>Lastre</v>
          </cell>
        </row>
        <row r="104">
          <cell r="B104" t="str">
            <v>6-10-099</v>
          </cell>
          <cell r="C104" t="str">
            <v>Calles Urbanas Ciudad Neily sector Oeste</v>
          </cell>
          <cell r="D104" t="str">
            <v>Corredor</v>
          </cell>
          <cell r="E104" t="str">
            <v>Calles Urbanas (Cuadrantes)</v>
          </cell>
          <cell r="F104" t="str">
            <v>Ciudad Neily sector Oeste</v>
          </cell>
          <cell r="G104">
            <v>5.6840000000000002</v>
          </cell>
          <cell r="H104">
            <v>196</v>
          </cell>
          <cell r="I104">
            <v>67</v>
          </cell>
          <cell r="J104" t="str">
            <v>Lastre</v>
          </cell>
        </row>
        <row r="105">
          <cell r="B105" t="str">
            <v>6-10-100</v>
          </cell>
          <cell r="C105" t="str">
            <v>Cuadrante 22 de Octubre</v>
          </cell>
          <cell r="D105" t="str">
            <v>Corredor</v>
          </cell>
          <cell r="E105" t="str">
            <v>Calles Urbanas (Cuadrantes)</v>
          </cell>
          <cell r="F105" t="str">
            <v>Cuadrante 22 de Octubre</v>
          </cell>
          <cell r="G105">
            <v>1.7909999999999999</v>
          </cell>
          <cell r="H105">
            <v>249</v>
          </cell>
          <cell r="I105">
            <v>67</v>
          </cell>
          <cell r="J105" t="str">
            <v>Asfalto</v>
          </cell>
        </row>
        <row r="106">
          <cell r="B106" t="str">
            <v>6-10-101</v>
          </cell>
          <cell r="C106" t="str">
            <v>Sector Salas Vindas- El Bosque</v>
          </cell>
          <cell r="D106" t="str">
            <v>Corredor</v>
          </cell>
          <cell r="E106" t="str">
            <v>Calles Urbanas (Cuadrantes)</v>
          </cell>
          <cell r="F106" t="str">
            <v>Sector Salas Vindas- El Bosque</v>
          </cell>
          <cell r="G106">
            <v>2.4249999999999998</v>
          </cell>
          <cell r="H106">
            <v>288</v>
          </cell>
          <cell r="I106">
            <v>58</v>
          </cell>
          <cell r="J106" t="str">
            <v>Lastre</v>
          </cell>
        </row>
        <row r="107">
          <cell r="B107" t="str">
            <v>6-10-102</v>
          </cell>
          <cell r="C107" t="str">
            <v>Barrio El Carmen</v>
          </cell>
          <cell r="D107" t="str">
            <v>Corredor</v>
          </cell>
          <cell r="E107" t="str">
            <v>Calles Urbanas (Cuadrantes)</v>
          </cell>
          <cell r="F107" t="str">
            <v>Barrio El Carmen</v>
          </cell>
          <cell r="G107">
            <v>6.782</v>
          </cell>
          <cell r="H107">
            <v>480</v>
          </cell>
          <cell r="I107">
            <v>64</v>
          </cell>
          <cell r="J107" t="str">
            <v>Lastre</v>
          </cell>
        </row>
        <row r="108">
          <cell r="B108" t="str">
            <v>6-10-103</v>
          </cell>
          <cell r="C108" t="str">
            <v>Cuadrante Villas de Darizara</v>
          </cell>
          <cell r="D108" t="str">
            <v>Canoas</v>
          </cell>
          <cell r="E108" t="str">
            <v>Calles Urbanas (Cuadrantes)</v>
          </cell>
          <cell r="F108" t="str">
            <v>Cuadrante Villas de Darizara</v>
          </cell>
          <cell r="G108">
            <v>2.2719999999999998</v>
          </cell>
          <cell r="H108">
            <v>228</v>
          </cell>
          <cell r="I108">
            <v>59</v>
          </cell>
          <cell r="J108" t="str">
            <v>Lastre</v>
          </cell>
        </row>
        <row r="109">
          <cell r="B109" t="str">
            <v>6-10-104</v>
          </cell>
          <cell r="C109" t="str">
            <v>Cuadrante El Triunfo</v>
          </cell>
          <cell r="D109" t="str">
            <v>Canoas</v>
          </cell>
          <cell r="E109" t="str">
            <v>Calles Urbanas (Cuadrantes)</v>
          </cell>
          <cell r="F109" t="str">
            <v>Cuadrante El Triunfo</v>
          </cell>
          <cell r="G109">
            <v>1.5620000000000001</v>
          </cell>
          <cell r="H109">
            <v>94</v>
          </cell>
          <cell r="I109">
            <v>53</v>
          </cell>
          <cell r="J109" t="str">
            <v>Lastre</v>
          </cell>
        </row>
        <row r="110">
          <cell r="B110" t="str">
            <v>6-10-105</v>
          </cell>
          <cell r="C110" t="str">
            <v>Cuadrante Lotes Cartín</v>
          </cell>
          <cell r="D110" t="str">
            <v>Canoas</v>
          </cell>
          <cell r="E110" t="str">
            <v>Calles Urbanas (Cuadrantes)</v>
          </cell>
          <cell r="F110" t="str">
            <v>Cuadrante Lotes CartÍn</v>
          </cell>
          <cell r="G110">
            <v>1.425</v>
          </cell>
          <cell r="H110">
            <v>75</v>
          </cell>
          <cell r="I110">
            <v>42</v>
          </cell>
          <cell r="J110" t="str">
            <v>Lastre</v>
          </cell>
        </row>
        <row r="111">
          <cell r="B111" t="str">
            <v>6-10-106</v>
          </cell>
          <cell r="C111" t="str">
            <v>Campo Bello</v>
          </cell>
          <cell r="D111" t="str">
            <v>Canoas</v>
          </cell>
          <cell r="E111" t="str">
            <v>(Ent.C.048) Campo Bello</v>
          </cell>
          <cell r="F111" t="str">
            <v>Viviendas</v>
          </cell>
          <cell r="G111">
            <v>0.154</v>
          </cell>
          <cell r="H111">
            <v>21</v>
          </cell>
          <cell r="I111">
            <v>43</v>
          </cell>
          <cell r="J111" t="str">
            <v>Lastre</v>
          </cell>
        </row>
        <row r="112">
          <cell r="B112" t="str">
            <v>6-10-107</v>
          </cell>
          <cell r="C112" t="str">
            <v>Calles Urbanas Paso Canoas Sector Sur</v>
          </cell>
          <cell r="D112" t="str">
            <v>Canoas</v>
          </cell>
          <cell r="E112" t="str">
            <v>Calles Urbanas (Cuadrantes)</v>
          </cell>
          <cell r="F112" t="str">
            <v>Calles Urbanas Paso Canoas Sector Sur</v>
          </cell>
          <cell r="G112">
            <v>3.0710000000000002</v>
          </cell>
          <cell r="H112">
            <v>172</v>
          </cell>
          <cell r="I112">
            <v>70</v>
          </cell>
          <cell r="J112" t="str">
            <v>Asfalto</v>
          </cell>
        </row>
        <row r="113">
          <cell r="B113" t="str">
            <v>6-10-108</v>
          </cell>
          <cell r="C113" t="str">
            <v>Calles Urbanas La Cuesta Sector Sur</v>
          </cell>
          <cell r="D113" t="str">
            <v>La Cuesta</v>
          </cell>
          <cell r="E113" t="str">
            <v>Calles Urbanas (Cuadrantes)</v>
          </cell>
          <cell r="F113" t="str">
            <v>Calles Urbanas La Cuesta Sector Sur</v>
          </cell>
          <cell r="G113">
            <v>1.8839999999999999</v>
          </cell>
          <cell r="H113">
            <v>140</v>
          </cell>
          <cell r="I113">
            <v>58</v>
          </cell>
          <cell r="J113" t="str">
            <v>TSB</v>
          </cell>
        </row>
        <row r="114">
          <cell r="B114" t="str">
            <v>6-10-109</v>
          </cell>
          <cell r="C114" t="str">
            <v>Calles Urbanas Laurel Sector Norte</v>
          </cell>
          <cell r="D114" t="str">
            <v>Laurel</v>
          </cell>
          <cell r="E114" t="str">
            <v>Calles Urbanas (Cuadrantes)</v>
          </cell>
          <cell r="F114" t="str">
            <v>Calles Urbanas Laurel Sector Norte</v>
          </cell>
          <cell r="G114">
            <v>4.343</v>
          </cell>
          <cell r="H114">
            <v>183</v>
          </cell>
          <cell r="I114">
            <v>67</v>
          </cell>
          <cell r="J114" t="str">
            <v>Lastre</v>
          </cell>
        </row>
        <row r="115">
          <cell r="B115" t="str">
            <v>6-10-110</v>
          </cell>
          <cell r="C115" t="str">
            <v>La Florida</v>
          </cell>
          <cell r="D115" t="str">
            <v>Corredor</v>
          </cell>
          <cell r="E115" t="str">
            <v>(Ent.C.002) La Florida</v>
          </cell>
          <cell r="F115" t="str">
            <v>Fincas</v>
          </cell>
          <cell r="G115">
            <v>1.514</v>
          </cell>
          <cell r="H115">
            <v>4</v>
          </cell>
          <cell r="I115">
            <v>25</v>
          </cell>
          <cell r="J115" t="str">
            <v>Lastre</v>
          </cell>
        </row>
        <row r="116">
          <cell r="B116" t="str">
            <v>6-10-111</v>
          </cell>
          <cell r="C116" t="str">
            <v>Relleno Sanitario</v>
          </cell>
          <cell r="D116" t="str">
            <v>Corredor</v>
          </cell>
          <cell r="E116" t="str">
            <v>(Ent.N.002) El Ceibo</v>
          </cell>
          <cell r="F116" t="str">
            <v>Relleno Sanitario</v>
          </cell>
          <cell r="G116">
            <v>1.8560000000000001</v>
          </cell>
          <cell r="H116">
            <v>5</v>
          </cell>
          <cell r="I116">
            <v>40</v>
          </cell>
          <cell r="J116" t="str">
            <v>Lastre</v>
          </cell>
        </row>
        <row r="117">
          <cell r="B117" t="str">
            <v>6-10-112</v>
          </cell>
          <cell r="C117" t="str">
            <v>El Ceibo</v>
          </cell>
          <cell r="D117" t="str">
            <v>Corredor</v>
          </cell>
          <cell r="E117" t="str">
            <v>(Ent.N.002) El Ceibo</v>
          </cell>
          <cell r="F117" t="str">
            <v>Fincas</v>
          </cell>
          <cell r="G117">
            <v>1.7689999999999999</v>
          </cell>
          <cell r="H117">
            <v>10</v>
          </cell>
          <cell r="I117">
            <v>23</v>
          </cell>
          <cell r="J117" t="str">
            <v>Lastre</v>
          </cell>
        </row>
        <row r="118">
          <cell r="B118" t="str">
            <v>6-10-113</v>
          </cell>
          <cell r="C118" t="str">
            <v>Interamericano</v>
          </cell>
          <cell r="D118" t="str">
            <v>Corredor</v>
          </cell>
          <cell r="E118" t="str">
            <v>(Ent.N.002) Interamericano</v>
          </cell>
          <cell r="F118" t="str">
            <v>Fincas</v>
          </cell>
          <cell r="G118">
            <v>0.52700000000000002</v>
          </cell>
          <cell r="H118">
            <v>17</v>
          </cell>
          <cell r="I118">
            <v>42</v>
          </cell>
          <cell r="J118" t="str">
            <v>Lastre</v>
          </cell>
        </row>
        <row r="119">
          <cell r="B119" t="str">
            <v>6-10-114</v>
          </cell>
          <cell r="C119" t="str">
            <v>Cuadrante La Fortuna</v>
          </cell>
          <cell r="D119" t="str">
            <v>Corredor</v>
          </cell>
          <cell r="E119" t="str">
            <v>(Ent.N.002)La Fortuna</v>
          </cell>
          <cell r="F119" t="str">
            <v>La Fortuna</v>
          </cell>
          <cell r="G119">
            <v>0.4</v>
          </cell>
          <cell r="H119">
            <v>35</v>
          </cell>
          <cell r="I119">
            <v>55</v>
          </cell>
          <cell r="J119" t="str">
            <v>Lastre</v>
          </cell>
        </row>
        <row r="120">
          <cell r="B120" t="str">
            <v>6-10-115</v>
          </cell>
          <cell r="C120" t="str">
            <v>Cuadrante Coto 52</v>
          </cell>
          <cell r="D120" t="str">
            <v>Corredor</v>
          </cell>
          <cell r="E120" t="str">
            <v>Calles Urbanas (Cuadrantes)</v>
          </cell>
          <cell r="F120" t="str">
            <v>Cuadrante Coto 52</v>
          </cell>
          <cell r="G120">
            <v>2.6179999999999999</v>
          </cell>
          <cell r="H120">
            <v>25</v>
          </cell>
          <cell r="I120">
            <v>43</v>
          </cell>
          <cell r="J120" t="str">
            <v>Lastre</v>
          </cell>
        </row>
        <row r="121">
          <cell r="B121" t="str">
            <v>6-10-116</v>
          </cell>
          <cell r="C121" t="str">
            <v>Coto 42</v>
          </cell>
          <cell r="D121" t="str">
            <v>Corredor</v>
          </cell>
          <cell r="E121" t="str">
            <v>(Ent.N.608) Esquina Sur ASD</v>
          </cell>
          <cell r="F121" t="str">
            <v>(Ent.C.285) El Clavo</v>
          </cell>
          <cell r="G121">
            <v>9.89</v>
          </cell>
          <cell r="H121">
            <v>3</v>
          </cell>
          <cell r="I121">
            <v>43</v>
          </cell>
          <cell r="J121" t="str">
            <v>Lastre</v>
          </cell>
        </row>
        <row r="122">
          <cell r="B122" t="str">
            <v>6-10-117</v>
          </cell>
          <cell r="C122" t="str">
            <v>Coto 45</v>
          </cell>
          <cell r="D122" t="str">
            <v>Corredor</v>
          </cell>
          <cell r="E122" t="str">
            <v>(Ent.C.116) Coto 42</v>
          </cell>
          <cell r="F122" t="str">
            <v>(Ent.C.285) Coto 44</v>
          </cell>
          <cell r="G122">
            <v>4.274</v>
          </cell>
          <cell r="H122">
            <v>16</v>
          </cell>
          <cell r="I122">
            <v>51</v>
          </cell>
          <cell r="J122" t="str">
            <v>Lastre</v>
          </cell>
        </row>
        <row r="123">
          <cell r="B123" t="str">
            <v>6-10-118</v>
          </cell>
          <cell r="C123" t="str">
            <v>Coto 43</v>
          </cell>
          <cell r="D123" t="str">
            <v>Corredor</v>
          </cell>
          <cell r="E123" t="str">
            <v>(Ent.C.116) Coto 41</v>
          </cell>
          <cell r="F123" t="str">
            <v>(Ent.C.117) Coto 45</v>
          </cell>
          <cell r="G123">
            <v>3.3119999999999998</v>
          </cell>
          <cell r="H123">
            <v>1</v>
          </cell>
          <cell r="I123">
            <v>27</v>
          </cell>
          <cell r="J123" t="str">
            <v>Lastre</v>
          </cell>
        </row>
        <row r="124">
          <cell r="B124" t="str">
            <v>6-10-119</v>
          </cell>
          <cell r="C124" t="str">
            <v>Cañada</v>
          </cell>
          <cell r="D124" t="str">
            <v>Corredor</v>
          </cell>
          <cell r="E124" t="str">
            <v>(Ent. N.608) La Central Campesina</v>
          </cell>
          <cell r="F124" t="str">
            <v>Fincas</v>
          </cell>
          <cell r="G124">
            <v>2.1</v>
          </cell>
          <cell r="H124">
            <v>2</v>
          </cell>
          <cell r="I124">
            <v>29</v>
          </cell>
          <cell r="J124" t="str">
            <v>Lastre</v>
          </cell>
        </row>
        <row r="125">
          <cell r="B125" t="str">
            <v>6-10-120</v>
          </cell>
          <cell r="C125" t="str">
            <v>Estrella del Sur</v>
          </cell>
          <cell r="D125" t="str">
            <v>Corredor</v>
          </cell>
          <cell r="E125" t="str">
            <v>(Ent.N.608) Santa Rita</v>
          </cell>
          <cell r="F125" t="str">
            <v>Fincas</v>
          </cell>
          <cell r="G125">
            <v>2.61</v>
          </cell>
          <cell r="H125">
            <v>5</v>
          </cell>
          <cell r="I125">
            <v>29</v>
          </cell>
          <cell r="J125" t="str">
            <v>Lastre</v>
          </cell>
        </row>
        <row r="126">
          <cell r="B126" t="str">
            <v>6-10-121</v>
          </cell>
          <cell r="C126" t="str">
            <v>Bijagual</v>
          </cell>
          <cell r="D126" t="str">
            <v>Laurel-Corredor</v>
          </cell>
          <cell r="E126" t="str">
            <v>(Ent.C.015) La Campiña</v>
          </cell>
          <cell r="F126" t="str">
            <v>Rio Colorado</v>
          </cell>
          <cell r="G126">
            <v>4.3</v>
          </cell>
          <cell r="H126">
            <v>0</v>
          </cell>
          <cell r="I126">
            <v>19</v>
          </cell>
          <cell r="J126" t="str">
            <v>Lastre</v>
          </cell>
        </row>
        <row r="127">
          <cell r="B127" t="str">
            <v>6-10-122</v>
          </cell>
          <cell r="C127" t="str">
            <v>El Barrido 01</v>
          </cell>
          <cell r="D127" t="str">
            <v>Corredor</v>
          </cell>
          <cell r="E127" t="str">
            <v>(Ent.N.238) El Barrido</v>
          </cell>
          <cell r="F127" t="str">
            <v>Puente Río Conte (límite Golfito)</v>
          </cell>
          <cell r="G127">
            <v>0.76600000000000001</v>
          </cell>
          <cell r="H127">
            <v>9</v>
          </cell>
          <cell r="I127">
            <v>43</v>
          </cell>
          <cell r="J127" t="str">
            <v>Asfalto</v>
          </cell>
        </row>
        <row r="128">
          <cell r="B128" t="str">
            <v>6-10-123</v>
          </cell>
          <cell r="C128" t="str">
            <v>Cuadrante Pueblo Nuevo</v>
          </cell>
          <cell r="D128" t="str">
            <v>Corredor</v>
          </cell>
          <cell r="E128" t="str">
            <v>(Ent.N.238) El Barrido</v>
          </cell>
          <cell r="F128" t="str">
            <v>Calles Urbanas Pueblo Nuevo</v>
          </cell>
          <cell r="G128">
            <v>0.314</v>
          </cell>
          <cell r="H128">
            <v>8</v>
          </cell>
          <cell r="I128">
            <v>51</v>
          </cell>
          <cell r="J128" t="str">
            <v>Lastre</v>
          </cell>
        </row>
        <row r="129">
          <cell r="B129" t="str">
            <v>6-10-124</v>
          </cell>
          <cell r="C129" t="str">
            <v>La Unión</v>
          </cell>
          <cell r="D129" t="str">
            <v>Corredor</v>
          </cell>
          <cell r="E129" t="str">
            <v>(Ent.N.238) La Unión</v>
          </cell>
          <cell r="F129" t="str">
            <v>Puente Río Conte (Límite Golfito)</v>
          </cell>
          <cell r="G129">
            <v>0.45200000000000001</v>
          </cell>
          <cell r="H129">
            <v>0</v>
          </cell>
          <cell r="I129">
            <v>27</v>
          </cell>
          <cell r="J129" t="str">
            <v>Lastre</v>
          </cell>
        </row>
        <row r="130">
          <cell r="B130" t="str">
            <v>6-10-125</v>
          </cell>
          <cell r="C130" t="str">
            <v>Entrada Rodrigo Jiménez</v>
          </cell>
          <cell r="D130" t="str">
            <v>Corredor</v>
          </cell>
          <cell r="E130" t="str">
            <v>(Ent.N.002) Instituto DAZ</v>
          </cell>
          <cell r="F130" t="str">
            <v>Fincas</v>
          </cell>
          <cell r="G130">
            <v>0.185</v>
          </cell>
          <cell r="H130">
            <v>0</v>
          </cell>
          <cell r="I130">
            <v>34</v>
          </cell>
          <cell r="J130" t="str">
            <v>Lastre</v>
          </cell>
        </row>
        <row r="131">
          <cell r="B131" t="str">
            <v>6-10-126</v>
          </cell>
          <cell r="C131" t="str">
            <v>Coyoche 02</v>
          </cell>
          <cell r="D131" t="str">
            <v>Laurel</v>
          </cell>
          <cell r="E131" t="str">
            <v>(Ent.N.238) Coyoche</v>
          </cell>
          <cell r="F131" t="str">
            <v>Fincas</v>
          </cell>
          <cell r="G131">
            <v>2.2330000000000001</v>
          </cell>
          <cell r="H131">
            <v>9</v>
          </cell>
          <cell r="I131">
            <v>25</v>
          </cell>
          <cell r="J131" t="str">
            <v>Lastre</v>
          </cell>
        </row>
        <row r="132">
          <cell r="B132" t="str">
            <v>6-10-127</v>
          </cell>
          <cell r="C132" t="str">
            <v>Coyoche 03</v>
          </cell>
          <cell r="D132" t="str">
            <v>Laurel</v>
          </cell>
          <cell r="E132" t="str">
            <v>(Ent.N.238) Coyoche</v>
          </cell>
          <cell r="F132" t="str">
            <v>Fincas</v>
          </cell>
          <cell r="G132">
            <v>1.143</v>
          </cell>
          <cell r="H132">
            <v>4</v>
          </cell>
          <cell r="I132">
            <v>37</v>
          </cell>
          <cell r="J132" t="str">
            <v>Lastre</v>
          </cell>
        </row>
        <row r="133">
          <cell r="B133" t="str">
            <v>6-10-128</v>
          </cell>
          <cell r="C133" t="str">
            <v>Abangares</v>
          </cell>
          <cell r="D133" t="str">
            <v>Laurel</v>
          </cell>
          <cell r="E133" t="str">
            <v>(Ent.N.238) Distribuidor Palmero</v>
          </cell>
          <cell r="F133" t="str">
            <v>Fincas</v>
          </cell>
          <cell r="G133">
            <v>0.80900000000000005</v>
          </cell>
          <cell r="H133">
            <v>3</v>
          </cell>
          <cell r="I133">
            <v>19</v>
          </cell>
          <cell r="J133" t="str">
            <v>Lastre</v>
          </cell>
        </row>
        <row r="134">
          <cell r="B134" t="str">
            <v>6-10-129</v>
          </cell>
          <cell r="C134" t="str">
            <v>Quebrada Negra</v>
          </cell>
          <cell r="D134" t="str">
            <v>Corredor</v>
          </cell>
          <cell r="E134" t="str">
            <v>(Ent.C.035) Puente Colgante</v>
          </cell>
          <cell r="F134" t="str">
            <v>Fincas</v>
          </cell>
          <cell r="G134">
            <v>1.3</v>
          </cell>
          <cell r="H134">
            <v>4</v>
          </cell>
          <cell r="I134">
            <v>16</v>
          </cell>
          <cell r="J134" t="str">
            <v>Lastre</v>
          </cell>
        </row>
        <row r="135">
          <cell r="B135" t="str">
            <v>6-10-130</v>
          </cell>
          <cell r="C135" t="str">
            <v>C.CCuadrante Naranjo</v>
          </cell>
          <cell r="D135" t="str">
            <v>Laurel</v>
          </cell>
          <cell r="E135" t="str">
            <v>(Ent.N.238) Iglesia Catolica</v>
          </cell>
          <cell r="F135" t="str">
            <v>(Ent.C.070) Salon Comunal</v>
          </cell>
          <cell r="G135">
            <v>0.36199999999999999</v>
          </cell>
          <cell r="H135">
            <v>15</v>
          </cell>
          <cell r="I135">
            <v>53</v>
          </cell>
          <cell r="J135" t="str">
            <v>Lastre</v>
          </cell>
        </row>
        <row r="136">
          <cell r="B136" t="str">
            <v>6-10-131</v>
          </cell>
          <cell r="C136" t="str">
            <v xml:space="preserve">Naranjo </v>
          </cell>
          <cell r="D136" t="str">
            <v>Laurel</v>
          </cell>
          <cell r="E136" t="str">
            <v>(Ent.C.070) Naranjo</v>
          </cell>
          <cell r="F136" t="str">
            <v>Fincas</v>
          </cell>
          <cell r="G136">
            <v>0.39500000000000002</v>
          </cell>
          <cell r="H136">
            <v>11</v>
          </cell>
          <cell r="I136">
            <v>57</v>
          </cell>
          <cell r="J136" t="str">
            <v>Lastre</v>
          </cell>
        </row>
        <row r="137">
          <cell r="B137" t="str">
            <v>6-10-132</v>
          </cell>
          <cell r="C137" t="str">
            <v>Barrio el Naranjal</v>
          </cell>
          <cell r="D137" t="str">
            <v>Laurel</v>
          </cell>
          <cell r="E137" t="str">
            <v>(Ent.C.070) El Naranjal</v>
          </cell>
          <cell r="F137" t="str">
            <v>Viviendas</v>
          </cell>
          <cell r="G137">
            <v>0.76500000000000001</v>
          </cell>
          <cell r="H137">
            <v>56</v>
          </cell>
          <cell r="I137">
            <v>57</v>
          </cell>
          <cell r="J137" t="str">
            <v>Lastre</v>
          </cell>
        </row>
        <row r="138">
          <cell r="B138" t="str">
            <v>6-10-133</v>
          </cell>
          <cell r="C138" t="str">
            <v xml:space="preserve">Incendio </v>
          </cell>
          <cell r="D138" t="str">
            <v>Laurel</v>
          </cell>
          <cell r="E138" t="str">
            <v>(Ent.C.075)  Plaza Incendio</v>
          </cell>
          <cell r="F138" t="str">
            <v>Fincas</v>
          </cell>
          <cell r="G138">
            <v>1.105</v>
          </cell>
          <cell r="H138">
            <v>18</v>
          </cell>
          <cell r="I138">
            <v>47</v>
          </cell>
          <cell r="J138" t="str">
            <v>Lastre</v>
          </cell>
        </row>
        <row r="139">
          <cell r="B139" t="str">
            <v>6-10-134</v>
          </cell>
          <cell r="C139" t="str">
            <v xml:space="preserve">Morantes </v>
          </cell>
          <cell r="D139" t="str">
            <v>La Cuesta</v>
          </cell>
          <cell r="E139" t="str">
            <v>(Ent.C.052) Tucurrique</v>
          </cell>
          <cell r="F139" t="str">
            <v>Viviendas</v>
          </cell>
          <cell r="G139">
            <v>8.5999999999999993E-2</v>
          </cell>
          <cell r="H139">
            <v>1</v>
          </cell>
          <cell r="I139">
            <v>6</v>
          </cell>
          <cell r="J139" t="str">
            <v>Lastre</v>
          </cell>
        </row>
        <row r="140">
          <cell r="B140" t="str">
            <v>6-10-135</v>
          </cell>
          <cell r="C140" t="str">
            <v>La Escuela</v>
          </cell>
          <cell r="D140" t="str">
            <v>Laurel</v>
          </cell>
          <cell r="E140" t="str">
            <v>(Ent.C.009)  Pulperia Vereh</v>
          </cell>
          <cell r="F140" t="str">
            <v>Fincas</v>
          </cell>
          <cell r="G140">
            <v>2.7</v>
          </cell>
          <cell r="H140">
            <v>13</v>
          </cell>
          <cell r="I140">
            <v>33</v>
          </cell>
          <cell r="J140" t="str">
            <v>Lastre</v>
          </cell>
        </row>
        <row r="141">
          <cell r="B141" t="str">
            <v>6-10-136</v>
          </cell>
          <cell r="C141" t="str">
            <v>Paloma 01</v>
          </cell>
          <cell r="D141" t="str">
            <v>Laurel</v>
          </cell>
          <cell r="E141" t="str">
            <v>(Ent.C.009) Vereh</v>
          </cell>
          <cell r="F141" t="str">
            <v>(Ent.C.011) Cariari</v>
          </cell>
          <cell r="G141">
            <v>2.4</v>
          </cell>
          <cell r="H141">
            <v>9</v>
          </cell>
          <cell r="I141">
            <v>39</v>
          </cell>
          <cell r="J141" t="str">
            <v>Lastre</v>
          </cell>
        </row>
        <row r="142">
          <cell r="B142" t="str">
            <v>6-10-137</v>
          </cell>
          <cell r="C142" t="str">
            <v>Paloma 02</v>
          </cell>
          <cell r="D142" t="str">
            <v>Laurel</v>
          </cell>
          <cell r="E142" t="str">
            <v>(Ent.C.009) Recibidor Thomson</v>
          </cell>
          <cell r="F142" t="str">
            <v>Fincas</v>
          </cell>
          <cell r="G142">
            <v>1.3049999999999999</v>
          </cell>
          <cell r="H142">
            <v>4</v>
          </cell>
          <cell r="I142">
            <v>39</v>
          </cell>
          <cell r="J142" t="str">
            <v>Lastre</v>
          </cell>
        </row>
        <row r="143">
          <cell r="B143" t="str">
            <v>6-10-138</v>
          </cell>
          <cell r="C143" t="str">
            <v>Jobo</v>
          </cell>
          <cell r="D143" t="str">
            <v>Laurel</v>
          </cell>
          <cell r="E143" t="str">
            <v>(Ent.N.238) Jobo</v>
          </cell>
          <cell r="F143" t="str">
            <v>(Ent.C.060) Vereh</v>
          </cell>
          <cell r="G143">
            <v>6.46</v>
          </cell>
          <cell r="H143">
            <v>40</v>
          </cell>
          <cell r="I143">
            <v>51</v>
          </cell>
          <cell r="J143" t="str">
            <v>Lastre</v>
          </cell>
        </row>
        <row r="144">
          <cell r="B144" t="str">
            <v>6-10-139</v>
          </cell>
          <cell r="C144" t="str">
            <v>Corotú</v>
          </cell>
          <cell r="D144" t="str">
            <v>Laurel</v>
          </cell>
          <cell r="E144" t="str">
            <v>(Ent.C.060) Corotú</v>
          </cell>
          <cell r="F144" t="str">
            <v>(Ent.C.138) Jobo</v>
          </cell>
          <cell r="G144">
            <v>1.2</v>
          </cell>
          <cell r="H144">
            <v>14</v>
          </cell>
          <cell r="I144">
            <v>35</v>
          </cell>
          <cell r="J144" t="str">
            <v>Lastre</v>
          </cell>
        </row>
        <row r="145">
          <cell r="B145" t="str">
            <v>6-10-140</v>
          </cell>
          <cell r="C145" t="str">
            <v>Caimito-Jobo</v>
          </cell>
          <cell r="D145" t="str">
            <v>Laurel</v>
          </cell>
          <cell r="E145" t="str">
            <v>(Ent.C.012) Caimito</v>
          </cell>
          <cell r="F145" t="str">
            <v>(Ent.C.138) Jobo</v>
          </cell>
          <cell r="G145">
            <v>1.139</v>
          </cell>
          <cell r="H145">
            <v>0</v>
          </cell>
          <cell r="I145">
            <v>23</v>
          </cell>
          <cell r="J145" t="str">
            <v>Lastre</v>
          </cell>
        </row>
        <row r="146">
          <cell r="B146" t="str">
            <v>6-10-141</v>
          </cell>
          <cell r="C146" t="str">
            <v xml:space="preserve">Laurel </v>
          </cell>
          <cell r="D146" t="str">
            <v>Laurel</v>
          </cell>
          <cell r="E146" t="str">
            <v>(Ent.N.238) Laurel</v>
          </cell>
          <cell r="F146" t="str">
            <v>(Ent.C.065) Caucho-Mango</v>
          </cell>
          <cell r="G146">
            <v>1.198</v>
          </cell>
          <cell r="H146">
            <v>10</v>
          </cell>
          <cell r="I146">
            <v>25</v>
          </cell>
          <cell r="J146" t="str">
            <v>Lastre</v>
          </cell>
        </row>
        <row r="147">
          <cell r="B147" t="str">
            <v>6-10-142</v>
          </cell>
          <cell r="C147" t="str">
            <v xml:space="preserve">Caucho </v>
          </cell>
          <cell r="D147" t="str">
            <v>Laurel</v>
          </cell>
          <cell r="E147" t="str">
            <v>(Ent.C.095) Caimito</v>
          </cell>
          <cell r="F147" t="str">
            <v>(Ent.C.171) Caucho</v>
          </cell>
          <cell r="G147">
            <v>0.97</v>
          </cell>
          <cell r="H147">
            <v>3</v>
          </cell>
          <cell r="I147">
            <v>25</v>
          </cell>
          <cell r="J147" t="str">
            <v>Lastre</v>
          </cell>
        </row>
        <row r="148">
          <cell r="B148" t="str">
            <v>6-10-143</v>
          </cell>
          <cell r="C148" t="str">
            <v>Cuadrante Cenizo</v>
          </cell>
          <cell r="D148" t="str">
            <v>Laurel</v>
          </cell>
          <cell r="E148" t="str">
            <v>Calles Urbanas (Cuadrantes)</v>
          </cell>
          <cell r="F148" t="str">
            <v>Cuadrante Cenizo</v>
          </cell>
          <cell r="G148">
            <v>0.5</v>
          </cell>
          <cell r="H148">
            <v>36</v>
          </cell>
          <cell r="I148">
            <v>47</v>
          </cell>
          <cell r="J148" t="str">
            <v>Lastre</v>
          </cell>
        </row>
        <row r="149">
          <cell r="B149" t="str">
            <v>6-10-144</v>
          </cell>
          <cell r="C149" t="str">
            <v>Cuadrante Bambito</v>
          </cell>
          <cell r="D149" t="str">
            <v>Laurel</v>
          </cell>
          <cell r="E149" t="str">
            <v>(Ent.N.238) Bambito</v>
          </cell>
          <cell r="F149" t="str">
            <v>Cuadrante Urbano</v>
          </cell>
          <cell r="G149">
            <v>1.65</v>
          </cell>
          <cell r="H149">
            <v>37</v>
          </cell>
          <cell r="I149">
            <v>44</v>
          </cell>
          <cell r="J149" t="str">
            <v>Lastre</v>
          </cell>
        </row>
        <row r="150">
          <cell r="B150" t="str">
            <v>6-10-145</v>
          </cell>
          <cell r="C150" t="str">
            <v>Bambito 01</v>
          </cell>
          <cell r="D150" t="str">
            <v>Laurel</v>
          </cell>
          <cell r="E150" t="str">
            <v>(Ent.C.144) Cuadrante Bambito</v>
          </cell>
          <cell r="F150" t="str">
            <v>(Ent.C.146) Bambito</v>
          </cell>
          <cell r="G150">
            <v>1.226</v>
          </cell>
          <cell r="H150">
            <v>2</v>
          </cell>
          <cell r="I150">
            <v>23</v>
          </cell>
          <cell r="J150" t="str">
            <v>Lastre</v>
          </cell>
        </row>
        <row r="151">
          <cell r="B151" t="str">
            <v>6-10-146</v>
          </cell>
          <cell r="C151" t="str">
            <v>La Callejonuda</v>
          </cell>
          <cell r="D151" t="str">
            <v>Canoas</v>
          </cell>
          <cell r="E151" t="str">
            <v>(Ent.C.006) Quebrada Callejonuda</v>
          </cell>
          <cell r="F151" t="str">
            <v>Viviendas</v>
          </cell>
          <cell r="G151">
            <v>0.45</v>
          </cell>
          <cell r="H151">
            <v>6</v>
          </cell>
          <cell r="I151">
            <v>24</v>
          </cell>
          <cell r="J151" t="str">
            <v>Tierra</v>
          </cell>
        </row>
        <row r="152">
          <cell r="B152" t="str">
            <v>6-10-147</v>
          </cell>
          <cell r="C152" t="str">
            <v>Bambito 02</v>
          </cell>
          <cell r="D152" t="str">
            <v>Laurel</v>
          </cell>
          <cell r="E152" t="str">
            <v>(Ent.N.238) Bambito</v>
          </cell>
          <cell r="F152" t="str">
            <v>Fincas</v>
          </cell>
          <cell r="G152">
            <v>0.45</v>
          </cell>
          <cell r="H152">
            <v>2</v>
          </cell>
          <cell r="I152">
            <v>19</v>
          </cell>
          <cell r="J152" t="str">
            <v>Lastre</v>
          </cell>
        </row>
        <row r="153">
          <cell r="B153" t="str">
            <v>6-10-148</v>
          </cell>
          <cell r="C153" t="str">
            <v>Las Nubes 02</v>
          </cell>
          <cell r="D153" t="str">
            <v>Corredor</v>
          </cell>
          <cell r="E153" t="str">
            <v>(Ent.C.032) Las Nubes</v>
          </cell>
          <cell r="F153" t="str">
            <v>(Ent.C.032) Las Nubes</v>
          </cell>
          <cell r="G153">
            <v>2.5819999999999999</v>
          </cell>
          <cell r="H153">
            <v>8</v>
          </cell>
          <cell r="I153">
            <v>42</v>
          </cell>
          <cell r="J153" t="str">
            <v>Lastre</v>
          </cell>
        </row>
        <row r="154">
          <cell r="B154" t="str">
            <v>6-10-149</v>
          </cell>
          <cell r="C154" t="str">
            <v>Vereh 02</v>
          </cell>
          <cell r="D154" t="str">
            <v>Laurel</v>
          </cell>
          <cell r="E154" t="str">
            <v>(Ent.C.060) Vereh</v>
          </cell>
          <cell r="F154" t="str">
            <v>Fincas</v>
          </cell>
          <cell r="G154">
            <v>0.5</v>
          </cell>
          <cell r="H154">
            <v>0</v>
          </cell>
          <cell r="I154">
            <v>16</v>
          </cell>
          <cell r="J154" t="str">
            <v>Lastre</v>
          </cell>
        </row>
        <row r="155">
          <cell r="B155" t="str">
            <v>6-10-150</v>
          </cell>
          <cell r="C155" t="str">
            <v>Cuadrante La Aurora</v>
          </cell>
          <cell r="D155" t="str">
            <v>La Cuesta</v>
          </cell>
          <cell r="E155" t="str">
            <v>Calles Urbanas (Cuadrantes)</v>
          </cell>
          <cell r="F155" t="str">
            <v>Cuadrante La Aurora</v>
          </cell>
          <cell r="G155">
            <v>0.58099999999999996</v>
          </cell>
          <cell r="H155">
            <v>49</v>
          </cell>
          <cell r="I155">
            <v>59</v>
          </cell>
          <cell r="J155" t="str">
            <v>Lastre</v>
          </cell>
        </row>
        <row r="156">
          <cell r="B156" t="str">
            <v>6-10-151</v>
          </cell>
          <cell r="C156" t="str">
            <v>El Tajo 02</v>
          </cell>
          <cell r="D156" t="str">
            <v>La Cuesta</v>
          </cell>
          <cell r="E156" t="str">
            <v>(Ent.N.614) La Arrocera</v>
          </cell>
          <cell r="F156" t="str">
            <v>Fincas</v>
          </cell>
          <cell r="G156">
            <v>1.1479999999999999</v>
          </cell>
          <cell r="H156">
            <v>44</v>
          </cell>
          <cell r="I156">
            <v>54</v>
          </cell>
          <cell r="J156" t="str">
            <v>Lastre</v>
          </cell>
        </row>
        <row r="157">
          <cell r="B157" t="str">
            <v>6-10-152</v>
          </cell>
          <cell r="C157" t="str">
            <v>La Cañaza-Tajo</v>
          </cell>
          <cell r="D157" t="str">
            <v>La Cuesta-Canoas</v>
          </cell>
          <cell r="E157" t="str">
            <v>(Ent.N.614) La Cañaza</v>
          </cell>
          <cell r="F157" t="str">
            <v>(Ent.C.022) El Tajo</v>
          </cell>
          <cell r="G157">
            <v>1.5</v>
          </cell>
          <cell r="H157">
            <v>17</v>
          </cell>
          <cell r="I157">
            <v>39</v>
          </cell>
          <cell r="J157" t="str">
            <v>Lastre</v>
          </cell>
        </row>
        <row r="158">
          <cell r="B158" t="str">
            <v>6-10-153</v>
          </cell>
          <cell r="C158" t="str">
            <v>La Bonita 01</v>
          </cell>
          <cell r="D158" t="str">
            <v>Canoas</v>
          </cell>
          <cell r="E158" t="str">
            <v>(Ent.N.614) La Bonita</v>
          </cell>
          <cell r="F158" t="str">
            <v>(Ent.C.088) La Gloria</v>
          </cell>
          <cell r="G158">
            <v>3</v>
          </cell>
          <cell r="H158">
            <v>7</v>
          </cell>
          <cell r="I158">
            <v>43</v>
          </cell>
          <cell r="J158" t="str">
            <v>Lastre</v>
          </cell>
        </row>
        <row r="159">
          <cell r="B159" t="str">
            <v>6-10-154</v>
          </cell>
          <cell r="C159" t="str">
            <v>La Bonita 02</v>
          </cell>
          <cell r="D159" t="str">
            <v>Canoas</v>
          </cell>
          <cell r="E159" t="str">
            <v>(Ent.C.049) La Gloria</v>
          </cell>
          <cell r="F159" t="str">
            <v>(Ent.C.153) La Bonita</v>
          </cell>
          <cell r="G159">
            <v>1.5609999999999999</v>
          </cell>
          <cell r="H159">
            <v>3</v>
          </cell>
          <cell r="I159">
            <v>19</v>
          </cell>
          <cell r="J159" t="str">
            <v>Lastre</v>
          </cell>
        </row>
        <row r="160">
          <cell r="B160" t="str">
            <v>6-10-155</v>
          </cell>
          <cell r="C160" t="str">
            <v>Huacal</v>
          </cell>
          <cell r="D160" t="str">
            <v>Canoas</v>
          </cell>
          <cell r="E160" t="str">
            <v>(Ent.C.023) Calle Plantel</v>
          </cell>
          <cell r="F160" t="str">
            <v>(Ent.C.019) La Mariposa</v>
          </cell>
          <cell r="G160">
            <v>2.0299999999999998</v>
          </cell>
          <cell r="H160">
            <v>31</v>
          </cell>
          <cell r="I160">
            <v>39</v>
          </cell>
          <cell r="J160" t="str">
            <v>Lastre</v>
          </cell>
        </row>
        <row r="161">
          <cell r="B161" t="str">
            <v>6-10-156</v>
          </cell>
          <cell r="C161" t="str">
            <v>Las Tucas</v>
          </cell>
          <cell r="D161" t="str">
            <v>Canoas</v>
          </cell>
          <cell r="E161" t="str">
            <v>(Ent.N.614) Las Veguitas</v>
          </cell>
          <cell r="F161" t="str">
            <v>(Ent.C.155) La Mariposa</v>
          </cell>
          <cell r="G161">
            <v>1.5569999999999999</v>
          </cell>
          <cell r="H161">
            <v>0</v>
          </cell>
          <cell r="I161">
            <v>29</v>
          </cell>
          <cell r="J161" t="str">
            <v>Lastre</v>
          </cell>
        </row>
        <row r="162">
          <cell r="B162" t="str">
            <v>6-10-157</v>
          </cell>
          <cell r="C162" t="str">
            <v xml:space="preserve"> Cuadrante Colorado</v>
          </cell>
          <cell r="D162" t="str">
            <v>Canoas</v>
          </cell>
          <cell r="E162" t="str">
            <v>Calles Urbanas (Cuadrantes)</v>
          </cell>
          <cell r="F162" t="str">
            <v xml:space="preserve"> Cuadrante Colorado</v>
          </cell>
          <cell r="G162">
            <v>0.43</v>
          </cell>
          <cell r="H162">
            <v>10</v>
          </cell>
          <cell r="I162">
            <v>33</v>
          </cell>
          <cell r="J162" t="str">
            <v>Lastre</v>
          </cell>
        </row>
        <row r="163">
          <cell r="B163" t="str">
            <v>6-10-158</v>
          </cell>
          <cell r="C163" t="str">
            <v>La Fortuna 02</v>
          </cell>
          <cell r="D163" t="str">
            <v>Corredor</v>
          </cell>
          <cell r="E163" t="str">
            <v>(Ent.N.002) Diagonal Taller Polaco</v>
          </cell>
          <cell r="F163" t="str">
            <v>Viviendas</v>
          </cell>
          <cell r="G163">
            <v>0.11799999999999999</v>
          </cell>
          <cell r="H163">
            <v>6</v>
          </cell>
          <cell r="I163">
            <v>35</v>
          </cell>
          <cell r="J163" t="str">
            <v>Lastre</v>
          </cell>
        </row>
        <row r="164">
          <cell r="B164" t="str">
            <v>6-10-159</v>
          </cell>
          <cell r="C164" t="str">
            <v>El Albergue</v>
          </cell>
          <cell r="D164" t="str">
            <v>Canoas</v>
          </cell>
          <cell r="E164" t="str">
            <v>(Ent.N.614) El Retiro</v>
          </cell>
          <cell r="F164" t="str">
            <v>Fincas</v>
          </cell>
          <cell r="G164">
            <v>1.589</v>
          </cell>
          <cell r="H164">
            <v>2</v>
          </cell>
          <cell r="I164">
            <v>25</v>
          </cell>
          <cell r="J164" t="str">
            <v>Lastre</v>
          </cell>
        </row>
        <row r="165">
          <cell r="B165" t="str">
            <v>6-10-160</v>
          </cell>
          <cell r="C165" t="str">
            <v>Melinal</v>
          </cell>
          <cell r="D165" t="str">
            <v>Canoas</v>
          </cell>
          <cell r="E165" t="str">
            <v>(Ent.C.039) Quebrada Tinaja</v>
          </cell>
          <cell r="F165" t="str">
            <v>(Ent.C.039) Río Coloradito</v>
          </cell>
          <cell r="G165">
            <v>1.5880000000000001</v>
          </cell>
          <cell r="H165">
            <v>4</v>
          </cell>
          <cell r="I165">
            <v>19</v>
          </cell>
          <cell r="J165" t="str">
            <v>Tierra</v>
          </cell>
        </row>
        <row r="166">
          <cell r="B166" t="str">
            <v>6-10-161</v>
          </cell>
          <cell r="C166" t="str">
            <v>San Miguel 01</v>
          </cell>
          <cell r="D166" t="str">
            <v>Canoas</v>
          </cell>
          <cell r="E166" t="str">
            <v>(Ent.C.026) San Miguel</v>
          </cell>
          <cell r="F166" t="str">
            <v>Fincas</v>
          </cell>
          <cell r="G166">
            <v>1.84</v>
          </cell>
          <cell r="H166">
            <v>5</v>
          </cell>
          <cell r="I166">
            <v>16</v>
          </cell>
          <cell r="J166" t="str">
            <v>Tierra</v>
          </cell>
        </row>
        <row r="167">
          <cell r="B167" t="str">
            <v>6-10-162</v>
          </cell>
          <cell r="C167" t="str">
            <v>San Miguel 02</v>
          </cell>
          <cell r="D167" t="str">
            <v>Canoas</v>
          </cell>
          <cell r="E167" t="str">
            <v>(Ent.C.026) Escuela San Miguel</v>
          </cell>
          <cell r="F167" t="str">
            <v>Fincas</v>
          </cell>
          <cell r="G167">
            <v>0.9</v>
          </cell>
          <cell r="H167">
            <v>4</v>
          </cell>
          <cell r="I167">
            <v>25</v>
          </cell>
          <cell r="J167" t="str">
            <v>Tierra</v>
          </cell>
        </row>
        <row r="168">
          <cell r="B168" t="str">
            <v>6-10-163</v>
          </cell>
          <cell r="C168" t="str">
            <v>San Martín-San Miguel</v>
          </cell>
          <cell r="D168" t="str">
            <v>Canoas</v>
          </cell>
          <cell r="E168" t="str">
            <v>Ent.C.026) San Martín</v>
          </cell>
          <cell r="F168" t="str">
            <v>(Ent.C.162) San Miguel</v>
          </cell>
          <cell r="G168">
            <v>3.7</v>
          </cell>
          <cell r="H168">
            <v>18</v>
          </cell>
          <cell r="I168">
            <v>30</v>
          </cell>
          <cell r="J168" t="str">
            <v>Tierra</v>
          </cell>
        </row>
        <row r="169">
          <cell r="B169" t="str">
            <v>6-10-164</v>
          </cell>
          <cell r="C169" t="str">
            <v>Bajos De Limoncito</v>
          </cell>
          <cell r="D169" t="str">
            <v>Corredor</v>
          </cell>
          <cell r="E169" t="str">
            <v>(Ent.C.005) Abrojo</v>
          </cell>
          <cell r="F169" t="str">
            <v>(Ent.C.165) Limoncito</v>
          </cell>
          <cell r="G169">
            <v>4.4000000000000004</v>
          </cell>
          <cell r="H169">
            <v>9</v>
          </cell>
          <cell r="I169">
            <v>16</v>
          </cell>
          <cell r="J169" t="str">
            <v>Tierra</v>
          </cell>
        </row>
        <row r="170">
          <cell r="B170" t="str">
            <v>6-10-165</v>
          </cell>
          <cell r="C170" t="str">
            <v>Los Planes</v>
          </cell>
          <cell r="D170" t="str">
            <v>Corredor</v>
          </cell>
          <cell r="E170" t="str">
            <v>(Ent. C.005) Los Planes</v>
          </cell>
          <cell r="F170" t="str">
            <v>(Ent.C.218) Los Planes</v>
          </cell>
          <cell r="G170">
            <v>8.1620000000000008</v>
          </cell>
          <cell r="H170">
            <v>28</v>
          </cell>
          <cell r="I170">
            <v>43</v>
          </cell>
          <cell r="J170" t="str">
            <v>Lastre</v>
          </cell>
        </row>
        <row r="171">
          <cell r="B171" t="str">
            <v>6-10-166</v>
          </cell>
          <cell r="C171" t="str">
            <v>Coyoche 04</v>
          </cell>
          <cell r="D171" t="str">
            <v>Laurel</v>
          </cell>
          <cell r="E171" t="str">
            <v>(Ent.N.238) Coyoche</v>
          </cell>
          <cell r="F171" t="str">
            <v>Fincas</v>
          </cell>
          <cell r="G171">
            <v>1.1479999999999999</v>
          </cell>
          <cell r="H171">
            <v>3</v>
          </cell>
          <cell r="I171">
            <v>25</v>
          </cell>
          <cell r="J171" t="str">
            <v>Lastre</v>
          </cell>
        </row>
        <row r="172">
          <cell r="B172" t="str">
            <v>6-10-167</v>
          </cell>
          <cell r="C172" t="str">
            <v>Betania 01</v>
          </cell>
          <cell r="D172" t="str">
            <v>Canoas</v>
          </cell>
          <cell r="E172" t="str">
            <v>(Ent.N.002) Betania</v>
          </cell>
          <cell r="F172" t="str">
            <v>(Ent.C.022) Tajo</v>
          </cell>
          <cell r="G172">
            <v>0.91700000000000004</v>
          </cell>
          <cell r="H172">
            <v>14</v>
          </cell>
          <cell r="I172">
            <v>47</v>
          </cell>
          <cell r="J172" t="str">
            <v>Lastre</v>
          </cell>
        </row>
        <row r="173">
          <cell r="B173" t="str">
            <v>6-10-168</v>
          </cell>
          <cell r="C173" t="str">
            <v>La Leona 01</v>
          </cell>
          <cell r="D173" t="str">
            <v>Canoas</v>
          </cell>
          <cell r="E173" t="str">
            <v>(Ent.N.614) La Leona</v>
          </cell>
          <cell r="F173" t="str">
            <v>(Ent.C.169) La Leona</v>
          </cell>
          <cell r="G173">
            <v>1.119</v>
          </cell>
          <cell r="H173">
            <v>23</v>
          </cell>
          <cell r="I173">
            <v>53</v>
          </cell>
          <cell r="J173" t="str">
            <v>Lastre</v>
          </cell>
        </row>
        <row r="174">
          <cell r="B174" t="str">
            <v>6-10-169</v>
          </cell>
          <cell r="C174" t="str">
            <v>La Leona 02</v>
          </cell>
          <cell r="D174" t="str">
            <v>Canoas</v>
          </cell>
          <cell r="E174" t="str">
            <v>(Ent.N.614) La Leona</v>
          </cell>
          <cell r="F174" t="str">
            <v>Fincas</v>
          </cell>
          <cell r="G174">
            <v>2.2530000000000001</v>
          </cell>
          <cell r="H174">
            <v>11</v>
          </cell>
          <cell r="I174">
            <v>33</v>
          </cell>
          <cell r="J174" t="str">
            <v>Lastre</v>
          </cell>
        </row>
        <row r="175">
          <cell r="B175" t="str">
            <v>6-10-170</v>
          </cell>
          <cell r="C175" t="str">
            <v>La Laguna</v>
          </cell>
          <cell r="D175" t="str">
            <v>Canoas</v>
          </cell>
          <cell r="E175" t="str">
            <v>(Ent.N.614) Colorado</v>
          </cell>
          <cell r="F175" t="str">
            <v>La Laguna</v>
          </cell>
          <cell r="G175">
            <v>1.05</v>
          </cell>
          <cell r="H175">
            <v>1</v>
          </cell>
          <cell r="I175">
            <v>29</v>
          </cell>
          <cell r="J175" t="str">
            <v>Lastre</v>
          </cell>
        </row>
        <row r="176">
          <cell r="B176" t="str">
            <v>6-10-171</v>
          </cell>
          <cell r="C176" t="str">
            <v>La Empacadora</v>
          </cell>
          <cell r="D176" t="str">
            <v>Laurel</v>
          </cell>
          <cell r="E176" t="str">
            <v>(Ent.N.608)Empacadora Caucho</v>
          </cell>
          <cell r="F176" t="str">
            <v>(Ent.C.012) Mango</v>
          </cell>
          <cell r="G176">
            <v>1.2</v>
          </cell>
          <cell r="H176">
            <v>3</v>
          </cell>
          <cell r="I176">
            <v>25</v>
          </cell>
          <cell r="J176" t="str">
            <v>Lastre</v>
          </cell>
        </row>
        <row r="177">
          <cell r="B177" t="str">
            <v>6-10-172</v>
          </cell>
          <cell r="C177" t="str">
            <v>Bajos de La Palma</v>
          </cell>
          <cell r="D177" t="str">
            <v>Canoas</v>
          </cell>
          <cell r="E177" t="str">
            <v>(Ent.N.614) La Palma</v>
          </cell>
          <cell r="F177" t="str">
            <v>Fincas</v>
          </cell>
          <cell r="G177">
            <v>2.085</v>
          </cell>
          <cell r="H177">
            <v>25</v>
          </cell>
          <cell r="I177">
            <v>43</v>
          </cell>
          <cell r="J177" t="str">
            <v>Lastre</v>
          </cell>
        </row>
        <row r="178">
          <cell r="B178" t="str">
            <v>6-10-173</v>
          </cell>
          <cell r="C178" t="str">
            <v xml:space="preserve"> Entrada Puriscal</v>
          </cell>
          <cell r="D178" t="str">
            <v>Canoas</v>
          </cell>
          <cell r="E178" t="str">
            <v>(Ent.N.002) Puriscal</v>
          </cell>
          <cell r="F178" t="str">
            <v>Fincas</v>
          </cell>
          <cell r="G178">
            <v>0.66500000000000004</v>
          </cell>
          <cell r="H178">
            <v>28</v>
          </cell>
          <cell r="I178">
            <v>59</v>
          </cell>
          <cell r="J178" t="str">
            <v>Lastre</v>
          </cell>
        </row>
        <row r="179">
          <cell r="B179" t="str">
            <v>6-10-174</v>
          </cell>
          <cell r="C179" t="str">
            <v>Ciudadela La González</v>
          </cell>
          <cell r="D179" t="str">
            <v>Corredor</v>
          </cell>
          <cell r="E179" t="str">
            <v>Calles Urbanas (Cuadrantes)</v>
          </cell>
          <cell r="F179" t="str">
            <v>Ciudadela La González</v>
          </cell>
          <cell r="G179">
            <v>1.5429999999999999</v>
          </cell>
          <cell r="H179">
            <v>108</v>
          </cell>
          <cell r="I179">
            <v>58</v>
          </cell>
          <cell r="J179" t="str">
            <v>Lastre</v>
          </cell>
        </row>
        <row r="180">
          <cell r="B180" t="str">
            <v>6-10-175</v>
          </cell>
          <cell r="C180" t="str">
            <v>Barrio San Rafael</v>
          </cell>
          <cell r="D180" t="str">
            <v>Corredor</v>
          </cell>
          <cell r="E180" t="str">
            <v>Calles Urbanas (Cuadrantes)</v>
          </cell>
          <cell r="F180" t="str">
            <v>Barrio San Rafael</v>
          </cell>
          <cell r="G180">
            <v>1.79</v>
          </cell>
          <cell r="H180">
            <v>148</v>
          </cell>
          <cell r="I180">
            <v>58</v>
          </cell>
          <cell r="J180" t="str">
            <v>Lastre</v>
          </cell>
        </row>
        <row r="181">
          <cell r="B181" t="str">
            <v>6-10-176</v>
          </cell>
          <cell r="C181" t="str">
            <v>Taller Siul</v>
          </cell>
          <cell r="D181" t="str">
            <v>Corredor</v>
          </cell>
          <cell r="E181" t="str">
            <v>(Ent. N.002) Taller Siul</v>
          </cell>
          <cell r="F181" t="str">
            <v>Fincas</v>
          </cell>
          <cell r="G181">
            <v>0.96299999999999997</v>
          </cell>
          <cell r="H181">
            <v>22</v>
          </cell>
          <cell r="I181">
            <v>33</v>
          </cell>
          <cell r="J181" t="str">
            <v>Lastre</v>
          </cell>
        </row>
        <row r="182">
          <cell r="B182" t="str">
            <v>6-10-177</v>
          </cell>
          <cell r="C182" t="str">
            <v>El Barrido 02</v>
          </cell>
          <cell r="D182" t="str">
            <v>Corredor</v>
          </cell>
          <cell r="E182" t="str">
            <v>(Ent.N.238) El Barrido</v>
          </cell>
          <cell r="F182" t="str">
            <v>Fincas</v>
          </cell>
          <cell r="G182">
            <v>1.044</v>
          </cell>
          <cell r="H182">
            <v>10</v>
          </cell>
          <cell r="I182">
            <v>30</v>
          </cell>
          <cell r="J182" t="str">
            <v>Lastre</v>
          </cell>
        </row>
        <row r="183">
          <cell r="B183" t="str">
            <v>6-10-178</v>
          </cell>
          <cell r="C183" t="str">
            <v>El Barrido 03</v>
          </cell>
          <cell r="D183" t="str">
            <v>Corredor</v>
          </cell>
          <cell r="E183" t="str">
            <v>(Ent.N.238) El Barrido</v>
          </cell>
          <cell r="F183" t="str">
            <v>Fincas</v>
          </cell>
          <cell r="G183">
            <v>1.7</v>
          </cell>
          <cell r="H183">
            <v>0</v>
          </cell>
          <cell r="I183">
            <v>24</v>
          </cell>
          <cell r="J183" t="str">
            <v>Lastre</v>
          </cell>
        </row>
        <row r="184">
          <cell r="B184" t="str">
            <v>6-10-179</v>
          </cell>
          <cell r="C184" t="str">
            <v xml:space="preserve"> Las Vegas</v>
          </cell>
          <cell r="D184" t="str">
            <v>Laurel</v>
          </cell>
          <cell r="E184" t="str">
            <v>(Ent.C.072) Santa Rosa</v>
          </cell>
          <cell r="F184" t="str">
            <v>Brazo izquierdo de Río La Vaca</v>
          </cell>
          <cell r="G184">
            <v>3.34</v>
          </cell>
          <cell r="H184">
            <v>27</v>
          </cell>
          <cell r="I184">
            <v>26</v>
          </cell>
          <cell r="J184" t="str">
            <v>Tierra</v>
          </cell>
        </row>
        <row r="185">
          <cell r="B185" t="str">
            <v>6-10-180</v>
          </cell>
          <cell r="C185" t="str">
            <v>Alto Rey 01</v>
          </cell>
          <cell r="D185" t="str">
            <v>Corredor</v>
          </cell>
          <cell r="E185" t="str">
            <v>(Ent.C.005) Colegio Montezuma</v>
          </cell>
          <cell r="F185" t="str">
            <v>(Ent.C.002) Bajo Los Indios</v>
          </cell>
          <cell r="G185">
            <v>4.9610000000000003</v>
          </cell>
          <cell r="H185">
            <v>39</v>
          </cell>
          <cell r="I185">
            <v>18</v>
          </cell>
          <cell r="J185" t="str">
            <v>Tierra</v>
          </cell>
        </row>
        <row r="186">
          <cell r="B186" t="str">
            <v>6-10-181</v>
          </cell>
          <cell r="C186" t="str">
            <v>La Brujita</v>
          </cell>
          <cell r="D186" t="str">
            <v>La Cuesta</v>
          </cell>
          <cell r="E186" t="str">
            <v>(Ent.C.014) Control</v>
          </cell>
          <cell r="F186" t="str">
            <v>Fincas</v>
          </cell>
          <cell r="G186">
            <v>0.89400000000000002</v>
          </cell>
          <cell r="H186">
            <v>0</v>
          </cell>
          <cell r="I186">
            <v>19</v>
          </cell>
          <cell r="J186" t="str">
            <v>Tierra</v>
          </cell>
        </row>
        <row r="187">
          <cell r="B187" t="str">
            <v>6-10-182</v>
          </cell>
          <cell r="C187" t="str">
            <v>Urbanización Palma Real</v>
          </cell>
          <cell r="D187" t="str">
            <v>Corredor</v>
          </cell>
          <cell r="E187" t="str">
            <v>Calles Urbanas (Cuadrantes)</v>
          </cell>
          <cell r="F187" t="str">
            <v>Urbanización Palma Real</v>
          </cell>
          <cell r="G187">
            <v>1.1459999999999999</v>
          </cell>
          <cell r="H187">
            <v>167</v>
          </cell>
          <cell r="I187">
            <v>67</v>
          </cell>
          <cell r="J187" t="str">
            <v>Lastre</v>
          </cell>
        </row>
        <row r="188">
          <cell r="B188" t="str">
            <v>6-10-183</v>
          </cell>
          <cell r="C188" t="str">
            <v>Calles Urbanas Ciudad Neily Sector Este</v>
          </cell>
          <cell r="D188" t="str">
            <v>Corredor</v>
          </cell>
          <cell r="E188" t="str">
            <v>Calles Urbanas (Cuadrantes)</v>
          </cell>
          <cell r="F188" t="str">
            <v>Calles Urbanas Ciudad Neily Sector Este</v>
          </cell>
          <cell r="G188">
            <v>2.8</v>
          </cell>
          <cell r="H188">
            <v>221</v>
          </cell>
          <cell r="I188">
            <v>64</v>
          </cell>
          <cell r="J188" t="str">
            <v>Lastre</v>
          </cell>
        </row>
        <row r="189">
          <cell r="B189" t="str">
            <v>6-10-184</v>
          </cell>
          <cell r="C189" t="str">
            <v>Barrio El Progreso</v>
          </cell>
          <cell r="D189" t="str">
            <v>Corredor</v>
          </cell>
          <cell r="E189" t="str">
            <v>Calles Urbanas (Cuadrantes)</v>
          </cell>
          <cell r="F189" t="str">
            <v>Barrio El Progreso</v>
          </cell>
          <cell r="G189">
            <v>0.8</v>
          </cell>
          <cell r="H189">
            <v>92</v>
          </cell>
          <cell r="I189">
            <v>50</v>
          </cell>
          <cell r="J189" t="str">
            <v>Lastre</v>
          </cell>
        </row>
        <row r="190">
          <cell r="B190" t="str">
            <v>6-10-185</v>
          </cell>
          <cell r="C190" t="str">
            <v>Calles Urbanas Ciudad Neily Sector Central</v>
          </cell>
          <cell r="D190" t="str">
            <v>Corredor</v>
          </cell>
          <cell r="E190" t="str">
            <v>Calles Urbanas (Cuadrantes)</v>
          </cell>
          <cell r="F190" t="str">
            <v>Calles Urbanas Ciudad Neily Sector Central</v>
          </cell>
          <cell r="G190">
            <v>1.5640000000000001</v>
          </cell>
          <cell r="H190">
            <v>60</v>
          </cell>
          <cell r="I190">
            <v>67</v>
          </cell>
          <cell r="J190" t="str">
            <v>Asfalto</v>
          </cell>
        </row>
        <row r="191">
          <cell r="B191" t="str">
            <v>6-10-186</v>
          </cell>
          <cell r="C191" t="str">
            <v>Barrio La Colina</v>
          </cell>
          <cell r="D191" t="str">
            <v>Corredor</v>
          </cell>
          <cell r="E191" t="str">
            <v>Calles Urbanas (Cuadrantes)</v>
          </cell>
          <cell r="F191" t="str">
            <v>Barrio La Colina</v>
          </cell>
          <cell r="G191">
            <v>1.1000000000000001</v>
          </cell>
          <cell r="H191">
            <v>80</v>
          </cell>
          <cell r="I191">
            <v>58</v>
          </cell>
          <cell r="J191" t="str">
            <v>Lastre</v>
          </cell>
        </row>
        <row r="192">
          <cell r="B192" t="str">
            <v>6-10-187</v>
          </cell>
          <cell r="C192" t="str">
            <v>Calles Urbanas Ciudad Neily Sector El Dique</v>
          </cell>
          <cell r="D192" t="str">
            <v>Corredor</v>
          </cell>
          <cell r="E192" t="str">
            <v>Calles Urbanas (Cuadrantes)</v>
          </cell>
          <cell r="F192" t="str">
            <v>Calles Urbanas Ciudad Neily Sector El Dique</v>
          </cell>
          <cell r="G192">
            <v>0.44400000000000001</v>
          </cell>
          <cell r="H192">
            <v>28</v>
          </cell>
          <cell r="I192">
            <v>39</v>
          </cell>
          <cell r="J192" t="str">
            <v>Lastre</v>
          </cell>
        </row>
        <row r="193">
          <cell r="B193" t="str">
            <v>6-10-188</v>
          </cell>
          <cell r="C193" t="str">
            <v>Cuadrante Villarreal</v>
          </cell>
          <cell r="D193" t="str">
            <v>Canoas</v>
          </cell>
          <cell r="E193" t="str">
            <v>Calles Urbanas (Cuadrantes)</v>
          </cell>
          <cell r="F193" t="str">
            <v>Calles Urbanas Villarreal</v>
          </cell>
          <cell r="G193">
            <v>1.373</v>
          </cell>
          <cell r="H193">
            <v>45</v>
          </cell>
          <cell r="I193">
            <v>50</v>
          </cell>
          <cell r="J193" t="str">
            <v>Lastre</v>
          </cell>
        </row>
        <row r="194">
          <cell r="B194" t="str">
            <v>6-10-189</v>
          </cell>
          <cell r="C194" t="str">
            <v>Cuadrante Padilla-Yireth</v>
          </cell>
          <cell r="D194" t="str">
            <v>Canoas</v>
          </cell>
          <cell r="E194" t="str">
            <v>Calles Urbanas (Cuadrantes)</v>
          </cell>
          <cell r="F194" t="str">
            <v>Calles Urbanas Padilla Yireth</v>
          </cell>
          <cell r="G194">
            <v>0.95</v>
          </cell>
          <cell r="H194">
            <v>60</v>
          </cell>
          <cell r="I194">
            <v>50</v>
          </cell>
          <cell r="J194" t="str">
            <v>Lastre</v>
          </cell>
        </row>
        <row r="195">
          <cell r="B195" t="str">
            <v>6-10-190</v>
          </cell>
          <cell r="C195" t="str">
            <v>Cuadrante La Brigada</v>
          </cell>
          <cell r="D195" t="str">
            <v>Canoas</v>
          </cell>
          <cell r="E195" t="str">
            <v>Calles Urbanas (Cuadrantes)</v>
          </cell>
          <cell r="F195" t="str">
            <v>Calles Urbanas La Brigada</v>
          </cell>
          <cell r="G195">
            <v>1.5580000000000001</v>
          </cell>
          <cell r="H195">
            <v>111</v>
          </cell>
          <cell r="I195">
            <v>50</v>
          </cell>
          <cell r="J195" t="str">
            <v>Lastre</v>
          </cell>
        </row>
        <row r="196">
          <cell r="B196" t="str">
            <v>6-10-191</v>
          </cell>
          <cell r="C196" t="str">
            <v>Cuadrante San Jorge Sector Sur</v>
          </cell>
          <cell r="D196" t="str">
            <v>Canoas</v>
          </cell>
          <cell r="E196" t="str">
            <v>Calles Urbanas (Cuadrantes)</v>
          </cell>
          <cell r="F196" t="str">
            <v>Cuadrante San Jorge Sector Sur</v>
          </cell>
          <cell r="G196">
            <v>5.6859999999999999</v>
          </cell>
          <cell r="H196">
            <v>344</v>
          </cell>
          <cell r="I196">
            <v>64</v>
          </cell>
          <cell r="J196" t="str">
            <v>Lastre</v>
          </cell>
        </row>
        <row r="197">
          <cell r="B197" t="str">
            <v>6-10-192</v>
          </cell>
          <cell r="C197" t="str">
            <v>Cuadrante San Jorge Sector Norte</v>
          </cell>
          <cell r="D197" t="str">
            <v>Canoas</v>
          </cell>
          <cell r="E197" t="str">
            <v>Calles Urbanas (Cuadrantes)</v>
          </cell>
          <cell r="F197" t="str">
            <v>Cuadrante San Jorge Sector Norte</v>
          </cell>
          <cell r="G197">
            <v>3.319</v>
          </cell>
          <cell r="H197">
            <v>155</v>
          </cell>
          <cell r="I197">
            <v>64</v>
          </cell>
          <cell r="J197" t="str">
            <v>Lastre</v>
          </cell>
        </row>
        <row r="198">
          <cell r="B198" t="str">
            <v>6-10-193</v>
          </cell>
          <cell r="C198" t="str">
            <v>Cuadrante La Adventista</v>
          </cell>
          <cell r="D198" t="str">
            <v>Canoas</v>
          </cell>
          <cell r="E198" t="str">
            <v>Calles Urbanas (Cuadrantes)</v>
          </cell>
          <cell r="F198" t="str">
            <v>Cuadrante La Adventista</v>
          </cell>
          <cell r="G198">
            <v>0.90400000000000003</v>
          </cell>
          <cell r="H198">
            <v>53</v>
          </cell>
          <cell r="I198">
            <v>50</v>
          </cell>
          <cell r="J198" t="str">
            <v>Lastre</v>
          </cell>
        </row>
        <row r="199">
          <cell r="B199" t="str">
            <v>6-10-194</v>
          </cell>
          <cell r="C199" t="str">
            <v>Calle Manfred</v>
          </cell>
          <cell r="D199" t="str">
            <v>La Cuesta</v>
          </cell>
          <cell r="E199" t="str">
            <v>(Ent.C.016) Taller Mario</v>
          </cell>
          <cell r="F199" t="str">
            <v>Fincas</v>
          </cell>
          <cell r="G199">
            <v>0.18099999999999999</v>
          </cell>
          <cell r="H199">
            <v>6</v>
          </cell>
          <cell r="I199">
            <v>35</v>
          </cell>
          <cell r="J199" t="str">
            <v>Lastre</v>
          </cell>
        </row>
        <row r="200">
          <cell r="B200" t="str">
            <v>6-10-195</v>
          </cell>
          <cell r="C200" t="str">
            <v>Cuadrante Santa Lucia</v>
          </cell>
          <cell r="D200" t="str">
            <v>Laurel</v>
          </cell>
          <cell r="E200" t="str">
            <v>Calles Urbanas (Cuadrantes)</v>
          </cell>
          <cell r="F200" t="str">
            <v>Cuadrante Santa Lucia</v>
          </cell>
          <cell r="G200">
            <v>0.191</v>
          </cell>
          <cell r="H200">
            <v>7</v>
          </cell>
          <cell r="I200">
            <v>50</v>
          </cell>
          <cell r="J200" t="str">
            <v>Lastre</v>
          </cell>
        </row>
        <row r="201">
          <cell r="B201" t="str">
            <v>6-10-196</v>
          </cell>
          <cell r="C201" t="str">
            <v>Calles Urbanas  Laurel Sector Sur</v>
          </cell>
          <cell r="D201" t="str">
            <v>Laurel</v>
          </cell>
          <cell r="E201" t="str">
            <v>Calles Urbanas (Cuadrantes)</v>
          </cell>
          <cell r="F201" t="str">
            <v>Calles Urbanas  Laurel Sector Sur</v>
          </cell>
          <cell r="G201">
            <v>1.393</v>
          </cell>
          <cell r="H201">
            <v>80</v>
          </cell>
          <cell r="I201">
            <v>67</v>
          </cell>
          <cell r="J201" t="str">
            <v>Lastre</v>
          </cell>
        </row>
        <row r="202">
          <cell r="B202" t="str">
            <v>6-10-197</v>
          </cell>
          <cell r="C202" t="str">
            <v>Sector La Lechería</v>
          </cell>
          <cell r="D202" t="str">
            <v>Corredor</v>
          </cell>
          <cell r="E202" t="str">
            <v>(Ent.N.002) Pulperia Frandy</v>
          </cell>
          <cell r="F202" t="str">
            <v>Viviendas</v>
          </cell>
          <cell r="G202">
            <v>0.51400000000000001</v>
          </cell>
          <cell r="H202">
            <v>42</v>
          </cell>
          <cell r="I202">
            <v>55</v>
          </cell>
          <cell r="J202" t="str">
            <v>Lastre</v>
          </cell>
        </row>
        <row r="203">
          <cell r="B203" t="str">
            <v>6-10-198</v>
          </cell>
          <cell r="C203" t="str">
            <v>Las Cataratas</v>
          </cell>
          <cell r="D203" t="str">
            <v>Corredor</v>
          </cell>
          <cell r="E203" t="str">
            <v>(Ent.C.005) Abrojo</v>
          </cell>
          <cell r="F203" t="str">
            <v>Río Abrojo</v>
          </cell>
          <cell r="G203">
            <v>0.11899999999999999</v>
          </cell>
          <cell r="H203">
            <v>8</v>
          </cell>
          <cell r="I203">
            <v>32</v>
          </cell>
          <cell r="J203" t="str">
            <v>Lastre</v>
          </cell>
        </row>
        <row r="204">
          <cell r="B204" t="str">
            <v>6-10-199</v>
          </cell>
          <cell r="C204" t="str">
            <v>Calle El Saino</v>
          </cell>
          <cell r="D204" t="str">
            <v>Laurel</v>
          </cell>
          <cell r="E204" t="str">
            <v>(Ent.C.141) Laurel 01</v>
          </cell>
          <cell r="F204" t="str">
            <v>Calle El Saino</v>
          </cell>
          <cell r="G204">
            <v>0.27600000000000002</v>
          </cell>
          <cell r="H204">
            <v>56</v>
          </cell>
          <cell r="I204">
            <v>56</v>
          </cell>
          <cell r="J204" t="str">
            <v>Lastre</v>
          </cell>
        </row>
        <row r="205">
          <cell r="B205" t="str">
            <v>6-10-200</v>
          </cell>
          <cell r="C205" t="str">
            <v>Cuadrante Veracruz</v>
          </cell>
          <cell r="D205" t="str">
            <v>Canoas</v>
          </cell>
          <cell r="E205" t="str">
            <v>Calles Urbanas (Cuadrantes)</v>
          </cell>
          <cell r="F205" t="str">
            <v>Cuadrante Veracruz</v>
          </cell>
          <cell r="G205">
            <v>0.38300000000000001</v>
          </cell>
          <cell r="H205">
            <v>29</v>
          </cell>
          <cell r="I205">
            <v>54</v>
          </cell>
          <cell r="J205" t="str">
            <v>Lastre</v>
          </cell>
        </row>
        <row r="206">
          <cell r="B206" t="str">
            <v>6-10-201</v>
          </cell>
          <cell r="C206" t="str">
            <v>C.C Cuadrante Peral</v>
          </cell>
          <cell r="D206" t="str">
            <v>Laurel</v>
          </cell>
          <cell r="E206" t="str">
            <v>(Ent.C.062) PLAZA PERAL</v>
          </cell>
          <cell r="F206" t="str">
            <v>(Ent.C.063) PLAZA PERAL</v>
          </cell>
          <cell r="G206">
            <v>0.22</v>
          </cell>
          <cell r="H206">
            <v>14</v>
          </cell>
          <cell r="I206">
            <v>53</v>
          </cell>
          <cell r="J206" t="str">
            <v>Lastre</v>
          </cell>
        </row>
        <row r="207">
          <cell r="B207" t="str">
            <v>6-10-202</v>
          </cell>
          <cell r="C207" t="str">
            <v>Cuadrante Caimito</v>
          </cell>
          <cell r="D207" t="str">
            <v>Laurel</v>
          </cell>
          <cell r="E207" t="str">
            <v>Calles Urbanas (Cuadrantes)</v>
          </cell>
          <cell r="F207" t="str">
            <v>Cuadrante Caimito</v>
          </cell>
          <cell r="G207">
            <v>0.32500000000000001</v>
          </cell>
          <cell r="H207">
            <v>15</v>
          </cell>
          <cell r="I207">
            <v>43</v>
          </cell>
          <cell r="J207" t="str">
            <v>Lastre</v>
          </cell>
        </row>
        <row r="208">
          <cell r="B208" t="str">
            <v>6-10-203</v>
          </cell>
          <cell r="C208" t="str">
            <v>Cuadrante Central Campesina</v>
          </cell>
          <cell r="D208" t="str">
            <v>Corredor</v>
          </cell>
          <cell r="E208" t="str">
            <v>Calles Urbanas (Cuadrantes)</v>
          </cell>
          <cell r="F208" t="str">
            <v>Cuadrante Central Campesina</v>
          </cell>
          <cell r="G208">
            <v>0.96</v>
          </cell>
          <cell r="H208">
            <v>24</v>
          </cell>
          <cell r="I208">
            <v>47</v>
          </cell>
          <cell r="J208" t="str">
            <v>Lastre</v>
          </cell>
        </row>
        <row r="209">
          <cell r="B209" t="str">
            <v>6-10-204</v>
          </cell>
          <cell r="C209" t="str">
            <v>C.C Cuadrante Roble</v>
          </cell>
          <cell r="D209" t="str">
            <v>Laurel</v>
          </cell>
          <cell r="E209" t="str">
            <v>(Ent.C.089) TANQUE DE AGUA</v>
          </cell>
          <cell r="F209" t="str">
            <v>(Ent.C.089) PLZA ROBLE</v>
          </cell>
          <cell r="G209">
            <v>0.33900000000000002</v>
          </cell>
          <cell r="H209">
            <v>20</v>
          </cell>
          <cell r="I209">
            <v>47</v>
          </cell>
          <cell r="J209" t="str">
            <v>Lastre</v>
          </cell>
        </row>
        <row r="210">
          <cell r="B210" t="str">
            <v>6-10-205</v>
          </cell>
          <cell r="C210" t="str">
            <v>Urbanización María Fernanda</v>
          </cell>
          <cell r="D210" t="str">
            <v>Laurel</v>
          </cell>
          <cell r="E210" t="str">
            <v>Calles Urbanas (Cuadrantes)</v>
          </cell>
          <cell r="F210" t="str">
            <v>Urbanización María Fernanda</v>
          </cell>
          <cell r="G210">
            <v>0.90800000000000003</v>
          </cell>
          <cell r="H210">
            <v>150</v>
          </cell>
          <cell r="I210">
            <v>67</v>
          </cell>
          <cell r="J210" t="str">
            <v>Asfalto</v>
          </cell>
        </row>
        <row r="211">
          <cell r="B211" t="str">
            <v>6-10-206</v>
          </cell>
          <cell r="C211" t="str">
            <v>Cuadrante Nueva Luz</v>
          </cell>
          <cell r="D211" t="str">
            <v>Corredor</v>
          </cell>
          <cell r="E211" t="str">
            <v>Calles Urbanas (Cuadrantes)</v>
          </cell>
          <cell r="F211" t="str">
            <v>Cuadrante Nueva Luz</v>
          </cell>
          <cell r="G211">
            <v>1.206</v>
          </cell>
          <cell r="H211">
            <v>67</v>
          </cell>
          <cell r="I211">
            <v>55</v>
          </cell>
          <cell r="J211" t="str">
            <v>Lastre</v>
          </cell>
        </row>
        <row r="212">
          <cell r="B212" t="str">
            <v>6-10-207</v>
          </cell>
          <cell r="C212" t="str">
            <v>Cuadrante Caucho</v>
          </cell>
          <cell r="D212" t="str">
            <v>Laurel</v>
          </cell>
          <cell r="E212" t="str">
            <v>Calles Urbanas (Cuadrantes)</v>
          </cell>
          <cell r="F212" t="str">
            <v>Cuadrante Caucho</v>
          </cell>
          <cell r="G212">
            <v>0.432</v>
          </cell>
          <cell r="H212">
            <v>26</v>
          </cell>
          <cell r="I212">
            <v>20</v>
          </cell>
          <cell r="J212" t="str">
            <v>Lastre</v>
          </cell>
        </row>
        <row r="213">
          <cell r="B213" t="str">
            <v>6-10-208</v>
          </cell>
          <cell r="C213" t="str">
            <v>Cuadrante Tamarindo</v>
          </cell>
          <cell r="D213" t="str">
            <v>Laurel</v>
          </cell>
          <cell r="E213" t="str">
            <v>Calles Urbanas (Cuadrantes)</v>
          </cell>
          <cell r="F213" t="str">
            <v>Cuadrante Tamarindo</v>
          </cell>
          <cell r="G213">
            <v>0.255</v>
          </cell>
          <cell r="H213">
            <v>20</v>
          </cell>
          <cell r="I213">
            <v>32</v>
          </cell>
          <cell r="J213" t="str">
            <v>Lastre</v>
          </cell>
        </row>
        <row r="214">
          <cell r="B214" t="str">
            <v>6-10-209</v>
          </cell>
          <cell r="C214" t="str">
            <v>C.C Cuadrante La Mariposa</v>
          </cell>
          <cell r="D214" t="str">
            <v>Canoas</v>
          </cell>
          <cell r="E214" t="str">
            <v>(Ent.N.608) Salon Comunal</v>
          </cell>
          <cell r="F214" t="str">
            <v>(Ent.N.608) Plaza La Mariposa</v>
          </cell>
          <cell r="G214">
            <v>0.15</v>
          </cell>
          <cell r="H214">
            <v>1</v>
          </cell>
          <cell r="I214">
            <v>37</v>
          </cell>
          <cell r="J214" t="str">
            <v>Lastre</v>
          </cell>
        </row>
        <row r="215">
          <cell r="B215" t="str">
            <v>6-10-210</v>
          </cell>
          <cell r="C215" t="str">
            <v>Escuela Santa Lucía</v>
          </cell>
          <cell r="D215" t="str">
            <v>Laurel</v>
          </cell>
          <cell r="E215" t="str">
            <v>(Ent.N.238) Santa Lucía</v>
          </cell>
          <cell r="F215" t="str">
            <v>Puente Río Incendio (Límite Golfito)</v>
          </cell>
          <cell r="G215">
            <v>0.17899999999999999</v>
          </cell>
          <cell r="H215">
            <v>0</v>
          </cell>
          <cell r="I215">
            <v>50</v>
          </cell>
          <cell r="J215" t="str">
            <v>Lastre</v>
          </cell>
        </row>
        <row r="216">
          <cell r="B216" t="str">
            <v>6-10-211</v>
          </cell>
          <cell r="C216" t="str">
            <v>La Embotelladora</v>
          </cell>
          <cell r="D216" t="str">
            <v>Corredor</v>
          </cell>
          <cell r="E216" t="str">
            <v>(Ent.C.029) Río Bonito</v>
          </cell>
          <cell r="F216" t="str">
            <v>Fincas (Embotelladora)</v>
          </cell>
          <cell r="G216">
            <v>0.55000000000000004</v>
          </cell>
          <cell r="H216">
            <v>6</v>
          </cell>
          <cell r="I216">
            <v>42</v>
          </cell>
          <cell r="J216" t="str">
            <v>Lastre</v>
          </cell>
        </row>
        <row r="217">
          <cell r="B217" t="str">
            <v>6-10-212</v>
          </cell>
          <cell r="C217" t="str">
            <v>Piangua 01</v>
          </cell>
          <cell r="D217" t="str">
            <v>Canoas</v>
          </cell>
          <cell r="E217" t="str">
            <v>(Ent.C.041) San Gil</v>
          </cell>
          <cell r="F217" t="str">
            <v>Fincas</v>
          </cell>
          <cell r="G217">
            <v>0.32800000000000001</v>
          </cell>
          <cell r="H217">
            <v>3</v>
          </cell>
          <cell r="I217">
            <v>16</v>
          </cell>
          <cell r="J217" t="str">
            <v>Tierra</v>
          </cell>
        </row>
        <row r="218">
          <cell r="B218" t="str">
            <v>6-10-213</v>
          </cell>
          <cell r="C218" t="str">
            <v>Sector Finca Mango</v>
          </cell>
          <cell r="D218" t="str">
            <v>Laurel</v>
          </cell>
          <cell r="E218" t="str">
            <v>Calles Urbanas (Cuadrantes)</v>
          </cell>
          <cell r="F218" t="str">
            <v>Sector Finca Mango</v>
          </cell>
          <cell r="G218">
            <v>5.7839999999999998</v>
          </cell>
          <cell r="H218">
            <v>29</v>
          </cell>
          <cell r="I218">
            <v>32</v>
          </cell>
          <cell r="J218" t="str">
            <v>Lastre</v>
          </cell>
        </row>
        <row r="219">
          <cell r="B219" t="str">
            <v>6-10-214</v>
          </cell>
          <cell r="C219" t="str">
            <v>Laurel Sector Noreste</v>
          </cell>
          <cell r="D219" t="str">
            <v>Laurel</v>
          </cell>
          <cell r="E219" t="str">
            <v>Calles Urbanas (Cuadrantes)</v>
          </cell>
          <cell r="F219" t="str">
            <v>Calles Urbanas Laurel sector Noreste</v>
          </cell>
          <cell r="G219">
            <v>1.32</v>
          </cell>
          <cell r="H219">
            <v>12</v>
          </cell>
          <cell r="I219">
            <v>45</v>
          </cell>
          <cell r="J219" t="str">
            <v>Lastre</v>
          </cell>
        </row>
        <row r="220">
          <cell r="B220" t="str">
            <v>6-10-215</v>
          </cell>
          <cell r="C220" t="str">
            <v>La Fortuna 01</v>
          </cell>
          <cell r="D220" t="str">
            <v>Corredor</v>
          </cell>
          <cell r="E220" t="str">
            <v>(Ent.C.033) La Fortuna</v>
          </cell>
          <cell r="F220" t="str">
            <v>Viviendas</v>
          </cell>
          <cell r="G220">
            <v>0.19500000000000001</v>
          </cell>
          <cell r="H220">
            <v>21</v>
          </cell>
          <cell r="I220">
            <v>43</v>
          </cell>
          <cell r="J220" t="str">
            <v>Lastre</v>
          </cell>
        </row>
        <row r="221">
          <cell r="B221" t="str">
            <v>6-10-216</v>
          </cell>
          <cell r="C221" t="str">
            <v>Cementerio</v>
          </cell>
          <cell r="D221" t="str">
            <v>Corredor</v>
          </cell>
          <cell r="E221" t="str">
            <v>(Ent.N.002) Cementerio</v>
          </cell>
          <cell r="F221" t="str">
            <v>Viviendas</v>
          </cell>
          <cell r="G221">
            <v>0.20399999999999999</v>
          </cell>
          <cell r="H221">
            <v>6</v>
          </cell>
          <cell r="I221">
            <v>35</v>
          </cell>
          <cell r="J221" t="str">
            <v>Lastre</v>
          </cell>
        </row>
        <row r="222">
          <cell r="B222" t="str">
            <v>6-10-217</v>
          </cell>
          <cell r="C222" t="str">
            <v>La Capri</v>
          </cell>
          <cell r="D222" t="str">
            <v>Corredor</v>
          </cell>
          <cell r="E222" t="str">
            <v>(Ent.N.002) La Capri</v>
          </cell>
          <cell r="F222" t="str">
            <v>Fincas</v>
          </cell>
          <cell r="G222">
            <v>0.2</v>
          </cell>
          <cell r="H222">
            <v>12</v>
          </cell>
          <cell r="I222">
            <v>42</v>
          </cell>
          <cell r="J222" t="str">
            <v>Lastre</v>
          </cell>
        </row>
        <row r="223">
          <cell r="B223" t="str">
            <v>6-10-218</v>
          </cell>
          <cell r="C223" t="str">
            <v>Limoncito</v>
          </cell>
          <cell r="D223" t="str">
            <v>Corredor</v>
          </cell>
          <cell r="E223" t="str">
            <v>(Ent.C.165) Los Planes</v>
          </cell>
          <cell r="F223" t="str">
            <v>Límite Fronterizo</v>
          </cell>
          <cell r="G223">
            <v>4.5679999999999996</v>
          </cell>
          <cell r="H223">
            <v>4</v>
          </cell>
          <cell r="I223">
            <v>25</v>
          </cell>
          <cell r="J223" t="str">
            <v>Tierra</v>
          </cell>
        </row>
        <row r="224">
          <cell r="B224" t="str">
            <v>6-10-219</v>
          </cell>
          <cell r="C224" t="str">
            <v>Villa Roma</v>
          </cell>
          <cell r="D224" t="str">
            <v>Corredor</v>
          </cell>
          <cell r="E224" t="str">
            <v>(Ent.C.005) Villa Roma</v>
          </cell>
          <cell r="F224" t="str">
            <v>Límite Coto Brus</v>
          </cell>
          <cell r="G224">
            <v>1.746</v>
          </cell>
          <cell r="H224">
            <v>15</v>
          </cell>
          <cell r="I224">
            <v>42</v>
          </cell>
          <cell r="J224" t="str">
            <v>Lastre</v>
          </cell>
        </row>
        <row r="225">
          <cell r="B225" t="str">
            <v>6-10-220</v>
          </cell>
          <cell r="C225" t="str">
            <v>Bomba</v>
          </cell>
          <cell r="D225" t="str">
            <v>Laurel</v>
          </cell>
          <cell r="E225" t="str">
            <v>(Ent.N.238) Bomba</v>
          </cell>
          <cell r="F225" t="str">
            <v>(Ent.C.141) Laurel</v>
          </cell>
          <cell r="G225">
            <v>0.252</v>
          </cell>
          <cell r="H225">
            <v>2</v>
          </cell>
          <cell r="I225">
            <v>37</v>
          </cell>
          <cell r="J225" t="str">
            <v>Lastre</v>
          </cell>
        </row>
        <row r="226">
          <cell r="B226" t="str">
            <v>6-10-221</v>
          </cell>
          <cell r="C226" t="str">
            <v>El Matadero</v>
          </cell>
          <cell r="D226" t="str">
            <v>Corredor</v>
          </cell>
          <cell r="E226" t="str">
            <v>(Ent.N.002) Coloradito</v>
          </cell>
          <cell r="F226" t="str">
            <v>(Ent.C.086) San Jocesito</v>
          </cell>
          <cell r="G226">
            <v>2.5009999999999999</v>
          </cell>
          <cell r="H226">
            <v>18</v>
          </cell>
          <cell r="I226">
            <v>30</v>
          </cell>
          <cell r="J226" t="str">
            <v>Lastre</v>
          </cell>
        </row>
        <row r="227">
          <cell r="B227" t="str">
            <v>6-10-222</v>
          </cell>
          <cell r="C227" t="str">
            <v>Lavacar Chemo</v>
          </cell>
          <cell r="D227" t="str">
            <v>Canoas</v>
          </cell>
          <cell r="E227" t="str">
            <v>(Ent.N.238) Lavacar Chemo</v>
          </cell>
          <cell r="F227" t="str">
            <v>Fincas</v>
          </cell>
          <cell r="G227">
            <v>0.38700000000000001</v>
          </cell>
          <cell r="H227">
            <v>19</v>
          </cell>
          <cell r="I227">
            <v>42</v>
          </cell>
          <cell r="J227" t="str">
            <v>Lastre</v>
          </cell>
        </row>
        <row r="228">
          <cell r="B228" t="str">
            <v>6-10-223</v>
          </cell>
          <cell r="C228" t="str">
            <v>Abrojo Sur</v>
          </cell>
          <cell r="D228" t="str">
            <v>Corredor</v>
          </cell>
          <cell r="E228" t="str">
            <v>(Ent.N.002) Abrojo Sur</v>
          </cell>
          <cell r="F228" t="str">
            <v>Viviendas</v>
          </cell>
          <cell r="G228">
            <v>0.14000000000000001</v>
          </cell>
          <cell r="H228">
            <v>9</v>
          </cell>
          <cell r="I228">
            <v>54</v>
          </cell>
          <cell r="J228" t="str">
            <v>Lastre</v>
          </cell>
        </row>
        <row r="229">
          <cell r="B229" t="str">
            <v>6-10-224</v>
          </cell>
          <cell r="C229" t="str">
            <v>El Bajillo de Abrojo</v>
          </cell>
          <cell r="D229" t="str">
            <v>Corredor</v>
          </cell>
          <cell r="E229" t="str">
            <v>(Ent.N.002) Abrojo</v>
          </cell>
          <cell r="F229" t="str">
            <v>Viviendas</v>
          </cell>
          <cell r="G229">
            <v>0.26300000000000001</v>
          </cell>
          <cell r="H229">
            <v>22</v>
          </cell>
          <cell r="I229">
            <v>50</v>
          </cell>
          <cell r="J229" t="str">
            <v>Lastre</v>
          </cell>
        </row>
        <row r="230">
          <cell r="B230" t="str">
            <v>6-10-225</v>
          </cell>
          <cell r="C230" t="str">
            <v>Tajo Paso Canoas</v>
          </cell>
          <cell r="D230" t="str">
            <v>Canoas</v>
          </cell>
          <cell r="E230" t="str">
            <v>(Ent.N.238) Paso Canoas</v>
          </cell>
          <cell r="F230" t="str">
            <v>Tajo Paso Canoas</v>
          </cell>
          <cell r="G230">
            <v>0.16200000000000001</v>
          </cell>
          <cell r="H230">
            <v>5</v>
          </cell>
          <cell r="I230">
            <v>49</v>
          </cell>
          <cell r="J230" t="str">
            <v>Lastre</v>
          </cell>
        </row>
        <row r="231">
          <cell r="B231" t="str">
            <v>6-10-226</v>
          </cell>
          <cell r="C231" t="str">
            <v>Cenizo 01</v>
          </cell>
          <cell r="D231" t="str">
            <v>Laurel</v>
          </cell>
          <cell r="E231" t="str">
            <v>(Ent.C.066) Cenizo</v>
          </cell>
          <cell r="F231" t="str">
            <v>(Ent.C.083) Cenizo</v>
          </cell>
          <cell r="G231">
            <v>1.0329999999999999</v>
          </cell>
          <cell r="H231">
            <v>6</v>
          </cell>
          <cell r="I231">
            <v>43</v>
          </cell>
          <cell r="J231" t="str">
            <v>Lastre</v>
          </cell>
        </row>
        <row r="232">
          <cell r="B232" t="str">
            <v>6-10-227</v>
          </cell>
          <cell r="C232" t="str">
            <v>Pata Gallina 01</v>
          </cell>
          <cell r="D232" t="str">
            <v>Canoas</v>
          </cell>
          <cell r="E232" t="str">
            <v>(Ent.C.026) Pata Gallina</v>
          </cell>
          <cell r="F232" t="str">
            <v>Viviendas</v>
          </cell>
          <cell r="G232">
            <v>0.26600000000000001</v>
          </cell>
          <cell r="H232">
            <v>16</v>
          </cell>
          <cell r="I232">
            <v>50</v>
          </cell>
          <cell r="J232" t="str">
            <v>Lastre</v>
          </cell>
        </row>
        <row r="233">
          <cell r="B233" t="str">
            <v>6-10-228</v>
          </cell>
          <cell r="C233" t="str">
            <v>Altos del Brujo-Miramar</v>
          </cell>
          <cell r="D233" t="str">
            <v>Corredor-Canoas</v>
          </cell>
          <cell r="E233" t="str">
            <v>(Ent.C.006) Altos del Brujo</v>
          </cell>
          <cell r="F233" t="str">
            <v>(Ent.C.037) Miramar</v>
          </cell>
          <cell r="G233">
            <v>5.6</v>
          </cell>
          <cell r="H233">
            <v>1</v>
          </cell>
          <cell r="I233">
            <v>22</v>
          </cell>
          <cell r="J233" t="str">
            <v>Tierra</v>
          </cell>
        </row>
        <row r="234">
          <cell r="B234" t="str">
            <v>6-10-229</v>
          </cell>
          <cell r="C234" t="str">
            <v>Altos del Brujo-Límite Fronterizo</v>
          </cell>
          <cell r="D234" t="str">
            <v>Canoas</v>
          </cell>
          <cell r="E234" t="str">
            <v>(Ent.C.006) Altos del Brujo</v>
          </cell>
          <cell r="F234" t="str">
            <v>Límite Fronterizo</v>
          </cell>
          <cell r="G234">
            <v>1.4850000000000001</v>
          </cell>
          <cell r="H234">
            <v>3</v>
          </cell>
          <cell r="I234">
            <v>22</v>
          </cell>
          <cell r="J234" t="str">
            <v>Tierra</v>
          </cell>
        </row>
        <row r="235">
          <cell r="B235" t="str">
            <v>6-10-230</v>
          </cell>
          <cell r="C235" t="str">
            <v>Cámara de Ganaderos</v>
          </cell>
          <cell r="D235" t="str">
            <v>Corredor</v>
          </cell>
          <cell r="E235" t="str">
            <v>(Ent.N.608) Cámara de Ganaderos</v>
          </cell>
          <cell r="F235" t="str">
            <v>Viviendas</v>
          </cell>
          <cell r="G235">
            <v>0.115</v>
          </cell>
          <cell r="H235">
            <v>7</v>
          </cell>
          <cell r="I235">
            <v>30</v>
          </cell>
          <cell r="J235" t="str">
            <v>Lastre</v>
          </cell>
        </row>
        <row r="236">
          <cell r="B236" t="str">
            <v>6-10-231</v>
          </cell>
          <cell r="C236" t="str">
            <v>Caracol-Río La Vaca</v>
          </cell>
          <cell r="D236" t="str">
            <v>Laurel</v>
          </cell>
          <cell r="E236" t="str">
            <v>(Ent.C.024) Caracol</v>
          </cell>
          <cell r="F236" t="str">
            <v>Río La Vaca</v>
          </cell>
          <cell r="G236">
            <v>0.92800000000000005</v>
          </cell>
          <cell r="H236">
            <v>14</v>
          </cell>
          <cell r="I236">
            <v>39</v>
          </cell>
          <cell r="J236" t="str">
            <v>Lastre</v>
          </cell>
        </row>
        <row r="237">
          <cell r="B237" t="str">
            <v>6-10-232</v>
          </cell>
          <cell r="C237" t="str">
            <v>Escuela Cangrejo Verde</v>
          </cell>
          <cell r="D237" t="str">
            <v>Laurel</v>
          </cell>
          <cell r="E237" t="str">
            <v>(Ent.C.079) Cangrejo Verde</v>
          </cell>
          <cell r="F237" t="str">
            <v>Fincas</v>
          </cell>
          <cell r="G237">
            <v>0.21099999999999999</v>
          </cell>
          <cell r="H237">
            <v>6</v>
          </cell>
          <cell r="I237">
            <v>57</v>
          </cell>
          <cell r="J237" t="str">
            <v>Lastre</v>
          </cell>
        </row>
        <row r="238">
          <cell r="B238" t="str">
            <v>6-10-233</v>
          </cell>
          <cell r="C238" t="str">
            <v>Plaza Miramar</v>
          </cell>
          <cell r="D238" t="str">
            <v>Corredor</v>
          </cell>
          <cell r="E238" t="str">
            <v>(Ent.C.037) Miramar</v>
          </cell>
          <cell r="F238" t="str">
            <v>Viviendas</v>
          </cell>
          <cell r="G238">
            <v>0.63400000000000001</v>
          </cell>
          <cell r="H238">
            <v>13</v>
          </cell>
          <cell r="I238">
            <v>29</v>
          </cell>
          <cell r="J238" t="str">
            <v>Lastre</v>
          </cell>
        </row>
        <row r="239">
          <cell r="B239" t="str">
            <v>6-10-234</v>
          </cell>
          <cell r="C239" t="str">
            <v>Iglesia Betania</v>
          </cell>
          <cell r="D239" t="str">
            <v>Canoas</v>
          </cell>
          <cell r="E239" t="str">
            <v>(Ent.N.002) Betania</v>
          </cell>
          <cell r="F239" t="str">
            <v>Fincas</v>
          </cell>
          <cell r="G239">
            <v>0.11600000000000001</v>
          </cell>
          <cell r="H239">
            <v>4</v>
          </cell>
          <cell r="I239">
            <v>49</v>
          </cell>
          <cell r="J239" t="str">
            <v>Lastre</v>
          </cell>
        </row>
        <row r="240">
          <cell r="B240" t="str">
            <v>6-10-235</v>
          </cell>
          <cell r="C240" t="str">
            <v>Tamarindo Canal</v>
          </cell>
          <cell r="D240" t="str">
            <v>Laurel</v>
          </cell>
          <cell r="E240" t="str">
            <v>(Ent.C.070) Tamarindo</v>
          </cell>
          <cell r="F240" t="str">
            <v>Canal</v>
          </cell>
          <cell r="G240">
            <v>0.6</v>
          </cell>
          <cell r="H240">
            <v>2</v>
          </cell>
          <cell r="I240">
            <v>29</v>
          </cell>
          <cell r="J240" t="str">
            <v>Lastre</v>
          </cell>
        </row>
        <row r="241">
          <cell r="B241" t="str">
            <v>6-10-236</v>
          </cell>
          <cell r="C241" t="str">
            <v>Gavilanes 01</v>
          </cell>
          <cell r="D241" t="str">
            <v>Corredor</v>
          </cell>
          <cell r="E241" t="str">
            <v>(Ent.N.002) Concretarq</v>
          </cell>
          <cell r="F241" t="str">
            <v>Viviendas</v>
          </cell>
          <cell r="G241">
            <v>0.52100000000000002</v>
          </cell>
          <cell r="H241">
            <v>12</v>
          </cell>
          <cell r="I241">
            <v>50</v>
          </cell>
          <cell r="J241" t="str">
            <v>Lastre</v>
          </cell>
        </row>
        <row r="242">
          <cell r="B242" t="str">
            <v>6-10-237</v>
          </cell>
          <cell r="C242" t="str">
            <v>La Bota 03</v>
          </cell>
          <cell r="D242" t="str">
            <v>La Cuesta</v>
          </cell>
          <cell r="E242" t="str">
            <v>(Ent.C.059) La Bota</v>
          </cell>
          <cell r="F242" t="str">
            <v>Fincas</v>
          </cell>
          <cell r="G242">
            <v>0.46</v>
          </cell>
          <cell r="H242">
            <v>2</v>
          </cell>
          <cell r="I242">
            <v>37</v>
          </cell>
          <cell r="J242" t="str">
            <v>Lastre</v>
          </cell>
        </row>
        <row r="243">
          <cell r="B243" t="str">
            <v>6-10-238</v>
          </cell>
          <cell r="C243" t="str">
            <v>Calle Malinche</v>
          </cell>
          <cell r="D243" t="str">
            <v>Canoas</v>
          </cell>
          <cell r="E243" t="str">
            <v>(Ent.N.238) Malinche</v>
          </cell>
          <cell r="F243" t="str">
            <v>Fincas</v>
          </cell>
          <cell r="G243">
            <v>0.435</v>
          </cell>
          <cell r="H243">
            <v>20</v>
          </cell>
          <cell r="I243">
            <v>43</v>
          </cell>
          <cell r="J243" t="str">
            <v>Lastre</v>
          </cell>
        </row>
        <row r="244">
          <cell r="B244" t="str">
            <v>6-10-239</v>
          </cell>
          <cell r="C244" t="str">
            <v>Caucho 01</v>
          </cell>
          <cell r="D244" t="str">
            <v>Laurel</v>
          </cell>
          <cell r="E244" t="str">
            <v>(Ent.N.608) Caucho</v>
          </cell>
          <cell r="F244" t="str">
            <v>(Ent.C.171) Caucho</v>
          </cell>
          <cell r="G244">
            <v>0.48899999999999999</v>
          </cell>
          <cell r="H244">
            <v>0</v>
          </cell>
          <cell r="I244">
            <v>33</v>
          </cell>
          <cell r="J244" t="str">
            <v>Lastre</v>
          </cell>
        </row>
        <row r="245">
          <cell r="B245" t="str">
            <v>6-10-240</v>
          </cell>
          <cell r="C245" t="str">
            <v>Cuadrante La Nubia</v>
          </cell>
          <cell r="D245" t="str">
            <v>Laurel</v>
          </cell>
          <cell r="E245" t="str">
            <v>Calles Urbanas (Cuadrantes)</v>
          </cell>
          <cell r="F245" t="str">
            <v>Cuadrante La Nubia</v>
          </cell>
          <cell r="G245">
            <v>0.54800000000000004</v>
          </cell>
          <cell r="H245">
            <v>10</v>
          </cell>
          <cell r="I245">
            <v>37</v>
          </cell>
          <cell r="J245" t="str">
            <v>Lastre</v>
          </cell>
        </row>
        <row r="246">
          <cell r="B246" t="str">
            <v>6-10-241</v>
          </cell>
          <cell r="C246" t="str">
            <v>Cuadrante Las Torres</v>
          </cell>
          <cell r="D246" t="str">
            <v xml:space="preserve">La Cuesta-Canoas </v>
          </cell>
          <cell r="E246" t="str">
            <v>Calles Urbanas (Cuadrantes)</v>
          </cell>
          <cell r="F246" t="str">
            <v>Cuadrante Las Torres</v>
          </cell>
          <cell r="G246">
            <v>1.004</v>
          </cell>
          <cell r="H246">
            <v>42</v>
          </cell>
          <cell r="I246">
            <v>57</v>
          </cell>
          <cell r="J246" t="str">
            <v>Lastre</v>
          </cell>
        </row>
        <row r="247">
          <cell r="B247" t="str">
            <v>6-10-242</v>
          </cell>
          <cell r="C247" t="str">
            <v>Bambito-Límite Fronterizo</v>
          </cell>
          <cell r="D247" t="str">
            <v>Laurel</v>
          </cell>
          <cell r="E247" t="str">
            <v>(Ent.C.008) Bambito</v>
          </cell>
          <cell r="F247" t="str">
            <v>Límite Fronterizo</v>
          </cell>
          <cell r="G247">
            <v>0.39600000000000002</v>
          </cell>
          <cell r="H247">
            <v>0</v>
          </cell>
          <cell r="I247">
            <v>27</v>
          </cell>
          <cell r="J247" t="str">
            <v>Lastre</v>
          </cell>
        </row>
        <row r="248">
          <cell r="B248" t="str">
            <v>6-10-243</v>
          </cell>
          <cell r="C248" t="str">
            <v>Cuadrante Caracol</v>
          </cell>
          <cell r="D248" t="str">
            <v>Corredor</v>
          </cell>
          <cell r="E248" t="str">
            <v>Calles Urbanas (Cuadrantes)</v>
          </cell>
          <cell r="F248" t="str">
            <v>Cuadrante Caracol</v>
          </cell>
          <cell r="G248">
            <v>0.85</v>
          </cell>
          <cell r="H248">
            <v>34</v>
          </cell>
          <cell r="I248">
            <v>47</v>
          </cell>
          <cell r="J248" t="str">
            <v>Lastre</v>
          </cell>
        </row>
        <row r="249">
          <cell r="B249" t="str">
            <v>6-10-244</v>
          </cell>
          <cell r="C249" t="str">
            <v>Puente Polo</v>
          </cell>
          <cell r="D249" t="str">
            <v>Laurel</v>
          </cell>
          <cell r="E249" t="str">
            <v>(Ent.C.072) Santa Rosa</v>
          </cell>
          <cell r="F249" t="str">
            <v>Quebrada Piedra Azul</v>
          </cell>
          <cell r="G249">
            <v>1.28</v>
          </cell>
          <cell r="H249">
            <v>8</v>
          </cell>
          <cell r="I249">
            <v>39</v>
          </cell>
          <cell r="J249" t="str">
            <v>Lastre</v>
          </cell>
        </row>
        <row r="250">
          <cell r="B250" t="str">
            <v>6-10-245</v>
          </cell>
          <cell r="C250" t="str">
            <v>Cacao</v>
          </cell>
          <cell r="D250" t="str">
            <v>Laurel</v>
          </cell>
          <cell r="E250" t="str">
            <v>(Ent.C.060) Finca Cacao</v>
          </cell>
          <cell r="F250" t="str">
            <v>(Ent.C.135) Finca Cortés</v>
          </cell>
          <cell r="G250">
            <v>1.2110000000000001</v>
          </cell>
          <cell r="H250">
            <v>2</v>
          </cell>
          <cell r="I250">
            <v>43</v>
          </cell>
          <cell r="J250" t="str">
            <v>Lastre</v>
          </cell>
        </row>
        <row r="251">
          <cell r="B251" t="str">
            <v>6-10-246</v>
          </cell>
          <cell r="C251" t="str">
            <v>Km 24-Finca Alcabú</v>
          </cell>
          <cell r="D251" t="str">
            <v>Laurel</v>
          </cell>
          <cell r="E251" t="str">
            <v>(Ent.N.608) Km 24</v>
          </cell>
          <cell r="F251" t="str">
            <v>(Ent.C.093) Finca Alcabú</v>
          </cell>
          <cell r="G251">
            <v>3.0819999999999999</v>
          </cell>
          <cell r="H251">
            <v>0</v>
          </cell>
          <cell r="I251">
            <v>19</v>
          </cell>
          <cell r="J251" t="str">
            <v>Tierra</v>
          </cell>
        </row>
        <row r="252">
          <cell r="B252" t="str">
            <v>6-10-247</v>
          </cell>
          <cell r="C252" t="str">
            <v>Caimito</v>
          </cell>
          <cell r="D252" t="str">
            <v>Laurel</v>
          </cell>
          <cell r="E252" t="str">
            <v>(Ent.C.009) Vereh</v>
          </cell>
          <cell r="F252" t="str">
            <v>(Ent.C.012) Caimito</v>
          </cell>
          <cell r="G252">
            <v>0.28999999999999998</v>
          </cell>
          <cell r="H252">
            <v>0</v>
          </cell>
          <cell r="I252">
            <v>30</v>
          </cell>
          <cell r="J252" t="str">
            <v>Lastre</v>
          </cell>
        </row>
        <row r="253">
          <cell r="B253" t="str">
            <v>6-10-248</v>
          </cell>
          <cell r="C253" t="str">
            <v>Laguna de Oxidación 01</v>
          </cell>
          <cell r="D253" t="str">
            <v>Laurel</v>
          </cell>
          <cell r="E253" t="str">
            <v>(Ent.N.238) Laguna de Oxidación</v>
          </cell>
          <cell r="F253" t="str">
            <v>(Ent.C.070) Tamarindo</v>
          </cell>
          <cell r="G253">
            <v>1.4630000000000001</v>
          </cell>
          <cell r="H253">
            <v>0</v>
          </cell>
          <cell r="I253">
            <v>19</v>
          </cell>
          <cell r="J253" t="str">
            <v>Tierra</v>
          </cell>
        </row>
        <row r="254">
          <cell r="B254" t="str">
            <v>6-10-249</v>
          </cell>
          <cell r="C254" t="str">
            <v>Cementerio Pueblo Nuevo</v>
          </cell>
          <cell r="D254" t="str">
            <v>Corredor</v>
          </cell>
          <cell r="E254" t="str">
            <v>(Ent.N.238) Pueblo Nuevo</v>
          </cell>
          <cell r="F254" t="str">
            <v>Cementerio Pueblo Nuevo</v>
          </cell>
          <cell r="G254">
            <v>0.502</v>
          </cell>
          <cell r="H254">
            <v>1</v>
          </cell>
          <cell r="I254">
            <v>25</v>
          </cell>
          <cell r="J254" t="str">
            <v>Lastre</v>
          </cell>
        </row>
        <row r="255">
          <cell r="B255" t="str">
            <v>6-10-250</v>
          </cell>
          <cell r="C255" t="str">
            <v xml:space="preserve"> Sector Monumento a Los Caídos</v>
          </cell>
          <cell r="D255" t="str">
            <v>Corredor</v>
          </cell>
          <cell r="E255" t="str">
            <v>Calles Urbanas (Cuadrantes)</v>
          </cell>
          <cell r="F255" t="str">
            <v>Sector Monumento A Los Caidos</v>
          </cell>
          <cell r="G255">
            <v>0.5</v>
          </cell>
          <cell r="H255">
            <v>11</v>
          </cell>
          <cell r="I255">
            <v>47</v>
          </cell>
          <cell r="J255" t="str">
            <v>Lastre</v>
          </cell>
        </row>
        <row r="256">
          <cell r="B256" t="str">
            <v>6-10-251</v>
          </cell>
          <cell r="C256" t="str">
            <v>Entrada El Ceibo</v>
          </cell>
          <cell r="D256" t="str">
            <v>Canoas</v>
          </cell>
          <cell r="E256" t="str">
            <v>(Ent.C.006) San Antonio</v>
          </cell>
          <cell r="F256" t="str">
            <v>Fincas</v>
          </cell>
          <cell r="G256">
            <v>0.5</v>
          </cell>
          <cell r="H256">
            <v>4</v>
          </cell>
          <cell r="I256">
            <v>15</v>
          </cell>
          <cell r="J256" t="str">
            <v>Tierra</v>
          </cell>
        </row>
        <row r="257">
          <cell r="B257" t="str">
            <v>6-10-252</v>
          </cell>
          <cell r="C257" t="str">
            <v>Barrio Los Comandos</v>
          </cell>
          <cell r="D257" t="str">
            <v>Corredor</v>
          </cell>
          <cell r="E257" t="str">
            <v>(Ent.N.002) Barrio Los Comandos</v>
          </cell>
          <cell r="F257" t="str">
            <v>Quebrada Agua Buena</v>
          </cell>
          <cell r="G257">
            <v>0.311</v>
          </cell>
          <cell r="H257">
            <v>32</v>
          </cell>
          <cell r="I257">
            <v>43</v>
          </cell>
          <cell r="J257" t="str">
            <v>Lastre</v>
          </cell>
        </row>
        <row r="258">
          <cell r="B258" t="str">
            <v>6-10-253</v>
          </cell>
          <cell r="C258" t="str">
            <v>Calle Joel</v>
          </cell>
          <cell r="D258" t="str">
            <v>Canoas</v>
          </cell>
          <cell r="E258" t="str">
            <v>(Ent.C.042) Plaza San Jorge</v>
          </cell>
          <cell r="F258" t="str">
            <v>(Ent.C.020) San Gil</v>
          </cell>
          <cell r="G258">
            <v>1.1259999999999999</v>
          </cell>
          <cell r="H258">
            <v>35</v>
          </cell>
          <cell r="I258">
            <v>50</v>
          </cell>
          <cell r="J258" t="str">
            <v>Lastre</v>
          </cell>
        </row>
        <row r="259">
          <cell r="B259" t="str">
            <v>6-10-254</v>
          </cell>
          <cell r="C259" t="str">
            <v>Cenizo 02</v>
          </cell>
          <cell r="D259" t="str">
            <v>Laurel</v>
          </cell>
          <cell r="E259" t="str">
            <v>(Ent.C.083) Cenizo</v>
          </cell>
          <cell r="F259" t="str">
            <v>Canal Sin Nombre</v>
          </cell>
          <cell r="G259">
            <v>0.52500000000000002</v>
          </cell>
          <cell r="H259">
            <v>3</v>
          </cell>
          <cell r="I259">
            <v>33</v>
          </cell>
          <cell r="J259" t="str">
            <v>Lastre</v>
          </cell>
        </row>
        <row r="260">
          <cell r="B260" t="str">
            <v>6-10-255</v>
          </cell>
          <cell r="C260" t="str">
            <v>El Manzano</v>
          </cell>
          <cell r="D260" t="str">
            <v>Corredor</v>
          </cell>
          <cell r="E260" t="str">
            <v>(Ent.N.002) El Manzano</v>
          </cell>
          <cell r="F260" t="str">
            <v>Fincas</v>
          </cell>
          <cell r="G260">
            <v>0.14299999999999999</v>
          </cell>
          <cell r="H260">
            <v>8</v>
          </cell>
          <cell r="I260">
            <v>39</v>
          </cell>
          <cell r="J260" t="str">
            <v>Lastre</v>
          </cell>
        </row>
        <row r="261">
          <cell r="B261" t="str">
            <v>6-10-256</v>
          </cell>
          <cell r="C261" t="str">
            <v>Tamarindo -Caucho 02</v>
          </cell>
          <cell r="D261" t="str">
            <v>Laurel</v>
          </cell>
          <cell r="E261" t="str">
            <v>(Ent.C.009) Tamarindo</v>
          </cell>
          <cell r="F261" t="str">
            <v>(Ent.C.095) Caucho</v>
          </cell>
          <cell r="G261">
            <v>1.0580000000000001</v>
          </cell>
          <cell r="H261">
            <v>23</v>
          </cell>
          <cell r="I261">
            <v>57</v>
          </cell>
          <cell r="J261" t="str">
            <v>Lastre</v>
          </cell>
        </row>
        <row r="262">
          <cell r="B262" t="str">
            <v>6-10-257</v>
          </cell>
          <cell r="C262" t="str">
            <v>Cuadrante Caracol de la Vaca</v>
          </cell>
          <cell r="D262" t="str">
            <v>Laurel</v>
          </cell>
          <cell r="E262" t="str">
            <v>Calles Urbanas (Cuadrantes)</v>
          </cell>
          <cell r="F262" t="str">
            <v>Cuadrante Caracol de la Vaca</v>
          </cell>
          <cell r="G262">
            <v>0.47799999999999998</v>
          </cell>
          <cell r="H262">
            <v>5</v>
          </cell>
          <cell r="I262">
            <v>35</v>
          </cell>
          <cell r="J262" t="str">
            <v>Lastre</v>
          </cell>
        </row>
        <row r="263">
          <cell r="B263" t="str">
            <v>6-10-258</v>
          </cell>
          <cell r="C263" t="str">
            <v>Las Vegas-Alto Conte</v>
          </cell>
          <cell r="D263" t="str">
            <v>Laurel</v>
          </cell>
          <cell r="E263" t="str">
            <v>(Ent.C.179) Las Vegas</v>
          </cell>
          <cell r="F263" t="str">
            <v>Límite Golfito</v>
          </cell>
          <cell r="G263">
            <v>2</v>
          </cell>
          <cell r="H263">
            <v>4</v>
          </cell>
          <cell r="I263">
            <v>12</v>
          </cell>
          <cell r="J263" t="str">
            <v>Tierra</v>
          </cell>
        </row>
        <row r="264">
          <cell r="B264" t="str">
            <v>6-10-259</v>
          </cell>
          <cell r="C264" t="str">
            <v>Barrio El Estadio</v>
          </cell>
          <cell r="D264" t="str">
            <v>Corredor</v>
          </cell>
          <cell r="E264" t="str">
            <v>Calles Urbanas (Cuadrantes)</v>
          </cell>
          <cell r="F264" t="str">
            <v>Barrio El Estadio</v>
          </cell>
          <cell r="G264">
            <v>0.625</v>
          </cell>
          <cell r="H264">
            <v>22</v>
          </cell>
          <cell r="I264">
            <v>57</v>
          </cell>
          <cell r="J264" t="str">
            <v>Lastre</v>
          </cell>
        </row>
        <row r="265">
          <cell r="B265" t="str">
            <v>6-10-260</v>
          </cell>
          <cell r="C265" t="str">
            <v>Tajo Tobías</v>
          </cell>
          <cell r="D265" t="str">
            <v>Canoas</v>
          </cell>
          <cell r="E265" t="str">
            <v>(Ent.C.006) San Antonio</v>
          </cell>
          <cell r="F265" t="str">
            <v>Fincas</v>
          </cell>
          <cell r="G265">
            <v>0.54800000000000004</v>
          </cell>
          <cell r="H265">
            <v>4</v>
          </cell>
          <cell r="I265">
            <v>12</v>
          </cell>
          <cell r="J265" t="str">
            <v>Tierra</v>
          </cell>
        </row>
        <row r="266">
          <cell r="B266" t="str">
            <v>6-10-261</v>
          </cell>
          <cell r="C266" t="str">
            <v>Laguna de Oxidación 02</v>
          </cell>
          <cell r="D266" t="str">
            <v>Laurel</v>
          </cell>
          <cell r="E266" t="str">
            <v>(Ent.N.238) Laguna de Oxidación</v>
          </cell>
          <cell r="F266" t="str">
            <v>(Ent.C.070) Tamarindo</v>
          </cell>
          <cell r="G266">
            <v>1.49</v>
          </cell>
          <cell r="H266">
            <v>0</v>
          </cell>
          <cell r="I266">
            <v>16</v>
          </cell>
          <cell r="J266" t="str">
            <v>Tierra</v>
          </cell>
        </row>
        <row r="267">
          <cell r="B267" t="str">
            <v>6-10-262</v>
          </cell>
          <cell r="C267" t="str">
            <v>Guayabí</v>
          </cell>
          <cell r="D267" t="str">
            <v>Corredor</v>
          </cell>
          <cell r="E267" t="str">
            <v>(Ent.C.002) Iglesia Católica</v>
          </cell>
          <cell r="F267" t="str">
            <v>Fincas</v>
          </cell>
          <cell r="G267">
            <v>1.8</v>
          </cell>
          <cell r="H267">
            <v>2</v>
          </cell>
          <cell r="I267">
            <v>19</v>
          </cell>
          <cell r="J267" t="str">
            <v>Tierra</v>
          </cell>
        </row>
        <row r="268">
          <cell r="B268" t="str">
            <v>6-10-263</v>
          </cell>
          <cell r="C268" t="str">
            <v>Calle Fernely</v>
          </cell>
          <cell r="D268" t="str">
            <v>Laurel</v>
          </cell>
          <cell r="E268" t="str">
            <v>(Ent.N.608) Bar El Prado</v>
          </cell>
          <cell r="F268" t="str">
            <v>Canal Sin Nombre</v>
          </cell>
          <cell r="G268">
            <v>0.56599999999999995</v>
          </cell>
          <cell r="H268">
            <v>11</v>
          </cell>
          <cell r="I268">
            <v>43</v>
          </cell>
          <cell r="J268" t="str">
            <v>Lastre</v>
          </cell>
        </row>
        <row r="269">
          <cell r="B269" t="str">
            <v>6-10-264</v>
          </cell>
          <cell r="C269" t="str">
            <v>Cuadrante La Cartonera</v>
          </cell>
          <cell r="D269" t="str">
            <v>Corredor</v>
          </cell>
          <cell r="E269" t="str">
            <v>Calles Urbanas (Cuadrantes)</v>
          </cell>
          <cell r="F269" t="str">
            <v>Cuadrante La Cartonera</v>
          </cell>
          <cell r="G269">
            <v>0.60499999999999998</v>
          </cell>
          <cell r="H269">
            <v>29</v>
          </cell>
          <cell r="I269">
            <v>61</v>
          </cell>
          <cell r="J269" t="str">
            <v>Lastre</v>
          </cell>
        </row>
        <row r="270">
          <cell r="B270" t="str">
            <v>6-10-265</v>
          </cell>
          <cell r="C270" t="str">
            <v>Campo de Aterrizaje</v>
          </cell>
          <cell r="D270" t="str">
            <v>Laurel</v>
          </cell>
          <cell r="E270" t="str">
            <v>(Ent.N.238) Laurel</v>
          </cell>
          <cell r="F270" t="str">
            <v>(Ent.C.064) Puesto González</v>
          </cell>
          <cell r="G270">
            <v>1.901</v>
          </cell>
          <cell r="H270">
            <v>33</v>
          </cell>
          <cell r="I270">
            <v>57</v>
          </cell>
          <cell r="J270" t="str">
            <v>Lastre</v>
          </cell>
        </row>
        <row r="271">
          <cell r="B271" t="str">
            <v>6-10-266</v>
          </cell>
          <cell r="C271" t="str">
            <v>Cuadrante Zona Americana</v>
          </cell>
          <cell r="D271" t="str">
            <v>Corredor</v>
          </cell>
          <cell r="E271" t="str">
            <v>Calles Urbanas (Cuadrantes)</v>
          </cell>
          <cell r="F271" t="str">
            <v>Cuadrante Zona Americana</v>
          </cell>
          <cell r="G271">
            <v>0.44400000000000001</v>
          </cell>
          <cell r="H271">
            <v>21</v>
          </cell>
          <cell r="I271">
            <v>47</v>
          </cell>
          <cell r="J271" t="str">
            <v>Lastre</v>
          </cell>
        </row>
        <row r="272">
          <cell r="B272" t="str">
            <v>6-10-267</v>
          </cell>
          <cell r="C272" t="str">
            <v>Comando Sur</v>
          </cell>
          <cell r="D272" t="str">
            <v>Corredor</v>
          </cell>
          <cell r="E272" t="str">
            <v>(Ent.N.608) Laurel</v>
          </cell>
          <cell r="F272" t="str">
            <v>Río Corredores</v>
          </cell>
          <cell r="G272">
            <v>0.16300000000000001</v>
          </cell>
          <cell r="H272">
            <v>14</v>
          </cell>
          <cell r="I272">
            <v>31</v>
          </cell>
          <cell r="J272" t="str">
            <v>Lastre</v>
          </cell>
        </row>
        <row r="273">
          <cell r="B273" t="str">
            <v>6-10-268</v>
          </cell>
          <cell r="C273" t="str">
            <v>Caracol de la Vaca</v>
          </cell>
          <cell r="D273" t="str">
            <v>Laurel</v>
          </cell>
          <cell r="E273" t="str">
            <v>(Ent.C.024) Puesto González</v>
          </cell>
          <cell r="F273" t="str">
            <v>Viviendas</v>
          </cell>
          <cell r="G273">
            <v>0.13300000000000001</v>
          </cell>
          <cell r="H273">
            <v>6</v>
          </cell>
          <cell r="I273">
            <v>15</v>
          </cell>
          <cell r="J273" t="str">
            <v>Lastre</v>
          </cell>
        </row>
        <row r="274">
          <cell r="B274" t="str">
            <v>6-10-269</v>
          </cell>
          <cell r="C274" t="str">
            <v>Sector Campo Aterrizaje</v>
          </cell>
          <cell r="D274" t="str">
            <v>Laurel</v>
          </cell>
          <cell r="E274" t="str">
            <v>Calles Urbanas (Cuadrantes)</v>
          </cell>
          <cell r="F274" t="str">
            <v>Sector Campo Aterrizaje</v>
          </cell>
          <cell r="G274">
            <v>0.17799999999999999</v>
          </cell>
          <cell r="H274">
            <v>2</v>
          </cell>
          <cell r="I274">
            <v>25</v>
          </cell>
          <cell r="J274" t="str">
            <v>Lastre</v>
          </cell>
        </row>
        <row r="275">
          <cell r="B275" t="str">
            <v>6-10-270</v>
          </cell>
          <cell r="C275" t="str">
            <v>San Martín 03</v>
          </cell>
          <cell r="D275" t="str">
            <v>Canoas</v>
          </cell>
          <cell r="E275" t="str">
            <v>(Ent.C.026) San Martín</v>
          </cell>
          <cell r="F275" t="str">
            <v>Viviendas</v>
          </cell>
          <cell r="G275">
            <v>0.33</v>
          </cell>
          <cell r="H275">
            <v>7</v>
          </cell>
          <cell r="I275">
            <v>36</v>
          </cell>
          <cell r="J275" t="str">
            <v>Lastre</v>
          </cell>
        </row>
        <row r="276">
          <cell r="B276" t="str">
            <v>6-10-271</v>
          </cell>
          <cell r="C276" t="str">
            <v>Gavilanes 02</v>
          </cell>
          <cell r="D276" t="str">
            <v>Corredor</v>
          </cell>
          <cell r="E276" t="str">
            <v>(Ent.N.002) El Ceibo</v>
          </cell>
          <cell r="F276" t="str">
            <v>Viviendas</v>
          </cell>
          <cell r="G276">
            <v>8.5999999999999993E-2</v>
          </cell>
          <cell r="H276">
            <v>16</v>
          </cell>
          <cell r="I276">
            <v>6</v>
          </cell>
          <cell r="J276" t="str">
            <v>Lastre</v>
          </cell>
        </row>
        <row r="277">
          <cell r="B277" t="str">
            <v>6-10-272</v>
          </cell>
          <cell r="C277" t="str">
            <v>Pata Gallina 02</v>
          </cell>
          <cell r="D277" t="str">
            <v>Canoas</v>
          </cell>
          <cell r="E277" t="str">
            <v>(Ent.C.026) Pata Gallina</v>
          </cell>
          <cell r="F277" t="str">
            <v>Viviendas</v>
          </cell>
          <cell r="G277">
            <v>0.122</v>
          </cell>
          <cell r="H277">
            <v>8</v>
          </cell>
          <cell r="I277">
            <v>50</v>
          </cell>
          <cell r="J277" t="str">
            <v>Lastre</v>
          </cell>
        </row>
        <row r="278">
          <cell r="B278" t="str">
            <v>6-10-273</v>
          </cell>
          <cell r="C278" t="str">
            <v>Cuatro Bocas</v>
          </cell>
          <cell r="D278" t="str">
            <v>Laurel</v>
          </cell>
          <cell r="E278" t="str">
            <v>(Ent.C.081) Cuatro Bocas</v>
          </cell>
          <cell r="F278" t="str">
            <v>(Ent.C.082) Cuatro Bocas</v>
          </cell>
          <cell r="G278">
            <v>0.66200000000000003</v>
          </cell>
          <cell r="H278">
            <v>1</v>
          </cell>
          <cell r="I278">
            <v>33</v>
          </cell>
          <cell r="J278" t="str">
            <v>Lastre</v>
          </cell>
        </row>
        <row r="279">
          <cell r="B279" t="str">
            <v>6-10-274</v>
          </cell>
          <cell r="C279" t="str">
            <v>Barrio Hospital</v>
          </cell>
          <cell r="D279" t="str">
            <v>Corredor</v>
          </cell>
          <cell r="E279" t="str">
            <v>(Ent.N.002) Barrio Hospital</v>
          </cell>
          <cell r="F279" t="str">
            <v>Viviendas</v>
          </cell>
          <cell r="G279">
            <v>0.16400000000000001</v>
          </cell>
          <cell r="H279">
            <v>8</v>
          </cell>
          <cell r="I279">
            <v>39</v>
          </cell>
          <cell r="J279" t="str">
            <v>Lastre</v>
          </cell>
        </row>
        <row r="280">
          <cell r="B280" t="str">
            <v>6-10-275</v>
          </cell>
          <cell r="C280" t="str">
            <v>Bajo Los Indios</v>
          </cell>
          <cell r="D280" t="str">
            <v>Corredor</v>
          </cell>
          <cell r="E280" t="str">
            <v>(Ent.C.002) Río Corredor</v>
          </cell>
          <cell r="F280" t="str">
            <v>Fincas</v>
          </cell>
          <cell r="G280">
            <v>3.1819999999999999</v>
          </cell>
          <cell r="H280">
            <v>14</v>
          </cell>
          <cell r="I280">
            <v>19</v>
          </cell>
          <cell r="J280" t="str">
            <v>Tierra</v>
          </cell>
        </row>
        <row r="281">
          <cell r="B281" t="str">
            <v>6-10-276</v>
          </cell>
          <cell r="C281" t="str">
            <v>Cuervito 02</v>
          </cell>
          <cell r="D281" t="str">
            <v>La Cuesta</v>
          </cell>
          <cell r="E281" t="str">
            <v>(Ent.C.051) Cuervito Bar El Rinconcito</v>
          </cell>
          <cell r="F281" t="str">
            <v>(Ent.C.150) La Aurora</v>
          </cell>
          <cell r="G281">
            <v>0.45800000000000002</v>
          </cell>
          <cell r="H281">
            <v>3</v>
          </cell>
          <cell r="I281">
            <v>25</v>
          </cell>
          <cell r="J281" t="str">
            <v>Lastre</v>
          </cell>
        </row>
        <row r="282">
          <cell r="B282" t="str">
            <v>6-10-277</v>
          </cell>
          <cell r="C282" t="str">
            <v>Las Vegas-Buriquí</v>
          </cell>
          <cell r="D282" t="str">
            <v>Laurel</v>
          </cell>
          <cell r="E282" t="str">
            <v>(Ent.C.179) Las Vegas</v>
          </cell>
          <cell r="F282" t="str">
            <v>Límite Golfito</v>
          </cell>
          <cell r="G282">
            <v>4.67</v>
          </cell>
          <cell r="H282">
            <v>1</v>
          </cell>
          <cell r="I282">
            <v>9</v>
          </cell>
          <cell r="J282" t="str">
            <v>Tierra</v>
          </cell>
        </row>
        <row r="283">
          <cell r="B283" t="str">
            <v>6-10-278</v>
          </cell>
          <cell r="C283" t="str">
            <v>Cuadrante KM 27</v>
          </cell>
          <cell r="D283" t="str">
            <v>Laurel</v>
          </cell>
          <cell r="E283" t="str">
            <v>(Ent.N.608) KM 27</v>
          </cell>
          <cell r="F283" t="str">
            <v>Viviendas</v>
          </cell>
          <cell r="G283">
            <v>0.19</v>
          </cell>
          <cell r="H283">
            <v>6</v>
          </cell>
          <cell r="I283">
            <v>37</v>
          </cell>
          <cell r="J283" t="str">
            <v>Lastre</v>
          </cell>
        </row>
        <row r="284">
          <cell r="B284" t="str">
            <v>6-10-279</v>
          </cell>
          <cell r="C284" t="str">
            <v>Tajo Gamboa</v>
          </cell>
          <cell r="D284" t="str">
            <v>Canoas</v>
          </cell>
          <cell r="E284" t="str">
            <v>(Ent.N.238) Paso Canoas</v>
          </cell>
          <cell r="F284" t="str">
            <v>Tajo Gamboa</v>
          </cell>
          <cell r="G284">
            <v>0.32500000000000001</v>
          </cell>
          <cell r="H284">
            <v>10</v>
          </cell>
          <cell r="I284">
            <v>53</v>
          </cell>
          <cell r="J284" t="str">
            <v>Lastre</v>
          </cell>
        </row>
        <row r="285">
          <cell r="B285" t="str">
            <v>6-10-280</v>
          </cell>
          <cell r="C285" t="str">
            <v>Auto Lavado Justin</v>
          </cell>
          <cell r="D285" t="str">
            <v>Canoas</v>
          </cell>
          <cell r="E285" t="str">
            <v>(Ent.N.238) Paso Canoas</v>
          </cell>
          <cell r="F285" t="str">
            <v>Viviendas</v>
          </cell>
          <cell r="G285">
            <v>0.12</v>
          </cell>
          <cell r="H285">
            <v>4</v>
          </cell>
          <cell r="I285">
            <v>49</v>
          </cell>
          <cell r="J285" t="str">
            <v>Lastre</v>
          </cell>
        </row>
        <row r="286">
          <cell r="B286" t="str">
            <v>6-10-281</v>
          </cell>
          <cell r="C286" t="str">
            <v>Calle Canales</v>
          </cell>
          <cell r="D286" t="str">
            <v>Corredor</v>
          </cell>
          <cell r="E286" t="str">
            <v>(Ent.N.002) El Ceibo</v>
          </cell>
          <cell r="F286" t="str">
            <v>Fincas</v>
          </cell>
          <cell r="G286">
            <v>0.183</v>
          </cell>
          <cell r="H286">
            <v>7</v>
          </cell>
          <cell r="I286"/>
          <cell r="J286" t="str">
            <v>Lastre</v>
          </cell>
        </row>
        <row r="287">
          <cell r="B287" t="str">
            <v>6-10-282</v>
          </cell>
          <cell r="C287" t="str">
            <v>Sector Pueblo Nuevo</v>
          </cell>
          <cell r="D287" t="str">
            <v>La Cuesta</v>
          </cell>
          <cell r="E287" t="str">
            <v>Calles Urbanas (Cuadrantes)</v>
          </cell>
          <cell r="F287" t="str">
            <v>Sector Pueblo Nuevo</v>
          </cell>
          <cell r="G287">
            <v>0.19700000000000001</v>
          </cell>
          <cell r="H287">
            <v>2</v>
          </cell>
          <cell r="I287">
            <v>39</v>
          </cell>
          <cell r="J287" t="str">
            <v>Lastre</v>
          </cell>
        </row>
        <row r="288">
          <cell r="B288" t="str">
            <v>6-10-283</v>
          </cell>
          <cell r="C288" t="str">
            <v>Colorado</v>
          </cell>
          <cell r="D288" t="str">
            <v>Canoas</v>
          </cell>
          <cell r="E288" t="str">
            <v>(Ent.N.614) Colorado Iglesia Evangélica</v>
          </cell>
          <cell r="F288" t="str">
            <v>(Ent.C.023) Calle Plantel</v>
          </cell>
          <cell r="G288">
            <v>0.996</v>
          </cell>
          <cell r="H288">
            <v>7</v>
          </cell>
          <cell r="I288">
            <v>40</v>
          </cell>
          <cell r="J288" t="str">
            <v>Tierra</v>
          </cell>
        </row>
        <row r="289">
          <cell r="B289" t="str">
            <v>6-10-284</v>
          </cell>
          <cell r="C289" t="str">
            <v>Control 04</v>
          </cell>
          <cell r="D289" t="str">
            <v>La Cuesta</v>
          </cell>
          <cell r="E289" t="str">
            <v>(Ent.C.014) Escuela Zurik</v>
          </cell>
          <cell r="F289" t="str">
            <v>Fincas</v>
          </cell>
          <cell r="G289">
            <v>0.61199999999999999</v>
          </cell>
          <cell r="H289">
            <v>1</v>
          </cell>
          <cell r="I289">
            <v>19</v>
          </cell>
          <cell r="J289" t="str">
            <v>Lastre</v>
          </cell>
        </row>
        <row r="290">
          <cell r="B290" t="str">
            <v>6-10-285</v>
          </cell>
          <cell r="C290" t="str">
            <v>Coto 44-El Clavo</v>
          </cell>
          <cell r="D290" t="str">
            <v>Corredor-Canoas</v>
          </cell>
          <cell r="E290" t="str">
            <v>(Ent.N.608) Coto 44</v>
          </cell>
          <cell r="F290" t="str">
            <v>(Ent.C.056) El Clavo</v>
          </cell>
          <cell r="G290">
            <v>4.173</v>
          </cell>
          <cell r="H290">
            <v>4</v>
          </cell>
          <cell r="I290">
            <v>39</v>
          </cell>
          <cell r="J290" t="str">
            <v>Lastre</v>
          </cell>
        </row>
        <row r="291">
          <cell r="B291" t="str">
            <v>6-10-286</v>
          </cell>
          <cell r="C291" t="str">
            <v>San Martín 02</v>
          </cell>
          <cell r="D291" t="str">
            <v>Canoas</v>
          </cell>
          <cell r="E291" t="str">
            <v>(Ent.C.163) San Martín</v>
          </cell>
          <cell r="F291" t="str">
            <v>Fincas</v>
          </cell>
          <cell r="G291">
            <v>0.373</v>
          </cell>
          <cell r="H291">
            <v>0</v>
          </cell>
          <cell r="I291">
            <v>16</v>
          </cell>
          <cell r="J291" t="str">
            <v>Tierra</v>
          </cell>
        </row>
        <row r="292">
          <cell r="B292" t="str">
            <v>6-10-287</v>
          </cell>
          <cell r="C292" t="str">
            <v>Barrio Urbina</v>
          </cell>
          <cell r="D292" t="str">
            <v>La Cuesta</v>
          </cell>
          <cell r="E292" t="str">
            <v>(Ent.N.238) Barrio Urbina</v>
          </cell>
          <cell r="F292" t="str">
            <v>Viviendas</v>
          </cell>
          <cell r="G292">
            <v>0.11</v>
          </cell>
          <cell r="H292">
            <v>6</v>
          </cell>
          <cell r="I292">
            <v>35</v>
          </cell>
          <cell r="J292" t="str">
            <v>Lastre</v>
          </cell>
        </row>
        <row r="293">
          <cell r="B293" t="str">
            <v>6-10-288</v>
          </cell>
          <cell r="C293" t="str">
            <v>Las Veguitas 03</v>
          </cell>
          <cell r="D293" t="str">
            <v>Canoas</v>
          </cell>
          <cell r="E293" t="str">
            <v>(Ent.C.030) Las Veguitas</v>
          </cell>
          <cell r="F293" t="str">
            <v>(Ent.C.056) Escuela Las Veguitas</v>
          </cell>
          <cell r="G293">
            <v>1.177</v>
          </cell>
          <cell r="H293">
            <v>2</v>
          </cell>
          <cell r="I293">
            <v>36</v>
          </cell>
          <cell r="J293" t="str">
            <v>Lastre</v>
          </cell>
        </row>
        <row r="294">
          <cell r="B294" t="str">
            <v>6-10-289</v>
          </cell>
          <cell r="C294" t="str">
            <v>San Juan</v>
          </cell>
          <cell r="D294" t="str">
            <v>Laurel</v>
          </cell>
          <cell r="E294" t="str">
            <v>(Ent.N.238) Jobo Civil</v>
          </cell>
          <cell r="F294" t="str">
            <v>(Ent.C.138) Escuela de Jobo Civil</v>
          </cell>
          <cell r="G294">
            <v>2.4710000000000001</v>
          </cell>
          <cell r="H294">
            <v>21</v>
          </cell>
          <cell r="I294">
            <v>49</v>
          </cell>
          <cell r="J294" t="str">
            <v>Lastre</v>
          </cell>
        </row>
        <row r="295">
          <cell r="B295" t="str">
            <v>6-10-290</v>
          </cell>
          <cell r="C295" t="str">
            <v>Cortés</v>
          </cell>
          <cell r="D295" t="str">
            <v>Laurel</v>
          </cell>
          <cell r="E295" t="str">
            <v>(Ent.C135) Finca Cortés</v>
          </cell>
          <cell r="F295" t="str">
            <v>Río Colorado</v>
          </cell>
          <cell r="G295">
            <v>0.68500000000000005</v>
          </cell>
          <cell r="H295">
            <v>4</v>
          </cell>
          <cell r="I295">
            <v>37</v>
          </cell>
          <cell r="J295" t="str">
            <v>Lastre</v>
          </cell>
        </row>
        <row r="296">
          <cell r="B296" t="str">
            <v>6-10-291</v>
          </cell>
          <cell r="C296" t="str">
            <v>Tamarindo  01</v>
          </cell>
          <cell r="D296" t="str">
            <v>Laurel</v>
          </cell>
          <cell r="E296" t="str">
            <v>(Ent.C.094) Tamarindo</v>
          </cell>
          <cell r="F296" t="str">
            <v>(Ent.C.094) Tamarindo Caimito</v>
          </cell>
          <cell r="G296">
            <v>0.28299999999999997</v>
          </cell>
          <cell r="H296">
            <v>4</v>
          </cell>
          <cell r="I296">
            <v>39</v>
          </cell>
          <cell r="J296" t="str">
            <v>Lastre</v>
          </cell>
        </row>
        <row r="297">
          <cell r="B297" t="str">
            <v>6-10-292</v>
          </cell>
          <cell r="C297" t="str">
            <v>Sindicato Palma Tica</v>
          </cell>
          <cell r="D297" t="str">
            <v>Corredor</v>
          </cell>
          <cell r="E297" t="str">
            <v>(Ent.N.608) Sindicato Palma Tica</v>
          </cell>
          <cell r="F297" t="str">
            <v>(Ent.N.608) Sindicato Palma Tica</v>
          </cell>
          <cell r="G297">
            <v>8.1000000000000003E-2</v>
          </cell>
          <cell r="H297">
            <v>6</v>
          </cell>
          <cell r="I297">
            <v>47</v>
          </cell>
          <cell r="J297" t="str">
            <v>Lastre</v>
          </cell>
        </row>
        <row r="298">
          <cell r="B298" t="str">
            <v>6-10-293</v>
          </cell>
          <cell r="C298" t="str">
            <v>Las Veguitas 02</v>
          </cell>
          <cell r="D298" t="str">
            <v>Canoas</v>
          </cell>
          <cell r="E298" t="str">
            <v>(Ent.C.030) Las Veguitas</v>
          </cell>
          <cell r="F298" t="str">
            <v>(Ent.C.056) Las Veguitas</v>
          </cell>
          <cell r="G298">
            <v>1.284</v>
          </cell>
          <cell r="H298">
            <v>1</v>
          </cell>
          <cell r="I298">
            <v>10</v>
          </cell>
          <cell r="J298" t="str">
            <v>Tierra</v>
          </cell>
        </row>
        <row r="299">
          <cell r="B299" t="str">
            <v>6-10-294</v>
          </cell>
          <cell r="C299" t="str">
            <v>Control 02</v>
          </cell>
          <cell r="D299" t="str">
            <v>La Cuesta</v>
          </cell>
          <cell r="E299" t="str">
            <v>(Ent.C.014) Control</v>
          </cell>
          <cell r="F299" t="str">
            <v>Fincas</v>
          </cell>
          <cell r="G299">
            <v>1.012</v>
          </cell>
          <cell r="H299">
            <v>0</v>
          </cell>
          <cell r="I299">
            <v>19</v>
          </cell>
          <cell r="J299" t="str">
            <v>Lastre</v>
          </cell>
        </row>
        <row r="300">
          <cell r="B300" t="str">
            <v>6-10-295</v>
          </cell>
          <cell r="C300" t="str">
            <v>Tamarindo 02</v>
          </cell>
          <cell r="D300" t="str">
            <v>Laurel</v>
          </cell>
          <cell r="E300" t="str">
            <v>(Ent.N.608) Tamarindo</v>
          </cell>
          <cell r="F300" t="str">
            <v>(Ent.C.094) Tamarindo Caimito</v>
          </cell>
          <cell r="G300">
            <v>0.28799999999999998</v>
          </cell>
          <cell r="H300">
            <v>3</v>
          </cell>
          <cell r="I300">
            <v>45</v>
          </cell>
          <cell r="J300" t="str">
            <v>Lastre</v>
          </cell>
        </row>
        <row r="301">
          <cell r="B301" t="str">
            <v>6-10-296</v>
          </cell>
          <cell r="C301" t="str">
            <v>Caracol</v>
          </cell>
          <cell r="D301" t="str">
            <v>Corredor</v>
          </cell>
          <cell r="E301" t="str">
            <v>(Ent.C.001) Caracol</v>
          </cell>
          <cell r="F301" t="str">
            <v>Fincas</v>
          </cell>
          <cell r="G301">
            <v>0.28000000000000003</v>
          </cell>
          <cell r="H301">
            <v>5</v>
          </cell>
          <cell r="I301">
            <v>29</v>
          </cell>
          <cell r="J301" t="str">
            <v>Lastre</v>
          </cell>
        </row>
        <row r="302">
          <cell r="B302" t="str">
            <v>6-10-297</v>
          </cell>
          <cell r="C302" t="str">
            <v>La Brigada</v>
          </cell>
          <cell r="D302" t="str">
            <v>Canoas</v>
          </cell>
          <cell r="E302" t="str">
            <v>(Ent.N.002) Gusano Barrenador</v>
          </cell>
          <cell r="F302" t="str">
            <v>Viviendas</v>
          </cell>
          <cell r="G302">
            <v>0.14000000000000001</v>
          </cell>
          <cell r="H302">
            <v>3</v>
          </cell>
          <cell r="I302">
            <v>40</v>
          </cell>
          <cell r="J302" t="str">
            <v>Lastre</v>
          </cell>
        </row>
        <row r="303">
          <cell r="B303" t="str">
            <v>6-10-298</v>
          </cell>
          <cell r="C303" t="str">
            <v>Piangua 02</v>
          </cell>
          <cell r="D303" t="str">
            <v>Canoas</v>
          </cell>
          <cell r="E303" t="str">
            <v>(Ent.C.041) San Gil</v>
          </cell>
          <cell r="F303" t="str">
            <v>Fincas</v>
          </cell>
          <cell r="G303">
            <v>0.28999999999999998</v>
          </cell>
          <cell r="H303">
            <v>1</v>
          </cell>
          <cell r="I303">
            <v>19</v>
          </cell>
          <cell r="J303" t="str">
            <v>Tierra</v>
          </cell>
        </row>
        <row r="304">
          <cell r="B304" t="str">
            <v>6-10-299</v>
          </cell>
          <cell r="C304" t="str">
            <v>KM 27-Cariari</v>
          </cell>
          <cell r="D304" t="str">
            <v>Laurel</v>
          </cell>
          <cell r="E304" t="str">
            <v>(Ent.N.608) KM 27</v>
          </cell>
          <cell r="F304" t="str">
            <v>(Ent.C.011) Cariari</v>
          </cell>
          <cell r="G304">
            <v>1.972</v>
          </cell>
          <cell r="H304">
            <v>1</v>
          </cell>
          <cell r="I304">
            <v>33</v>
          </cell>
          <cell r="J304" t="str">
            <v>Tierra</v>
          </cell>
        </row>
        <row r="305">
          <cell r="B305" t="str">
            <v>6-10-300</v>
          </cell>
          <cell r="C305" t="str">
            <v>Alto Rey 02</v>
          </cell>
          <cell r="D305" t="str">
            <v>Corredor</v>
          </cell>
          <cell r="E305" t="str">
            <v>(Ent.C.180) Alto Rey</v>
          </cell>
          <cell r="F305" t="str">
            <v>(Ent.C.180) Alto Rey</v>
          </cell>
          <cell r="G305">
            <v>1.5</v>
          </cell>
          <cell r="H305">
            <v>6</v>
          </cell>
          <cell r="I305">
            <v>9</v>
          </cell>
          <cell r="J305" t="str">
            <v>Tierra</v>
          </cell>
        </row>
        <row r="306">
          <cell r="B306" t="str">
            <v>6-10-301</v>
          </cell>
          <cell r="C306" t="str">
            <v>Sector San Antonio</v>
          </cell>
          <cell r="D306" t="str">
            <v>Canoas</v>
          </cell>
          <cell r="E306" t="str">
            <v>Calles Urbanas (Cuadrantes)</v>
          </cell>
          <cell r="F306" t="str">
            <v>Sector San Antonio</v>
          </cell>
          <cell r="G306">
            <v>1.2</v>
          </cell>
          <cell r="H306">
            <v>30</v>
          </cell>
          <cell r="I306">
            <v>32</v>
          </cell>
          <cell r="J306" t="str">
            <v>Tierra</v>
          </cell>
        </row>
        <row r="307">
          <cell r="B307" t="str">
            <v>6-10-302</v>
          </cell>
          <cell r="C307" t="str">
            <v>Iglesia Santa Rosa</v>
          </cell>
          <cell r="D307" t="str">
            <v>Laurel</v>
          </cell>
          <cell r="E307" t="str">
            <v>(Ent.C.244) Santa Rosa</v>
          </cell>
          <cell r="F307" t="str">
            <v xml:space="preserve">Fincas </v>
          </cell>
          <cell r="G307">
            <v>0.28499999999999998</v>
          </cell>
          <cell r="H307">
            <v>4</v>
          </cell>
          <cell r="I307">
            <v>36</v>
          </cell>
          <cell r="J307" t="str">
            <v>Lastre</v>
          </cell>
        </row>
        <row r="308">
          <cell r="B308" t="str">
            <v>6-10-303</v>
          </cell>
          <cell r="C308" t="str">
            <v>Los Rodríguez</v>
          </cell>
          <cell r="D308" t="str">
            <v>Canoas</v>
          </cell>
          <cell r="E308" t="str">
            <v>(Ent.C.006) San Antonio</v>
          </cell>
          <cell r="F308" t="str">
            <v>Fincas</v>
          </cell>
          <cell r="G308">
            <v>1.3280000000000001</v>
          </cell>
          <cell r="H308">
            <v>13</v>
          </cell>
          <cell r="I308">
            <v>21</v>
          </cell>
          <cell r="J308" t="str">
            <v>Tierra</v>
          </cell>
        </row>
        <row r="309">
          <cell r="B309" t="str">
            <v>6-10-304</v>
          </cell>
          <cell r="C309" t="str">
            <v>Caño Seco 01</v>
          </cell>
          <cell r="D309" t="str">
            <v>Corredor</v>
          </cell>
          <cell r="E309" t="str">
            <v>(Ent.C.186) La Colina</v>
          </cell>
          <cell r="F309" t="str">
            <v>(Ent.C.305) Caño Seco</v>
          </cell>
          <cell r="G309">
            <v>2.4609999999999999</v>
          </cell>
          <cell r="H309">
            <v>8</v>
          </cell>
          <cell r="I309">
            <v>30</v>
          </cell>
          <cell r="J309" t="str">
            <v>Lastre</v>
          </cell>
        </row>
        <row r="310">
          <cell r="B310" t="str">
            <v>6-10-305</v>
          </cell>
          <cell r="C310" t="str">
            <v>Caño Seco 02</v>
          </cell>
          <cell r="D310" t="str">
            <v>Corredor</v>
          </cell>
          <cell r="E310" t="str">
            <v>(Ent.C.304) Caño Seco</v>
          </cell>
          <cell r="F310" t="str">
            <v>(Ent.C.029) Río Bonito</v>
          </cell>
          <cell r="G310">
            <v>7.0759999999999996</v>
          </cell>
          <cell r="H310">
            <v>4</v>
          </cell>
          <cell r="I310">
            <v>9</v>
          </cell>
          <cell r="J310" t="str">
            <v>Tierra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7729-CC47-4956-90B4-BDC65D1D5BDB}">
  <dimension ref="A1:AL44"/>
  <sheetViews>
    <sheetView tabSelected="1" topLeftCell="C4" zoomScale="125" zoomScaleNormal="125" zoomScaleSheetLayoutView="120" workbookViewId="0">
      <selection activeCell="I24" sqref="I24"/>
    </sheetView>
  </sheetViews>
  <sheetFormatPr baseColWidth="10" defaultRowHeight="12.75" x14ac:dyDescent="0.2"/>
  <cols>
    <col min="1" max="1" width="11.42578125" style="20"/>
    <col min="2" max="2" width="20.28515625" customWidth="1"/>
    <col min="3" max="3" width="14.140625" bestFit="1" customWidth="1"/>
    <col min="4" max="4" width="17.140625" bestFit="1" customWidth="1"/>
    <col min="5" max="5" width="18.42578125" customWidth="1"/>
    <col min="6" max="6" width="27.42578125" customWidth="1"/>
    <col min="7" max="7" width="23.5703125" bestFit="1" customWidth="1"/>
    <col min="8" max="8" width="17.140625" bestFit="1" customWidth="1"/>
    <col min="9" max="9" width="17.140625" customWidth="1"/>
    <col min="10" max="10" width="14.5703125" bestFit="1" customWidth="1"/>
    <col min="11" max="11" width="13.5703125" bestFit="1" customWidth="1"/>
    <col min="12" max="12" width="15.28515625" customWidth="1"/>
    <col min="13" max="13" width="17.42578125" bestFit="1" customWidth="1"/>
    <col min="14" max="38" width="11.42578125" style="20"/>
  </cols>
  <sheetData>
    <row r="1" spans="1:38" ht="73.5" customHeight="1" thickBot="1" x14ac:dyDescent="0.25">
      <c r="B1" s="399" t="s">
        <v>2829</v>
      </c>
      <c r="C1" s="400"/>
      <c r="D1" s="400"/>
      <c r="E1" s="400"/>
      <c r="F1" s="400"/>
      <c r="G1" s="400"/>
      <c r="H1" s="400"/>
      <c r="I1" s="400"/>
      <c r="J1" s="400"/>
      <c r="K1" s="400"/>
      <c r="L1" s="401"/>
      <c r="M1" s="20"/>
    </row>
    <row r="2" spans="1:38" s="20" customFormat="1" ht="13.5" thickBot="1" x14ac:dyDescent="0.25">
      <c r="B2" s="218"/>
      <c r="C2" s="219"/>
      <c r="D2" s="219"/>
      <c r="E2" s="219"/>
      <c r="F2" s="219"/>
      <c r="G2" s="219"/>
      <c r="H2" s="219"/>
      <c r="I2" s="219"/>
      <c r="J2" s="219"/>
      <c r="K2" s="219"/>
      <c r="L2" s="219"/>
      <c r="M2" s="219"/>
    </row>
    <row r="3" spans="1:38" s="42" customFormat="1" ht="40.5" customHeight="1" x14ac:dyDescent="0.2">
      <c r="A3" s="41"/>
      <c r="B3" s="220" t="s">
        <v>1379</v>
      </c>
      <c r="C3" s="221" t="s">
        <v>1380</v>
      </c>
      <c r="D3" s="221" t="s">
        <v>1390</v>
      </c>
      <c r="E3" s="221" t="s">
        <v>1391</v>
      </c>
      <c r="F3" s="221" t="s">
        <v>1392</v>
      </c>
      <c r="G3" s="221" t="s">
        <v>2804</v>
      </c>
      <c r="H3" s="221" t="s">
        <v>2805</v>
      </c>
      <c r="I3" s="221" t="s">
        <v>3269</v>
      </c>
      <c r="J3" s="221" t="s">
        <v>3265</v>
      </c>
      <c r="K3" s="221" t="s">
        <v>3266</v>
      </c>
      <c r="L3" s="222" t="s">
        <v>3267</v>
      </c>
      <c r="M3" s="222" t="s">
        <v>3268</v>
      </c>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s="20" customFormat="1" x14ac:dyDescent="0.2">
      <c r="B4" s="393" t="s">
        <v>1381</v>
      </c>
      <c r="C4" s="223" t="s">
        <v>134</v>
      </c>
      <c r="D4" s="224">
        <f>+'2. CARRETERAS'!H106</f>
        <v>88981511.604000002</v>
      </c>
      <c r="E4" s="225">
        <f>+'3. PUENTES'!G21</f>
        <v>576905268.13999999</v>
      </c>
      <c r="F4" s="224">
        <v>0</v>
      </c>
      <c r="G4" s="224">
        <f>+'5. SISTEMAS DE AGUA'!G58</f>
        <v>30000000</v>
      </c>
      <c r="H4" s="224">
        <f>+'7.VIVIENDA'!G101</f>
        <v>932000000</v>
      </c>
      <c r="I4" s="224">
        <f>+'6. RÍOS Y QUEBRADAS'!H170</f>
        <v>2673154734.3749995</v>
      </c>
      <c r="J4" s="224">
        <f>+'8. AGRÍCOLA'!L201</f>
        <v>1180525.01</v>
      </c>
      <c r="K4" s="224"/>
      <c r="L4" s="224"/>
      <c r="M4" s="224"/>
    </row>
    <row r="5" spans="1:38" ht="15.75" customHeight="1" x14ac:dyDescent="0.2">
      <c r="B5" s="394"/>
      <c r="C5" s="223" t="s">
        <v>999</v>
      </c>
      <c r="D5" s="224">
        <f>+'2. CARRETERAS'!H613</f>
        <v>4340000000</v>
      </c>
      <c r="E5" s="225">
        <f>+'3. PUENTES'!G67</f>
        <v>1200000000</v>
      </c>
      <c r="F5" s="224">
        <v>0</v>
      </c>
      <c r="G5" s="224">
        <f>+'5. SISTEMAS DE AGUA'!G65</f>
        <v>350000000</v>
      </c>
      <c r="H5" s="224">
        <f>+'7.VIVIENDA'!G124</f>
        <v>722000000</v>
      </c>
      <c r="I5" s="224"/>
      <c r="J5" s="224"/>
      <c r="K5" s="224"/>
      <c r="L5" s="224"/>
      <c r="M5" s="224"/>
    </row>
    <row r="6" spans="1:38" ht="12.75" customHeight="1" x14ac:dyDescent="0.2">
      <c r="B6" s="394"/>
      <c r="C6" s="223" t="s">
        <v>906</v>
      </c>
      <c r="D6" s="224">
        <f>+'2. CARRETERAS'!H576</f>
        <v>1788750000</v>
      </c>
      <c r="E6" s="225">
        <f>+'3. PUENTES'!G58</f>
        <v>986263700</v>
      </c>
      <c r="F6" s="224">
        <f>+'4. ALCANTARILLAS Y VADOS'!G48</f>
        <v>178250000</v>
      </c>
      <c r="G6" s="224"/>
      <c r="H6" s="224">
        <f>+'7.VIVIENDA'!G135</f>
        <v>140000000</v>
      </c>
      <c r="I6" s="224"/>
      <c r="J6" s="224">
        <f>+'8. AGRÍCOLA'!L228</f>
        <v>24428366.189999998</v>
      </c>
      <c r="K6" s="224"/>
      <c r="L6" s="224"/>
      <c r="M6" s="224"/>
    </row>
    <row r="7" spans="1:38" x14ac:dyDescent="0.2">
      <c r="B7" s="394"/>
      <c r="C7" s="223" t="s">
        <v>216</v>
      </c>
      <c r="D7" s="224">
        <f>+'2. CARRETERAS'!H544</f>
        <v>2005270000</v>
      </c>
      <c r="E7" s="225">
        <f>+'3. PUENTES'!G31</f>
        <v>230000000</v>
      </c>
      <c r="F7" s="224">
        <f>+'4. ALCANTARILLAS Y VADOS'!G35</f>
        <v>42800000</v>
      </c>
      <c r="G7" s="224">
        <f>+'5. SISTEMAS DE AGUA'!G74</f>
        <v>421236449.81999999</v>
      </c>
      <c r="H7" s="224">
        <f>+'7.VIVIENDA'!G174</f>
        <v>2016000000</v>
      </c>
      <c r="I7" s="224">
        <f>+'6. RÍOS Y QUEBRADAS'!H29</f>
        <v>680163500</v>
      </c>
      <c r="J7" s="224">
        <f>+'8. AGRÍCOLA'!L117</f>
        <v>9280000</v>
      </c>
      <c r="K7" s="224">
        <f>+'9. PECUARIO'!Q101</f>
        <v>1255010.8695652173</v>
      </c>
      <c r="L7" s="224"/>
      <c r="M7" s="224">
        <f>+'11. SOCIAL'!G121</f>
        <v>790300</v>
      </c>
    </row>
    <row r="8" spans="1:38" x14ac:dyDescent="0.2">
      <c r="B8" s="394"/>
      <c r="C8" s="223" t="s">
        <v>926</v>
      </c>
      <c r="D8" s="224">
        <f>+'2. CARRETERAS'!H581</f>
        <v>24090000</v>
      </c>
      <c r="E8" s="225">
        <v>0</v>
      </c>
      <c r="F8" s="224">
        <v>0</v>
      </c>
      <c r="G8" s="224"/>
      <c r="H8" s="224">
        <f>+'7.VIVIENDA'!G154</f>
        <v>208000000</v>
      </c>
      <c r="I8" s="224"/>
      <c r="J8" s="224">
        <f>+'8. AGRÍCOLA'!L216</f>
        <v>18286828.169999998</v>
      </c>
      <c r="K8" s="224"/>
      <c r="L8" s="224"/>
      <c r="M8" s="224"/>
    </row>
    <row r="9" spans="1:38" ht="13.5" thickBot="1" x14ac:dyDescent="0.25">
      <c r="B9" s="395"/>
      <c r="C9" s="226" t="s">
        <v>1981</v>
      </c>
      <c r="D9" s="227"/>
      <c r="E9" s="228"/>
      <c r="F9" s="227"/>
      <c r="G9" s="227"/>
      <c r="H9" s="227">
        <f>+'7.VIVIENDA'!G140</f>
        <v>12000000</v>
      </c>
      <c r="I9" s="227"/>
      <c r="J9" s="227">
        <f>+'8. AGRÍCOLA'!L231</f>
        <v>2361050.02</v>
      </c>
      <c r="K9" s="227"/>
      <c r="L9" s="227"/>
      <c r="M9" s="227"/>
    </row>
    <row r="10" spans="1:38" ht="14.25" thickBot="1" x14ac:dyDescent="0.25">
      <c r="B10" s="402" t="s">
        <v>1382</v>
      </c>
      <c r="C10" s="403"/>
      <c r="D10" s="229">
        <f>SUM(D4:D8)</f>
        <v>8247091511.6040001</v>
      </c>
      <c r="E10" s="229">
        <f>SUM(E4:E8)</f>
        <v>2993168968.1399999</v>
      </c>
      <c r="F10" s="229">
        <f>SUM(F4:F8)</f>
        <v>221050000</v>
      </c>
      <c r="G10" s="229">
        <f>+SUM(G4:G8)</f>
        <v>801236449.81999993</v>
      </c>
      <c r="H10" s="229">
        <f>+SUM(H4:H9)</f>
        <v>4030000000</v>
      </c>
      <c r="I10" s="229">
        <f>+SUM(I4:I9)</f>
        <v>3353318234.3749995</v>
      </c>
      <c r="J10" s="229">
        <f>+SUM(J4:J9)</f>
        <v>55536769.390000008</v>
      </c>
      <c r="K10" s="229">
        <f t="shared" ref="K10:L10" si="0">+SUM(K4:K8)</f>
        <v>1255010.8695652173</v>
      </c>
      <c r="L10" s="229">
        <f t="shared" si="0"/>
        <v>0</v>
      </c>
      <c r="M10" s="229">
        <f>+SUM(M4:M9)</f>
        <v>790300</v>
      </c>
    </row>
    <row r="11" spans="1:38" x14ac:dyDescent="0.2">
      <c r="B11" s="409" t="s">
        <v>1383</v>
      </c>
      <c r="C11" s="230" t="s">
        <v>1384</v>
      </c>
      <c r="D11" s="231">
        <f>+'2. CARRETERAS'!H909</f>
        <v>327000000</v>
      </c>
      <c r="E11" s="232">
        <f>+'3. PUENTES'!G166</f>
        <v>340000000</v>
      </c>
      <c r="F11" s="231">
        <f>+'4. ALCANTARILLAS Y VADOS'!G116</f>
        <v>116600000</v>
      </c>
      <c r="G11" s="231">
        <f>+'5. SISTEMAS DE AGUA'!G26</f>
        <v>0</v>
      </c>
      <c r="H11" s="231">
        <f>+'7.VIVIENDA'!G17</f>
        <v>80000000</v>
      </c>
      <c r="I11" s="231"/>
      <c r="J11" s="231">
        <f>+'8. AGRÍCOLA'!L198</f>
        <v>35619400</v>
      </c>
      <c r="K11" s="231">
        <f>+'9. PECUARIO'!Q113</f>
        <v>5440000</v>
      </c>
      <c r="L11" s="231">
        <f>+'10. AERODROMOS'!H10</f>
        <v>25000000</v>
      </c>
      <c r="M11" s="231">
        <f>+'11. SOCIAL'!G26</f>
        <v>18716690</v>
      </c>
    </row>
    <row r="12" spans="1:38" x14ac:dyDescent="0.2">
      <c r="B12" s="409"/>
      <c r="C12" s="230" t="s">
        <v>1385</v>
      </c>
      <c r="D12" s="231">
        <v>0</v>
      </c>
      <c r="E12" s="232">
        <v>0</v>
      </c>
      <c r="F12" s="231">
        <f>+'4. ALCANTARILLAS Y VADOS'!G106</f>
        <v>62740000</v>
      </c>
      <c r="G12" s="231"/>
      <c r="H12" s="231">
        <f>+'7.VIVIENDA'!G33</f>
        <v>220000000</v>
      </c>
      <c r="I12" s="231"/>
      <c r="J12" s="231">
        <f>+'8. AGRÍCOLA'!L166</f>
        <v>38865100</v>
      </c>
      <c r="K12" s="231">
        <f>+'9. PECUARIO'!Q110</f>
        <v>892800</v>
      </c>
      <c r="L12" s="231"/>
      <c r="M12" s="231">
        <f>+'11. SOCIAL'!G16</f>
        <v>2035044</v>
      </c>
    </row>
    <row r="13" spans="1:38" ht="13.5" thickBot="1" x14ac:dyDescent="0.25">
      <c r="B13" s="409"/>
      <c r="C13" s="230" t="s">
        <v>1386</v>
      </c>
      <c r="D13" s="231">
        <f>+'2. CARRETERAS'!H845</f>
        <v>304000000</v>
      </c>
      <c r="E13" s="232">
        <f>+'3. PUENTES'!G92</f>
        <v>222000000</v>
      </c>
      <c r="F13" s="231">
        <f>+'4. ALCANTARILLAS Y VADOS'!G75</f>
        <v>421260000</v>
      </c>
      <c r="G13" s="231">
        <f>+'5. SISTEMAS DE AGUA'!G16</f>
        <v>0</v>
      </c>
      <c r="H13" s="231">
        <f>+'7.VIVIENDA'!G25</f>
        <v>44000000</v>
      </c>
      <c r="I13" s="231"/>
      <c r="J13" s="231">
        <f>+'8. AGRÍCOLA'!L130</f>
        <v>14879500</v>
      </c>
      <c r="K13" s="231">
        <f>+'9. PECUARIO'!Q106</f>
        <v>5692000</v>
      </c>
      <c r="L13" s="231"/>
      <c r="M13" s="231">
        <f>+'11. SOCIAL'!G12</f>
        <v>3462492</v>
      </c>
    </row>
    <row r="14" spans="1:38" ht="14.25" thickBot="1" x14ac:dyDescent="0.25">
      <c r="B14" s="402" t="s">
        <v>1382</v>
      </c>
      <c r="C14" s="403"/>
      <c r="D14" s="229">
        <f>SUM(D11:D13)</f>
        <v>631000000</v>
      </c>
      <c r="E14" s="229">
        <f>SUM(E11:E13)</f>
        <v>562000000</v>
      </c>
      <c r="F14" s="229">
        <f>SUM(F11:F13)</f>
        <v>600600000</v>
      </c>
      <c r="G14" s="229">
        <f>+SUM(G11:G13)</f>
        <v>0</v>
      </c>
      <c r="H14" s="229">
        <f>+SUM(H11:H13)</f>
        <v>344000000</v>
      </c>
      <c r="I14" s="229">
        <f>+SUM(I11:I13)</f>
        <v>0</v>
      </c>
      <c r="J14" s="229">
        <f>+SUM(J11:J13)</f>
        <v>89364000</v>
      </c>
      <c r="K14" s="229">
        <f t="shared" ref="K14:L14" si="1">+SUM(K11:K13)</f>
        <v>12024800</v>
      </c>
      <c r="L14" s="229">
        <f t="shared" si="1"/>
        <v>25000000</v>
      </c>
      <c r="M14" s="229">
        <f>+SUM(M11:M13)</f>
        <v>24214226</v>
      </c>
    </row>
    <row r="15" spans="1:38" x14ac:dyDescent="0.2">
      <c r="B15" s="396" t="s">
        <v>1387</v>
      </c>
      <c r="C15" s="223" t="s">
        <v>511</v>
      </c>
      <c r="D15" s="224">
        <f>+'2. CARRETERAS'!H660</f>
        <v>5206343974.5573425</v>
      </c>
      <c r="E15" s="225">
        <f>+'3. PUENTES'!G151</f>
        <v>15014000000</v>
      </c>
      <c r="F15" s="224">
        <f>+'4. ALCANTARILLAS Y VADOS'!G94</f>
        <v>685000000</v>
      </c>
      <c r="G15" s="224">
        <f>+'5. SISTEMAS DE AGUA'!G11</f>
        <v>200000000</v>
      </c>
      <c r="H15" s="224"/>
      <c r="I15" s="224">
        <f>+'6. RÍOS Y QUEBRADAS'!H44</f>
        <v>2285000000</v>
      </c>
      <c r="J15" s="224">
        <f>+'8. AGRÍCOLA'!L15</f>
        <v>21913959.090909086</v>
      </c>
      <c r="K15" s="224">
        <f>+'9. PECUARIO'!Q18</f>
        <v>3708596.9565217393</v>
      </c>
      <c r="L15" s="224"/>
      <c r="M15" s="224"/>
    </row>
    <row r="16" spans="1:38" x14ac:dyDescent="0.2">
      <c r="B16" s="397"/>
      <c r="C16" s="230" t="s">
        <v>1388</v>
      </c>
      <c r="D16" s="231">
        <f>+'2. CARRETERAS'!H867</f>
        <v>1777408750</v>
      </c>
      <c r="E16" s="232">
        <f>+'3. PUENTES'!G159</f>
        <v>2087020</v>
      </c>
      <c r="F16" s="231">
        <v>0</v>
      </c>
      <c r="G16" s="231">
        <f>+'5. SISTEMAS DE AGUA'!G30</f>
        <v>0</v>
      </c>
      <c r="H16" s="231">
        <f>+'7.VIVIENDA'!G68</f>
        <v>5360000000</v>
      </c>
      <c r="I16" s="231">
        <f>+'6. RÍOS Y QUEBRADAS'!H52</f>
        <v>1403500000</v>
      </c>
      <c r="J16" s="231">
        <f>+'8. AGRÍCOLA'!L84</f>
        <v>25079125</v>
      </c>
      <c r="K16" s="231">
        <f>+'9. PECUARIO'!Q90</f>
        <v>31716195.652173914</v>
      </c>
      <c r="L16" s="231"/>
      <c r="M16" s="231">
        <f>+'11. SOCIAL'!G92</f>
        <v>16740898</v>
      </c>
    </row>
    <row r="17" spans="2:13" s="20" customFormat="1" x14ac:dyDescent="0.2">
      <c r="B17" s="397"/>
      <c r="C17" s="223" t="s">
        <v>754</v>
      </c>
      <c r="D17" s="224">
        <f>+'2. CARRETERAS'!H567</f>
        <v>4763453000</v>
      </c>
      <c r="E17" s="225">
        <f>+'3. PUENTES'!G53</f>
        <v>1005000000</v>
      </c>
      <c r="F17" s="224">
        <f>+'4. ALCANTARILLAS Y VADOS'!G43</f>
        <v>170000000</v>
      </c>
      <c r="G17" s="224">
        <f>+'5. SISTEMAS DE AGUA'!G34</f>
        <v>38562775.5</v>
      </c>
      <c r="H17" s="224">
        <f>+'7.VIVIENDA'!G78</f>
        <v>1292000000</v>
      </c>
      <c r="I17" s="224">
        <f>+'6. RÍOS Y QUEBRADAS'!H63</f>
        <v>1560750000</v>
      </c>
      <c r="J17" s="224"/>
      <c r="K17" s="224"/>
      <c r="L17" s="224"/>
      <c r="M17" s="224">
        <f>+'11. SOCIAL'!G118</f>
        <v>6658069</v>
      </c>
    </row>
    <row r="18" spans="2:13" s="20" customFormat="1" x14ac:dyDescent="0.2">
      <c r="B18" s="397"/>
      <c r="C18" s="223" t="s">
        <v>1134</v>
      </c>
      <c r="D18" s="224">
        <f>+'2. CARRETERAS'!H695</f>
        <v>1694412317.03583</v>
      </c>
      <c r="E18" s="225">
        <f>+'3. PUENTES'!G78</f>
        <v>2283566568.577179</v>
      </c>
      <c r="F18" s="224">
        <f>+'4. ALCANTARILLAS Y VADOS'!G66</f>
        <v>537190000</v>
      </c>
      <c r="G18" s="224">
        <f>+'5. SISTEMAS DE AGUA'!G40</f>
        <v>0</v>
      </c>
      <c r="H18" s="224">
        <f>+'7.VIVIENDA'!G57</f>
        <v>172000000</v>
      </c>
      <c r="I18" s="224">
        <f>+'6. RÍOS Y QUEBRADAS'!H80</f>
        <v>2219900000</v>
      </c>
      <c r="J18" s="224">
        <f>+'8. AGRÍCOLA'!L57</f>
        <v>6142500</v>
      </c>
      <c r="K18" s="224">
        <f>+'9. PECUARIO'!Q62</f>
        <v>16645190.217391305</v>
      </c>
      <c r="L18" s="224"/>
      <c r="M18" s="224">
        <f>+'11. SOCIAL'!G75</f>
        <v>66429713</v>
      </c>
    </row>
    <row r="19" spans="2:13" s="20" customFormat="1" x14ac:dyDescent="0.2">
      <c r="B19" s="397"/>
      <c r="C19" s="223" t="s">
        <v>90</v>
      </c>
      <c r="D19" s="224">
        <f>+'2. CARRETERAS'!H98</f>
        <v>13074899797</v>
      </c>
      <c r="E19" s="225">
        <f>+'3. PUENTES'!G15</f>
        <v>2025000000</v>
      </c>
      <c r="F19" s="224">
        <f>+'4. ALCANTARILLAS Y VADOS'!G29</f>
        <v>900000000</v>
      </c>
      <c r="G19" s="224">
        <f>+'5. SISTEMAS DE AGUA'!G46</f>
        <v>92779163.019999996</v>
      </c>
      <c r="H19" s="224">
        <f>+'7.VIVIENDA'!G49</f>
        <v>652000000</v>
      </c>
      <c r="I19" s="231">
        <f>+'5. SISTEMAS DE AGUA'!I33</f>
        <v>0</v>
      </c>
      <c r="J19" s="224">
        <f>+'8. AGRÍCOLA'!L40</f>
        <v>8517850</v>
      </c>
      <c r="K19" s="224">
        <f>+'9. PECUARIO'!Q43</f>
        <v>993896.73913043493</v>
      </c>
      <c r="L19" s="224"/>
      <c r="M19" s="224">
        <f>+'11. SOCIAL'!G58</f>
        <v>28259048</v>
      </c>
    </row>
    <row r="20" spans="2:13" s="20" customFormat="1" x14ac:dyDescent="0.2">
      <c r="B20" s="397"/>
      <c r="C20" s="223" t="s">
        <v>169</v>
      </c>
      <c r="D20" s="224">
        <f>+'2. CARRETERAS'!H142</f>
        <v>586088875</v>
      </c>
      <c r="E20" s="225">
        <f>+'3. PUENTES'!G24</f>
        <v>50000000</v>
      </c>
      <c r="F20" s="224">
        <v>0</v>
      </c>
      <c r="G20" s="224"/>
      <c r="H20" s="224">
        <f>+'7.VIVIENDA'!G73</f>
        <v>40000000</v>
      </c>
      <c r="I20" s="224">
        <f>+'6. RÍOS Y QUEBRADAS'!H84</f>
        <v>2500000000</v>
      </c>
      <c r="J20" s="224">
        <f>+'8. AGRÍCOLA'!L260</f>
        <v>267260100</v>
      </c>
      <c r="K20" s="224">
        <f>+'9. PECUARIO'!Q116</f>
        <v>500000</v>
      </c>
      <c r="L20" s="224"/>
      <c r="M20" s="224">
        <f>+'11. SOCIAL'!G109</f>
        <v>17510797</v>
      </c>
    </row>
    <row r="21" spans="2:13" s="20" customFormat="1" x14ac:dyDescent="0.2">
      <c r="B21" s="397"/>
      <c r="C21" s="223" t="s">
        <v>1216</v>
      </c>
      <c r="D21" s="224">
        <f>+'2. CARRETERAS'!H834</f>
        <v>4920683307.1519318</v>
      </c>
      <c r="E21" s="225">
        <f>+'3. PUENTES'!G88</f>
        <v>1947700000</v>
      </c>
      <c r="F21" s="224">
        <v>0</v>
      </c>
      <c r="G21" s="224">
        <f>+'5. SISTEMAS DE AGUA'!G51</f>
        <v>96526011.909999996</v>
      </c>
      <c r="H21" s="224">
        <f>+'7.VIVIENDA'!G38</f>
        <v>94000000</v>
      </c>
      <c r="I21" s="224">
        <f>+'6. RÍOS Y QUEBRADAS'!H106</f>
        <v>28907010000</v>
      </c>
      <c r="J21" s="224">
        <f>+'8. AGRÍCOLA'!L29</f>
        <v>37360487.5</v>
      </c>
      <c r="K21" s="224">
        <f>+'9. PECUARIO'!Q27</f>
        <v>10077411.630434781</v>
      </c>
      <c r="L21" s="224"/>
      <c r="M21" s="224">
        <f>+'11. SOCIAL'!G46</f>
        <v>48819655</v>
      </c>
    </row>
    <row r="22" spans="2:13" s="20" customFormat="1" ht="13.5" thickBot="1" x14ac:dyDescent="0.25">
      <c r="B22" s="398"/>
      <c r="C22" s="223" t="s">
        <v>932</v>
      </c>
      <c r="D22" s="224">
        <f>+'2. CARRETERAS'!H595</f>
        <v>1094000000</v>
      </c>
      <c r="E22" s="225">
        <f>+'3. PUENTES'!G63</f>
        <v>510000000</v>
      </c>
      <c r="F22" s="224">
        <f>+'4. ALCANTARILLAS Y VADOS'!G57</f>
        <v>492500000</v>
      </c>
      <c r="G22" s="224"/>
      <c r="H22" s="224"/>
      <c r="I22" s="224">
        <f>+'6. RÍOS Y QUEBRADAS'!H139</f>
        <v>957750000</v>
      </c>
      <c r="J22" s="224"/>
      <c r="K22" s="224"/>
      <c r="L22" s="224"/>
      <c r="M22" s="224"/>
    </row>
    <row r="23" spans="2:13" s="20" customFormat="1" ht="14.25" thickBot="1" x14ac:dyDescent="0.25">
      <c r="B23" s="402" t="s">
        <v>1382</v>
      </c>
      <c r="C23" s="403"/>
      <c r="D23" s="229">
        <f>+SUM(D15:D22)</f>
        <v>33117290020.745102</v>
      </c>
      <c r="E23" s="229">
        <f>SUM(E15:E22)</f>
        <v>22837353588.577179</v>
      </c>
      <c r="F23" s="229">
        <f>SUM(F15:F22)</f>
        <v>2784690000</v>
      </c>
      <c r="G23" s="229">
        <f>+SUM(G15:G22)</f>
        <v>427867950.42999995</v>
      </c>
      <c r="H23" s="229">
        <f t="shared" ref="H23:L23" si="2">+SUM(H15:H22)</f>
        <v>7610000000</v>
      </c>
      <c r="I23" s="229">
        <f>++SUM(I15:I22)</f>
        <v>39833910000</v>
      </c>
      <c r="J23" s="229">
        <f>+SUM(J15:J22)</f>
        <v>366274021.59090906</v>
      </c>
      <c r="K23" s="229">
        <f t="shared" si="2"/>
        <v>63641291.195652179</v>
      </c>
      <c r="L23" s="229">
        <f t="shared" si="2"/>
        <v>0</v>
      </c>
      <c r="M23" s="229">
        <f>+SUM(M15:M22)</f>
        <v>184418180</v>
      </c>
    </row>
    <row r="24" spans="2:13" s="20" customFormat="1" ht="14.25" thickBot="1" x14ac:dyDescent="0.25">
      <c r="B24" s="402" t="s">
        <v>1389</v>
      </c>
      <c r="C24" s="403"/>
      <c r="D24" s="233">
        <f>+D23+D14+D10</f>
        <v>41995381532.349106</v>
      </c>
      <c r="E24" s="233">
        <f>+E23+E14+E10</f>
        <v>26392522556.717178</v>
      </c>
      <c r="F24" s="233">
        <f>+F23+F14+F10</f>
        <v>3606340000</v>
      </c>
      <c r="G24" s="233">
        <f>+G23+G14+G10</f>
        <v>1229104400.25</v>
      </c>
      <c r="H24" s="233">
        <f t="shared" ref="H24:L24" si="3">+H23+H14+H10</f>
        <v>11984000000</v>
      </c>
      <c r="I24" s="233">
        <f>+I23+I14+I10</f>
        <v>43187228234.375</v>
      </c>
      <c r="J24" s="233">
        <f>+J23+J14+J10</f>
        <v>511174790.98090905</v>
      </c>
      <c r="K24" s="233">
        <f t="shared" si="3"/>
        <v>76921102.065217406</v>
      </c>
      <c r="L24" s="233">
        <f t="shared" si="3"/>
        <v>25000000</v>
      </c>
      <c r="M24" s="233">
        <f>+M23+M14+M10</f>
        <v>209422706</v>
      </c>
    </row>
    <row r="25" spans="2:13" s="20" customFormat="1" ht="13.5" thickBot="1" x14ac:dyDescent="0.25">
      <c r="B25" s="218"/>
      <c r="C25" s="219"/>
      <c r="D25" s="219"/>
      <c r="E25" s="219"/>
      <c r="F25" s="219"/>
      <c r="G25" s="219"/>
      <c r="H25" s="219"/>
      <c r="I25" s="219"/>
      <c r="J25" s="219"/>
      <c r="K25" s="219"/>
      <c r="L25" s="219"/>
      <c r="M25" s="219"/>
    </row>
    <row r="26" spans="2:13" s="20" customFormat="1" ht="19.5" thickBot="1" x14ac:dyDescent="0.35">
      <c r="B26" s="404" t="s">
        <v>1389</v>
      </c>
      <c r="C26" s="405"/>
      <c r="D26" s="406">
        <f>+SUM(D24:M24)</f>
        <v>129217095322.73741</v>
      </c>
      <c r="E26" s="407"/>
      <c r="F26" s="408"/>
      <c r="G26" s="234"/>
      <c r="H26" s="234"/>
      <c r="I26" s="234"/>
      <c r="J26" s="234"/>
      <c r="K26" s="234"/>
      <c r="L26" s="234"/>
      <c r="M26" s="234"/>
    </row>
    <row r="27" spans="2:13" s="20" customFormat="1" x14ac:dyDescent="0.2"/>
    <row r="28" spans="2:13" s="20" customFormat="1" x14ac:dyDescent="0.2"/>
    <row r="29" spans="2:13" s="20" customFormat="1" x14ac:dyDescent="0.2"/>
    <row r="30" spans="2:13" s="20" customFormat="1" x14ac:dyDescent="0.2"/>
    <row r="31" spans="2:13" s="20" customFormat="1" x14ac:dyDescent="0.2"/>
    <row r="32" spans="2:13" s="20" customFormat="1" x14ac:dyDescent="0.2"/>
    <row r="33" s="20" customFormat="1" x14ac:dyDescent="0.2"/>
    <row r="34" s="20" customFormat="1" x14ac:dyDescent="0.2"/>
    <row r="35" s="20" customFormat="1" x14ac:dyDescent="0.2"/>
    <row r="36" s="20" customFormat="1" x14ac:dyDescent="0.2"/>
    <row r="37" s="20" customFormat="1" x14ac:dyDescent="0.2"/>
    <row r="38" s="20" customFormat="1" x14ac:dyDescent="0.2"/>
    <row r="39" s="20" customFormat="1" x14ac:dyDescent="0.2"/>
    <row r="40" s="20" customFormat="1" x14ac:dyDescent="0.2"/>
    <row r="41" s="20" customFormat="1" x14ac:dyDescent="0.2"/>
    <row r="42" s="20" customFormat="1" x14ac:dyDescent="0.2"/>
    <row r="43" s="20" customFormat="1" x14ac:dyDescent="0.2"/>
    <row r="44" s="20" customFormat="1" x14ac:dyDescent="0.2"/>
  </sheetData>
  <mergeCells count="10">
    <mergeCell ref="B4:B9"/>
    <mergeCell ref="B15:B22"/>
    <mergeCell ref="B1:L1"/>
    <mergeCell ref="B24:C24"/>
    <mergeCell ref="B26:C26"/>
    <mergeCell ref="D26:F26"/>
    <mergeCell ref="B10:C10"/>
    <mergeCell ref="B11:B13"/>
    <mergeCell ref="B14:C14"/>
    <mergeCell ref="B23:C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C53B-5C62-40CA-8514-C978F2644F40}">
  <dimension ref="A1:H12"/>
  <sheetViews>
    <sheetView zoomScale="90" zoomScaleNormal="90" workbookViewId="0">
      <selection activeCell="A2" sqref="A2:H2"/>
    </sheetView>
  </sheetViews>
  <sheetFormatPr baseColWidth="10" defaultRowHeight="12.75" x14ac:dyDescent="0.2"/>
  <cols>
    <col min="1" max="1" width="11.7109375" style="23" customWidth="1"/>
    <col min="2" max="2" width="14.42578125" style="23" customWidth="1"/>
    <col min="3" max="3" width="20.42578125" style="23" customWidth="1"/>
    <col min="4" max="4" width="18.5703125" style="23" customWidth="1"/>
    <col min="5" max="5" width="7.42578125" style="23" customWidth="1"/>
    <col min="6" max="6" width="9.85546875" style="23" customWidth="1"/>
    <col min="7" max="7" width="62.5703125" style="23" customWidth="1"/>
    <col min="8" max="8" width="21.7109375" style="23" customWidth="1"/>
    <col min="9" max="255" width="11.42578125" style="23"/>
    <col min="256" max="256" width="5.42578125" style="23" customWidth="1"/>
    <col min="257" max="257" width="11.7109375" style="23" customWidth="1"/>
    <col min="258" max="258" width="14.42578125" style="23" customWidth="1"/>
    <col min="259" max="259" width="20.42578125" style="23" customWidth="1"/>
    <col min="260" max="260" width="18.5703125" style="23" customWidth="1"/>
    <col min="261" max="261" width="7.42578125" style="23" customWidth="1"/>
    <col min="262" max="262" width="9.85546875" style="23" customWidth="1"/>
    <col min="263" max="263" width="52.140625" style="23" customWidth="1"/>
    <col min="264" max="264" width="21.7109375" style="23" customWidth="1"/>
    <col min="265" max="511" width="11.42578125" style="23"/>
    <col min="512" max="512" width="5.42578125" style="23" customWidth="1"/>
    <col min="513" max="513" width="11.7109375" style="23" customWidth="1"/>
    <col min="514" max="514" width="14.42578125" style="23" customWidth="1"/>
    <col min="515" max="515" width="20.42578125" style="23" customWidth="1"/>
    <col min="516" max="516" width="18.5703125" style="23" customWidth="1"/>
    <col min="517" max="517" width="7.42578125" style="23" customWidth="1"/>
    <col min="518" max="518" width="9.85546875" style="23" customWidth="1"/>
    <col min="519" max="519" width="52.140625" style="23" customWidth="1"/>
    <col min="520" max="520" width="21.7109375" style="23" customWidth="1"/>
    <col min="521" max="767" width="11.42578125" style="23"/>
    <col min="768" max="768" width="5.42578125" style="23" customWidth="1"/>
    <col min="769" max="769" width="11.7109375" style="23" customWidth="1"/>
    <col min="770" max="770" width="14.42578125" style="23" customWidth="1"/>
    <col min="771" max="771" width="20.42578125" style="23" customWidth="1"/>
    <col min="772" max="772" width="18.5703125" style="23" customWidth="1"/>
    <col min="773" max="773" width="7.42578125" style="23" customWidth="1"/>
    <col min="774" max="774" width="9.85546875" style="23" customWidth="1"/>
    <col min="775" max="775" width="52.140625" style="23" customWidth="1"/>
    <col min="776" max="776" width="21.7109375" style="23" customWidth="1"/>
    <col min="777" max="1023" width="11.42578125" style="23"/>
    <col min="1024" max="1024" width="5.42578125" style="23" customWidth="1"/>
    <col min="1025" max="1025" width="11.7109375" style="23" customWidth="1"/>
    <col min="1026" max="1026" width="14.42578125" style="23" customWidth="1"/>
    <col min="1027" max="1027" width="20.42578125" style="23" customWidth="1"/>
    <col min="1028" max="1028" width="18.5703125" style="23" customWidth="1"/>
    <col min="1029" max="1029" width="7.42578125" style="23" customWidth="1"/>
    <col min="1030" max="1030" width="9.85546875" style="23" customWidth="1"/>
    <col min="1031" max="1031" width="52.140625" style="23" customWidth="1"/>
    <col min="1032" max="1032" width="21.7109375" style="23" customWidth="1"/>
    <col min="1033" max="1279" width="11.42578125" style="23"/>
    <col min="1280" max="1280" width="5.42578125" style="23" customWidth="1"/>
    <col min="1281" max="1281" width="11.7109375" style="23" customWidth="1"/>
    <col min="1282" max="1282" width="14.42578125" style="23" customWidth="1"/>
    <col min="1283" max="1283" width="20.42578125" style="23" customWidth="1"/>
    <col min="1284" max="1284" width="18.5703125" style="23" customWidth="1"/>
    <col min="1285" max="1285" width="7.42578125" style="23" customWidth="1"/>
    <col min="1286" max="1286" width="9.85546875" style="23" customWidth="1"/>
    <col min="1287" max="1287" width="52.140625" style="23" customWidth="1"/>
    <col min="1288" max="1288" width="21.7109375" style="23" customWidth="1"/>
    <col min="1289" max="1535" width="11.42578125" style="23"/>
    <col min="1536" max="1536" width="5.42578125" style="23" customWidth="1"/>
    <col min="1537" max="1537" width="11.7109375" style="23" customWidth="1"/>
    <col min="1538" max="1538" width="14.42578125" style="23" customWidth="1"/>
    <col min="1539" max="1539" width="20.42578125" style="23" customWidth="1"/>
    <col min="1540" max="1540" width="18.5703125" style="23" customWidth="1"/>
    <col min="1541" max="1541" width="7.42578125" style="23" customWidth="1"/>
    <col min="1542" max="1542" width="9.85546875" style="23" customWidth="1"/>
    <col min="1543" max="1543" width="52.140625" style="23" customWidth="1"/>
    <col min="1544" max="1544" width="21.7109375" style="23" customWidth="1"/>
    <col min="1545" max="1791" width="11.42578125" style="23"/>
    <col min="1792" max="1792" width="5.42578125" style="23" customWidth="1"/>
    <col min="1793" max="1793" width="11.7109375" style="23" customWidth="1"/>
    <col min="1794" max="1794" width="14.42578125" style="23" customWidth="1"/>
    <col min="1795" max="1795" width="20.42578125" style="23" customWidth="1"/>
    <col min="1796" max="1796" width="18.5703125" style="23" customWidth="1"/>
    <col min="1797" max="1797" width="7.42578125" style="23" customWidth="1"/>
    <col min="1798" max="1798" width="9.85546875" style="23" customWidth="1"/>
    <col min="1799" max="1799" width="52.140625" style="23" customWidth="1"/>
    <col min="1800" max="1800" width="21.7109375" style="23" customWidth="1"/>
    <col min="1801" max="2047" width="11.42578125" style="23"/>
    <col min="2048" max="2048" width="5.42578125" style="23" customWidth="1"/>
    <col min="2049" max="2049" width="11.7109375" style="23" customWidth="1"/>
    <col min="2050" max="2050" width="14.42578125" style="23" customWidth="1"/>
    <col min="2051" max="2051" width="20.42578125" style="23" customWidth="1"/>
    <col min="2052" max="2052" width="18.5703125" style="23" customWidth="1"/>
    <col min="2053" max="2053" width="7.42578125" style="23" customWidth="1"/>
    <col min="2054" max="2054" width="9.85546875" style="23" customWidth="1"/>
    <col min="2055" max="2055" width="52.140625" style="23" customWidth="1"/>
    <col min="2056" max="2056" width="21.7109375" style="23" customWidth="1"/>
    <col min="2057" max="2303" width="11.42578125" style="23"/>
    <col min="2304" max="2304" width="5.42578125" style="23" customWidth="1"/>
    <col min="2305" max="2305" width="11.7109375" style="23" customWidth="1"/>
    <col min="2306" max="2306" width="14.42578125" style="23" customWidth="1"/>
    <col min="2307" max="2307" width="20.42578125" style="23" customWidth="1"/>
    <col min="2308" max="2308" width="18.5703125" style="23" customWidth="1"/>
    <col min="2309" max="2309" width="7.42578125" style="23" customWidth="1"/>
    <col min="2310" max="2310" width="9.85546875" style="23" customWidth="1"/>
    <col min="2311" max="2311" width="52.140625" style="23" customWidth="1"/>
    <col min="2312" max="2312" width="21.7109375" style="23" customWidth="1"/>
    <col min="2313" max="2559" width="11.42578125" style="23"/>
    <col min="2560" max="2560" width="5.42578125" style="23" customWidth="1"/>
    <col min="2561" max="2561" width="11.7109375" style="23" customWidth="1"/>
    <col min="2562" max="2562" width="14.42578125" style="23" customWidth="1"/>
    <col min="2563" max="2563" width="20.42578125" style="23" customWidth="1"/>
    <col min="2564" max="2564" width="18.5703125" style="23" customWidth="1"/>
    <col min="2565" max="2565" width="7.42578125" style="23" customWidth="1"/>
    <col min="2566" max="2566" width="9.85546875" style="23" customWidth="1"/>
    <col min="2567" max="2567" width="52.140625" style="23" customWidth="1"/>
    <col min="2568" max="2568" width="21.7109375" style="23" customWidth="1"/>
    <col min="2569" max="2815" width="11.42578125" style="23"/>
    <col min="2816" max="2816" width="5.42578125" style="23" customWidth="1"/>
    <col min="2817" max="2817" width="11.7109375" style="23" customWidth="1"/>
    <col min="2818" max="2818" width="14.42578125" style="23" customWidth="1"/>
    <col min="2819" max="2819" width="20.42578125" style="23" customWidth="1"/>
    <col min="2820" max="2820" width="18.5703125" style="23" customWidth="1"/>
    <col min="2821" max="2821" width="7.42578125" style="23" customWidth="1"/>
    <col min="2822" max="2822" width="9.85546875" style="23" customWidth="1"/>
    <col min="2823" max="2823" width="52.140625" style="23" customWidth="1"/>
    <col min="2824" max="2824" width="21.7109375" style="23" customWidth="1"/>
    <col min="2825" max="3071" width="11.42578125" style="23"/>
    <col min="3072" max="3072" width="5.42578125" style="23" customWidth="1"/>
    <col min="3073" max="3073" width="11.7109375" style="23" customWidth="1"/>
    <col min="3074" max="3074" width="14.42578125" style="23" customWidth="1"/>
    <col min="3075" max="3075" width="20.42578125" style="23" customWidth="1"/>
    <col min="3076" max="3076" width="18.5703125" style="23" customWidth="1"/>
    <col min="3077" max="3077" width="7.42578125" style="23" customWidth="1"/>
    <col min="3078" max="3078" width="9.85546875" style="23" customWidth="1"/>
    <col min="3079" max="3079" width="52.140625" style="23" customWidth="1"/>
    <col min="3080" max="3080" width="21.7109375" style="23" customWidth="1"/>
    <col min="3081" max="3327" width="11.42578125" style="23"/>
    <col min="3328" max="3328" width="5.42578125" style="23" customWidth="1"/>
    <col min="3329" max="3329" width="11.7109375" style="23" customWidth="1"/>
    <col min="3330" max="3330" width="14.42578125" style="23" customWidth="1"/>
    <col min="3331" max="3331" width="20.42578125" style="23" customWidth="1"/>
    <col min="3332" max="3332" width="18.5703125" style="23" customWidth="1"/>
    <col min="3333" max="3333" width="7.42578125" style="23" customWidth="1"/>
    <col min="3334" max="3334" width="9.85546875" style="23" customWidth="1"/>
    <col min="3335" max="3335" width="52.140625" style="23" customWidth="1"/>
    <col min="3336" max="3336" width="21.7109375" style="23" customWidth="1"/>
    <col min="3337" max="3583" width="11.42578125" style="23"/>
    <col min="3584" max="3584" width="5.42578125" style="23" customWidth="1"/>
    <col min="3585" max="3585" width="11.7109375" style="23" customWidth="1"/>
    <col min="3586" max="3586" width="14.42578125" style="23" customWidth="1"/>
    <col min="3587" max="3587" width="20.42578125" style="23" customWidth="1"/>
    <col min="3588" max="3588" width="18.5703125" style="23" customWidth="1"/>
    <col min="3589" max="3589" width="7.42578125" style="23" customWidth="1"/>
    <col min="3590" max="3590" width="9.85546875" style="23" customWidth="1"/>
    <col min="3591" max="3591" width="52.140625" style="23" customWidth="1"/>
    <col min="3592" max="3592" width="21.7109375" style="23" customWidth="1"/>
    <col min="3593" max="3839" width="11.42578125" style="23"/>
    <col min="3840" max="3840" width="5.42578125" style="23" customWidth="1"/>
    <col min="3841" max="3841" width="11.7109375" style="23" customWidth="1"/>
    <col min="3842" max="3842" width="14.42578125" style="23" customWidth="1"/>
    <col min="3843" max="3843" width="20.42578125" style="23" customWidth="1"/>
    <col min="3844" max="3844" width="18.5703125" style="23" customWidth="1"/>
    <col min="3845" max="3845" width="7.42578125" style="23" customWidth="1"/>
    <col min="3846" max="3846" width="9.85546875" style="23" customWidth="1"/>
    <col min="3847" max="3847" width="52.140625" style="23" customWidth="1"/>
    <col min="3848" max="3848" width="21.7109375" style="23" customWidth="1"/>
    <col min="3849" max="4095" width="11.42578125" style="23"/>
    <col min="4096" max="4096" width="5.42578125" style="23" customWidth="1"/>
    <col min="4097" max="4097" width="11.7109375" style="23" customWidth="1"/>
    <col min="4098" max="4098" width="14.42578125" style="23" customWidth="1"/>
    <col min="4099" max="4099" width="20.42578125" style="23" customWidth="1"/>
    <col min="4100" max="4100" width="18.5703125" style="23" customWidth="1"/>
    <col min="4101" max="4101" width="7.42578125" style="23" customWidth="1"/>
    <col min="4102" max="4102" width="9.85546875" style="23" customWidth="1"/>
    <col min="4103" max="4103" width="52.140625" style="23" customWidth="1"/>
    <col min="4104" max="4104" width="21.7109375" style="23" customWidth="1"/>
    <col min="4105" max="4351" width="11.42578125" style="23"/>
    <col min="4352" max="4352" width="5.42578125" style="23" customWidth="1"/>
    <col min="4353" max="4353" width="11.7109375" style="23" customWidth="1"/>
    <col min="4354" max="4354" width="14.42578125" style="23" customWidth="1"/>
    <col min="4355" max="4355" width="20.42578125" style="23" customWidth="1"/>
    <col min="4356" max="4356" width="18.5703125" style="23" customWidth="1"/>
    <col min="4357" max="4357" width="7.42578125" style="23" customWidth="1"/>
    <col min="4358" max="4358" width="9.85546875" style="23" customWidth="1"/>
    <col min="4359" max="4359" width="52.140625" style="23" customWidth="1"/>
    <col min="4360" max="4360" width="21.7109375" style="23" customWidth="1"/>
    <col min="4361" max="4607" width="11.42578125" style="23"/>
    <col min="4608" max="4608" width="5.42578125" style="23" customWidth="1"/>
    <col min="4609" max="4609" width="11.7109375" style="23" customWidth="1"/>
    <col min="4610" max="4610" width="14.42578125" style="23" customWidth="1"/>
    <col min="4611" max="4611" width="20.42578125" style="23" customWidth="1"/>
    <col min="4612" max="4612" width="18.5703125" style="23" customWidth="1"/>
    <col min="4613" max="4613" width="7.42578125" style="23" customWidth="1"/>
    <col min="4614" max="4614" width="9.85546875" style="23" customWidth="1"/>
    <col min="4615" max="4615" width="52.140625" style="23" customWidth="1"/>
    <col min="4616" max="4616" width="21.7109375" style="23" customWidth="1"/>
    <col min="4617" max="4863" width="11.42578125" style="23"/>
    <col min="4864" max="4864" width="5.42578125" style="23" customWidth="1"/>
    <col min="4865" max="4865" width="11.7109375" style="23" customWidth="1"/>
    <col min="4866" max="4866" width="14.42578125" style="23" customWidth="1"/>
    <col min="4867" max="4867" width="20.42578125" style="23" customWidth="1"/>
    <col min="4868" max="4868" width="18.5703125" style="23" customWidth="1"/>
    <col min="4869" max="4869" width="7.42578125" style="23" customWidth="1"/>
    <col min="4870" max="4870" width="9.85546875" style="23" customWidth="1"/>
    <col min="4871" max="4871" width="52.140625" style="23" customWidth="1"/>
    <col min="4872" max="4872" width="21.7109375" style="23" customWidth="1"/>
    <col min="4873" max="5119" width="11.42578125" style="23"/>
    <col min="5120" max="5120" width="5.42578125" style="23" customWidth="1"/>
    <col min="5121" max="5121" width="11.7109375" style="23" customWidth="1"/>
    <col min="5122" max="5122" width="14.42578125" style="23" customWidth="1"/>
    <col min="5123" max="5123" width="20.42578125" style="23" customWidth="1"/>
    <col min="5124" max="5124" width="18.5703125" style="23" customWidth="1"/>
    <col min="5125" max="5125" width="7.42578125" style="23" customWidth="1"/>
    <col min="5126" max="5126" width="9.85546875" style="23" customWidth="1"/>
    <col min="5127" max="5127" width="52.140625" style="23" customWidth="1"/>
    <col min="5128" max="5128" width="21.7109375" style="23" customWidth="1"/>
    <col min="5129" max="5375" width="11.42578125" style="23"/>
    <col min="5376" max="5376" width="5.42578125" style="23" customWidth="1"/>
    <col min="5377" max="5377" width="11.7109375" style="23" customWidth="1"/>
    <col min="5378" max="5378" width="14.42578125" style="23" customWidth="1"/>
    <col min="5379" max="5379" width="20.42578125" style="23" customWidth="1"/>
    <col min="5380" max="5380" width="18.5703125" style="23" customWidth="1"/>
    <col min="5381" max="5381" width="7.42578125" style="23" customWidth="1"/>
    <col min="5382" max="5382" width="9.85546875" style="23" customWidth="1"/>
    <col min="5383" max="5383" width="52.140625" style="23" customWidth="1"/>
    <col min="5384" max="5384" width="21.7109375" style="23" customWidth="1"/>
    <col min="5385" max="5631" width="11.42578125" style="23"/>
    <col min="5632" max="5632" width="5.42578125" style="23" customWidth="1"/>
    <col min="5633" max="5633" width="11.7109375" style="23" customWidth="1"/>
    <col min="5634" max="5634" width="14.42578125" style="23" customWidth="1"/>
    <col min="5635" max="5635" width="20.42578125" style="23" customWidth="1"/>
    <col min="5636" max="5636" width="18.5703125" style="23" customWidth="1"/>
    <col min="5637" max="5637" width="7.42578125" style="23" customWidth="1"/>
    <col min="5638" max="5638" width="9.85546875" style="23" customWidth="1"/>
    <col min="5639" max="5639" width="52.140625" style="23" customWidth="1"/>
    <col min="5640" max="5640" width="21.7109375" style="23" customWidth="1"/>
    <col min="5641" max="5887" width="11.42578125" style="23"/>
    <col min="5888" max="5888" width="5.42578125" style="23" customWidth="1"/>
    <col min="5889" max="5889" width="11.7109375" style="23" customWidth="1"/>
    <col min="5890" max="5890" width="14.42578125" style="23" customWidth="1"/>
    <col min="5891" max="5891" width="20.42578125" style="23" customWidth="1"/>
    <col min="5892" max="5892" width="18.5703125" style="23" customWidth="1"/>
    <col min="5893" max="5893" width="7.42578125" style="23" customWidth="1"/>
    <col min="5894" max="5894" width="9.85546875" style="23" customWidth="1"/>
    <col min="5895" max="5895" width="52.140625" style="23" customWidth="1"/>
    <col min="5896" max="5896" width="21.7109375" style="23" customWidth="1"/>
    <col min="5897" max="6143" width="11.42578125" style="23"/>
    <col min="6144" max="6144" width="5.42578125" style="23" customWidth="1"/>
    <col min="6145" max="6145" width="11.7109375" style="23" customWidth="1"/>
    <col min="6146" max="6146" width="14.42578125" style="23" customWidth="1"/>
    <col min="6147" max="6147" width="20.42578125" style="23" customWidth="1"/>
    <col min="6148" max="6148" width="18.5703125" style="23" customWidth="1"/>
    <col min="6149" max="6149" width="7.42578125" style="23" customWidth="1"/>
    <col min="6150" max="6150" width="9.85546875" style="23" customWidth="1"/>
    <col min="6151" max="6151" width="52.140625" style="23" customWidth="1"/>
    <col min="6152" max="6152" width="21.7109375" style="23" customWidth="1"/>
    <col min="6153" max="6399" width="11.42578125" style="23"/>
    <col min="6400" max="6400" width="5.42578125" style="23" customWidth="1"/>
    <col min="6401" max="6401" width="11.7109375" style="23" customWidth="1"/>
    <col min="6402" max="6402" width="14.42578125" style="23" customWidth="1"/>
    <col min="6403" max="6403" width="20.42578125" style="23" customWidth="1"/>
    <col min="6404" max="6404" width="18.5703125" style="23" customWidth="1"/>
    <col min="6405" max="6405" width="7.42578125" style="23" customWidth="1"/>
    <col min="6406" max="6406" width="9.85546875" style="23" customWidth="1"/>
    <col min="6407" max="6407" width="52.140625" style="23" customWidth="1"/>
    <col min="6408" max="6408" width="21.7109375" style="23" customWidth="1"/>
    <col min="6409" max="6655" width="11.42578125" style="23"/>
    <col min="6656" max="6656" width="5.42578125" style="23" customWidth="1"/>
    <col min="6657" max="6657" width="11.7109375" style="23" customWidth="1"/>
    <col min="6658" max="6658" width="14.42578125" style="23" customWidth="1"/>
    <col min="6659" max="6659" width="20.42578125" style="23" customWidth="1"/>
    <col min="6660" max="6660" width="18.5703125" style="23" customWidth="1"/>
    <col min="6661" max="6661" width="7.42578125" style="23" customWidth="1"/>
    <col min="6662" max="6662" width="9.85546875" style="23" customWidth="1"/>
    <col min="6663" max="6663" width="52.140625" style="23" customWidth="1"/>
    <col min="6664" max="6664" width="21.7109375" style="23" customWidth="1"/>
    <col min="6665" max="6911" width="11.42578125" style="23"/>
    <col min="6912" max="6912" width="5.42578125" style="23" customWidth="1"/>
    <col min="6913" max="6913" width="11.7109375" style="23" customWidth="1"/>
    <col min="6914" max="6914" width="14.42578125" style="23" customWidth="1"/>
    <col min="6915" max="6915" width="20.42578125" style="23" customWidth="1"/>
    <col min="6916" max="6916" width="18.5703125" style="23" customWidth="1"/>
    <col min="6917" max="6917" width="7.42578125" style="23" customWidth="1"/>
    <col min="6918" max="6918" width="9.85546875" style="23" customWidth="1"/>
    <col min="6919" max="6919" width="52.140625" style="23" customWidth="1"/>
    <col min="6920" max="6920" width="21.7109375" style="23" customWidth="1"/>
    <col min="6921" max="7167" width="11.42578125" style="23"/>
    <col min="7168" max="7168" width="5.42578125" style="23" customWidth="1"/>
    <col min="7169" max="7169" width="11.7109375" style="23" customWidth="1"/>
    <col min="7170" max="7170" width="14.42578125" style="23" customWidth="1"/>
    <col min="7171" max="7171" width="20.42578125" style="23" customWidth="1"/>
    <col min="7172" max="7172" width="18.5703125" style="23" customWidth="1"/>
    <col min="7173" max="7173" width="7.42578125" style="23" customWidth="1"/>
    <col min="7174" max="7174" width="9.85546875" style="23" customWidth="1"/>
    <col min="7175" max="7175" width="52.140625" style="23" customWidth="1"/>
    <col min="7176" max="7176" width="21.7109375" style="23" customWidth="1"/>
    <col min="7177" max="7423" width="11.42578125" style="23"/>
    <col min="7424" max="7424" width="5.42578125" style="23" customWidth="1"/>
    <col min="7425" max="7425" width="11.7109375" style="23" customWidth="1"/>
    <col min="7426" max="7426" width="14.42578125" style="23" customWidth="1"/>
    <col min="7427" max="7427" width="20.42578125" style="23" customWidth="1"/>
    <col min="7428" max="7428" width="18.5703125" style="23" customWidth="1"/>
    <col min="7429" max="7429" width="7.42578125" style="23" customWidth="1"/>
    <col min="7430" max="7430" width="9.85546875" style="23" customWidth="1"/>
    <col min="7431" max="7431" width="52.140625" style="23" customWidth="1"/>
    <col min="7432" max="7432" width="21.7109375" style="23" customWidth="1"/>
    <col min="7433" max="7679" width="11.42578125" style="23"/>
    <col min="7680" max="7680" width="5.42578125" style="23" customWidth="1"/>
    <col min="7681" max="7681" width="11.7109375" style="23" customWidth="1"/>
    <col min="7682" max="7682" width="14.42578125" style="23" customWidth="1"/>
    <col min="7683" max="7683" width="20.42578125" style="23" customWidth="1"/>
    <col min="7684" max="7684" width="18.5703125" style="23" customWidth="1"/>
    <col min="7685" max="7685" width="7.42578125" style="23" customWidth="1"/>
    <col min="7686" max="7686" width="9.85546875" style="23" customWidth="1"/>
    <col min="7687" max="7687" width="52.140625" style="23" customWidth="1"/>
    <col min="7688" max="7688" width="21.7109375" style="23" customWidth="1"/>
    <col min="7689" max="7935" width="11.42578125" style="23"/>
    <col min="7936" max="7936" width="5.42578125" style="23" customWidth="1"/>
    <col min="7937" max="7937" width="11.7109375" style="23" customWidth="1"/>
    <col min="7938" max="7938" width="14.42578125" style="23" customWidth="1"/>
    <col min="7939" max="7939" width="20.42578125" style="23" customWidth="1"/>
    <col min="7940" max="7940" width="18.5703125" style="23" customWidth="1"/>
    <col min="7941" max="7941" width="7.42578125" style="23" customWidth="1"/>
    <col min="7942" max="7942" width="9.85546875" style="23" customWidth="1"/>
    <col min="7943" max="7943" width="52.140625" style="23" customWidth="1"/>
    <col min="7944" max="7944" width="21.7109375" style="23" customWidth="1"/>
    <col min="7945" max="8191" width="11.42578125" style="23"/>
    <col min="8192" max="8192" width="5.42578125" style="23" customWidth="1"/>
    <col min="8193" max="8193" width="11.7109375" style="23" customWidth="1"/>
    <col min="8194" max="8194" width="14.42578125" style="23" customWidth="1"/>
    <col min="8195" max="8195" width="20.42578125" style="23" customWidth="1"/>
    <col min="8196" max="8196" width="18.5703125" style="23" customWidth="1"/>
    <col min="8197" max="8197" width="7.42578125" style="23" customWidth="1"/>
    <col min="8198" max="8198" width="9.85546875" style="23" customWidth="1"/>
    <col min="8199" max="8199" width="52.140625" style="23" customWidth="1"/>
    <col min="8200" max="8200" width="21.7109375" style="23" customWidth="1"/>
    <col min="8201" max="8447" width="11.42578125" style="23"/>
    <col min="8448" max="8448" width="5.42578125" style="23" customWidth="1"/>
    <col min="8449" max="8449" width="11.7109375" style="23" customWidth="1"/>
    <col min="8450" max="8450" width="14.42578125" style="23" customWidth="1"/>
    <col min="8451" max="8451" width="20.42578125" style="23" customWidth="1"/>
    <col min="8452" max="8452" width="18.5703125" style="23" customWidth="1"/>
    <col min="8453" max="8453" width="7.42578125" style="23" customWidth="1"/>
    <col min="8454" max="8454" width="9.85546875" style="23" customWidth="1"/>
    <col min="8455" max="8455" width="52.140625" style="23" customWidth="1"/>
    <col min="8456" max="8456" width="21.7109375" style="23" customWidth="1"/>
    <col min="8457" max="8703" width="11.42578125" style="23"/>
    <col min="8704" max="8704" width="5.42578125" style="23" customWidth="1"/>
    <col min="8705" max="8705" width="11.7109375" style="23" customWidth="1"/>
    <col min="8706" max="8706" width="14.42578125" style="23" customWidth="1"/>
    <col min="8707" max="8707" width="20.42578125" style="23" customWidth="1"/>
    <col min="8708" max="8708" width="18.5703125" style="23" customWidth="1"/>
    <col min="8709" max="8709" width="7.42578125" style="23" customWidth="1"/>
    <col min="8710" max="8710" width="9.85546875" style="23" customWidth="1"/>
    <col min="8711" max="8711" width="52.140625" style="23" customWidth="1"/>
    <col min="8712" max="8712" width="21.7109375" style="23" customWidth="1"/>
    <col min="8713" max="8959" width="11.42578125" style="23"/>
    <col min="8960" max="8960" width="5.42578125" style="23" customWidth="1"/>
    <col min="8961" max="8961" width="11.7109375" style="23" customWidth="1"/>
    <col min="8962" max="8962" width="14.42578125" style="23" customWidth="1"/>
    <col min="8963" max="8963" width="20.42578125" style="23" customWidth="1"/>
    <col min="8964" max="8964" width="18.5703125" style="23" customWidth="1"/>
    <col min="8965" max="8965" width="7.42578125" style="23" customWidth="1"/>
    <col min="8966" max="8966" width="9.85546875" style="23" customWidth="1"/>
    <col min="8967" max="8967" width="52.140625" style="23" customWidth="1"/>
    <col min="8968" max="8968" width="21.7109375" style="23" customWidth="1"/>
    <col min="8969" max="9215" width="11.42578125" style="23"/>
    <col min="9216" max="9216" width="5.42578125" style="23" customWidth="1"/>
    <col min="9217" max="9217" width="11.7109375" style="23" customWidth="1"/>
    <col min="9218" max="9218" width="14.42578125" style="23" customWidth="1"/>
    <col min="9219" max="9219" width="20.42578125" style="23" customWidth="1"/>
    <col min="9220" max="9220" width="18.5703125" style="23" customWidth="1"/>
    <col min="9221" max="9221" width="7.42578125" style="23" customWidth="1"/>
    <col min="9222" max="9222" width="9.85546875" style="23" customWidth="1"/>
    <col min="9223" max="9223" width="52.140625" style="23" customWidth="1"/>
    <col min="9224" max="9224" width="21.7109375" style="23" customWidth="1"/>
    <col min="9225" max="9471" width="11.42578125" style="23"/>
    <col min="9472" max="9472" width="5.42578125" style="23" customWidth="1"/>
    <col min="9473" max="9473" width="11.7109375" style="23" customWidth="1"/>
    <col min="9474" max="9474" width="14.42578125" style="23" customWidth="1"/>
    <col min="9475" max="9475" width="20.42578125" style="23" customWidth="1"/>
    <col min="9476" max="9476" width="18.5703125" style="23" customWidth="1"/>
    <col min="9477" max="9477" width="7.42578125" style="23" customWidth="1"/>
    <col min="9478" max="9478" width="9.85546875" style="23" customWidth="1"/>
    <col min="9479" max="9479" width="52.140625" style="23" customWidth="1"/>
    <col min="9480" max="9480" width="21.7109375" style="23" customWidth="1"/>
    <col min="9481" max="9727" width="11.42578125" style="23"/>
    <col min="9728" max="9728" width="5.42578125" style="23" customWidth="1"/>
    <col min="9729" max="9729" width="11.7109375" style="23" customWidth="1"/>
    <col min="9730" max="9730" width="14.42578125" style="23" customWidth="1"/>
    <col min="9731" max="9731" width="20.42578125" style="23" customWidth="1"/>
    <col min="9732" max="9732" width="18.5703125" style="23" customWidth="1"/>
    <col min="9733" max="9733" width="7.42578125" style="23" customWidth="1"/>
    <col min="9734" max="9734" width="9.85546875" style="23" customWidth="1"/>
    <col min="9735" max="9735" width="52.140625" style="23" customWidth="1"/>
    <col min="9736" max="9736" width="21.7109375" style="23" customWidth="1"/>
    <col min="9737" max="9983" width="11.42578125" style="23"/>
    <col min="9984" max="9984" width="5.42578125" style="23" customWidth="1"/>
    <col min="9985" max="9985" width="11.7109375" style="23" customWidth="1"/>
    <col min="9986" max="9986" width="14.42578125" style="23" customWidth="1"/>
    <col min="9987" max="9987" width="20.42578125" style="23" customWidth="1"/>
    <col min="9988" max="9988" width="18.5703125" style="23" customWidth="1"/>
    <col min="9989" max="9989" width="7.42578125" style="23" customWidth="1"/>
    <col min="9990" max="9990" width="9.85546875" style="23" customWidth="1"/>
    <col min="9991" max="9991" width="52.140625" style="23" customWidth="1"/>
    <col min="9992" max="9992" width="21.7109375" style="23" customWidth="1"/>
    <col min="9993" max="10239" width="11.42578125" style="23"/>
    <col min="10240" max="10240" width="5.42578125" style="23" customWidth="1"/>
    <col min="10241" max="10241" width="11.7109375" style="23" customWidth="1"/>
    <col min="10242" max="10242" width="14.42578125" style="23" customWidth="1"/>
    <col min="10243" max="10243" width="20.42578125" style="23" customWidth="1"/>
    <col min="10244" max="10244" width="18.5703125" style="23" customWidth="1"/>
    <col min="10245" max="10245" width="7.42578125" style="23" customWidth="1"/>
    <col min="10246" max="10246" width="9.85546875" style="23" customWidth="1"/>
    <col min="10247" max="10247" width="52.140625" style="23" customWidth="1"/>
    <col min="10248" max="10248" width="21.7109375" style="23" customWidth="1"/>
    <col min="10249" max="10495" width="11.42578125" style="23"/>
    <col min="10496" max="10496" width="5.42578125" style="23" customWidth="1"/>
    <col min="10497" max="10497" width="11.7109375" style="23" customWidth="1"/>
    <col min="10498" max="10498" width="14.42578125" style="23" customWidth="1"/>
    <col min="10499" max="10499" width="20.42578125" style="23" customWidth="1"/>
    <col min="10500" max="10500" width="18.5703125" style="23" customWidth="1"/>
    <col min="10501" max="10501" width="7.42578125" style="23" customWidth="1"/>
    <col min="10502" max="10502" width="9.85546875" style="23" customWidth="1"/>
    <col min="10503" max="10503" width="52.140625" style="23" customWidth="1"/>
    <col min="10504" max="10504" width="21.7109375" style="23" customWidth="1"/>
    <col min="10505" max="10751" width="11.42578125" style="23"/>
    <col min="10752" max="10752" width="5.42578125" style="23" customWidth="1"/>
    <col min="10753" max="10753" width="11.7109375" style="23" customWidth="1"/>
    <col min="10754" max="10754" width="14.42578125" style="23" customWidth="1"/>
    <col min="10755" max="10755" width="20.42578125" style="23" customWidth="1"/>
    <col min="10756" max="10756" width="18.5703125" style="23" customWidth="1"/>
    <col min="10757" max="10757" width="7.42578125" style="23" customWidth="1"/>
    <col min="10758" max="10758" width="9.85546875" style="23" customWidth="1"/>
    <col min="10759" max="10759" width="52.140625" style="23" customWidth="1"/>
    <col min="10760" max="10760" width="21.7109375" style="23" customWidth="1"/>
    <col min="10761" max="11007" width="11.42578125" style="23"/>
    <col min="11008" max="11008" width="5.42578125" style="23" customWidth="1"/>
    <col min="11009" max="11009" width="11.7109375" style="23" customWidth="1"/>
    <col min="11010" max="11010" width="14.42578125" style="23" customWidth="1"/>
    <col min="11011" max="11011" width="20.42578125" style="23" customWidth="1"/>
    <col min="11012" max="11012" width="18.5703125" style="23" customWidth="1"/>
    <col min="11013" max="11013" width="7.42578125" style="23" customWidth="1"/>
    <col min="11014" max="11014" width="9.85546875" style="23" customWidth="1"/>
    <col min="11015" max="11015" width="52.140625" style="23" customWidth="1"/>
    <col min="11016" max="11016" width="21.7109375" style="23" customWidth="1"/>
    <col min="11017" max="11263" width="11.42578125" style="23"/>
    <col min="11264" max="11264" width="5.42578125" style="23" customWidth="1"/>
    <col min="11265" max="11265" width="11.7109375" style="23" customWidth="1"/>
    <col min="11266" max="11266" width="14.42578125" style="23" customWidth="1"/>
    <col min="11267" max="11267" width="20.42578125" style="23" customWidth="1"/>
    <col min="11268" max="11268" width="18.5703125" style="23" customWidth="1"/>
    <col min="11269" max="11269" width="7.42578125" style="23" customWidth="1"/>
    <col min="11270" max="11270" width="9.85546875" style="23" customWidth="1"/>
    <col min="11271" max="11271" width="52.140625" style="23" customWidth="1"/>
    <col min="11272" max="11272" width="21.7109375" style="23" customWidth="1"/>
    <col min="11273" max="11519" width="11.42578125" style="23"/>
    <col min="11520" max="11520" width="5.42578125" style="23" customWidth="1"/>
    <col min="11521" max="11521" width="11.7109375" style="23" customWidth="1"/>
    <col min="11522" max="11522" width="14.42578125" style="23" customWidth="1"/>
    <col min="11523" max="11523" width="20.42578125" style="23" customWidth="1"/>
    <col min="11524" max="11524" width="18.5703125" style="23" customWidth="1"/>
    <col min="11525" max="11525" width="7.42578125" style="23" customWidth="1"/>
    <col min="11526" max="11526" width="9.85546875" style="23" customWidth="1"/>
    <col min="11527" max="11527" width="52.140625" style="23" customWidth="1"/>
    <col min="11528" max="11528" width="21.7109375" style="23" customWidth="1"/>
    <col min="11529" max="11775" width="11.42578125" style="23"/>
    <col min="11776" max="11776" width="5.42578125" style="23" customWidth="1"/>
    <col min="11777" max="11777" width="11.7109375" style="23" customWidth="1"/>
    <col min="11778" max="11778" width="14.42578125" style="23" customWidth="1"/>
    <col min="11779" max="11779" width="20.42578125" style="23" customWidth="1"/>
    <col min="11780" max="11780" width="18.5703125" style="23" customWidth="1"/>
    <col min="11781" max="11781" width="7.42578125" style="23" customWidth="1"/>
    <col min="11782" max="11782" width="9.85546875" style="23" customWidth="1"/>
    <col min="11783" max="11783" width="52.140625" style="23" customWidth="1"/>
    <col min="11784" max="11784" width="21.7109375" style="23" customWidth="1"/>
    <col min="11785" max="12031" width="11.42578125" style="23"/>
    <col min="12032" max="12032" width="5.42578125" style="23" customWidth="1"/>
    <col min="12033" max="12033" width="11.7109375" style="23" customWidth="1"/>
    <col min="12034" max="12034" width="14.42578125" style="23" customWidth="1"/>
    <col min="12035" max="12035" width="20.42578125" style="23" customWidth="1"/>
    <col min="12036" max="12036" width="18.5703125" style="23" customWidth="1"/>
    <col min="12037" max="12037" width="7.42578125" style="23" customWidth="1"/>
    <col min="12038" max="12038" width="9.85546875" style="23" customWidth="1"/>
    <col min="12039" max="12039" width="52.140625" style="23" customWidth="1"/>
    <col min="12040" max="12040" width="21.7109375" style="23" customWidth="1"/>
    <col min="12041" max="12287" width="11.42578125" style="23"/>
    <col min="12288" max="12288" width="5.42578125" style="23" customWidth="1"/>
    <col min="12289" max="12289" width="11.7109375" style="23" customWidth="1"/>
    <col min="12290" max="12290" width="14.42578125" style="23" customWidth="1"/>
    <col min="12291" max="12291" width="20.42578125" style="23" customWidth="1"/>
    <col min="12292" max="12292" width="18.5703125" style="23" customWidth="1"/>
    <col min="12293" max="12293" width="7.42578125" style="23" customWidth="1"/>
    <col min="12294" max="12294" width="9.85546875" style="23" customWidth="1"/>
    <col min="12295" max="12295" width="52.140625" style="23" customWidth="1"/>
    <col min="12296" max="12296" width="21.7109375" style="23" customWidth="1"/>
    <col min="12297" max="12543" width="11.42578125" style="23"/>
    <col min="12544" max="12544" width="5.42578125" style="23" customWidth="1"/>
    <col min="12545" max="12545" width="11.7109375" style="23" customWidth="1"/>
    <col min="12546" max="12546" width="14.42578125" style="23" customWidth="1"/>
    <col min="12547" max="12547" width="20.42578125" style="23" customWidth="1"/>
    <col min="12548" max="12548" width="18.5703125" style="23" customWidth="1"/>
    <col min="12549" max="12549" width="7.42578125" style="23" customWidth="1"/>
    <col min="12550" max="12550" width="9.85546875" style="23" customWidth="1"/>
    <col min="12551" max="12551" width="52.140625" style="23" customWidth="1"/>
    <col min="12552" max="12552" width="21.7109375" style="23" customWidth="1"/>
    <col min="12553" max="12799" width="11.42578125" style="23"/>
    <col min="12800" max="12800" width="5.42578125" style="23" customWidth="1"/>
    <col min="12801" max="12801" width="11.7109375" style="23" customWidth="1"/>
    <col min="12802" max="12802" width="14.42578125" style="23" customWidth="1"/>
    <col min="12803" max="12803" width="20.42578125" style="23" customWidth="1"/>
    <col min="12804" max="12804" width="18.5703125" style="23" customWidth="1"/>
    <col min="12805" max="12805" width="7.42578125" style="23" customWidth="1"/>
    <col min="12806" max="12806" width="9.85546875" style="23" customWidth="1"/>
    <col min="12807" max="12807" width="52.140625" style="23" customWidth="1"/>
    <col min="12808" max="12808" width="21.7109375" style="23" customWidth="1"/>
    <col min="12809" max="13055" width="11.42578125" style="23"/>
    <col min="13056" max="13056" width="5.42578125" style="23" customWidth="1"/>
    <col min="13057" max="13057" width="11.7109375" style="23" customWidth="1"/>
    <col min="13058" max="13058" width="14.42578125" style="23" customWidth="1"/>
    <col min="13059" max="13059" width="20.42578125" style="23" customWidth="1"/>
    <col min="13060" max="13060" width="18.5703125" style="23" customWidth="1"/>
    <col min="13061" max="13061" width="7.42578125" style="23" customWidth="1"/>
    <col min="13062" max="13062" width="9.85546875" style="23" customWidth="1"/>
    <col min="13063" max="13063" width="52.140625" style="23" customWidth="1"/>
    <col min="13064" max="13064" width="21.7109375" style="23" customWidth="1"/>
    <col min="13065" max="13311" width="11.42578125" style="23"/>
    <col min="13312" max="13312" width="5.42578125" style="23" customWidth="1"/>
    <col min="13313" max="13313" width="11.7109375" style="23" customWidth="1"/>
    <col min="13314" max="13314" width="14.42578125" style="23" customWidth="1"/>
    <col min="13315" max="13315" width="20.42578125" style="23" customWidth="1"/>
    <col min="13316" max="13316" width="18.5703125" style="23" customWidth="1"/>
    <col min="13317" max="13317" width="7.42578125" style="23" customWidth="1"/>
    <col min="13318" max="13318" width="9.85546875" style="23" customWidth="1"/>
    <col min="13319" max="13319" width="52.140625" style="23" customWidth="1"/>
    <col min="13320" max="13320" width="21.7109375" style="23" customWidth="1"/>
    <col min="13321" max="13567" width="11.42578125" style="23"/>
    <col min="13568" max="13568" width="5.42578125" style="23" customWidth="1"/>
    <col min="13569" max="13569" width="11.7109375" style="23" customWidth="1"/>
    <col min="13570" max="13570" width="14.42578125" style="23" customWidth="1"/>
    <col min="13571" max="13571" width="20.42578125" style="23" customWidth="1"/>
    <col min="13572" max="13572" width="18.5703125" style="23" customWidth="1"/>
    <col min="13573" max="13573" width="7.42578125" style="23" customWidth="1"/>
    <col min="13574" max="13574" width="9.85546875" style="23" customWidth="1"/>
    <col min="13575" max="13575" width="52.140625" style="23" customWidth="1"/>
    <col min="13576" max="13576" width="21.7109375" style="23" customWidth="1"/>
    <col min="13577" max="13823" width="11.42578125" style="23"/>
    <col min="13824" max="13824" width="5.42578125" style="23" customWidth="1"/>
    <col min="13825" max="13825" width="11.7109375" style="23" customWidth="1"/>
    <col min="13826" max="13826" width="14.42578125" style="23" customWidth="1"/>
    <col min="13827" max="13827" width="20.42578125" style="23" customWidth="1"/>
    <col min="13828" max="13828" width="18.5703125" style="23" customWidth="1"/>
    <col min="13829" max="13829" width="7.42578125" style="23" customWidth="1"/>
    <col min="13830" max="13830" width="9.85546875" style="23" customWidth="1"/>
    <col min="13831" max="13831" width="52.140625" style="23" customWidth="1"/>
    <col min="13832" max="13832" width="21.7109375" style="23" customWidth="1"/>
    <col min="13833" max="14079" width="11.42578125" style="23"/>
    <col min="14080" max="14080" width="5.42578125" style="23" customWidth="1"/>
    <col min="14081" max="14081" width="11.7109375" style="23" customWidth="1"/>
    <col min="14082" max="14082" width="14.42578125" style="23" customWidth="1"/>
    <col min="14083" max="14083" width="20.42578125" style="23" customWidth="1"/>
    <col min="14084" max="14084" width="18.5703125" style="23" customWidth="1"/>
    <col min="14085" max="14085" width="7.42578125" style="23" customWidth="1"/>
    <col min="14086" max="14086" width="9.85546875" style="23" customWidth="1"/>
    <col min="14087" max="14087" width="52.140625" style="23" customWidth="1"/>
    <col min="14088" max="14088" width="21.7109375" style="23" customWidth="1"/>
    <col min="14089" max="14335" width="11.42578125" style="23"/>
    <col min="14336" max="14336" width="5.42578125" style="23" customWidth="1"/>
    <col min="14337" max="14337" width="11.7109375" style="23" customWidth="1"/>
    <col min="14338" max="14338" width="14.42578125" style="23" customWidth="1"/>
    <col min="14339" max="14339" width="20.42578125" style="23" customWidth="1"/>
    <col min="14340" max="14340" width="18.5703125" style="23" customWidth="1"/>
    <col min="14341" max="14341" width="7.42578125" style="23" customWidth="1"/>
    <col min="14342" max="14342" width="9.85546875" style="23" customWidth="1"/>
    <col min="14343" max="14343" width="52.140625" style="23" customWidth="1"/>
    <col min="14344" max="14344" width="21.7109375" style="23" customWidth="1"/>
    <col min="14345" max="14591" width="11.42578125" style="23"/>
    <col min="14592" max="14592" width="5.42578125" style="23" customWidth="1"/>
    <col min="14593" max="14593" width="11.7109375" style="23" customWidth="1"/>
    <col min="14594" max="14594" width="14.42578125" style="23" customWidth="1"/>
    <col min="14595" max="14595" width="20.42578125" style="23" customWidth="1"/>
    <col min="14596" max="14596" width="18.5703125" style="23" customWidth="1"/>
    <col min="14597" max="14597" width="7.42578125" style="23" customWidth="1"/>
    <col min="14598" max="14598" width="9.85546875" style="23" customWidth="1"/>
    <col min="14599" max="14599" width="52.140625" style="23" customWidth="1"/>
    <col min="14600" max="14600" width="21.7109375" style="23" customWidth="1"/>
    <col min="14601" max="14847" width="11.42578125" style="23"/>
    <col min="14848" max="14848" width="5.42578125" style="23" customWidth="1"/>
    <col min="14849" max="14849" width="11.7109375" style="23" customWidth="1"/>
    <col min="14850" max="14850" width="14.42578125" style="23" customWidth="1"/>
    <col min="14851" max="14851" width="20.42578125" style="23" customWidth="1"/>
    <col min="14852" max="14852" width="18.5703125" style="23" customWidth="1"/>
    <col min="14853" max="14853" width="7.42578125" style="23" customWidth="1"/>
    <col min="14854" max="14854" width="9.85546875" style="23" customWidth="1"/>
    <col min="14855" max="14855" width="52.140625" style="23" customWidth="1"/>
    <col min="14856" max="14856" width="21.7109375" style="23" customWidth="1"/>
    <col min="14857" max="15103" width="11.42578125" style="23"/>
    <col min="15104" max="15104" width="5.42578125" style="23" customWidth="1"/>
    <col min="15105" max="15105" width="11.7109375" style="23" customWidth="1"/>
    <col min="15106" max="15106" width="14.42578125" style="23" customWidth="1"/>
    <col min="15107" max="15107" width="20.42578125" style="23" customWidth="1"/>
    <col min="15108" max="15108" width="18.5703125" style="23" customWidth="1"/>
    <col min="15109" max="15109" width="7.42578125" style="23" customWidth="1"/>
    <col min="15110" max="15110" width="9.85546875" style="23" customWidth="1"/>
    <col min="15111" max="15111" width="52.140625" style="23" customWidth="1"/>
    <col min="15112" max="15112" width="21.7109375" style="23" customWidth="1"/>
    <col min="15113" max="15359" width="11.42578125" style="23"/>
    <col min="15360" max="15360" width="5.42578125" style="23" customWidth="1"/>
    <col min="15361" max="15361" width="11.7109375" style="23" customWidth="1"/>
    <col min="15362" max="15362" width="14.42578125" style="23" customWidth="1"/>
    <col min="15363" max="15363" width="20.42578125" style="23" customWidth="1"/>
    <col min="15364" max="15364" width="18.5703125" style="23" customWidth="1"/>
    <col min="15365" max="15365" width="7.42578125" style="23" customWidth="1"/>
    <col min="15366" max="15366" width="9.85546875" style="23" customWidth="1"/>
    <col min="15367" max="15367" width="52.140625" style="23" customWidth="1"/>
    <col min="15368" max="15368" width="21.7109375" style="23" customWidth="1"/>
    <col min="15369" max="15615" width="11.42578125" style="23"/>
    <col min="15616" max="15616" width="5.42578125" style="23" customWidth="1"/>
    <col min="15617" max="15617" width="11.7109375" style="23" customWidth="1"/>
    <col min="15618" max="15618" width="14.42578125" style="23" customWidth="1"/>
    <col min="15619" max="15619" width="20.42578125" style="23" customWidth="1"/>
    <col min="15620" max="15620" width="18.5703125" style="23" customWidth="1"/>
    <col min="15621" max="15621" width="7.42578125" style="23" customWidth="1"/>
    <col min="15622" max="15622" width="9.85546875" style="23" customWidth="1"/>
    <col min="15623" max="15623" width="52.140625" style="23" customWidth="1"/>
    <col min="15624" max="15624" width="21.7109375" style="23" customWidth="1"/>
    <col min="15625" max="15871" width="11.42578125" style="23"/>
    <col min="15872" max="15872" width="5.42578125" style="23" customWidth="1"/>
    <col min="15873" max="15873" width="11.7109375" style="23" customWidth="1"/>
    <col min="15874" max="15874" width="14.42578125" style="23" customWidth="1"/>
    <col min="15875" max="15875" width="20.42578125" style="23" customWidth="1"/>
    <col min="15876" max="15876" width="18.5703125" style="23" customWidth="1"/>
    <col min="15877" max="15877" width="7.42578125" style="23" customWidth="1"/>
    <col min="15878" max="15878" width="9.85546875" style="23" customWidth="1"/>
    <col min="15879" max="15879" width="52.140625" style="23" customWidth="1"/>
    <col min="15880" max="15880" width="21.7109375" style="23" customWidth="1"/>
    <col min="15881" max="16127" width="11.42578125" style="23"/>
    <col min="16128" max="16128" width="5.42578125" style="23" customWidth="1"/>
    <col min="16129" max="16129" width="11.7109375" style="23" customWidth="1"/>
    <col min="16130" max="16130" width="14.42578125" style="23" customWidth="1"/>
    <col min="16131" max="16131" width="20.42578125" style="23" customWidth="1"/>
    <col min="16132" max="16132" width="18.5703125" style="23" customWidth="1"/>
    <col min="16133" max="16133" width="7.42578125" style="23" customWidth="1"/>
    <col min="16134" max="16134" width="9.85546875" style="23" customWidth="1"/>
    <col min="16135" max="16135" width="52.140625" style="23" customWidth="1"/>
    <col min="16136" max="16136" width="21.7109375" style="23" customWidth="1"/>
    <col min="16137" max="16384" width="11.42578125" style="23"/>
  </cols>
  <sheetData>
    <row r="1" spans="1:8" ht="20.25" x14ac:dyDescent="0.3">
      <c r="A1" s="588" t="s">
        <v>3263</v>
      </c>
      <c r="B1" s="588"/>
      <c r="C1" s="588"/>
      <c r="D1" s="588"/>
      <c r="E1" s="588"/>
      <c r="F1" s="588"/>
      <c r="G1" s="588"/>
      <c r="H1" s="588"/>
    </row>
    <row r="2" spans="1:8" ht="20.25" x14ac:dyDescent="0.3">
      <c r="A2" s="588" t="s">
        <v>2785</v>
      </c>
      <c r="B2" s="588"/>
      <c r="C2" s="588"/>
      <c r="D2" s="588"/>
      <c r="E2" s="588"/>
      <c r="F2" s="588"/>
      <c r="G2" s="588"/>
      <c r="H2" s="588"/>
    </row>
    <row r="3" spans="1:8" ht="20.25" x14ac:dyDescent="0.3">
      <c r="A3" s="588" t="s">
        <v>2786</v>
      </c>
      <c r="B3" s="588"/>
      <c r="C3" s="588"/>
      <c r="D3" s="588"/>
      <c r="E3" s="588"/>
      <c r="F3" s="588"/>
      <c r="G3" s="588"/>
      <c r="H3" s="588"/>
    </row>
    <row r="4" spans="1:8" ht="20.25" x14ac:dyDescent="0.3">
      <c r="A4" s="588" t="s">
        <v>2787</v>
      </c>
      <c r="B4" s="588"/>
      <c r="C4" s="588"/>
      <c r="D4" s="588"/>
      <c r="E4" s="588"/>
      <c r="F4" s="588"/>
      <c r="G4" s="588"/>
      <c r="H4" s="588"/>
    </row>
    <row r="5" spans="1:8" ht="21" thickBot="1" x14ac:dyDescent="0.35">
      <c r="A5" s="589" t="s">
        <v>2788</v>
      </c>
      <c r="B5" s="589"/>
      <c r="C5" s="589"/>
      <c r="D5" s="589"/>
      <c r="E5" s="589"/>
      <c r="F5" s="589"/>
      <c r="G5" s="589"/>
      <c r="H5" s="589"/>
    </row>
    <row r="6" spans="1:8" ht="17.25" thickBot="1" x14ac:dyDescent="0.25">
      <c r="A6" s="560" t="s">
        <v>0</v>
      </c>
      <c r="B6" s="560" t="s">
        <v>2789</v>
      </c>
      <c r="C6" s="591" t="s">
        <v>2790</v>
      </c>
      <c r="D6" s="592"/>
      <c r="E6" s="591" t="s">
        <v>2791</v>
      </c>
      <c r="F6" s="451"/>
      <c r="G6" s="451"/>
      <c r="H6" s="592"/>
    </row>
    <row r="7" spans="1:8" ht="54" customHeight="1" thickBot="1" x14ac:dyDescent="0.25">
      <c r="A7" s="561"/>
      <c r="B7" s="590"/>
      <c r="C7" s="259" t="s">
        <v>2792</v>
      </c>
      <c r="D7" s="259" t="s">
        <v>2793</v>
      </c>
      <c r="E7" s="38" t="s">
        <v>2794</v>
      </c>
      <c r="F7" s="38" t="s">
        <v>2795</v>
      </c>
      <c r="G7" s="38" t="s">
        <v>2796</v>
      </c>
      <c r="H7" s="38" t="s">
        <v>2797</v>
      </c>
    </row>
    <row r="8" spans="1:8" ht="17.25" thickBot="1" x14ac:dyDescent="0.35">
      <c r="A8" s="583" t="s">
        <v>1384</v>
      </c>
      <c r="B8" s="584"/>
      <c r="C8" s="584"/>
      <c r="D8" s="584"/>
      <c r="E8" s="584"/>
      <c r="F8" s="584"/>
      <c r="G8" s="584"/>
      <c r="H8" s="485"/>
    </row>
    <row r="9" spans="1:8" ht="198.75" customHeight="1" thickBot="1" x14ac:dyDescent="0.25">
      <c r="A9" s="260" t="s">
        <v>2080</v>
      </c>
      <c r="B9" s="261" t="s">
        <v>2798</v>
      </c>
      <c r="C9" s="261" t="s">
        <v>2799</v>
      </c>
      <c r="D9" s="261" t="s">
        <v>2800</v>
      </c>
      <c r="E9" s="266" t="s">
        <v>2801</v>
      </c>
      <c r="F9" s="261" t="s">
        <v>2802</v>
      </c>
      <c r="G9" s="265" t="s">
        <v>2803</v>
      </c>
      <c r="H9" s="262">
        <v>25000000</v>
      </c>
    </row>
    <row r="10" spans="1:8" ht="17.25" thickBot="1" x14ac:dyDescent="0.25">
      <c r="A10" s="585" t="s">
        <v>1382</v>
      </c>
      <c r="B10" s="586"/>
      <c r="C10" s="586"/>
      <c r="D10" s="586"/>
      <c r="E10" s="586"/>
      <c r="F10" s="586"/>
      <c r="G10" s="587"/>
      <c r="H10" s="263">
        <f>SUM(H9)</f>
        <v>25000000</v>
      </c>
    </row>
    <row r="11" spans="1:8" ht="17.25" thickBot="1" x14ac:dyDescent="0.25">
      <c r="A11" s="585" t="s">
        <v>1389</v>
      </c>
      <c r="B11" s="586"/>
      <c r="C11" s="586"/>
      <c r="D11" s="586"/>
      <c r="E11" s="586"/>
      <c r="F11" s="586"/>
      <c r="G11" s="587"/>
      <c r="H11" s="264">
        <f>SUM(H10)</f>
        <v>25000000</v>
      </c>
    </row>
    <row r="12" spans="1:8" ht="16.5" x14ac:dyDescent="0.3">
      <c r="A12" s="71"/>
      <c r="B12" s="71"/>
      <c r="C12" s="71"/>
      <c r="D12" s="71"/>
      <c r="E12" s="71"/>
      <c r="F12" s="71"/>
      <c r="G12" s="71"/>
      <c r="H12" s="71"/>
    </row>
  </sheetData>
  <mergeCells count="12">
    <mergeCell ref="A8:H8"/>
    <mergeCell ref="A10:G10"/>
    <mergeCell ref="A11:G11"/>
    <mergeCell ref="A1:H1"/>
    <mergeCell ref="A2:H2"/>
    <mergeCell ref="A3:H3"/>
    <mergeCell ref="A4:H4"/>
    <mergeCell ref="A5:H5"/>
    <mergeCell ref="A6:A7"/>
    <mergeCell ref="B6:B7"/>
    <mergeCell ref="C6:D6"/>
    <mergeCell ref="E6:H6"/>
  </mergeCells>
  <pageMargins left="0.75" right="0.75" top="1" bottom="1" header="0" footer="0"/>
  <pageSetup scale="8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75A8-951A-43C1-85A0-70702C59CD61}">
  <dimension ref="A1:R640"/>
  <sheetViews>
    <sheetView zoomScale="80" zoomScaleNormal="80" workbookViewId="0">
      <selection activeCell="J10" sqref="J10"/>
    </sheetView>
  </sheetViews>
  <sheetFormatPr baseColWidth="10" defaultRowHeight="12.75" x14ac:dyDescent="0.2"/>
  <cols>
    <col min="1" max="1" width="29.42578125" customWidth="1"/>
    <col min="2" max="2" width="23.7109375" bestFit="1" customWidth="1"/>
    <col min="3" max="3" width="27.85546875" customWidth="1"/>
    <col min="4" max="4" width="23" customWidth="1"/>
    <col min="5" max="5" width="30.42578125" customWidth="1"/>
    <col min="6" max="6" width="25.140625" customWidth="1"/>
    <col min="7" max="7" width="26" customWidth="1"/>
    <col min="8" max="8" width="23.42578125" customWidth="1"/>
    <col min="9" max="9" width="17.85546875" style="20" customWidth="1"/>
    <col min="10" max="18" width="11.42578125" style="20"/>
  </cols>
  <sheetData>
    <row r="1" spans="1:10" ht="20.25" x14ac:dyDescent="0.2">
      <c r="A1" s="609" t="s">
        <v>3264</v>
      </c>
      <c r="B1" s="609"/>
      <c r="C1" s="609"/>
      <c r="D1" s="609"/>
      <c r="E1" s="609"/>
      <c r="F1" s="609"/>
      <c r="G1" s="609"/>
      <c r="H1" s="609"/>
      <c r="I1" s="609"/>
    </row>
    <row r="2" spans="1:10" ht="20.25" x14ac:dyDescent="0.2">
      <c r="A2" s="610" t="s">
        <v>9</v>
      </c>
      <c r="B2" s="610"/>
      <c r="C2" s="610"/>
      <c r="D2" s="610"/>
      <c r="E2" s="610"/>
      <c r="F2" s="610"/>
      <c r="G2" s="610"/>
      <c r="H2" s="610"/>
      <c r="I2" s="610"/>
    </row>
    <row r="3" spans="1:10" ht="21" thickBot="1" x14ac:dyDescent="0.25">
      <c r="A3" s="611" t="s">
        <v>67</v>
      </c>
      <c r="B3" s="611"/>
      <c r="C3" s="611"/>
      <c r="D3" s="611"/>
      <c r="E3" s="611"/>
      <c r="F3" s="611"/>
      <c r="G3" s="611"/>
      <c r="H3" s="611"/>
      <c r="I3" s="611"/>
    </row>
    <row r="4" spans="1:10" ht="43.5" customHeight="1" thickBot="1" x14ac:dyDescent="0.35">
      <c r="A4" s="625" t="s">
        <v>2859</v>
      </c>
      <c r="B4" s="626"/>
      <c r="C4" s="626"/>
      <c r="D4" s="626"/>
      <c r="E4" s="627"/>
      <c r="F4" s="630" t="s">
        <v>2860</v>
      </c>
      <c r="G4" s="631"/>
      <c r="H4" s="632"/>
      <c r="I4" s="354"/>
      <c r="J4" s="354"/>
    </row>
    <row r="5" spans="1:10" ht="17.25" thickBot="1" x14ac:dyDescent="0.25">
      <c r="A5" s="628"/>
      <c r="B5" s="628"/>
      <c r="C5" s="628"/>
      <c r="D5" s="628"/>
      <c r="E5" s="628"/>
      <c r="F5" s="628"/>
      <c r="G5" s="628"/>
      <c r="H5" s="628"/>
      <c r="I5" s="629"/>
      <c r="J5" s="629"/>
    </row>
    <row r="6" spans="1:10" ht="16.5" customHeight="1" thickBot="1" x14ac:dyDescent="0.35">
      <c r="A6" s="612" t="s">
        <v>0</v>
      </c>
      <c r="B6" s="615" t="s">
        <v>4</v>
      </c>
      <c r="C6" s="616"/>
      <c r="D6" s="619" t="s">
        <v>2853</v>
      </c>
      <c r="E6" s="620"/>
      <c r="F6" s="621"/>
      <c r="G6" s="622" t="s">
        <v>2</v>
      </c>
      <c r="H6" s="622" t="s">
        <v>2854</v>
      </c>
      <c r="I6" s="353"/>
      <c r="J6" s="353"/>
    </row>
    <row r="7" spans="1:10" ht="13.5" customHeight="1" thickBot="1" x14ac:dyDescent="0.35">
      <c r="A7" s="613"/>
      <c r="B7" s="617"/>
      <c r="C7" s="618"/>
      <c r="D7" s="612" t="s">
        <v>2855</v>
      </c>
      <c r="E7" s="612" t="s">
        <v>2856</v>
      </c>
      <c r="F7" s="612" t="s">
        <v>2857</v>
      </c>
      <c r="G7" s="623"/>
      <c r="H7" s="623"/>
      <c r="I7" s="353"/>
      <c r="J7" s="353"/>
    </row>
    <row r="8" spans="1:10" ht="33.75" thickBot="1" x14ac:dyDescent="0.35">
      <c r="A8" s="614"/>
      <c r="B8" s="329" t="s">
        <v>3</v>
      </c>
      <c r="C8" s="330" t="s">
        <v>2858</v>
      </c>
      <c r="D8" s="614"/>
      <c r="E8" s="614"/>
      <c r="F8" s="614"/>
      <c r="G8" s="624"/>
      <c r="H8" s="624"/>
      <c r="I8" s="353"/>
      <c r="J8" s="353"/>
    </row>
    <row r="9" spans="1:10" ht="17.25" thickBot="1" x14ac:dyDescent="0.35">
      <c r="A9" s="583" t="s">
        <v>1386</v>
      </c>
      <c r="B9" s="584"/>
      <c r="C9" s="584"/>
      <c r="D9" s="584"/>
      <c r="E9" s="584"/>
      <c r="F9" s="584"/>
      <c r="G9" s="584"/>
      <c r="H9" s="485"/>
    </row>
    <row r="10" spans="1:10" ht="15" x14ac:dyDescent="0.25">
      <c r="A10" s="607" t="s">
        <v>2861</v>
      </c>
      <c r="B10" s="331" t="s">
        <v>2862</v>
      </c>
      <c r="C10" s="332" t="s">
        <v>2863</v>
      </c>
      <c r="D10" s="333">
        <v>20</v>
      </c>
      <c r="E10" s="334">
        <v>9</v>
      </c>
      <c r="F10" s="335">
        <v>0</v>
      </c>
      <c r="G10" s="336">
        <v>2600000</v>
      </c>
      <c r="H10" s="337">
        <v>2600000</v>
      </c>
    </row>
    <row r="11" spans="1:10" ht="15.75" thickBot="1" x14ac:dyDescent="0.3">
      <c r="A11" s="608"/>
      <c r="B11" s="331" t="s">
        <v>2864</v>
      </c>
      <c r="C11" s="332" t="s">
        <v>2863</v>
      </c>
      <c r="D11" s="333">
        <v>2</v>
      </c>
      <c r="E11" s="334">
        <v>1</v>
      </c>
      <c r="F11" s="335">
        <v>0</v>
      </c>
      <c r="G11" s="336">
        <v>862492</v>
      </c>
      <c r="H11" s="337">
        <v>862492</v>
      </c>
    </row>
    <row r="12" spans="1:10" ht="17.25" thickBot="1" x14ac:dyDescent="0.35">
      <c r="A12" s="583" t="s">
        <v>69</v>
      </c>
      <c r="B12" s="593"/>
      <c r="C12" s="593"/>
      <c r="D12" s="593"/>
      <c r="E12" s="593"/>
      <c r="F12" s="593"/>
      <c r="G12" s="347">
        <f>+SUM(G10:G11)</f>
        <v>3462492</v>
      </c>
      <c r="H12" s="347">
        <f>+SUM(H10:H11)</f>
        <v>3462492</v>
      </c>
    </row>
    <row r="13" spans="1:10" ht="17.25" thickBot="1" x14ac:dyDescent="0.35">
      <c r="A13" s="583" t="s">
        <v>1385</v>
      </c>
      <c r="B13" s="584"/>
      <c r="C13" s="584"/>
      <c r="D13" s="584"/>
      <c r="E13" s="584"/>
      <c r="F13" s="584"/>
      <c r="G13" s="584"/>
      <c r="H13" s="485"/>
    </row>
    <row r="14" spans="1:10" ht="15" x14ac:dyDescent="0.25">
      <c r="A14" s="338" t="s">
        <v>2865</v>
      </c>
      <c r="B14" s="331" t="s">
        <v>2865</v>
      </c>
      <c r="C14" s="332" t="s">
        <v>2866</v>
      </c>
      <c r="D14" s="333">
        <v>4</v>
      </c>
      <c r="E14" s="334">
        <v>1</v>
      </c>
      <c r="F14" s="335">
        <v>0</v>
      </c>
      <c r="G14" s="336">
        <v>247798</v>
      </c>
      <c r="H14" s="337">
        <v>247798</v>
      </c>
    </row>
    <row r="15" spans="1:10" ht="15.75" thickBot="1" x14ac:dyDescent="0.3">
      <c r="A15" s="338" t="s">
        <v>2867</v>
      </c>
      <c r="B15" s="331" t="s">
        <v>2868</v>
      </c>
      <c r="C15" s="332" t="s">
        <v>2863</v>
      </c>
      <c r="D15" s="333">
        <v>3</v>
      </c>
      <c r="E15" s="334">
        <v>2</v>
      </c>
      <c r="F15" s="335">
        <v>0</v>
      </c>
      <c r="G15" s="336">
        <v>1787246</v>
      </c>
      <c r="H15" s="337">
        <v>787249</v>
      </c>
    </row>
    <row r="16" spans="1:10" ht="17.25" thickBot="1" x14ac:dyDescent="0.35">
      <c r="A16" s="583" t="s">
        <v>69</v>
      </c>
      <c r="B16" s="593"/>
      <c r="C16" s="593"/>
      <c r="D16" s="593"/>
      <c r="E16" s="593"/>
      <c r="F16" s="593"/>
      <c r="G16" s="347">
        <f>+SUM(G14:G15)</f>
        <v>2035044</v>
      </c>
      <c r="H16" s="347">
        <f>+SUM(H14:H15)</f>
        <v>1035047</v>
      </c>
    </row>
    <row r="17" spans="1:8" ht="17.25" thickBot="1" x14ac:dyDescent="0.35">
      <c r="A17" s="583" t="s">
        <v>1384</v>
      </c>
      <c r="B17" s="584"/>
      <c r="C17" s="584"/>
      <c r="D17" s="584"/>
      <c r="E17" s="584"/>
      <c r="F17" s="584"/>
      <c r="G17" s="584"/>
      <c r="H17" s="485"/>
    </row>
    <row r="18" spans="1:8" ht="14.25" customHeight="1" x14ac:dyDescent="0.2">
      <c r="A18" s="604" t="s">
        <v>2869</v>
      </c>
      <c r="B18" s="601" t="s">
        <v>2869</v>
      </c>
      <c r="C18" s="332" t="s">
        <v>2870</v>
      </c>
      <c r="D18" s="333">
        <v>33</v>
      </c>
      <c r="E18" s="334">
        <v>7</v>
      </c>
      <c r="F18" s="335">
        <v>0</v>
      </c>
      <c r="G18" s="336">
        <v>2752620</v>
      </c>
      <c r="H18" s="337">
        <v>2602620</v>
      </c>
    </row>
    <row r="19" spans="1:8" ht="14.25" customHeight="1" x14ac:dyDescent="0.2">
      <c r="A19" s="605"/>
      <c r="B19" s="602"/>
      <c r="C19" s="332" t="s">
        <v>2871</v>
      </c>
      <c r="D19" s="333">
        <v>5</v>
      </c>
      <c r="E19" s="334">
        <v>1</v>
      </c>
      <c r="F19" s="335">
        <v>0</v>
      </c>
      <c r="G19" s="336">
        <v>661950</v>
      </c>
      <c r="H19" s="337">
        <v>511950</v>
      </c>
    </row>
    <row r="20" spans="1:8" ht="14.25" customHeight="1" x14ac:dyDescent="0.2">
      <c r="A20" s="605"/>
      <c r="B20" s="602"/>
      <c r="C20" s="332" t="s">
        <v>2863</v>
      </c>
      <c r="D20" s="333">
        <v>80</v>
      </c>
      <c r="E20" s="334">
        <v>25</v>
      </c>
      <c r="F20" s="335">
        <v>0</v>
      </c>
      <c r="G20" s="336">
        <v>8490012</v>
      </c>
      <c r="H20" s="337">
        <v>7663550</v>
      </c>
    </row>
    <row r="21" spans="1:8" ht="14.25" customHeight="1" x14ac:dyDescent="0.2">
      <c r="A21" s="605"/>
      <c r="B21" s="602"/>
      <c r="C21" s="332" t="s">
        <v>2872</v>
      </c>
      <c r="D21" s="333">
        <v>24</v>
      </c>
      <c r="E21" s="334">
        <v>8</v>
      </c>
      <c r="F21" s="335">
        <v>0</v>
      </c>
      <c r="G21" s="336">
        <v>2380350</v>
      </c>
      <c r="H21" s="337">
        <v>2380350</v>
      </c>
    </row>
    <row r="22" spans="1:8" ht="14.25" customHeight="1" x14ac:dyDescent="0.2">
      <c r="A22" s="605"/>
      <c r="B22" s="602"/>
      <c r="C22" s="332" t="s">
        <v>2873</v>
      </c>
      <c r="D22" s="333">
        <v>10</v>
      </c>
      <c r="E22" s="334">
        <v>3</v>
      </c>
      <c r="F22" s="335">
        <v>0</v>
      </c>
      <c r="G22" s="336">
        <v>1240948</v>
      </c>
      <c r="H22" s="337">
        <v>1090948</v>
      </c>
    </row>
    <row r="23" spans="1:8" ht="14.25" customHeight="1" x14ac:dyDescent="0.2">
      <c r="A23" s="605"/>
      <c r="B23" s="602"/>
      <c r="C23" s="332" t="s">
        <v>2874</v>
      </c>
      <c r="D23" s="333">
        <v>11</v>
      </c>
      <c r="E23" s="334">
        <v>4</v>
      </c>
      <c r="F23" s="335">
        <v>0</v>
      </c>
      <c r="G23" s="336">
        <v>765930</v>
      </c>
      <c r="H23" s="337">
        <v>765930</v>
      </c>
    </row>
    <row r="24" spans="1:8" ht="14.25" customHeight="1" x14ac:dyDescent="0.2">
      <c r="A24" s="606"/>
      <c r="B24" s="603"/>
      <c r="C24" s="332" t="s">
        <v>2875</v>
      </c>
      <c r="D24" s="333">
        <v>9</v>
      </c>
      <c r="E24" s="334">
        <v>2</v>
      </c>
      <c r="F24" s="335">
        <v>0</v>
      </c>
      <c r="G24" s="336">
        <v>848600</v>
      </c>
      <c r="H24" s="337">
        <v>548600</v>
      </c>
    </row>
    <row r="25" spans="1:8" ht="15.75" thickBot="1" x14ac:dyDescent="0.3">
      <c r="A25" s="338" t="s">
        <v>2876</v>
      </c>
      <c r="B25" s="331" t="s">
        <v>2877</v>
      </c>
      <c r="C25" s="332" t="s">
        <v>2863</v>
      </c>
      <c r="D25" s="333">
        <v>13</v>
      </c>
      <c r="E25" s="334">
        <v>5</v>
      </c>
      <c r="F25" s="335">
        <v>0</v>
      </c>
      <c r="G25" s="336">
        <v>1576280</v>
      </c>
      <c r="H25" s="337">
        <v>1117280</v>
      </c>
    </row>
    <row r="26" spans="1:8" ht="17.25" thickBot="1" x14ac:dyDescent="0.35">
      <c r="A26" s="583" t="s">
        <v>69</v>
      </c>
      <c r="B26" s="593"/>
      <c r="C26" s="593"/>
      <c r="D26" s="593"/>
      <c r="E26" s="593"/>
      <c r="F26" s="593"/>
      <c r="G26" s="347">
        <f>+SUM(G18:G25)</f>
        <v>18716690</v>
      </c>
      <c r="H26" s="347">
        <f>+SUM(H18:H25)</f>
        <v>16681228</v>
      </c>
    </row>
    <row r="27" spans="1:8" ht="17.25" thickBot="1" x14ac:dyDescent="0.35">
      <c r="A27" s="583" t="s">
        <v>1216</v>
      </c>
      <c r="B27" s="584"/>
      <c r="C27" s="584"/>
      <c r="D27" s="584"/>
      <c r="E27" s="584"/>
      <c r="F27" s="584"/>
      <c r="G27" s="584"/>
      <c r="H27" s="485"/>
    </row>
    <row r="28" spans="1:8" ht="15" x14ac:dyDescent="0.25">
      <c r="A28" s="338" t="s">
        <v>2383</v>
      </c>
      <c r="B28" s="331" t="s">
        <v>2878</v>
      </c>
      <c r="C28" s="332" t="s">
        <v>2879</v>
      </c>
      <c r="D28" s="333">
        <v>4</v>
      </c>
      <c r="E28" s="334">
        <v>1</v>
      </c>
      <c r="F28" s="335">
        <v>0</v>
      </c>
      <c r="G28" s="336">
        <v>968000</v>
      </c>
      <c r="H28" s="337">
        <v>968000</v>
      </c>
    </row>
    <row r="29" spans="1:8" ht="15" x14ac:dyDescent="0.25">
      <c r="A29" s="604" t="s">
        <v>2880</v>
      </c>
      <c r="B29" s="331" t="s">
        <v>2881</v>
      </c>
      <c r="C29" s="332" t="s">
        <v>2879</v>
      </c>
      <c r="D29" s="333">
        <v>67</v>
      </c>
      <c r="E29" s="334">
        <v>24</v>
      </c>
      <c r="F29" s="335">
        <v>0</v>
      </c>
      <c r="G29" s="336">
        <v>10154458</v>
      </c>
      <c r="H29" s="337">
        <v>9954458</v>
      </c>
    </row>
    <row r="30" spans="1:8" ht="15" x14ac:dyDescent="0.25">
      <c r="A30" s="605"/>
      <c r="B30" s="331" t="s">
        <v>2882</v>
      </c>
      <c r="C30" s="332" t="s">
        <v>2879</v>
      </c>
      <c r="D30" s="333">
        <v>33</v>
      </c>
      <c r="E30" s="334">
        <v>14</v>
      </c>
      <c r="F30" s="335">
        <v>0</v>
      </c>
      <c r="G30" s="336">
        <v>6603698</v>
      </c>
      <c r="H30" s="337">
        <v>6603698</v>
      </c>
    </row>
    <row r="31" spans="1:8" ht="15" x14ac:dyDescent="0.25">
      <c r="A31" s="605"/>
      <c r="B31" s="331" t="s">
        <v>2883</v>
      </c>
      <c r="C31" s="332" t="s">
        <v>2879</v>
      </c>
      <c r="D31" s="333">
        <v>40</v>
      </c>
      <c r="E31" s="334">
        <v>9</v>
      </c>
      <c r="F31" s="335">
        <v>0</v>
      </c>
      <c r="G31" s="336">
        <v>3663487</v>
      </c>
      <c r="H31" s="337">
        <v>3463487</v>
      </c>
    </row>
    <row r="32" spans="1:8" ht="15" x14ac:dyDescent="0.25">
      <c r="A32" s="605"/>
      <c r="B32" s="331" t="s">
        <v>2884</v>
      </c>
      <c r="C32" s="332" t="s">
        <v>2879</v>
      </c>
      <c r="D32" s="333">
        <v>36</v>
      </c>
      <c r="E32" s="334">
        <v>11</v>
      </c>
      <c r="F32" s="335">
        <v>0</v>
      </c>
      <c r="G32" s="336">
        <v>4803930</v>
      </c>
      <c r="H32" s="337">
        <v>4803930</v>
      </c>
    </row>
    <row r="33" spans="1:8" ht="15" x14ac:dyDescent="0.25">
      <c r="A33" s="605"/>
      <c r="B33" s="331" t="s">
        <v>2885</v>
      </c>
      <c r="C33" s="332" t="s">
        <v>2879</v>
      </c>
      <c r="D33" s="333">
        <v>108</v>
      </c>
      <c r="E33" s="334">
        <v>29</v>
      </c>
      <c r="F33" s="335">
        <v>0</v>
      </c>
      <c r="G33" s="336">
        <v>11807047</v>
      </c>
      <c r="H33" s="337">
        <v>11807047</v>
      </c>
    </row>
    <row r="34" spans="1:8" ht="15" x14ac:dyDescent="0.25">
      <c r="A34" s="605"/>
      <c r="B34" s="331" t="s">
        <v>2886</v>
      </c>
      <c r="C34" s="332" t="s">
        <v>2863</v>
      </c>
      <c r="D34" s="333">
        <v>3</v>
      </c>
      <c r="E34" s="334">
        <v>1</v>
      </c>
      <c r="F34" s="335">
        <v>0</v>
      </c>
      <c r="G34" s="336">
        <v>457850</v>
      </c>
      <c r="H34" s="337">
        <v>457850</v>
      </c>
    </row>
    <row r="35" spans="1:8" ht="15" x14ac:dyDescent="0.25">
      <c r="A35" s="605"/>
      <c r="B35" s="331" t="s">
        <v>2887</v>
      </c>
      <c r="C35" s="332" t="s">
        <v>2879</v>
      </c>
      <c r="D35" s="333">
        <v>3</v>
      </c>
      <c r="E35" s="334">
        <v>1</v>
      </c>
      <c r="F35" s="335">
        <v>0</v>
      </c>
      <c r="G35" s="336">
        <v>100000</v>
      </c>
      <c r="H35" s="337">
        <v>100000</v>
      </c>
    </row>
    <row r="36" spans="1:8" ht="15" x14ac:dyDescent="0.25">
      <c r="A36" s="605"/>
      <c r="B36" s="331" t="s">
        <v>2888</v>
      </c>
      <c r="C36" s="332" t="s">
        <v>2879</v>
      </c>
      <c r="D36" s="333">
        <v>8</v>
      </c>
      <c r="E36" s="334">
        <v>3</v>
      </c>
      <c r="F36" s="335">
        <v>0</v>
      </c>
      <c r="G36" s="336">
        <v>900940</v>
      </c>
      <c r="H36" s="337">
        <v>900940</v>
      </c>
    </row>
    <row r="37" spans="1:8" ht="15" x14ac:dyDescent="0.25">
      <c r="A37" s="605"/>
      <c r="B37" s="331" t="s">
        <v>2889</v>
      </c>
      <c r="C37" s="332" t="s">
        <v>2879</v>
      </c>
      <c r="D37" s="333">
        <v>6</v>
      </c>
      <c r="E37" s="334">
        <v>2</v>
      </c>
      <c r="F37" s="335">
        <v>0</v>
      </c>
      <c r="G37" s="336">
        <v>457000</v>
      </c>
      <c r="H37" s="337">
        <v>457000</v>
      </c>
    </row>
    <row r="38" spans="1:8" ht="15" x14ac:dyDescent="0.25">
      <c r="A38" s="605"/>
      <c r="B38" s="331" t="s">
        <v>2890</v>
      </c>
      <c r="C38" s="332" t="s">
        <v>2891</v>
      </c>
      <c r="D38" s="333">
        <v>4</v>
      </c>
      <c r="E38" s="334">
        <v>1</v>
      </c>
      <c r="F38" s="335">
        <v>0</v>
      </c>
      <c r="G38" s="336">
        <v>647960</v>
      </c>
      <c r="H38" s="337">
        <v>647960</v>
      </c>
    </row>
    <row r="39" spans="1:8" ht="15" x14ac:dyDescent="0.25">
      <c r="A39" s="605"/>
      <c r="B39" s="331" t="s">
        <v>2892</v>
      </c>
      <c r="C39" s="332" t="s">
        <v>2879</v>
      </c>
      <c r="D39" s="333">
        <v>5</v>
      </c>
      <c r="E39" s="334">
        <v>2</v>
      </c>
      <c r="F39" s="335">
        <v>0</v>
      </c>
      <c r="G39" s="336">
        <v>623860</v>
      </c>
      <c r="H39" s="337">
        <v>623860</v>
      </c>
    </row>
    <row r="40" spans="1:8" ht="15" x14ac:dyDescent="0.25">
      <c r="A40" s="605"/>
      <c r="B40" s="331" t="s">
        <v>2893</v>
      </c>
      <c r="C40" s="332" t="s">
        <v>2863</v>
      </c>
      <c r="D40" s="333">
        <v>2</v>
      </c>
      <c r="E40" s="334">
        <v>1</v>
      </c>
      <c r="F40" s="335">
        <v>0</v>
      </c>
      <c r="G40" s="336">
        <v>218761</v>
      </c>
      <c r="H40" s="337">
        <v>218761</v>
      </c>
    </row>
    <row r="41" spans="1:8" ht="15" x14ac:dyDescent="0.25">
      <c r="A41" s="606"/>
      <c r="B41" s="331" t="s">
        <v>2894</v>
      </c>
      <c r="C41" s="332" t="s">
        <v>2879</v>
      </c>
      <c r="D41" s="333">
        <v>45</v>
      </c>
      <c r="E41" s="334">
        <v>16</v>
      </c>
      <c r="F41" s="335">
        <v>0</v>
      </c>
      <c r="G41" s="336">
        <v>6357174</v>
      </c>
      <c r="H41" s="337">
        <v>6357174</v>
      </c>
    </row>
    <row r="42" spans="1:8" ht="15" x14ac:dyDescent="0.25">
      <c r="A42" s="604" t="s">
        <v>2394</v>
      </c>
      <c r="B42" s="331" t="s">
        <v>2895</v>
      </c>
      <c r="C42" s="332" t="s">
        <v>2879</v>
      </c>
      <c r="D42" s="333">
        <v>3</v>
      </c>
      <c r="E42" s="334">
        <v>1</v>
      </c>
      <c r="F42" s="335">
        <v>0</v>
      </c>
      <c r="G42" s="336">
        <v>169590</v>
      </c>
      <c r="H42" s="337">
        <v>169590</v>
      </c>
    </row>
    <row r="43" spans="1:8" ht="15" x14ac:dyDescent="0.25">
      <c r="A43" s="605"/>
      <c r="B43" s="331" t="s">
        <v>2896</v>
      </c>
      <c r="C43" s="332" t="s">
        <v>2879</v>
      </c>
      <c r="D43" s="333">
        <v>4</v>
      </c>
      <c r="E43" s="334">
        <v>1</v>
      </c>
      <c r="F43" s="335">
        <v>0</v>
      </c>
      <c r="G43" s="336">
        <v>601000</v>
      </c>
      <c r="H43" s="337">
        <v>601000</v>
      </c>
    </row>
    <row r="44" spans="1:8" ht="15" x14ac:dyDescent="0.25">
      <c r="A44" s="605"/>
      <c r="B44" s="331" t="s">
        <v>2897</v>
      </c>
      <c r="C44" s="332" t="s">
        <v>2879</v>
      </c>
      <c r="D44" s="333">
        <v>1</v>
      </c>
      <c r="E44" s="334">
        <v>1</v>
      </c>
      <c r="F44" s="335">
        <v>0</v>
      </c>
      <c r="G44" s="336">
        <v>164900</v>
      </c>
      <c r="H44" s="337">
        <v>164900</v>
      </c>
    </row>
    <row r="45" spans="1:8" ht="15.75" thickBot="1" x14ac:dyDescent="0.3">
      <c r="A45" s="606"/>
      <c r="B45" s="331" t="s">
        <v>2898</v>
      </c>
      <c r="C45" s="332" t="s">
        <v>2879</v>
      </c>
      <c r="D45" s="333">
        <v>3</v>
      </c>
      <c r="E45" s="334">
        <v>1</v>
      </c>
      <c r="F45" s="335">
        <v>0</v>
      </c>
      <c r="G45" s="336">
        <v>120000</v>
      </c>
      <c r="H45" s="337">
        <v>120000</v>
      </c>
    </row>
    <row r="46" spans="1:8" ht="17.25" thickBot="1" x14ac:dyDescent="0.35">
      <c r="A46" s="583" t="s">
        <v>69</v>
      </c>
      <c r="B46" s="593"/>
      <c r="C46" s="593"/>
      <c r="D46" s="593"/>
      <c r="E46" s="593"/>
      <c r="F46" s="593"/>
      <c r="G46" s="349">
        <f>+SUM(G28:G45)</f>
        <v>48819655</v>
      </c>
      <c r="H46" s="347">
        <f>+SUM(H28:H45)</f>
        <v>48419655</v>
      </c>
    </row>
    <row r="47" spans="1:8" ht="17.25" thickBot="1" x14ac:dyDescent="0.35">
      <c r="A47" s="583" t="s">
        <v>90</v>
      </c>
      <c r="B47" s="584"/>
      <c r="C47" s="584"/>
      <c r="D47" s="584"/>
      <c r="E47" s="584"/>
      <c r="F47" s="584"/>
      <c r="G47" s="584"/>
      <c r="H47" s="485"/>
    </row>
    <row r="48" spans="1:8" ht="15" x14ac:dyDescent="0.25">
      <c r="A48" s="604" t="s">
        <v>2899</v>
      </c>
      <c r="B48" s="331" t="s">
        <v>2900</v>
      </c>
      <c r="C48" s="332" t="s">
        <v>2879</v>
      </c>
      <c r="D48" s="333">
        <v>4</v>
      </c>
      <c r="E48" s="334">
        <v>1</v>
      </c>
      <c r="F48" s="335">
        <v>0</v>
      </c>
      <c r="G48" s="336">
        <v>1000000</v>
      </c>
      <c r="H48" s="337">
        <v>1000000</v>
      </c>
    </row>
    <row r="49" spans="1:8" ht="15" x14ac:dyDescent="0.25">
      <c r="A49" s="605"/>
      <c r="B49" s="331" t="s">
        <v>2901</v>
      </c>
      <c r="C49" s="332" t="s">
        <v>2879</v>
      </c>
      <c r="D49" s="333">
        <v>4</v>
      </c>
      <c r="E49" s="334">
        <v>1</v>
      </c>
      <c r="F49" s="335">
        <v>0</v>
      </c>
      <c r="G49" s="336">
        <v>700000</v>
      </c>
      <c r="H49" s="337">
        <v>700000</v>
      </c>
    </row>
    <row r="50" spans="1:8" ht="15" x14ac:dyDescent="0.25">
      <c r="A50" s="606"/>
      <c r="B50" s="331" t="s">
        <v>2902</v>
      </c>
      <c r="C50" s="332" t="s">
        <v>2863</v>
      </c>
      <c r="D50" s="333">
        <v>5</v>
      </c>
      <c r="E50" s="334">
        <v>2</v>
      </c>
      <c r="F50" s="335">
        <v>0</v>
      </c>
      <c r="G50" s="336">
        <v>810000</v>
      </c>
      <c r="H50" s="337">
        <v>810000</v>
      </c>
    </row>
    <row r="51" spans="1:8" ht="15" x14ac:dyDescent="0.25">
      <c r="A51" s="338" t="s">
        <v>2903</v>
      </c>
      <c r="B51" s="331" t="s">
        <v>2904</v>
      </c>
      <c r="C51" s="332" t="s">
        <v>2879</v>
      </c>
      <c r="D51" s="333">
        <v>2</v>
      </c>
      <c r="E51" s="334">
        <v>1</v>
      </c>
      <c r="F51" s="335">
        <v>0</v>
      </c>
      <c r="G51" s="336">
        <v>200000</v>
      </c>
      <c r="H51" s="337">
        <v>200000</v>
      </c>
    </row>
    <row r="52" spans="1:8" ht="15" x14ac:dyDescent="0.25">
      <c r="A52" s="604" t="s">
        <v>2905</v>
      </c>
      <c r="B52" s="331" t="s">
        <v>2863</v>
      </c>
      <c r="C52" s="332" t="s">
        <v>2879</v>
      </c>
      <c r="D52" s="333">
        <v>1</v>
      </c>
      <c r="E52" s="334">
        <v>1</v>
      </c>
      <c r="F52" s="335">
        <v>0</v>
      </c>
      <c r="G52" s="336">
        <v>480000</v>
      </c>
      <c r="H52" s="337">
        <v>480000</v>
      </c>
    </row>
    <row r="53" spans="1:8" ht="15" x14ac:dyDescent="0.25">
      <c r="A53" s="605"/>
      <c r="B53" s="331" t="s">
        <v>2906</v>
      </c>
      <c r="C53" s="332" t="s">
        <v>2879</v>
      </c>
      <c r="D53" s="333">
        <v>46</v>
      </c>
      <c r="E53" s="334">
        <v>16</v>
      </c>
      <c r="F53" s="335">
        <v>0</v>
      </c>
      <c r="G53" s="336">
        <v>13638089</v>
      </c>
      <c r="H53" s="337">
        <v>13438089</v>
      </c>
    </row>
    <row r="54" spans="1:8" ht="15" x14ac:dyDescent="0.25">
      <c r="A54" s="605"/>
      <c r="B54" s="331" t="s">
        <v>2907</v>
      </c>
      <c r="C54" s="332" t="s">
        <v>2879</v>
      </c>
      <c r="D54" s="333">
        <v>2</v>
      </c>
      <c r="E54" s="334">
        <v>1</v>
      </c>
      <c r="F54" s="335">
        <v>0</v>
      </c>
      <c r="G54" s="336">
        <v>294000</v>
      </c>
      <c r="H54" s="337">
        <v>294000</v>
      </c>
    </row>
    <row r="55" spans="1:8" ht="15" x14ac:dyDescent="0.25">
      <c r="A55" s="605"/>
      <c r="B55" s="331" t="s">
        <v>2484</v>
      </c>
      <c r="C55" s="332" t="s">
        <v>2879</v>
      </c>
      <c r="D55" s="333">
        <v>22</v>
      </c>
      <c r="E55" s="334">
        <v>8</v>
      </c>
      <c r="F55" s="335">
        <v>0</v>
      </c>
      <c r="G55" s="336">
        <v>7584959</v>
      </c>
      <c r="H55" s="337">
        <v>7584959</v>
      </c>
    </row>
    <row r="56" spans="1:8" ht="15" x14ac:dyDescent="0.25">
      <c r="A56" s="606"/>
      <c r="B56" s="331" t="s">
        <v>2873</v>
      </c>
      <c r="C56" s="332" t="s">
        <v>2879</v>
      </c>
      <c r="D56" s="333">
        <v>4</v>
      </c>
      <c r="E56" s="334">
        <v>1</v>
      </c>
      <c r="F56" s="335">
        <v>0</v>
      </c>
      <c r="G56" s="336">
        <v>1000000</v>
      </c>
      <c r="H56" s="337">
        <v>1000000</v>
      </c>
    </row>
    <row r="57" spans="1:8" ht="15.75" thickBot="1" x14ac:dyDescent="0.3">
      <c r="A57" s="338" t="s">
        <v>2908</v>
      </c>
      <c r="B57" s="331" t="s">
        <v>2909</v>
      </c>
      <c r="C57" s="332" t="s">
        <v>2879</v>
      </c>
      <c r="D57" s="333">
        <v>6</v>
      </c>
      <c r="E57" s="334">
        <v>2</v>
      </c>
      <c r="F57" s="335">
        <v>0</v>
      </c>
      <c r="G57" s="336">
        <v>2552000</v>
      </c>
      <c r="H57" s="337">
        <v>2552000</v>
      </c>
    </row>
    <row r="58" spans="1:8" ht="17.25" thickBot="1" x14ac:dyDescent="0.35">
      <c r="A58" s="583" t="s">
        <v>69</v>
      </c>
      <c r="B58" s="593"/>
      <c r="C58" s="593"/>
      <c r="D58" s="593"/>
      <c r="E58" s="593"/>
      <c r="F58" s="593"/>
      <c r="G58" s="349">
        <f>+SUM(G48:G57)</f>
        <v>28259048</v>
      </c>
      <c r="H58" s="347">
        <f>+SUM(H48:H57)</f>
        <v>28059048</v>
      </c>
    </row>
    <row r="59" spans="1:8" ht="17.25" thickBot="1" x14ac:dyDescent="0.35">
      <c r="A59" s="583" t="s">
        <v>1134</v>
      </c>
      <c r="B59" s="584"/>
      <c r="C59" s="584"/>
      <c r="D59" s="584"/>
      <c r="E59" s="584"/>
      <c r="F59" s="584"/>
      <c r="G59" s="584"/>
      <c r="H59" s="485"/>
    </row>
    <row r="60" spans="1:8" ht="15" x14ac:dyDescent="0.25">
      <c r="A60" s="604" t="s">
        <v>2910</v>
      </c>
      <c r="B60" s="331" t="s">
        <v>2911</v>
      </c>
      <c r="C60" s="332" t="s">
        <v>2863</v>
      </c>
      <c r="D60" s="333">
        <v>90</v>
      </c>
      <c r="E60" s="334">
        <v>27</v>
      </c>
      <c r="F60" s="335">
        <v>0</v>
      </c>
      <c r="G60" s="336">
        <v>10408801</v>
      </c>
      <c r="H60" s="337">
        <v>10408801</v>
      </c>
    </row>
    <row r="61" spans="1:8" ht="15" x14ac:dyDescent="0.25">
      <c r="A61" s="605"/>
      <c r="B61" s="331" t="s">
        <v>2912</v>
      </c>
      <c r="C61" s="332" t="s">
        <v>2879</v>
      </c>
      <c r="D61" s="333">
        <v>5</v>
      </c>
      <c r="E61" s="334">
        <v>1</v>
      </c>
      <c r="F61" s="335">
        <v>0</v>
      </c>
      <c r="G61" s="336">
        <v>30788</v>
      </c>
      <c r="H61" s="337">
        <v>30788</v>
      </c>
    </row>
    <row r="62" spans="1:8" ht="15" x14ac:dyDescent="0.25">
      <c r="A62" s="606"/>
      <c r="B62" s="331" t="s">
        <v>2913</v>
      </c>
      <c r="C62" s="332" t="s">
        <v>2879</v>
      </c>
      <c r="D62" s="333">
        <v>3</v>
      </c>
      <c r="E62" s="334">
        <v>1</v>
      </c>
      <c r="F62" s="335">
        <v>0</v>
      </c>
      <c r="G62" s="336">
        <v>509000</v>
      </c>
      <c r="H62" s="337">
        <v>509000</v>
      </c>
    </row>
    <row r="63" spans="1:8" ht="15" x14ac:dyDescent="0.25">
      <c r="A63" s="598" t="s">
        <v>2914</v>
      </c>
      <c r="B63" s="331" t="s">
        <v>2915</v>
      </c>
      <c r="C63" s="332" t="s">
        <v>2879</v>
      </c>
      <c r="D63" s="333">
        <v>51</v>
      </c>
      <c r="E63" s="334">
        <v>14</v>
      </c>
      <c r="F63" s="335">
        <v>0</v>
      </c>
      <c r="G63" s="336">
        <v>9803057</v>
      </c>
      <c r="H63" s="337">
        <v>9708057</v>
      </c>
    </row>
    <row r="64" spans="1:8" ht="15" x14ac:dyDescent="0.25">
      <c r="A64" s="605"/>
      <c r="B64" s="331" t="s">
        <v>2916</v>
      </c>
      <c r="C64" s="332" t="s">
        <v>2879</v>
      </c>
      <c r="D64" s="333">
        <v>81</v>
      </c>
      <c r="E64" s="334">
        <v>25</v>
      </c>
      <c r="F64" s="335">
        <v>0</v>
      </c>
      <c r="G64" s="336">
        <v>12360565</v>
      </c>
      <c r="H64" s="337">
        <v>12160565</v>
      </c>
    </row>
    <row r="65" spans="1:8" ht="15" x14ac:dyDescent="0.25">
      <c r="A65" s="605"/>
      <c r="B65" s="331" t="s">
        <v>2917</v>
      </c>
      <c r="C65" s="332" t="s">
        <v>2891</v>
      </c>
      <c r="D65" s="333">
        <v>80</v>
      </c>
      <c r="E65" s="334">
        <v>22</v>
      </c>
      <c r="F65" s="335">
        <v>0</v>
      </c>
      <c r="G65" s="336">
        <v>8779127</v>
      </c>
      <c r="H65" s="337">
        <v>8779127</v>
      </c>
    </row>
    <row r="66" spans="1:8" ht="15" x14ac:dyDescent="0.25">
      <c r="A66" s="605"/>
      <c r="B66" s="331" t="s">
        <v>2918</v>
      </c>
      <c r="C66" s="332" t="s">
        <v>2879</v>
      </c>
      <c r="D66" s="333">
        <v>65</v>
      </c>
      <c r="E66" s="334">
        <v>18</v>
      </c>
      <c r="F66" s="335">
        <v>0</v>
      </c>
      <c r="G66" s="336">
        <v>8076391</v>
      </c>
      <c r="H66" s="337">
        <v>8076391</v>
      </c>
    </row>
    <row r="67" spans="1:8" ht="15" x14ac:dyDescent="0.25">
      <c r="A67" s="605"/>
      <c r="B67" s="331" t="s">
        <v>2919</v>
      </c>
      <c r="C67" s="332" t="s">
        <v>2879</v>
      </c>
      <c r="D67" s="333">
        <v>96</v>
      </c>
      <c r="E67" s="334">
        <v>35</v>
      </c>
      <c r="F67" s="335">
        <v>0</v>
      </c>
      <c r="G67" s="336">
        <v>9928004</v>
      </c>
      <c r="H67" s="337">
        <v>9928004</v>
      </c>
    </row>
    <row r="68" spans="1:8" ht="15" x14ac:dyDescent="0.25">
      <c r="A68" s="605"/>
      <c r="B68" s="331" t="s">
        <v>2920</v>
      </c>
      <c r="C68" s="332" t="s">
        <v>2863</v>
      </c>
      <c r="D68" s="333">
        <v>12</v>
      </c>
      <c r="E68" s="334">
        <v>4</v>
      </c>
      <c r="F68" s="335">
        <v>0</v>
      </c>
      <c r="G68" s="336">
        <v>2232000</v>
      </c>
      <c r="H68" s="337">
        <v>2232000</v>
      </c>
    </row>
    <row r="69" spans="1:8" ht="15" x14ac:dyDescent="0.25">
      <c r="A69" s="605"/>
      <c r="B69" s="331" t="s">
        <v>2888</v>
      </c>
      <c r="C69" s="332" t="s">
        <v>2879</v>
      </c>
      <c r="D69" s="333">
        <v>32</v>
      </c>
      <c r="E69" s="334">
        <v>10</v>
      </c>
      <c r="F69" s="335">
        <v>0</v>
      </c>
      <c r="G69" s="336">
        <v>2728980</v>
      </c>
      <c r="H69" s="337">
        <v>2528980</v>
      </c>
    </row>
    <row r="70" spans="1:8" ht="15" x14ac:dyDescent="0.25">
      <c r="A70" s="605"/>
      <c r="B70" s="331" t="s">
        <v>2921</v>
      </c>
      <c r="C70" s="332" t="s">
        <v>2879</v>
      </c>
      <c r="D70" s="333">
        <v>2</v>
      </c>
      <c r="E70" s="334">
        <v>1</v>
      </c>
      <c r="F70" s="335">
        <v>0</v>
      </c>
      <c r="G70" s="336">
        <v>280000</v>
      </c>
      <c r="H70" s="337">
        <v>280000</v>
      </c>
    </row>
    <row r="71" spans="1:8" ht="15" x14ac:dyDescent="0.25">
      <c r="A71" s="606"/>
      <c r="B71" s="331" t="s">
        <v>2922</v>
      </c>
      <c r="C71" s="332" t="s">
        <v>2863</v>
      </c>
      <c r="D71" s="333">
        <v>5</v>
      </c>
      <c r="E71" s="334">
        <v>2</v>
      </c>
      <c r="F71" s="335">
        <v>0</v>
      </c>
      <c r="G71" s="336">
        <v>300000</v>
      </c>
      <c r="H71" s="337">
        <v>300000</v>
      </c>
    </row>
    <row r="72" spans="1:8" ht="15" x14ac:dyDescent="0.25">
      <c r="A72" s="604" t="s">
        <v>2923</v>
      </c>
      <c r="B72" s="331" t="s">
        <v>2924</v>
      </c>
      <c r="C72" s="332" t="s">
        <v>2879</v>
      </c>
      <c r="D72" s="333">
        <v>3</v>
      </c>
      <c r="E72" s="334">
        <v>1</v>
      </c>
      <c r="F72" s="335">
        <v>0</v>
      </c>
      <c r="G72" s="336">
        <v>115000</v>
      </c>
      <c r="H72" s="337">
        <v>115000</v>
      </c>
    </row>
    <row r="73" spans="1:8" ht="15" x14ac:dyDescent="0.25">
      <c r="A73" s="605"/>
      <c r="B73" s="331" t="s">
        <v>2925</v>
      </c>
      <c r="C73" s="332" t="s">
        <v>2926</v>
      </c>
      <c r="D73" s="333">
        <v>1</v>
      </c>
      <c r="E73" s="334">
        <v>1</v>
      </c>
      <c r="F73" s="335">
        <v>0</v>
      </c>
      <c r="G73" s="336">
        <v>390000</v>
      </c>
      <c r="H73" s="337">
        <v>390000</v>
      </c>
    </row>
    <row r="74" spans="1:8" ht="15.75" thickBot="1" x14ac:dyDescent="0.3">
      <c r="A74" s="606"/>
      <c r="B74" s="331" t="s">
        <v>2927</v>
      </c>
      <c r="C74" s="332" t="s">
        <v>2879</v>
      </c>
      <c r="D74" s="333">
        <v>5</v>
      </c>
      <c r="E74" s="334">
        <v>1</v>
      </c>
      <c r="F74" s="335">
        <v>0</v>
      </c>
      <c r="G74" s="336">
        <v>488000</v>
      </c>
      <c r="H74" s="337">
        <v>488000</v>
      </c>
    </row>
    <row r="75" spans="1:8" ht="17.25" thickBot="1" x14ac:dyDescent="0.35">
      <c r="A75" s="596" t="s">
        <v>69</v>
      </c>
      <c r="B75" s="597"/>
      <c r="C75" s="597"/>
      <c r="D75" s="597"/>
      <c r="E75" s="597"/>
      <c r="F75" s="597"/>
      <c r="G75" s="350">
        <f>+SUM(G60:G74)</f>
        <v>66429713</v>
      </c>
      <c r="H75" s="347">
        <f>+SUM(H60:H74)</f>
        <v>65934713</v>
      </c>
    </row>
    <row r="76" spans="1:8" ht="17.25" thickBot="1" x14ac:dyDescent="0.35">
      <c r="A76" s="583" t="s">
        <v>1388</v>
      </c>
      <c r="B76" s="584"/>
      <c r="C76" s="584"/>
      <c r="D76" s="584"/>
      <c r="E76" s="584"/>
      <c r="F76" s="584"/>
      <c r="G76" s="584"/>
      <c r="H76" s="485"/>
    </row>
    <row r="77" spans="1:8" ht="15" x14ac:dyDescent="0.25">
      <c r="A77" s="338" t="s">
        <v>2928</v>
      </c>
      <c r="B77" s="331" t="s">
        <v>2929</v>
      </c>
      <c r="C77" s="332" t="s">
        <v>2891</v>
      </c>
      <c r="D77" s="333">
        <v>2</v>
      </c>
      <c r="E77" s="334">
        <v>1</v>
      </c>
      <c r="F77" s="335">
        <v>0</v>
      </c>
      <c r="G77" s="336">
        <v>267593</v>
      </c>
      <c r="H77" s="337">
        <v>267593</v>
      </c>
    </row>
    <row r="78" spans="1:8" ht="15" x14ac:dyDescent="0.25">
      <c r="A78" s="604" t="s">
        <v>2930</v>
      </c>
      <c r="B78" s="331" t="s">
        <v>2931</v>
      </c>
      <c r="C78" s="332" t="s">
        <v>2879</v>
      </c>
      <c r="D78" s="333">
        <v>1</v>
      </c>
      <c r="E78" s="334">
        <v>1</v>
      </c>
      <c r="F78" s="335">
        <v>0</v>
      </c>
      <c r="G78" s="336">
        <v>404799</v>
      </c>
      <c r="H78" s="337">
        <v>404799</v>
      </c>
    </row>
    <row r="79" spans="1:8" ht="15" x14ac:dyDescent="0.25">
      <c r="A79" s="605"/>
      <c r="B79" s="331"/>
      <c r="C79" s="332" t="s">
        <v>2932</v>
      </c>
      <c r="D79" s="333">
        <v>5</v>
      </c>
      <c r="E79" s="334">
        <v>2</v>
      </c>
      <c r="F79" s="335">
        <v>0</v>
      </c>
      <c r="G79" s="336">
        <v>1209500</v>
      </c>
      <c r="H79" s="337">
        <v>1209500</v>
      </c>
    </row>
    <row r="80" spans="1:8" ht="15" x14ac:dyDescent="0.25">
      <c r="A80" s="605"/>
      <c r="B80" s="331"/>
      <c r="C80" s="332" t="s">
        <v>2933</v>
      </c>
      <c r="D80" s="333">
        <v>3</v>
      </c>
      <c r="E80" s="334">
        <v>1</v>
      </c>
      <c r="F80" s="335">
        <v>0</v>
      </c>
      <c r="G80" s="336">
        <v>146641</v>
      </c>
      <c r="H80" s="337">
        <v>146641</v>
      </c>
    </row>
    <row r="81" spans="1:8" ht="15" x14ac:dyDescent="0.25">
      <c r="A81" s="605"/>
      <c r="B81" s="331"/>
      <c r="C81" s="332" t="s">
        <v>2934</v>
      </c>
      <c r="D81" s="333">
        <v>21</v>
      </c>
      <c r="E81" s="334">
        <v>8</v>
      </c>
      <c r="F81" s="335">
        <v>0</v>
      </c>
      <c r="G81" s="336">
        <v>3576172</v>
      </c>
      <c r="H81" s="337">
        <v>3476172</v>
      </c>
    </row>
    <row r="82" spans="1:8" ht="15" x14ac:dyDescent="0.25">
      <c r="A82" s="606"/>
      <c r="B82" s="331"/>
      <c r="C82" s="332" t="s">
        <v>2935</v>
      </c>
      <c r="D82" s="333">
        <v>4</v>
      </c>
      <c r="E82" s="334">
        <v>2</v>
      </c>
      <c r="F82" s="335">
        <v>0</v>
      </c>
      <c r="G82" s="336">
        <v>866960</v>
      </c>
      <c r="H82" s="337">
        <v>866960</v>
      </c>
    </row>
    <row r="83" spans="1:8" ht="14.25" x14ac:dyDescent="0.2">
      <c r="A83" s="604" t="s">
        <v>2936</v>
      </c>
      <c r="B83" s="601" t="s">
        <v>2863</v>
      </c>
      <c r="C83" s="332" t="s">
        <v>2937</v>
      </c>
      <c r="D83" s="333">
        <v>2</v>
      </c>
      <c r="E83" s="334">
        <v>1</v>
      </c>
      <c r="F83" s="335">
        <v>0</v>
      </c>
      <c r="G83" s="336">
        <v>190900</v>
      </c>
      <c r="H83" s="337">
        <v>190900</v>
      </c>
    </row>
    <row r="84" spans="1:8" ht="14.25" x14ac:dyDescent="0.2">
      <c r="A84" s="605"/>
      <c r="B84" s="602"/>
      <c r="C84" s="332" t="s">
        <v>2938</v>
      </c>
      <c r="D84" s="333">
        <v>2</v>
      </c>
      <c r="E84" s="334">
        <v>1</v>
      </c>
      <c r="F84" s="335">
        <v>0</v>
      </c>
      <c r="G84" s="336">
        <v>464900</v>
      </c>
      <c r="H84" s="337">
        <v>464900</v>
      </c>
    </row>
    <row r="85" spans="1:8" ht="14.25" x14ac:dyDescent="0.2">
      <c r="A85" s="605"/>
      <c r="B85" s="603"/>
      <c r="C85" s="332" t="s">
        <v>2939</v>
      </c>
      <c r="D85" s="333">
        <v>2</v>
      </c>
      <c r="E85" s="334">
        <v>1</v>
      </c>
      <c r="F85" s="335">
        <v>0</v>
      </c>
      <c r="G85" s="336">
        <v>175000</v>
      </c>
      <c r="H85" s="337">
        <v>175000</v>
      </c>
    </row>
    <row r="86" spans="1:8" ht="15" x14ac:dyDescent="0.25">
      <c r="A86" s="605"/>
      <c r="B86" s="331" t="s">
        <v>2940</v>
      </c>
      <c r="C86" s="332" t="s">
        <v>2879</v>
      </c>
      <c r="D86" s="333">
        <v>3</v>
      </c>
      <c r="E86" s="334">
        <v>1</v>
      </c>
      <c r="F86" s="335">
        <v>0</v>
      </c>
      <c r="G86" s="336">
        <v>100000</v>
      </c>
      <c r="H86" s="337">
        <v>100000</v>
      </c>
    </row>
    <row r="87" spans="1:8" ht="15" x14ac:dyDescent="0.25">
      <c r="A87" s="606"/>
      <c r="B87" s="331" t="s">
        <v>2941</v>
      </c>
      <c r="C87" s="332" t="s">
        <v>2879</v>
      </c>
      <c r="D87" s="333">
        <v>4</v>
      </c>
      <c r="E87" s="334">
        <v>1</v>
      </c>
      <c r="F87" s="335">
        <v>0</v>
      </c>
      <c r="G87" s="336">
        <v>250000</v>
      </c>
      <c r="H87" s="337">
        <v>250000</v>
      </c>
    </row>
    <row r="88" spans="1:8" ht="15" x14ac:dyDescent="0.25">
      <c r="A88" s="604" t="s">
        <v>2754</v>
      </c>
      <c r="B88" s="331" t="s">
        <v>2942</v>
      </c>
      <c r="C88" s="332" t="s">
        <v>2879</v>
      </c>
      <c r="D88" s="333">
        <v>2</v>
      </c>
      <c r="E88" s="334">
        <v>1</v>
      </c>
      <c r="F88" s="335">
        <v>0</v>
      </c>
      <c r="G88" s="336">
        <v>233980</v>
      </c>
      <c r="H88" s="337">
        <v>233980</v>
      </c>
    </row>
    <row r="89" spans="1:8" ht="14.25" x14ac:dyDescent="0.2">
      <c r="A89" s="605"/>
      <c r="B89" s="601" t="s">
        <v>2863</v>
      </c>
      <c r="C89" s="332" t="s">
        <v>2943</v>
      </c>
      <c r="D89" s="333">
        <v>12</v>
      </c>
      <c r="E89" s="334">
        <v>5</v>
      </c>
      <c r="F89" s="335">
        <v>0</v>
      </c>
      <c r="G89" s="336">
        <v>2076818</v>
      </c>
      <c r="H89" s="337">
        <v>2076818</v>
      </c>
    </row>
    <row r="90" spans="1:8" ht="14.25" x14ac:dyDescent="0.2">
      <c r="A90" s="605"/>
      <c r="B90" s="603"/>
      <c r="C90" s="332" t="s">
        <v>2863</v>
      </c>
      <c r="D90" s="333">
        <v>20</v>
      </c>
      <c r="E90" s="334">
        <v>7</v>
      </c>
      <c r="F90" s="335">
        <v>0</v>
      </c>
      <c r="G90" s="336">
        <v>3135251</v>
      </c>
      <c r="H90" s="337">
        <v>3135251</v>
      </c>
    </row>
    <row r="91" spans="1:8" ht="15.75" thickBot="1" x14ac:dyDescent="0.3">
      <c r="A91" s="606"/>
      <c r="B91" s="331" t="s">
        <v>2944</v>
      </c>
      <c r="C91" s="332" t="s">
        <v>2879</v>
      </c>
      <c r="D91" s="333">
        <v>19</v>
      </c>
      <c r="E91" s="334">
        <v>7</v>
      </c>
      <c r="F91" s="335">
        <v>0</v>
      </c>
      <c r="G91" s="336">
        <v>3642384</v>
      </c>
      <c r="H91" s="337">
        <v>3642384</v>
      </c>
    </row>
    <row r="92" spans="1:8" ht="17.25" thickBot="1" x14ac:dyDescent="0.35">
      <c r="A92" s="596" t="s">
        <v>69</v>
      </c>
      <c r="B92" s="597"/>
      <c r="C92" s="597"/>
      <c r="D92" s="597"/>
      <c r="E92" s="597"/>
      <c r="F92" s="597"/>
      <c r="G92" s="349">
        <f>+SUM(G77:G91)</f>
        <v>16740898</v>
      </c>
      <c r="H92" s="347">
        <f>+SUM(H77:H91)</f>
        <v>16640898</v>
      </c>
    </row>
    <row r="93" spans="1:8" ht="17.25" thickBot="1" x14ac:dyDescent="0.35">
      <c r="A93" s="583" t="s">
        <v>169</v>
      </c>
      <c r="B93" s="584"/>
      <c r="C93" s="584"/>
      <c r="D93" s="584"/>
      <c r="E93" s="584"/>
      <c r="F93" s="584"/>
      <c r="G93" s="584"/>
      <c r="H93" s="485"/>
    </row>
    <row r="94" spans="1:8" ht="15" x14ac:dyDescent="0.25">
      <c r="A94" s="604" t="s">
        <v>2945</v>
      </c>
      <c r="B94" s="331" t="s">
        <v>2946</v>
      </c>
      <c r="C94" s="332" t="s">
        <v>2879</v>
      </c>
      <c r="D94" s="333">
        <v>8</v>
      </c>
      <c r="E94" s="334">
        <v>2</v>
      </c>
      <c r="F94" s="335">
        <v>0</v>
      </c>
      <c r="G94" s="336">
        <v>450000</v>
      </c>
      <c r="H94" s="337">
        <v>450000</v>
      </c>
    </row>
    <row r="95" spans="1:8" ht="15" x14ac:dyDescent="0.25">
      <c r="A95" s="605"/>
      <c r="B95" s="331" t="s">
        <v>2947</v>
      </c>
      <c r="C95" s="332" t="s">
        <v>2879</v>
      </c>
      <c r="D95" s="333">
        <v>8</v>
      </c>
      <c r="E95" s="334">
        <v>1</v>
      </c>
      <c r="F95" s="335">
        <v>0</v>
      </c>
      <c r="G95" s="336">
        <v>1068958</v>
      </c>
      <c r="H95" s="337">
        <v>718958</v>
      </c>
    </row>
    <row r="96" spans="1:8" ht="14.25" x14ac:dyDescent="0.2">
      <c r="A96" s="605"/>
      <c r="B96" s="601" t="s">
        <v>2948</v>
      </c>
      <c r="C96" s="332" t="s">
        <v>2879</v>
      </c>
      <c r="D96" s="333">
        <v>7</v>
      </c>
      <c r="E96" s="334">
        <v>3</v>
      </c>
      <c r="F96" s="335">
        <v>0</v>
      </c>
      <c r="G96" s="336">
        <v>519228</v>
      </c>
      <c r="H96" s="337">
        <v>519228</v>
      </c>
    </row>
    <row r="97" spans="1:8" ht="14.25" x14ac:dyDescent="0.2">
      <c r="A97" s="605"/>
      <c r="B97" s="602"/>
      <c r="C97" s="332" t="s">
        <v>2949</v>
      </c>
      <c r="D97" s="333">
        <v>3</v>
      </c>
      <c r="E97" s="334">
        <v>1</v>
      </c>
      <c r="F97" s="335">
        <v>0</v>
      </c>
      <c r="G97" s="336">
        <v>439900</v>
      </c>
      <c r="H97" s="337">
        <v>200000</v>
      </c>
    </row>
    <row r="98" spans="1:8" ht="14.25" x14ac:dyDescent="0.2">
      <c r="A98" s="605"/>
      <c r="B98" s="603"/>
      <c r="C98" s="332" t="s">
        <v>2950</v>
      </c>
      <c r="D98" s="333">
        <v>8</v>
      </c>
      <c r="E98" s="334">
        <v>2</v>
      </c>
      <c r="F98" s="335">
        <v>0</v>
      </c>
      <c r="G98" s="336">
        <v>505754</v>
      </c>
      <c r="H98" s="337">
        <v>505754</v>
      </c>
    </row>
    <row r="99" spans="1:8" ht="15" x14ac:dyDescent="0.25">
      <c r="A99" s="605"/>
      <c r="B99" s="331" t="s">
        <v>2951</v>
      </c>
      <c r="C99" s="332" t="s">
        <v>2879</v>
      </c>
      <c r="D99" s="333">
        <v>12</v>
      </c>
      <c r="E99" s="334">
        <v>4</v>
      </c>
      <c r="F99" s="335">
        <v>0</v>
      </c>
      <c r="G99" s="336">
        <v>940000</v>
      </c>
      <c r="H99" s="337">
        <v>940000</v>
      </c>
    </row>
    <row r="100" spans="1:8" ht="15" x14ac:dyDescent="0.25">
      <c r="A100" s="605"/>
      <c r="B100" s="331" t="s">
        <v>2952</v>
      </c>
      <c r="C100" s="332" t="s">
        <v>2879</v>
      </c>
      <c r="D100" s="333">
        <v>3</v>
      </c>
      <c r="E100" s="334">
        <v>2</v>
      </c>
      <c r="F100" s="335">
        <v>0</v>
      </c>
      <c r="G100" s="336">
        <v>484668</v>
      </c>
      <c r="H100" s="337">
        <v>181990</v>
      </c>
    </row>
    <row r="101" spans="1:8" ht="15" x14ac:dyDescent="0.25">
      <c r="A101" s="605"/>
      <c r="B101" s="331" t="s">
        <v>2953</v>
      </c>
      <c r="C101" s="332" t="s">
        <v>2879</v>
      </c>
      <c r="D101" s="333">
        <v>4</v>
      </c>
      <c r="E101" s="334">
        <v>1</v>
      </c>
      <c r="F101" s="335">
        <v>0</v>
      </c>
      <c r="G101" s="336">
        <v>573042</v>
      </c>
      <c r="H101" s="337">
        <v>173042</v>
      </c>
    </row>
    <row r="102" spans="1:8" ht="14.25" x14ac:dyDescent="0.2">
      <c r="A102" s="605"/>
      <c r="B102" s="601" t="s">
        <v>2954</v>
      </c>
      <c r="C102" s="332" t="s">
        <v>2879</v>
      </c>
      <c r="D102" s="333">
        <v>13</v>
      </c>
      <c r="E102" s="334">
        <v>5</v>
      </c>
      <c r="F102" s="335">
        <v>0</v>
      </c>
      <c r="G102" s="336">
        <v>1105400</v>
      </c>
      <c r="H102" s="337">
        <v>905400</v>
      </c>
    </row>
    <row r="103" spans="1:8" ht="14.25" x14ac:dyDescent="0.2">
      <c r="A103" s="605"/>
      <c r="B103" s="603"/>
      <c r="C103" s="332" t="s">
        <v>2955</v>
      </c>
      <c r="D103" s="333">
        <v>3</v>
      </c>
      <c r="E103" s="334">
        <v>1</v>
      </c>
      <c r="F103" s="335">
        <v>0</v>
      </c>
      <c r="G103" s="336">
        <v>125000</v>
      </c>
      <c r="H103" s="337">
        <v>125000</v>
      </c>
    </row>
    <row r="104" spans="1:8" ht="14.25" x14ac:dyDescent="0.2">
      <c r="A104" s="605"/>
      <c r="B104" s="601" t="s">
        <v>2956</v>
      </c>
      <c r="C104" s="332" t="s">
        <v>2879</v>
      </c>
      <c r="D104" s="333">
        <v>22</v>
      </c>
      <c r="E104" s="334">
        <v>8</v>
      </c>
      <c r="F104" s="335">
        <v>0</v>
      </c>
      <c r="G104" s="336">
        <v>3035267</v>
      </c>
      <c r="H104" s="337">
        <v>2168494</v>
      </c>
    </row>
    <row r="105" spans="1:8" ht="14.25" x14ac:dyDescent="0.2">
      <c r="A105" s="605"/>
      <c r="B105" s="603"/>
      <c r="C105" s="332" t="s">
        <v>2894</v>
      </c>
      <c r="D105" s="333">
        <v>12</v>
      </c>
      <c r="E105" s="334">
        <v>5</v>
      </c>
      <c r="F105" s="335">
        <v>0</v>
      </c>
      <c r="G105" s="336">
        <v>1119990</v>
      </c>
      <c r="H105" s="337">
        <v>1000000</v>
      </c>
    </row>
    <row r="106" spans="1:8" ht="15" x14ac:dyDescent="0.25">
      <c r="A106" s="605"/>
      <c r="B106" s="331" t="s">
        <v>2957</v>
      </c>
      <c r="C106" s="332" t="s">
        <v>2879</v>
      </c>
      <c r="D106" s="333">
        <v>27</v>
      </c>
      <c r="E106" s="334">
        <v>12</v>
      </c>
      <c r="F106" s="335">
        <v>0</v>
      </c>
      <c r="G106" s="336">
        <v>4113481</v>
      </c>
      <c r="H106" s="337">
        <v>3515682</v>
      </c>
    </row>
    <row r="107" spans="1:8" ht="15" x14ac:dyDescent="0.25">
      <c r="A107" s="605"/>
      <c r="B107" s="331" t="s">
        <v>2958</v>
      </c>
      <c r="C107" s="332" t="s">
        <v>2879</v>
      </c>
      <c r="D107" s="333">
        <v>30</v>
      </c>
      <c r="E107" s="334">
        <v>11</v>
      </c>
      <c r="F107" s="335">
        <v>0</v>
      </c>
      <c r="G107" s="336">
        <v>2630109</v>
      </c>
      <c r="H107" s="337">
        <v>2470129</v>
      </c>
    </row>
    <row r="108" spans="1:8" ht="15.75" thickBot="1" x14ac:dyDescent="0.3">
      <c r="A108" s="606"/>
      <c r="B108" s="331" t="s">
        <v>2959</v>
      </c>
      <c r="C108" s="332" t="s">
        <v>2879</v>
      </c>
      <c r="D108" s="333">
        <v>7</v>
      </c>
      <c r="E108" s="334">
        <v>3</v>
      </c>
      <c r="F108" s="335">
        <v>0</v>
      </c>
      <c r="G108" s="336">
        <v>400000</v>
      </c>
      <c r="H108" s="337">
        <v>400000</v>
      </c>
    </row>
    <row r="109" spans="1:8" ht="17.25" thickBot="1" x14ac:dyDescent="0.25">
      <c r="A109" s="594" t="s">
        <v>69</v>
      </c>
      <c r="B109" s="595"/>
      <c r="C109" s="595"/>
      <c r="D109" s="595"/>
      <c r="E109" s="595"/>
      <c r="F109" s="595"/>
      <c r="G109" s="348">
        <f>+SUM(G94:G108)</f>
        <v>17510797</v>
      </c>
      <c r="H109" s="348">
        <f>+SUM(H94:H108)</f>
        <v>14273677</v>
      </c>
    </row>
    <row r="110" spans="1:8" ht="17.25" thickBot="1" x14ac:dyDescent="0.35">
      <c r="A110" s="583" t="s">
        <v>754</v>
      </c>
      <c r="B110" s="584"/>
      <c r="C110" s="584"/>
      <c r="D110" s="584"/>
      <c r="E110" s="584"/>
      <c r="F110" s="584"/>
      <c r="G110" s="584"/>
      <c r="H110" s="485"/>
    </row>
    <row r="111" spans="1:8" ht="15" x14ac:dyDescent="0.25">
      <c r="A111" s="598" t="s">
        <v>2960</v>
      </c>
      <c r="B111" s="331" t="s">
        <v>2961</v>
      </c>
      <c r="C111" s="332" t="s">
        <v>2879</v>
      </c>
      <c r="D111" s="333">
        <v>2</v>
      </c>
      <c r="E111" s="334">
        <v>1</v>
      </c>
      <c r="F111" s="335">
        <v>0</v>
      </c>
      <c r="G111" s="336">
        <v>375000</v>
      </c>
      <c r="H111" s="337">
        <v>125000</v>
      </c>
    </row>
    <row r="112" spans="1:8" ht="14.25" x14ac:dyDescent="0.2">
      <c r="A112" s="599"/>
      <c r="B112" s="601" t="s">
        <v>2962</v>
      </c>
      <c r="C112" s="332" t="s">
        <v>2963</v>
      </c>
      <c r="D112" s="333">
        <v>2</v>
      </c>
      <c r="E112" s="334">
        <v>1</v>
      </c>
      <c r="F112" s="335">
        <v>0</v>
      </c>
      <c r="G112" s="336">
        <v>200000</v>
      </c>
      <c r="H112" s="337">
        <v>200000</v>
      </c>
    </row>
    <row r="113" spans="1:8" ht="14.25" x14ac:dyDescent="0.2">
      <c r="A113" s="599"/>
      <c r="B113" s="602"/>
      <c r="C113" s="332" t="s">
        <v>2879</v>
      </c>
      <c r="D113" s="333">
        <v>5</v>
      </c>
      <c r="E113" s="334">
        <v>1</v>
      </c>
      <c r="F113" s="335">
        <v>0</v>
      </c>
      <c r="G113" s="336">
        <v>734980</v>
      </c>
      <c r="H113" s="337">
        <v>350000</v>
      </c>
    </row>
    <row r="114" spans="1:8" ht="14.25" x14ac:dyDescent="0.2">
      <c r="A114" s="599"/>
      <c r="B114" s="602"/>
      <c r="C114" s="332" t="s">
        <v>2964</v>
      </c>
      <c r="D114" s="333">
        <v>3</v>
      </c>
      <c r="E114" s="334">
        <v>1</v>
      </c>
      <c r="F114" s="335">
        <v>0</v>
      </c>
      <c r="G114" s="336">
        <v>110000</v>
      </c>
      <c r="H114" s="337">
        <v>110000</v>
      </c>
    </row>
    <row r="115" spans="1:8" ht="14.25" x14ac:dyDescent="0.2">
      <c r="A115" s="599"/>
      <c r="B115" s="602"/>
      <c r="C115" s="332" t="s">
        <v>2965</v>
      </c>
      <c r="D115" s="333">
        <v>42</v>
      </c>
      <c r="E115" s="334">
        <v>13</v>
      </c>
      <c r="F115" s="335">
        <v>0</v>
      </c>
      <c r="G115" s="336">
        <v>3636883</v>
      </c>
      <c r="H115" s="337">
        <v>3036883</v>
      </c>
    </row>
    <row r="116" spans="1:8" ht="14.25" x14ac:dyDescent="0.2">
      <c r="A116" s="600"/>
      <c r="B116" s="603"/>
      <c r="C116" s="332" t="s">
        <v>2966</v>
      </c>
      <c r="D116" s="333">
        <v>8</v>
      </c>
      <c r="E116" s="334">
        <v>4</v>
      </c>
      <c r="F116" s="335">
        <v>0</v>
      </c>
      <c r="G116" s="336">
        <v>1101206</v>
      </c>
      <c r="H116" s="337">
        <v>556006</v>
      </c>
    </row>
    <row r="117" spans="1:8" ht="15.75" thickBot="1" x14ac:dyDescent="0.3">
      <c r="A117" s="338" t="s">
        <v>2967</v>
      </c>
      <c r="B117" s="331" t="s">
        <v>2968</v>
      </c>
      <c r="C117" s="332" t="s">
        <v>2879</v>
      </c>
      <c r="D117" s="333">
        <v>4</v>
      </c>
      <c r="E117" s="334">
        <v>1</v>
      </c>
      <c r="F117" s="335">
        <v>0</v>
      </c>
      <c r="G117" s="336">
        <v>500000</v>
      </c>
      <c r="H117" s="337">
        <v>500000</v>
      </c>
    </row>
    <row r="118" spans="1:8" ht="17.25" thickBot="1" x14ac:dyDescent="0.25">
      <c r="A118" s="594"/>
      <c r="B118" s="595"/>
      <c r="C118" s="595"/>
      <c r="D118" s="595"/>
      <c r="E118" s="595"/>
      <c r="F118" s="595"/>
      <c r="G118" s="348">
        <f>+SUM(G111:G117)</f>
        <v>6658069</v>
      </c>
      <c r="H118" s="348">
        <f>+SUM(H111:H117)</f>
        <v>4877889</v>
      </c>
    </row>
    <row r="119" spans="1:8" ht="17.25" thickBot="1" x14ac:dyDescent="0.35">
      <c r="A119" s="583" t="s">
        <v>216</v>
      </c>
      <c r="B119" s="584"/>
      <c r="C119" s="584"/>
      <c r="D119" s="584"/>
      <c r="E119" s="584"/>
      <c r="F119" s="584"/>
      <c r="G119" s="584"/>
      <c r="H119" s="485"/>
    </row>
    <row r="120" spans="1:8" ht="15.75" thickBot="1" x14ac:dyDescent="0.3">
      <c r="A120" s="339" t="s">
        <v>2969</v>
      </c>
      <c r="B120" s="340" t="s">
        <v>2970</v>
      </c>
      <c r="C120" s="341" t="s">
        <v>2879</v>
      </c>
      <c r="D120" s="342">
        <v>2</v>
      </c>
      <c r="E120" s="343">
        <v>1</v>
      </c>
      <c r="F120" s="344">
        <v>0</v>
      </c>
      <c r="G120" s="345">
        <v>790300</v>
      </c>
      <c r="H120" s="346">
        <v>790300</v>
      </c>
    </row>
    <row r="121" spans="1:8" ht="17.25" thickBot="1" x14ac:dyDescent="0.25">
      <c r="A121" s="594" t="s">
        <v>69</v>
      </c>
      <c r="B121" s="595"/>
      <c r="C121" s="595"/>
      <c r="D121" s="595"/>
      <c r="E121" s="595"/>
      <c r="F121" s="595"/>
      <c r="G121" s="348">
        <f>+G120</f>
        <v>790300</v>
      </c>
      <c r="H121" s="348">
        <f>+H120</f>
        <v>790300</v>
      </c>
    </row>
    <row r="122" spans="1:8" ht="17.25" thickBot="1" x14ac:dyDescent="0.25">
      <c r="A122" s="583" t="s">
        <v>2828</v>
      </c>
      <c r="B122" s="593"/>
      <c r="C122" s="593"/>
      <c r="D122" s="593"/>
      <c r="E122" s="593"/>
      <c r="F122" s="593"/>
      <c r="G122" s="351">
        <f>+G121+G118+G109+G92+G75+G58+G46+G26+G16+G12</f>
        <v>209422706</v>
      </c>
      <c r="H122" s="352">
        <f>+H121+H118+H109+H92+H75+H58+H46+H26+H16+H12</f>
        <v>200174947</v>
      </c>
    </row>
    <row r="123" spans="1:8" s="20" customFormat="1" x14ac:dyDescent="0.2"/>
    <row r="124" spans="1:8" s="20" customFormat="1" x14ac:dyDescent="0.2"/>
    <row r="125" spans="1:8" s="20" customFormat="1" x14ac:dyDescent="0.2"/>
    <row r="126" spans="1:8" s="20" customFormat="1" x14ac:dyDescent="0.2"/>
    <row r="127" spans="1:8" s="20" customFormat="1" x14ac:dyDescent="0.2"/>
    <row r="128" spans="1: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row r="548" s="20" customFormat="1" x14ac:dyDescent="0.2"/>
    <row r="549" s="20" customFormat="1" x14ac:dyDescent="0.2"/>
    <row r="550" s="20" customFormat="1" x14ac:dyDescent="0.2"/>
    <row r="551" s="20" customFormat="1" x14ac:dyDescent="0.2"/>
    <row r="552" s="20" customFormat="1" x14ac:dyDescent="0.2"/>
    <row r="553" s="20" customFormat="1" x14ac:dyDescent="0.2"/>
    <row r="554" s="20" customFormat="1" x14ac:dyDescent="0.2"/>
    <row r="555" s="20" customFormat="1" x14ac:dyDescent="0.2"/>
    <row r="556" s="20" customFormat="1" x14ac:dyDescent="0.2"/>
    <row r="557" s="20" customFormat="1" x14ac:dyDescent="0.2"/>
    <row r="558" s="20" customFormat="1" x14ac:dyDescent="0.2"/>
    <row r="559" s="20" customFormat="1" x14ac:dyDescent="0.2"/>
    <row r="560" s="20" customFormat="1" x14ac:dyDescent="0.2"/>
    <row r="561" s="20" customFormat="1" x14ac:dyDescent="0.2"/>
    <row r="562" s="20" customFormat="1" x14ac:dyDescent="0.2"/>
    <row r="563" s="20" customFormat="1" x14ac:dyDescent="0.2"/>
    <row r="564" s="20" customFormat="1" x14ac:dyDescent="0.2"/>
    <row r="565" s="20" customFormat="1" x14ac:dyDescent="0.2"/>
    <row r="566" s="20" customFormat="1" x14ac:dyDescent="0.2"/>
    <row r="567" s="20" customFormat="1" x14ac:dyDescent="0.2"/>
    <row r="568" s="20" customFormat="1" x14ac:dyDescent="0.2"/>
    <row r="569" s="20" customFormat="1" x14ac:dyDescent="0.2"/>
    <row r="570" s="20" customFormat="1" x14ac:dyDescent="0.2"/>
    <row r="571" s="20" customFormat="1" x14ac:dyDescent="0.2"/>
    <row r="572" s="20" customFormat="1" x14ac:dyDescent="0.2"/>
    <row r="573" s="20" customFormat="1" x14ac:dyDescent="0.2"/>
    <row r="574" s="20" customFormat="1" x14ac:dyDescent="0.2"/>
    <row r="575" s="20" customFormat="1" x14ac:dyDescent="0.2"/>
    <row r="576" s="20" customFormat="1" x14ac:dyDescent="0.2"/>
    <row r="577" s="20" customFormat="1" x14ac:dyDescent="0.2"/>
    <row r="578" s="20" customFormat="1" x14ac:dyDescent="0.2"/>
    <row r="579" s="20" customFormat="1" x14ac:dyDescent="0.2"/>
    <row r="580" s="20" customFormat="1" x14ac:dyDescent="0.2"/>
    <row r="581" s="20" customFormat="1" x14ac:dyDescent="0.2"/>
    <row r="582" s="20" customFormat="1" x14ac:dyDescent="0.2"/>
    <row r="583" s="20" customFormat="1" x14ac:dyDescent="0.2"/>
    <row r="584" s="20" customFormat="1" x14ac:dyDescent="0.2"/>
    <row r="585" s="20" customFormat="1" x14ac:dyDescent="0.2"/>
    <row r="586" s="20" customFormat="1" x14ac:dyDescent="0.2"/>
    <row r="587" s="20" customFormat="1" x14ac:dyDescent="0.2"/>
    <row r="588" s="20" customFormat="1" x14ac:dyDescent="0.2"/>
    <row r="589" s="20" customFormat="1" x14ac:dyDescent="0.2"/>
    <row r="590" s="20" customFormat="1" x14ac:dyDescent="0.2"/>
    <row r="591" s="20" customFormat="1" x14ac:dyDescent="0.2"/>
    <row r="592" s="20" customFormat="1" x14ac:dyDescent="0.2"/>
    <row r="593" s="20" customFormat="1" x14ac:dyDescent="0.2"/>
    <row r="594" s="20" customFormat="1" x14ac:dyDescent="0.2"/>
    <row r="595" s="20" customFormat="1" x14ac:dyDescent="0.2"/>
    <row r="596" s="20" customFormat="1" x14ac:dyDescent="0.2"/>
    <row r="597" s="20" customFormat="1" x14ac:dyDescent="0.2"/>
    <row r="598" s="20" customFormat="1" x14ac:dyDescent="0.2"/>
    <row r="599" s="20" customFormat="1" x14ac:dyDescent="0.2"/>
    <row r="600" s="20" customFormat="1" x14ac:dyDescent="0.2"/>
    <row r="601" s="20" customFormat="1" x14ac:dyDescent="0.2"/>
    <row r="602" s="20" customFormat="1" x14ac:dyDescent="0.2"/>
    <row r="603" s="20" customFormat="1" x14ac:dyDescent="0.2"/>
    <row r="604" s="20" customFormat="1" x14ac:dyDescent="0.2"/>
    <row r="605" s="20" customFormat="1" x14ac:dyDescent="0.2"/>
    <row r="606" s="20" customFormat="1" x14ac:dyDescent="0.2"/>
    <row r="607" s="20" customFormat="1" x14ac:dyDescent="0.2"/>
    <row r="608" s="20" customFormat="1" x14ac:dyDescent="0.2"/>
    <row r="609" s="20" customFormat="1" x14ac:dyDescent="0.2"/>
    <row r="610" s="20" customFormat="1" x14ac:dyDescent="0.2"/>
    <row r="611" s="20" customFormat="1" x14ac:dyDescent="0.2"/>
    <row r="612" s="20" customFormat="1" x14ac:dyDescent="0.2"/>
    <row r="613" s="20" customFormat="1" x14ac:dyDescent="0.2"/>
    <row r="614" s="20" customFormat="1" x14ac:dyDescent="0.2"/>
    <row r="615" s="20" customFormat="1" x14ac:dyDescent="0.2"/>
    <row r="616" s="20" customFormat="1" x14ac:dyDescent="0.2"/>
    <row r="617" s="20" customFormat="1" x14ac:dyDescent="0.2"/>
    <row r="618" s="20" customFormat="1" x14ac:dyDescent="0.2"/>
    <row r="619" s="20" customFormat="1" x14ac:dyDescent="0.2"/>
    <row r="620" s="20" customFormat="1" x14ac:dyDescent="0.2"/>
    <row r="621" s="20" customFormat="1" x14ac:dyDescent="0.2"/>
    <row r="622" s="20" customFormat="1" x14ac:dyDescent="0.2"/>
    <row r="623" s="20" customFormat="1" x14ac:dyDescent="0.2"/>
    <row r="624" s="20" customFormat="1" x14ac:dyDescent="0.2"/>
    <row r="625" s="20" customFormat="1" x14ac:dyDescent="0.2"/>
    <row r="626" s="20" customFormat="1" x14ac:dyDescent="0.2"/>
    <row r="627" s="20" customFormat="1" x14ac:dyDescent="0.2"/>
    <row r="628" s="20" customFormat="1" x14ac:dyDescent="0.2"/>
    <row r="629" s="20" customFormat="1" x14ac:dyDescent="0.2"/>
    <row r="630" s="20" customFormat="1" x14ac:dyDescent="0.2"/>
    <row r="631" s="20" customFormat="1" x14ac:dyDescent="0.2"/>
    <row r="632" s="20" customFormat="1" x14ac:dyDescent="0.2"/>
    <row r="633" s="20" customFormat="1" x14ac:dyDescent="0.2"/>
    <row r="634" s="20" customFormat="1" x14ac:dyDescent="0.2"/>
    <row r="635" s="20" customFormat="1" x14ac:dyDescent="0.2"/>
    <row r="636" s="20" customFormat="1" x14ac:dyDescent="0.2"/>
    <row r="637" s="20" customFormat="1" x14ac:dyDescent="0.2"/>
    <row r="638" s="20" customFormat="1" x14ac:dyDescent="0.2"/>
    <row r="639" s="20" customFormat="1" x14ac:dyDescent="0.2"/>
    <row r="640" s="20" customFormat="1" x14ac:dyDescent="0.2"/>
  </sheetData>
  <mergeCells count="56">
    <mergeCell ref="A10:A11"/>
    <mergeCell ref="A1:I1"/>
    <mergeCell ref="A2:I2"/>
    <mergeCell ref="A3:I3"/>
    <mergeCell ref="A6:A8"/>
    <mergeCell ref="B6:C7"/>
    <mergeCell ref="D6:F6"/>
    <mergeCell ref="G6:G8"/>
    <mergeCell ref="H6:H8"/>
    <mergeCell ref="D7:D8"/>
    <mergeCell ref="E7:E8"/>
    <mergeCell ref="F7:F8"/>
    <mergeCell ref="A4:E4"/>
    <mergeCell ref="A5:J5"/>
    <mergeCell ref="A9:H9"/>
    <mergeCell ref="F4:H4"/>
    <mergeCell ref="A13:H13"/>
    <mergeCell ref="A17:H17"/>
    <mergeCell ref="A18:A24"/>
    <mergeCell ref="B18:B24"/>
    <mergeCell ref="A27:H27"/>
    <mergeCell ref="A60:A62"/>
    <mergeCell ref="A58:F58"/>
    <mergeCell ref="A46:F46"/>
    <mergeCell ref="A47:H47"/>
    <mergeCell ref="A26:F26"/>
    <mergeCell ref="A59:H59"/>
    <mergeCell ref="A29:A41"/>
    <mergeCell ref="A42:A45"/>
    <mergeCell ref="A48:A50"/>
    <mergeCell ref="A52:A56"/>
    <mergeCell ref="B102:B103"/>
    <mergeCell ref="B104:B105"/>
    <mergeCell ref="A63:A71"/>
    <mergeCell ref="A72:A74"/>
    <mergeCell ref="A76:H76"/>
    <mergeCell ref="A78:A82"/>
    <mergeCell ref="A83:A87"/>
    <mergeCell ref="B83:B85"/>
    <mergeCell ref="A75:F75"/>
    <mergeCell ref="A12:F12"/>
    <mergeCell ref="A16:F16"/>
    <mergeCell ref="A122:F122"/>
    <mergeCell ref="A109:F109"/>
    <mergeCell ref="A118:F118"/>
    <mergeCell ref="A121:F121"/>
    <mergeCell ref="A92:F92"/>
    <mergeCell ref="A110:H110"/>
    <mergeCell ref="A111:A116"/>
    <mergeCell ref="B112:B116"/>
    <mergeCell ref="A119:H119"/>
    <mergeCell ref="A88:A91"/>
    <mergeCell ref="B89:B90"/>
    <mergeCell ref="A93:H93"/>
    <mergeCell ref="A94:A108"/>
    <mergeCell ref="B96:B9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914"/>
  <sheetViews>
    <sheetView showGridLines="0" topLeftCell="A889" zoomScale="50" zoomScaleNormal="50" workbookViewId="0">
      <selection activeCell="G905" sqref="G905"/>
    </sheetView>
  </sheetViews>
  <sheetFormatPr baseColWidth="10" defaultColWidth="11.42578125" defaultRowHeight="16.5" x14ac:dyDescent="0.2"/>
  <cols>
    <col min="1" max="1" width="23.28515625" style="239" customWidth="1"/>
    <col min="2" max="2" width="32.85546875" style="239" customWidth="1"/>
    <col min="3" max="3" width="25.85546875" style="239" customWidth="1"/>
    <col min="4" max="4" width="14.85546875" style="239" customWidth="1"/>
    <col min="5" max="5" width="14.28515625" style="239" customWidth="1"/>
    <col min="6" max="6" width="87.42578125" style="239" bestFit="1" customWidth="1"/>
    <col min="7" max="7" width="68.7109375" style="239" bestFit="1" customWidth="1"/>
    <col min="8" max="8" width="26.42578125" style="239" customWidth="1"/>
    <col min="9" max="9" width="18.85546875" style="241" customWidth="1"/>
    <col min="10" max="10" width="19.140625" style="239" customWidth="1"/>
    <col min="11" max="11" width="27.7109375" style="239" customWidth="1"/>
    <col min="12" max="16384" width="11.42578125" style="239"/>
  </cols>
  <sheetData>
    <row r="1" spans="1:10" ht="21" customHeight="1" x14ac:dyDescent="0.2">
      <c r="A1" s="428" t="s">
        <v>68</v>
      </c>
      <c r="B1" s="428"/>
      <c r="C1" s="428"/>
      <c r="D1" s="428"/>
      <c r="E1" s="428"/>
      <c r="F1" s="428"/>
      <c r="G1" s="428"/>
      <c r="H1" s="428"/>
      <c r="I1" s="428"/>
      <c r="J1" s="238"/>
    </row>
    <row r="2" spans="1:10" ht="21" customHeight="1" x14ac:dyDescent="0.2">
      <c r="A2" s="429" t="s">
        <v>9</v>
      </c>
      <c r="B2" s="429"/>
      <c r="C2" s="429"/>
      <c r="D2" s="429"/>
      <c r="E2" s="429"/>
      <c r="F2" s="429"/>
      <c r="G2" s="429"/>
      <c r="H2" s="429"/>
      <c r="I2" s="429"/>
      <c r="J2" s="238"/>
    </row>
    <row r="3" spans="1:10" ht="24.75" customHeight="1" x14ac:dyDescent="0.2">
      <c r="A3" s="430" t="s">
        <v>67</v>
      </c>
      <c r="B3" s="430"/>
      <c r="C3" s="430"/>
      <c r="D3" s="430"/>
      <c r="E3" s="430"/>
      <c r="F3" s="430"/>
      <c r="G3" s="430"/>
      <c r="H3" s="430"/>
      <c r="I3" s="430"/>
      <c r="J3" s="40"/>
    </row>
    <row r="4" spans="1:10" ht="9" customHeight="1" x14ac:dyDescent="0.2">
      <c r="A4" s="435"/>
      <c r="B4" s="435"/>
      <c r="C4" s="435"/>
      <c r="D4" s="435"/>
      <c r="E4" s="435"/>
      <c r="F4" s="435"/>
      <c r="G4" s="435"/>
      <c r="H4" s="435"/>
      <c r="I4" s="435"/>
      <c r="J4" s="40"/>
    </row>
    <row r="5" spans="1:10" ht="35.25" customHeight="1" x14ac:dyDescent="0.2">
      <c r="A5" s="424" t="s">
        <v>0</v>
      </c>
      <c r="B5" s="425" t="s">
        <v>4</v>
      </c>
      <c r="C5" s="426"/>
      <c r="D5" s="426"/>
      <c r="E5" s="427"/>
      <c r="F5" s="35" t="s">
        <v>1</v>
      </c>
      <c r="G5" s="424" t="s">
        <v>2</v>
      </c>
      <c r="H5" s="424"/>
      <c r="I5" s="424" t="s">
        <v>13</v>
      </c>
    </row>
    <row r="6" spans="1:10" ht="17.25" customHeight="1" x14ac:dyDescent="0.2">
      <c r="A6" s="432"/>
      <c r="B6" s="424" t="s">
        <v>3</v>
      </c>
      <c r="C6" s="433" t="s">
        <v>10</v>
      </c>
      <c r="D6" s="424" t="s">
        <v>8</v>
      </c>
      <c r="E6" s="432"/>
      <c r="F6" s="424" t="s">
        <v>5</v>
      </c>
      <c r="G6" s="424" t="s">
        <v>6</v>
      </c>
      <c r="H6" s="431" t="s">
        <v>7</v>
      </c>
      <c r="I6" s="424"/>
    </row>
    <row r="7" spans="1:10" ht="60" customHeight="1" x14ac:dyDescent="0.2">
      <c r="A7" s="432"/>
      <c r="B7" s="424"/>
      <c r="C7" s="434"/>
      <c r="D7" s="2" t="s">
        <v>11</v>
      </c>
      <c r="E7" s="2" t="s">
        <v>12</v>
      </c>
      <c r="F7" s="424"/>
      <c r="G7" s="424"/>
      <c r="H7" s="431"/>
      <c r="I7" s="424"/>
    </row>
    <row r="8" spans="1:10" ht="16.5" customHeight="1" x14ac:dyDescent="0.2">
      <c r="A8" s="412" t="s">
        <v>90</v>
      </c>
      <c r="B8" s="413"/>
      <c r="C8" s="413"/>
      <c r="D8" s="413"/>
      <c r="E8" s="413"/>
      <c r="F8" s="413"/>
      <c r="G8" s="414"/>
      <c r="H8" s="418"/>
      <c r="I8" s="419"/>
    </row>
    <row r="9" spans="1:10" ht="49.5" x14ac:dyDescent="0.2">
      <c r="A9" s="3" t="s">
        <v>50</v>
      </c>
      <c r="B9" s="3" t="s">
        <v>1710</v>
      </c>
      <c r="C9" s="3" t="s">
        <v>1715</v>
      </c>
      <c r="D9" s="3">
        <v>0.73</v>
      </c>
      <c r="E9" s="3">
        <v>14</v>
      </c>
      <c r="F9" s="3" t="s">
        <v>62</v>
      </c>
      <c r="G9" s="3" t="s">
        <v>1711</v>
      </c>
      <c r="H9" s="4">
        <v>40998004.5</v>
      </c>
      <c r="I9" s="44" t="s">
        <v>66</v>
      </c>
    </row>
    <row r="10" spans="1:10" ht="49.5" x14ac:dyDescent="0.2">
      <c r="A10" s="3" t="s">
        <v>50</v>
      </c>
      <c r="B10" s="3" t="s">
        <v>53</v>
      </c>
      <c r="C10" s="3" t="s">
        <v>1716</v>
      </c>
      <c r="D10" s="3">
        <v>2</v>
      </c>
      <c r="E10" s="3">
        <v>14</v>
      </c>
      <c r="F10" s="3" t="s">
        <v>62</v>
      </c>
      <c r="G10" s="3" t="s">
        <v>1711</v>
      </c>
      <c r="H10" s="4">
        <v>112323300</v>
      </c>
      <c r="I10" s="44" t="s">
        <v>66</v>
      </c>
    </row>
    <row r="11" spans="1:10" ht="49.5" x14ac:dyDescent="0.2">
      <c r="A11" s="3" t="s">
        <v>50</v>
      </c>
      <c r="B11" s="3" t="s">
        <v>54</v>
      </c>
      <c r="C11" s="3" t="s">
        <v>1717</v>
      </c>
      <c r="D11" s="3">
        <v>2.2999999999999998</v>
      </c>
      <c r="E11" s="3">
        <v>14</v>
      </c>
      <c r="F11" s="3" t="s">
        <v>62</v>
      </c>
      <c r="G11" s="3" t="s">
        <v>1711</v>
      </c>
      <c r="H11" s="4">
        <v>129171794.99999999</v>
      </c>
      <c r="I11" s="44" t="s">
        <v>66</v>
      </c>
    </row>
    <row r="12" spans="1:10" ht="49.5" x14ac:dyDescent="0.2">
      <c r="A12" s="3" t="s">
        <v>50</v>
      </c>
      <c r="B12" s="3" t="s">
        <v>1712</v>
      </c>
      <c r="C12" s="3" t="s">
        <v>1718</v>
      </c>
      <c r="D12" s="3">
        <v>1.23</v>
      </c>
      <c r="E12" s="3">
        <v>14</v>
      </c>
      <c r="F12" s="3" t="s">
        <v>62</v>
      </c>
      <c r="G12" s="3" t="s">
        <v>1711</v>
      </c>
      <c r="H12" s="4">
        <v>69078829.5</v>
      </c>
      <c r="I12" s="44" t="s">
        <v>66</v>
      </c>
    </row>
    <row r="13" spans="1:10" ht="49.5" x14ac:dyDescent="0.2">
      <c r="A13" s="3" t="s">
        <v>50</v>
      </c>
      <c r="B13" s="3" t="s">
        <v>1712</v>
      </c>
      <c r="C13" s="3" t="s">
        <v>1719</v>
      </c>
      <c r="D13" s="3">
        <v>0.2</v>
      </c>
      <c r="E13" s="3">
        <v>14</v>
      </c>
      <c r="F13" s="3" t="s">
        <v>62</v>
      </c>
      <c r="G13" s="3" t="s">
        <v>1711</v>
      </c>
      <c r="H13" s="4">
        <v>11232330</v>
      </c>
      <c r="I13" s="44" t="s">
        <v>66</v>
      </c>
    </row>
    <row r="14" spans="1:10" ht="49.5" x14ac:dyDescent="0.2">
      <c r="A14" s="3" t="s">
        <v>50</v>
      </c>
      <c r="B14" s="3" t="s">
        <v>1713</v>
      </c>
      <c r="C14" s="3" t="s">
        <v>1720</v>
      </c>
      <c r="D14" s="3">
        <v>2</v>
      </c>
      <c r="E14" s="3">
        <v>14</v>
      </c>
      <c r="F14" s="3" t="s">
        <v>62</v>
      </c>
      <c r="G14" s="3" t="s">
        <v>1711</v>
      </c>
      <c r="H14" s="4">
        <v>51000000</v>
      </c>
      <c r="I14" s="44" t="s">
        <v>66</v>
      </c>
    </row>
    <row r="15" spans="1:10" ht="49.5" x14ac:dyDescent="0.2">
      <c r="A15" s="3" t="s">
        <v>50</v>
      </c>
      <c r="B15" s="3" t="s">
        <v>55</v>
      </c>
      <c r="C15" s="3" t="s">
        <v>1724</v>
      </c>
      <c r="D15" s="3">
        <v>0.1</v>
      </c>
      <c r="E15" s="3">
        <v>10</v>
      </c>
      <c r="F15" s="3" t="s">
        <v>62</v>
      </c>
      <c r="G15" s="3" t="s">
        <v>1711</v>
      </c>
      <c r="H15" s="4">
        <v>5616165</v>
      </c>
      <c r="I15" s="44" t="s">
        <v>66</v>
      </c>
    </row>
    <row r="16" spans="1:10" ht="49.5" x14ac:dyDescent="0.2">
      <c r="A16" s="3" t="s">
        <v>50</v>
      </c>
      <c r="B16" s="3" t="s">
        <v>51</v>
      </c>
      <c r="C16" s="3" t="s">
        <v>1721</v>
      </c>
      <c r="D16" s="3">
        <v>0.6</v>
      </c>
      <c r="E16" s="3">
        <v>14</v>
      </c>
      <c r="F16" s="3" t="s">
        <v>62</v>
      </c>
      <c r="G16" s="3" t="s">
        <v>1711</v>
      </c>
      <c r="H16" s="4">
        <v>33696990</v>
      </c>
      <c r="I16" s="44" t="s">
        <v>66</v>
      </c>
    </row>
    <row r="17" spans="1:10" ht="49.5" x14ac:dyDescent="0.2">
      <c r="A17" s="3" t="s">
        <v>50</v>
      </c>
      <c r="B17" s="3" t="s">
        <v>52</v>
      </c>
      <c r="C17" s="3" t="s">
        <v>1722</v>
      </c>
      <c r="D17" s="3">
        <v>4.82</v>
      </c>
      <c r="E17" s="3">
        <v>14</v>
      </c>
      <c r="F17" s="3" t="s">
        <v>62</v>
      </c>
      <c r="G17" s="3" t="s">
        <v>1711</v>
      </c>
      <c r="H17" s="4">
        <v>122910000</v>
      </c>
      <c r="I17" s="44" t="s">
        <v>66</v>
      </c>
    </row>
    <row r="18" spans="1:10" ht="49.5" x14ac:dyDescent="0.2">
      <c r="A18" s="3" t="s">
        <v>50</v>
      </c>
      <c r="B18" s="3" t="s">
        <v>54</v>
      </c>
      <c r="C18" s="3" t="s">
        <v>1723</v>
      </c>
      <c r="D18" s="3">
        <v>2.2799999999999998</v>
      </c>
      <c r="E18" s="3">
        <v>14</v>
      </c>
      <c r="F18" s="3" t="s">
        <v>62</v>
      </c>
      <c r="G18" s="3" t="s">
        <v>1711</v>
      </c>
      <c r="H18" s="4">
        <v>128048561.99999999</v>
      </c>
      <c r="I18" s="44" t="s">
        <v>66</v>
      </c>
    </row>
    <row r="19" spans="1:10" ht="49.5" x14ac:dyDescent="0.2">
      <c r="A19" s="3" t="s">
        <v>50</v>
      </c>
      <c r="B19" s="3" t="s">
        <v>52</v>
      </c>
      <c r="C19" s="3" t="s">
        <v>1725</v>
      </c>
      <c r="D19" s="3">
        <v>0.75</v>
      </c>
      <c r="E19" s="3">
        <v>14</v>
      </c>
      <c r="F19" s="3" t="s">
        <v>65</v>
      </c>
      <c r="G19" s="3" t="s">
        <v>1711</v>
      </c>
      <c r="H19" s="4">
        <v>42121237.5</v>
      </c>
      <c r="I19" s="44" t="s">
        <v>66</v>
      </c>
    </row>
    <row r="20" spans="1:10" ht="49.5" x14ac:dyDescent="0.2">
      <c r="A20" s="3" t="s">
        <v>50</v>
      </c>
      <c r="B20" s="3" t="s">
        <v>54</v>
      </c>
      <c r="C20" s="3" t="s">
        <v>1726</v>
      </c>
      <c r="D20" s="3">
        <v>1.81</v>
      </c>
      <c r="E20" s="3">
        <v>14</v>
      </c>
      <c r="F20" s="3" t="s">
        <v>62</v>
      </c>
      <c r="G20" s="3" t="s">
        <v>1711</v>
      </c>
      <c r="H20" s="4">
        <v>101652586.5</v>
      </c>
      <c r="I20" s="44" t="s">
        <v>66</v>
      </c>
      <c r="J20" s="240"/>
    </row>
    <row r="21" spans="1:10" ht="49.5" x14ac:dyDescent="0.2">
      <c r="A21" s="3" t="s">
        <v>50</v>
      </c>
      <c r="B21" s="3" t="s">
        <v>1714</v>
      </c>
      <c r="C21" s="3" t="s">
        <v>1727</v>
      </c>
      <c r="D21" s="3">
        <v>4.05</v>
      </c>
      <c r="E21" s="3">
        <v>14</v>
      </c>
      <c r="F21" s="3" t="s">
        <v>62</v>
      </c>
      <c r="G21" s="3" t="s">
        <v>1711</v>
      </c>
      <c r="H21" s="4">
        <v>227454682.5</v>
      </c>
      <c r="I21" s="44" t="s">
        <v>66</v>
      </c>
      <c r="J21" s="240"/>
    </row>
    <row r="22" spans="1:10" ht="49.5" x14ac:dyDescent="0.2">
      <c r="A22" s="3" t="s">
        <v>50</v>
      </c>
      <c r="B22" s="3" t="s">
        <v>723</v>
      </c>
      <c r="C22" s="3" t="s">
        <v>1728</v>
      </c>
      <c r="D22" s="3">
        <v>1.2</v>
      </c>
      <c r="E22" s="3">
        <v>14</v>
      </c>
      <c r="F22" s="3" t="s">
        <v>62</v>
      </c>
      <c r="G22" s="3" t="s">
        <v>1711</v>
      </c>
      <c r="H22" s="4">
        <v>67393980</v>
      </c>
      <c r="I22" s="44" t="s">
        <v>66</v>
      </c>
      <c r="J22" s="240"/>
    </row>
    <row r="23" spans="1:10" ht="33" x14ac:dyDescent="0.2">
      <c r="A23" s="3" t="s">
        <v>1710</v>
      </c>
      <c r="B23" s="3" t="s">
        <v>1710</v>
      </c>
      <c r="C23" s="3" t="s">
        <v>1904</v>
      </c>
      <c r="D23" s="3">
        <v>17.88</v>
      </c>
      <c r="E23" s="3">
        <v>7</v>
      </c>
      <c r="F23" s="3" t="s">
        <v>1869</v>
      </c>
      <c r="G23" s="3" t="s">
        <v>1870</v>
      </c>
      <c r="H23" s="4">
        <v>4500000</v>
      </c>
      <c r="I23" s="44" t="s">
        <v>66</v>
      </c>
      <c r="J23" s="240"/>
    </row>
    <row r="24" spans="1:10" ht="33" x14ac:dyDescent="0.2">
      <c r="A24" s="3" t="s">
        <v>1710</v>
      </c>
      <c r="B24" s="3" t="s">
        <v>1710</v>
      </c>
      <c r="C24" s="3" t="s">
        <v>1905</v>
      </c>
      <c r="D24" s="3">
        <v>17.88</v>
      </c>
      <c r="E24" s="3">
        <v>7</v>
      </c>
      <c r="F24" s="3" t="s">
        <v>1869</v>
      </c>
      <c r="G24" s="3" t="s">
        <v>1906</v>
      </c>
      <c r="H24" s="4">
        <v>10500000</v>
      </c>
      <c r="I24" s="44" t="s">
        <v>66</v>
      </c>
      <c r="J24" s="240"/>
    </row>
    <row r="25" spans="1:10" ht="33" x14ac:dyDescent="0.2">
      <c r="A25" s="3" t="s">
        <v>1710</v>
      </c>
      <c r="B25" s="3" t="s">
        <v>1710</v>
      </c>
      <c r="C25" s="3" t="s">
        <v>1907</v>
      </c>
      <c r="D25" s="3">
        <v>17.88</v>
      </c>
      <c r="E25" s="3">
        <v>7</v>
      </c>
      <c r="F25" s="3" t="s">
        <v>1908</v>
      </c>
      <c r="G25" s="3" t="s">
        <v>1909</v>
      </c>
      <c r="H25" s="4">
        <v>75000000</v>
      </c>
      <c r="I25" s="44" t="s">
        <v>66</v>
      </c>
      <c r="J25" s="240"/>
    </row>
    <row r="26" spans="1:10" ht="33" x14ac:dyDescent="0.2">
      <c r="A26" s="3" t="s">
        <v>1710</v>
      </c>
      <c r="B26" s="3" t="s">
        <v>1710</v>
      </c>
      <c r="C26" s="3" t="s">
        <v>1910</v>
      </c>
      <c r="D26" s="3">
        <v>12.925000000000001</v>
      </c>
      <c r="E26" s="3">
        <v>7</v>
      </c>
      <c r="F26" s="3" t="s">
        <v>1869</v>
      </c>
      <c r="G26" s="3" t="s">
        <v>1906</v>
      </c>
      <c r="H26" s="4">
        <v>30000000</v>
      </c>
      <c r="I26" s="44" t="s">
        <v>66</v>
      </c>
      <c r="J26" s="240"/>
    </row>
    <row r="27" spans="1:10" ht="33" x14ac:dyDescent="0.2">
      <c r="A27" s="3" t="s">
        <v>1710</v>
      </c>
      <c r="B27" s="3" t="s">
        <v>1710</v>
      </c>
      <c r="C27" s="3" t="s">
        <v>1911</v>
      </c>
      <c r="D27" s="3">
        <v>7.94</v>
      </c>
      <c r="E27" s="3">
        <v>7</v>
      </c>
      <c r="F27" s="3" t="s">
        <v>1869</v>
      </c>
      <c r="G27" s="3" t="s">
        <v>1906</v>
      </c>
      <c r="H27" s="4">
        <v>4500000</v>
      </c>
      <c r="I27" s="44" t="s">
        <v>66</v>
      </c>
      <c r="J27" s="240"/>
    </row>
    <row r="28" spans="1:10" ht="33" x14ac:dyDescent="0.2">
      <c r="A28" s="3" t="s">
        <v>39</v>
      </c>
      <c r="B28" s="3" t="s">
        <v>46</v>
      </c>
      <c r="C28" s="3" t="s">
        <v>1912</v>
      </c>
      <c r="D28" s="3">
        <v>6.25</v>
      </c>
      <c r="E28" s="3">
        <v>7</v>
      </c>
      <c r="F28" s="3" t="s">
        <v>1913</v>
      </c>
      <c r="G28" s="3" t="s">
        <v>1906</v>
      </c>
      <c r="H28" s="4">
        <v>150000000</v>
      </c>
      <c r="I28" s="44" t="s">
        <v>66</v>
      </c>
      <c r="J28" s="240"/>
    </row>
    <row r="29" spans="1:10" ht="33" x14ac:dyDescent="0.2">
      <c r="A29" s="3" t="s">
        <v>39</v>
      </c>
      <c r="B29" s="3" t="s">
        <v>46</v>
      </c>
      <c r="C29" s="3" t="s">
        <v>1912</v>
      </c>
      <c r="D29" s="3">
        <v>6.25</v>
      </c>
      <c r="E29" s="3">
        <v>7</v>
      </c>
      <c r="F29" s="3" t="s">
        <v>1914</v>
      </c>
      <c r="G29" s="3" t="s">
        <v>1909</v>
      </c>
      <c r="H29" s="4">
        <v>100000000</v>
      </c>
      <c r="I29" s="44" t="s">
        <v>66</v>
      </c>
      <c r="J29" s="240"/>
    </row>
    <row r="30" spans="1:10" ht="33" x14ac:dyDescent="0.2">
      <c r="A30" s="3" t="s">
        <v>39</v>
      </c>
      <c r="B30" s="3" t="s">
        <v>46</v>
      </c>
      <c r="C30" s="3" t="s">
        <v>1915</v>
      </c>
      <c r="D30" s="3">
        <v>6.25</v>
      </c>
      <c r="E30" s="3">
        <v>7</v>
      </c>
      <c r="F30" s="3" t="s">
        <v>1914</v>
      </c>
      <c r="G30" s="3" t="s">
        <v>1909</v>
      </c>
      <c r="H30" s="4">
        <v>75000000</v>
      </c>
      <c r="I30" s="44" t="s">
        <v>66</v>
      </c>
      <c r="J30" s="240"/>
    </row>
    <row r="31" spans="1:10" ht="33" x14ac:dyDescent="0.2">
      <c r="A31" s="3" t="s">
        <v>39</v>
      </c>
      <c r="B31" s="3" t="s">
        <v>1916</v>
      </c>
      <c r="C31" s="3" t="s">
        <v>1917</v>
      </c>
      <c r="D31" s="3">
        <v>5.625</v>
      </c>
      <c r="E31" s="3">
        <v>7</v>
      </c>
      <c r="F31" s="3" t="s">
        <v>1869</v>
      </c>
      <c r="G31" s="3" t="s">
        <v>1906</v>
      </c>
      <c r="H31" s="4">
        <v>175000000</v>
      </c>
      <c r="I31" s="44" t="s">
        <v>66</v>
      </c>
      <c r="J31" s="240"/>
    </row>
    <row r="32" spans="1:10" ht="33" x14ac:dyDescent="0.2">
      <c r="A32" s="3" t="s">
        <v>39</v>
      </c>
      <c r="B32" s="3" t="s">
        <v>88</v>
      </c>
      <c r="C32" s="3" t="s">
        <v>1918</v>
      </c>
      <c r="D32" s="3">
        <v>7.13</v>
      </c>
      <c r="E32" s="3">
        <v>7</v>
      </c>
      <c r="F32" s="3" t="s">
        <v>1869</v>
      </c>
      <c r="G32" s="3" t="s">
        <v>1906</v>
      </c>
      <c r="H32" s="4">
        <v>150000000</v>
      </c>
      <c r="I32" s="44" t="s">
        <v>66</v>
      </c>
      <c r="J32" s="240"/>
    </row>
    <row r="33" spans="1:10" ht="33" x14ac:dyDescent="0.2">
      <c r="A33" s="3" t="s">
        <v>39</v>
      </c>
      <c r="B33" s="3" t="s">
        <v>88</v>
      </c>
      <c r="C33" s="3" t="s">
        <v>1918</v>
      </c>
      <c r="D33" s="3">
        <v>7.13</v>
      </c>
      <c r="E33" s="3">
        <v>7</v>
      </c>
      <c r="F33" s="3" t="s">
        <v>1914</v>
      </c>
      <c r="G33" s="3" t="s">
        <v>1919</v>
      </c>
      <c r="H33" s="4">
        <v>75000000</v>
      </c>
      <c r="I33" s="44" t="s">
        <v>66</v>
      </c>
      <c r="J33" s="240"/>
    </row>
    <row r="34" spans="1:10" ht="33" x14ac:dyDescent="0.2">
      <c r="A34" s="3" t="s">
        <v>39</v>
      </c>
      <c r="B34" s="3" t="s">
        <v>88</v>
      </c>
      <c r="C34" s="3" t="s">
        <v>1920</v>
      </c>
      <c r="D34" s="3">
        <v>7.13</v>
      </c>
      <c r="E34" s="3">
        <v>7</v>
      </c>
      <c r="F34" s="3" t="s">
        <v>1914</v>
      </c>
      <c r="G34" s="3" t="s">
        <v>1909</v>
      </c>
      <c r="H34" s="4">
        <v>150000000</v>
      </c>
      <c r="I34" s="44" t="s">
        <v>66</v>
      </c>
      <c r="J34" s="240"/>
    </row>
    <row r="35" spans="1:10" ht="33" x14ac:dyDescent="0.2">
      <c r="A35" s="3" t="s">
        <v>39</v>
      </c>
      <c r="B35" s="3" t="s">
        <v>39</v>
      </c>
      <c r="C35" s="3" t="s">
        <v>1921</v>
      </c>
      <c r="D35" s="3">
        <v>5.88</v>
      </c>
      <c r="E35" s="3">
        <v>7</v>
      </c>
      <c r="F35" s="3" t="s">
        <v>1869</v>
      </c>
      <c r="G35" s="3" t="s">
        <v>1906</v>
      </c>
      <c r="H35" s="4">
        <v>20000000</v>
      </c>
      <c r="I35" s="44" t="s">
        <v>66</v>
      </c>
      <c r="J35" s="240"/>
    </row>
    <row r="36" spans="1:10" ht="33" x14ac:dyDescent="0.2">
      <c r="A36" s="3" t="s">
        <v>39</v>
      </c>
      <c r="B36" s="3" t="s">
        <v>47</v>
      </c>
      <c r="C36" s="3" t="s">
        <v>1922</v>
      </c>
      <c r="D36" s="3">
        <v>5.62</v>
      </c>
      <c r="E36" s="3">
        <v>7</v>
      </c>
      <c r="F36" s="3" t="s">
        <v>1869</v>
      </c>
      <c r="G36" s="3" t="s">
        <v>1870</v>
      </c>
      <c r="H36" s="4">
        <v>18000000</v>
      </c>
      <c r="I36" s="44" t="s">
        <v>66</v>
      </c>
      <c r="J36" s="240"/>
    </row>
    <row r="37" spans="1:10" ht="49.5" x14ac:dyDescent="0.2">
      <c r="A37" s="3" t="s">
        <v>39</v>
      </c>
      <c r="B37" s="3" t="s">
        <v>42</v>
      </c>
      <c r="C37" s="3" t="s">
        <v>1733</v>
      </c>
      <c r="D37" s="3">
        <v>15.6</v>
      </c>
      <c r="E37" s="3">
        <v>14</v>
      </c>
      <c r="F37" s="3" t="s">
        <v>62</v>
      </c>
      <c r="G37" s="3" t="s">
        <v>1711</v>
      </c>
      <c r="H37" s="4">
        <f>+D37*56161650</f>
        <v>876121740</v>
      </c>
      <c r="I37" s="44" t="s">
        <v>66</v>
      </c>
      <c r="J37" s="240"/>
    </row>
    <row r="38" spans="1:10" ht="49.5" x14ac:dyDescent="0.2">
      <c r="A38" s="3" t="s">
        <v>39</v>
      </c>
      <c r="B38" s="3" t="s">
        <v>41</v>
      </c>
      <c r="C38" s="3" t="s">
        <v>1734</v>
      </c>
      <c r="D38" s="3">
        <v>6.3</v>
      </c>
      <c r="E38" s="3">
        <v>14</v>
      </c>
      <c r="F38" s="3" t="s">
        <v>62</v>
      </c>
      <c r="G38" s="3" t="s">
        <v>1711</v>
      </c>
      <c r="H38" s="4">
        <f>+D38*25500000</f>
        <v>160650000</v>
      </c>
      <c r="I38" s="44" t="s">
        <v>66</v>
      </c>
      <c r="J38" s="240"/>
    </row>
    <row r="39" spans="1:10" ht="49.5" x14ac:dyDescent="0.2">
      <c r="A39" s="3" t="s">
        <v>39</v>
      </c>
      <c r="B39" s="3" t="s">
        <v>481</v>
      </c>
      <c r="C39" s="3" t="s">
        <v>1735</v>
      </c>
      <c r="D39" s="3">
        <v>1.52</v>
      </c>
      <c r="E39" s="3">
        <v>14</v>
      </c>
      <c r="F39" s="3" t="s">
        <v>62</v>
      </c>
      <c r="G39" s="3" t="s">
        <v>1711</v>
      </c>
      <c r="H39" s="4">
        <f>+D39*56161650</f>
        <v>85365708</v>
      </c>
      <c r="I39" s="44" t="s">
        <v>66</v>
      </c>
      <c r="J39" s="240"/>
    </row>
    <row r="40" spans="1:10" ht="49.5" x14ac:dyDescent="0.2">
      <c r="A40" s="3" t="s">
        <v>39</v>
      </c>
      <c r="B40" s="3" t="s">
        <v>481</v>
      </c>
      <c r="C40" s="3" t="s">
        <v>1736</v>
      </c>
      <c r="D40" s="3">
        <v>2.14</v>
      </c>
      <c r="E40" s="3">
        <v>14</v>
      </c>
      <c r="F40" s="3" t="s">
        <v>62</v>
      </c>
      <c r="G40" s="3" t="s">
        <v>1711</v>
      </c>
      <c r="H40" s="4">
        <f>+D40*56161650</f>
        <v>120185931</v>
      </c>
      <c r="I40" s="44" t="s">
        <v>66</v>
      </c>
      <c r="J40" s="240"/>
    </row>
    <row r="41" spans="1:10" ht="49.5" x14ac:dyDescent="0.2">
      <c r="A41" s="3" t="s">
        <v>39</v>
      </c>
      <c r="B41" s="3" t="s">
        <v>88</v>
      </c>
      <c r="C41" s="3" t="s">
        <v>1737</v>
      </c>
      <c r="D41" s="3">
        <v>8.1999999999999993</v>
      </c>
      <c r="E41" s="3">
        <v>14</v>
      </c>
      <c r="F41" s="3" t="s">
        <v>62</v>
      </c>
      <c r="G41" s="3" t="s">
        <v>1711</v>
      </c>
      <c r="H41" s="4">
        <f>+D41*7000000</f>
        <v>57399999.999999993</v>
      </c>
      <c r="I41" s="44" t="s">
        <v>66</v>
      </c>
      <c r="J41" s="240"/>
    </row>
    <row r="42" spans="1:10" ht="49.5" x14ac:dyDescent="0.2">
      <c r="A42" s="3" t="s">
        <v>39</v>
      </c>
      <c r="B42" s="3" t="s">
        <v>44</v>
      </c>
      <c r="C42" s="3" t="s">
        <v>1738</v>
      </c>
      <c r="D42" s="3">
        <v>1.9</v>
      </c>
      <c r="E42" s="3">
        <v>14</v>
      </c>
      <c r="F42" s="3" t="s">
        <v>62</v>
      </c>
      <c r="G42" s="3" t="s">
        <v>1711</v>
      </c>
      <c r="H42" s="4">
        <f>+D42*56161650</f>
        <v>106707135</v>
      </c>
      <c r="I42" s="44" t="s">
        <v>66</v>
      </c>
      <c r="J42" s="240"/>
    </row>
    <row r="43" spans="1:10" ht="49.5" x14ac:dyDescent="0.2">
      <c r="A43" s="3" t="s">
        <v>39</v>
      </c>
      <c r="B43" s="3" t="s">
        <v>1729</v>
      </c>
      <c r="C43" s="3" t="s">
        <v>1739</v>
      </c>
      <c r="D43" s="3">
        <v>6.1</v>
      </c>
      <c r="E43" s="3">
        <v>14</v>
      </c>
      <c r="F43" s="3" t="s">
        <v>62</v>
      </c>
      <c r="G43" s="3" t="s">
        <v>1711</v>
      </c>
      <c r="H43" s="4">
        <f>+D43*7000000</f>
        <v>42700000</v>
      </c>
      <c r="I43" s="44" t="s">
        <v>66</v>
      </c>
      <c r="J43" s="240"/>
    </row>
    <row r="44" spans="1:10" ht="49.5" x14ac:dyDescent="0.2">
      <c r="A44" s="3" t="s">
        <v>39</v>
      </c>
      <c r="B44" s="3" t="s">
        <v>49</v>
      </c>
      <c r="C44" s="3" t="s">
        <v>1740</v>
      </c>
      <c r="D44" s="3">
        <v>0.47</v>
      </c>
      <c r="E44" s="3">
        <v>14</v>
      </c>
      <c r="F44" s="3" t="s">
        <v>62</v>
      </c>
      <c r="G44" s="3" t="s">
        <v>1711</v>
      </c>
      <c r="H44" s="4">
        <f>+D44*25500000</f>
        <v>11985000</v>
      </c>
      <c r="I44" s="44" t="s">
        <v>66</v>
      </c>
      <c r="J44" s="240"/>
    </row>
    <row r="45" spans="1:10" ht="49.5" x14ac:dyDescent="0.2">
      <c r="A45" s="3" t="s">
        <v>39</v>
      </c>
      <c r="B45" s="3" t="s">
        <v>39</v>
      </c>
      <c r="C45" s="3" t="s">
        <v>1741</v>
      </c>
      <c r="D45" s="3">
        <v>1.68</v>
      </c>
      <c r="E45" s="3">
        <v>14</v>
      </c>
      <c r="F45" s="3" t="s">
        <v>62</v>
      </c>
      <c r="G45" s="3" t="s">
        <v>1711</v>
      </c>
      <c r="H45" s="4">
        <f>+D45*56161650</f>
        <v>94351572</v>
      </c>
      <c r="I45" s="44" t="s">
        <v>66</v>
      </c>
      <c r="J45" s="240"/>
    </row>
    <row r="46" spans="1:10" ht="49.5" x14ac:dyDescent="0.2">
      <c r="A46" s="3" t="s">
        <v>39</v>
      </c>
      <c r="B46" s="3" t="s">
        <v>43</v>
      </c>
      <c r="C46" s="3" t="s">
        <v>1742</v>
      </c>
      <c r="D46" s="3">
        <v>1.26</v>
      </c>
      <c r="E46" s="3">
        <v>14</v>
      </c>
      <c r="F46" s="3" t="s">
        <v>62</v>
      </c>
      <c r="G46" s="3" t="s">
        <v>1711</v>
      </c>
      <c r="H46" s="4">
        <f>+D46*7000000</f>
        <v>8820000</v>
      </c>
      <c r="I46" s="44" t="s">
        <v>66</v>
      </c>
      <c r="J46" s="240"/>
    </row>
    <row r="47" spans="1:10" ht="49.5" x14ac:dyDescent="0.2">
      <c r="A47" s="3" t="s">
        <v>39</v>
      </c>
      <c r="B47" s="3" t="s">
        <v>39</v>
      </c>
      <c r="C47" s="3" t="s">
        <v>1743</v>
      </c>
      <c r="D47" s="3">
        <v>2.65</v>
      </c>
      <c r="E47" s="3">
        <v>14</v>
      </c>
      <c r="F47" s="3" t="s">
        <v>62</v>
      </c>
      <c r="G47" s="3" t="s">
        <v>1711</v>
      </c>
      <c r="H47" s="4">
        <f>+D47*56161650</f>
        <v>148828372.5</v>
      </c>
      <c r="I47" s="44" t="s">
        <v>66</v>
      </c>
      <c r="J47" s="240"/>
    </row>
    <row r="48" spans="1:10" ht="49.5" x14ac:dyDescent="0.2">
      <c r="A48" s="3" t="s">
        <v>39</v>
      </c>
      <c r="B48" s="3" t="s">
        <v>637</v>
      </c>
      <c r="C48" s="3" t="s">
        <v>1744</v>
      </c>
      <c r="D48" s="3">
        <v>0.65</v>
      </c>
      <c r="E48" s="3">
        <v>14</v>
      </c>
      <c r="F48" s="3" t="s">
        <v>62</v>
      </c>
      <c r="G48" s="3" t="s">
        <v>1711</v>
      </c>
      <c r="H48" s="4">
        <f>+D48*56161650</f>
        <v>36505072.5</v>
      </c>
      <c r="I48" s="44" t="s">
        <v>66</v>
      </c>
      <c r="J48" s="240"/>
    </row>
    <row r="49" spans="1:10" ht="49.5" x14ac:dyDescent="0.2">
      <c r="A49" s="3" t="s">
        <v>39</v>
      </c>
      <c r="B49" s="3" t="s">
        <v>46</v>
      </c>
      <c r="C49" s="3" t="s">
        <v>1745</v>
      </c>
      <c r="D49" s="3">
        <v>0.1</v>
      </c>
      <c r="E49" s="3">
        <v>6</v>
      </c>
      <c r="F49" s="3" t="s">
        <v>62</v>
      </c>
      <c r="G49" s="3" t="s">
        <v>1711</v>
      </c>
      <c r="H49" s="4">
        <f>+D49*56161650</f>
        <v>5616165</v>
      </c>
      <c r="I49" s="44" t="s">
        <v>66</v>
      </c>
      <c r="J49" s="240"/>
    </row>
    <row r="50" spans="1:10" ht="49.5" x14ac:dyDescent="0.2">
      <c r="A50" s="3" t="s">
        <v>39</v>
      </c>
      <c r="B50" s="3" t="s">
        <v>47</v>
      </c>
      <c r="C50" s="3" t="s">
        <v>1746</v>
      </c>
      <c r="D50" s="3">
        <v>2.7</v>
      </c>
      <c r="E50" s="3">
        <v>14</v>
      </c>
      <c r="F50" s="3" t="s">
        <v>62</v>
      </c>
      <c r="G50" s="3" t="s">
        <v>1711</v>
      </c>
      <c r="H50" s="4">
        <f>+D50*56161650</f>
        <v>151636455</v>
      </c>
      <c r="I50" s="44" t="s">
        <v>66</v>
      </c>
      <c r="J50" s="240"/>
    </row>
    <row r="51" spans="1:10" ht="49.5" x14ac:dyDescent="0.2">
      <c r="A51" s="3" t="s">
        <v>39</v>
      </c>
      <c r="B51" s="3" t="s">
        <v>45</v>
      </c>
      <c r="C51" s="3" t="s">
        <v>1747</v>
      </c>
      <c r="D51" s="3">
        <v>1.2</v>
      </c>
      <c r="E51" s="3">
        <v>14</v>
      </c>
      <c r="F51" s="3" t="s">
        <v>62</v>
      </c>
      <c r="G51" s="3" t="s">
        <v>1711</v>
      </c>
      <c r="H51" s="4">
        <f>+D51*25500000</f>
        <v>30600000</v>
      </c>
      <c r="I51" s="44" t="s">
        <v>66</v>
      </c>
      <c r="J51" s="240"/>
    </row>
    <row r="52" spans="1:10" ht="49.5" x14ac:dyDescent="0.2">
      <c r="A52" s="3" t="s">
        <v>39</v>
      </c>
      <c r="B52" s="3" t="s">
        <v>48</v>
      </c>
      <c r="C52" s="3" t="s">
        <v>1748</v>
      </c>
      <c r="D52" s="3">
        <v>2.66</v>
      </c>
      <c r="E52" s="3">
        <v>14</v>
      </c>
      <c r="F52" s="3" t="s">
        <v>62</v>
      </c>
      <c r="G52" s="3" t="s">
        <v>1711</v>
      </c>
      <c r="H52" s="4">
        <f>+D52*56161650</f>
        <v>149389989</v>
      </c>
      <c r="I52" s="44" t="s">
        <v>66</v>
      </c>
      <c r="J52" s="240"/>
    </row>
    <row r="53" spans="1:10" ht="49.5" x14ac:dyDescent="0.2">
      <c r="A53" s="3" t="s">
        <v>39</v>
      </c>
      <c r="B53" s="3" t="s">
        <v>1730</v>
      </c>
      <c r="C53" s="3" t="s">
        <v>1749</v>
      </c>
      <c r="D53" s="3">
        <v>1.95</v>
      </c>
      <c r="E53" s="3">
        <v>14</v>
      </c>
      <c r="F53" s="3" t="s">
        <v>62</v>
      </c>
      <c r="G53" s="3" t="s">
        <v>1711</v>
      </c>
      <c r="H53" s="4">
        <f>+D53*56161650</f>
        <v>109515217.5</v>
      </c>
      <c r="I53" s="44" t="s">
        <v>66</v>
      </c>
      <c r="J53" s="240"/>
    </row>
    <row r="54" spans="1:10" ht="49.5" x14ac:dyDescent="0.2">
      <c r="A54" s="3" t="s">
        <v>39</v>
      </c>
      <c r="B54" s="3" t="s">
        <v>1731</v>
      </c>
      <c r="C54" s="3" t="s">
        <v>1750</v>
      </c>
      <c r="D54" s="3">
        <v>2.4</v>
      </c>
      <c r="E54" s="3">
        <v>14</v>
      </c>
      <c r="F54" s="3" t="s">
        <v>62</v>
      </c>
      <c r="G54" s="3" t="s">
        <v>1711</v>
      </c>
      <c r="H54" s="4">
        <f>+D54*25500000</f>
        <v>61200000</v>
      </c>
      <c r="I54" s="44" t="s">
        <v>66</v>
      </c>
      <c r="J54" s="240"/>
    </row>
    <row r="55" spans="1:10" ht="49.5" x14ac:dyDescent="0.2">
      <c r="A55" s="3" t="s">
        <v>40</v>
      </c>
      <c r="B55" s="3" t="s">
        <v>1732</v>
      </c>
      <c r="C55" s="3" t="s">
        <v>1751</v>
      </c>
      <c r="D55" s="3">
        <v>3.84</v>
      </c>
      <c r="E55" s="3">
        <v>14</v>
      </c>
      <c r="F55" s="3" t="s">
        <v>62</v>
      </c>
      <c r="G55" s="3" t="s">
        <v>1711</v>
      </c>
      <c r="H55" s="4">
        <f>+D55*56161650</f>
        <v>215660736</v>
      </c>
      <c r="I55" s="44" t="s">
        <v>66</v>
      </c>
      <c r="J55" s="240"/>
    </row>
    <row r="56" spans="1:10" ht="49.5" x14ac:dyDescent="0.2">
      <c r="A56" s="3" t="s">
        <v>40</v>
      </c>
      <c r="B56" s="3" t="s">
        <v>1731</v>
      </c>
      <c r="C56" s="3" t="s">
        <v>1752</v>
      </c>
      <c r="D56" s="3">
        <v>9</v>
      </c>
      <c r="E56" s="3">
        <v>14</v>
      </c>
      <c r="F56" s="3" t="s">
        <v>62</v>
      </c>
      <c r="G56" s="3" t="s">
        <v>1711</v>
      </c>
      <c r="H56" s="4">
        <f>+D56*25500000</f>
        <v>229500000</v>
      </c>
      <c r="I56" s="44" t="s">
        <v>66</v>
      </c>
      <c r="J56" s="240"/>
    </row>
    <row r="57" spans="1:10" ht="49.5" x14ac:dyDescent="0.2">
      <c r="A57" s="3" t="s">
        <v>40</v>
      </c>
      <c r="B57" s="3" t="s">
        <v>439</v>
      </c>
      <c r="C57" s="3" t="s">
        <v>1753</v>
      </c>
      <c r="D57" s="3">
        <v>0.9</v>
      </c>
      <c r="E57" s="3">
        <v>11</v>
      </c>
      <c r="F57" s="3" t="s">
        <v>62</v>
      </c>
      <c r="G57" s="3" t="s">
        <v>1711</v>
      </c>
      <c r="H57" s="4">
        <f>+D57*56161650</f>
        <v>50545485</v>
      </c>
      <c r="I57" s="44" t="s">
        <v>66</v>
      </c>
      <c r="J57" s="240"/>
    </row>
    <row r="58" spans="1:10" ht="49.5" x14ac:dyDescent="0.2">
      <c r="A58" s="3" t="s">
        <v>40</v>
      </c>
      <c r="B58" s="3" t="s">
        <v>49</v>
      </c>
      <c r="C58" s="3" t="s">
        <v>1754</v>
      </c>
      <c r="D58" s="3">
        <v>7.6</v>
      </c>
      <c r="E58" s="3">
        <v>14</v>
      </c>
      <c r="F58" s="3" t="s">
        <v>62</v>
      </c>
      <c r="G58" s="3" t="s">
        <v>1711</v>
      </c>
      <c r="H58" s="4">
        <f>+D58*56161650</f>
        <v>426828540</v>
      </c>
      <c r="I58" s="44" t="s">
        <v>66</v>
      </c>
      <c r="J58" s="240"/>
    </row>
    <row r="59" spans="1:10" ht="49.5" x14ac:dyDescent="0.2">
      <c r="A59" s="3" t="s">
        <v>40</v>
      </c>
      <c r="B59" s="3" t="s">
        <v>49</v>
      </c>
      <c r="C59" s="3" t="s">
        <v>1755</v>
      </c>
      <c r="D59" s="3">
        <v>1.63</v>
      </c>
      <c r="E59" s="3">
        <v>11</v>
      </c>
      <c r="F59" s="3" t="s">
        <v>62</v>
      </c>
      <c r="G59" s="3" t="s">
        <v>1711</v>
      </c>
      <c r="H59" s="4">
        <f>+D59*56161650</f>
        <v>91543489.5</v>
      </c>
      <c r="I59" s="44" t="s">
        <v>66</v>
      </c>
      <c r="J59" s="240"/>
    </row>
    <row r="60" spans="1:10" ht="49.5" x14ac:dyDescent="0.2">
      <c r="A60" s="3" t="s">
        <v>40</v>
      </c>
      <c r="B60" s="3" t="s">
        <v>49</v>
      </c>
      <c r="C60" s="3" t="s">
        <v>1756</v>
      </c>
      <c r="D60" s="3">
        <v>1.7</v>
      </c>
      <c r="E60" s="3">
        <v>14</v>
      </c>
      <c r="F60" s="3" t="s">
        <v>64</v>
      </c>
      <c r="G60" s="3" t="s">
        <v>1711</v>
      </c>
      <c r="H60" s="4">
        <f>+D60*56161650</f>
        <v>95474805</v>
      </c>
      <c r="I60" s="44" t="s">
        <v>66</v>
      </c>
      <c r="J60" s="240"/>
    </row>
    <row r="61" spans="1:10" ht="49.5" x14ac:dyDescent="0.2">
      <c r="A61" s="3" t="s">
        <v>40</v>
      </c>
      <c r="B61" s="3" t="s">
        <v>52</v>
      </c>
      <c r="C61" s="3" t="s">
        <v>1757</v>
      </c>
      <c r="D61" s="3">
        <v>0.85</v>
      </c>
      <c r="E61" s="3">
        <v>11</v>
      </c>
      <c r="F61" s="3" t="s">
        <v>62</v>
      </c>
      <c r="G61" s="3" t="s">
        <v>1711</v>
      </c>
      <c r="H61" s="4">
        <f>+D61*56161650</f>
        <v>47737402.5</v>
      </c>
      <c r="I61" s="44" t="s">
        <v>66</v>
      </c>
      <c r="J61" s="240"/>
    </row>
    <row r="62" spans="1:10" ht="49.5" x14ac:dyDescent="0.2">
      <c r="A62" s="3" t="s">
        <v>15</v>
      </c>
      <c r="B62" s="3" t="s">
        <v>16</v>
      </c>
      <c r="C62" s="3" t="s">
        <v>1759</v>
      </c>
      <c r="D62" s="3">
        <v>2.86</v>
      </c>
      <c r="E62" s="3">
        <v>14</v>
      </c>
      <c r="F62" s="3" t="s">
        <v>56</v>
      </c>
      <c r="G62" s="3" t="s">
        <v>1711</v>
      </c>
      <c r="H62" s="4">
        <f>+D62*25500000</f>
        <v>72930000</v>
      </c>
      <c r="I62" s="44" t="s">
        <v>66</v>
      </c>
      <c r="J62" s="240"/>
    </row>
    <row r="63" spans="1:10" ht="49.5" x14ac:dyDescent="0.2">
      <c r="A63" s="3" t="s">
        <v>15</v>
      </c>
      <c r="B63" s="3" t="s">
        <v>17</v>
      </c>
      <c r="C63" s="3" t="s">
        <v>1760</v>
      </c>
      <c r="D63" s="3">
        <v>3.33</v>
      </c>
      <c r="E63" s="3">
        <v>14</v>
      </c>
      <c r="F63" s="3" t="s">
        <v>58</v>
      </c>
      <c r="G63" s="3" t="s">
        <v>1711</v>
      </c>
      <c r="H63" s="4">
        <f>+D63*25500000</f>
        <v>84915000</v>
      </c>
      <c r="I63" s="44" t="s">
        <v>66</v>
      </c>
      <c r="J63" s="240"/>
    </row>
    <row r="64" spans="1:10" ht="49.5" x14ac:dyDescent="0.2">
      <c r="A64" s="3" t="s">
        <v>15</v>
      </c>
      <c r="B64" s="3" t="s">
        <v>21</v>
      </c>
      <c r="C64" s="3" t="s">
        <v>1761</v>
      </c>
      <c r="D64" s="3">
        <v>2.25</v>
      </c>
      <c r="E64" s="3">
        <v>14</v>
      </c>
      <c r="F64" s="3" t="s">
        <v>59</v>
      </c>
      <c r="G64" s="3" t="s">
        <v>1711</v>
      </c>
      <c r="H64" s="4">
        <f t="shared" ref="H64:H75" si="0">+D64*56161650</f>
        <v>126363712.5</v>
      </c>
      <c r="I64" s="44" t="s">
        <v>66</v>
      </c>
      <c r="J64" s="240"/>
    </row>
    <row r="65" spans="1:10" ht="49.5" x14ac:dyDescent="0.2">
      <c r="A65" s="3" t="s">
        <v>15</v>
      </c>
      <c r="B65" s="3" t="s">
        <v>21</v>
      </c>
      <c r="C65" s="3" t="s">
        <v>1762</v>
      </c>
      <c r="D65" s="3">
        <v>11</v>
      </c>
      <c r="E65" s="3">
        <v>14</v>
      </c>
      <c r="F65" s="3" t="s">
        <v>58</v>
      </c>
      <c r="G65" s="3" t="s">
        <v>1711</v>
      </c>
      <c r="H65" s="4">
        <f t="shared" si="0"/>
        <v>617778150</v>
      </c>
      <c r="I65" s="44" t="s">
        <v>66</v>
      </c>
      <c r="J65" s="240"/>
    </row>
    <row r="66" spans="1:10" ht="49.5" x14ac:dyDescent="0.2">
      <c r="A66" s="3" t="s">
        <v>15</v>
      </c>
      <c r="B66" s="3" t="s">
        <v>21</v>
      </c>
      <c r="C66" s="3" t="s">
        <v>1763</v>
      </c>
      <c r="D66" s="3">
        <v>3</v>
      </c>
      <c r="E66" s="3">
        <v>14</v>
      </c>
      <c r="F66" s="3" t="s">
        <v>60</v>
      </c>
      <c r="G66" s="3" t="s">
        <v>1711</v>
      </c>
      <c r="H66" s="4">
        <f t="shared" si="0"/>
        <v>168484950</v>
      </c>
      <c r="I66" s="44" t="s">
        <v>66</v>
      </c>
      <c r="J66" s="240"/>
    </row>
    <row r="67" spans="1:10" ht="49.5" x14ac:dyDescent="0.2">
      <c r="A67" s="3" t="s">
        <v>15</v>
      </c>
      <c r="B67" s="3" t="s">
        <v>18</v>
      </c>
      <c r="C67" s="3" t="s">
        <v>1764</v>
      </c>
      <c r="D67" s="3">
        <v>4.1500000000000004</v>
      </c>
      <c r="E67" s="3">
        <v>14</v>
      </c>
      <c r="F67" s="3" t="s">
        <v>61</v>
      </c>
      <c r="G67" s="3" t="s">
        <v>1711</v>
      </c>
      <c r="H67" s="4">
        <f t="shared" si="0"/>
        <v>233070847.50000003</v>
      </c>
      <c r="I67" s="44" t="s">
        <v>66</v>
      </c>
      <c r="J67" s="240"/>
    </row>
    <row r="68" spans="1:10" ht="49.5" x14ac:dyDescent="0.2">
      <c r="A68" s="3" t="s">
        <v>15</v>
      </c>
      <c r="B68" s="3" t="s">
        <v>19</v>
      </c>
      <c r="C68" s="3" t="s">
        <v>1765</v>
      </c>
      <c r="D68" s="3">
        <v>1.1599999999999999</v>
      </c>
      <c r="E68" s="3">
        <v>14</v>
      </c>
      <c r="F68" s="3" t="s">
        <v>62</v>
      </c>
      <c r="G68" s="3" t="s">
        <v>1711</v>
      </c>
      <c r="H68" s="4">
        <f t="shared" si="0"/>
        <v>65147513.999999993</v>
      </c>
      <c r="I68" s="44" t="s">
        <v>66</v>
      </c>
      <c r="J68" s="240"/>
    </row>
    <row r="69" spans="1:10" ht="49.5" x14ac:dyDescent="0.2">
      <c r="A69" s="3" t="s">
        <v>15</v>
      </c>
      <c r="B69" s="3" t="s">
        <v>19</v>
      </c>
      <c r="C69" s="3" t="s">
        <v>1766</v>
      </c>
      <c r="D69" s="3">
        <v>2</v>
      </c>
      <c r="E69" s="3">
        <v>14</v>
      </c>
      <c r="F69" s="3" t="s">
        <v>62</v>
      </c>
      <c r="G69" s="3" t="s">
        <v>1711</v>
      </c>
      <c r="H69" s="4">
        <f t="shared" si="0"/>
        <v>112323300</v>
      </c>
      <c r="I69" s="44" t="s">
        <v>66</v>
      </c>
      <c r="J69" s="240"/>
    </row>
    <row r="70" spans="1:10" ht="49.5" x14ac:dyDescent="0.2">
      <c r="A70" s="3" t="s">
        <v>15</v>
      </c>
      <c r="B70" s="3" t="s">
        <v>19</v>
      </c>
      <c r="C70" s="3" t="s">
        <v>1767</v>
      </c>
      <c r="D70" s="3">
        <v>1.25</v>
      </c>
      <c r="E70" s="3">
        <v>14</v>
      </c>
      <c r="F70" s="3" t="s">
        <v>62</v>
      </c>
      <c r="G70" s="3" t="s">
        <v>1711</v>
      </c>
      <c r="H70" s="4">
        <f t="shared" si="0"/>
        <v>70202062.5</v>
      </c>
      <c r="I70" s="44" t="s">
        <v>66</v>
      </c>
      <c r="J70" s="240"/>
    </row>
    <row r="71" spans="1:10" ht="49.5" x14ac:dyDescent="0.2">
      <c r="A71" s="3" t="s">
        <v>14</v>
      </c>
      <c r="B71" s="3" t="s">
        <v>19</v>
      </c>
      <c r="C71" s="3" t="s">
        <v>1768</v>
      </c>
      <c r="D71" s="3">
        <v>0.5</v>
      </c>
      <c r="E71" s="3">
        <v>14</v>
      </c>
      <c r="F71" s="3" t="s">
        <v>62</v>
      </c>
      <c r="G71" s="3" t="s">
        <v>1711</v>
      </c>
      <c r="H71" s="4">
        <f t="shared" si="0"/>
        <v>28080825</v>
      </c>
      <c r="I71" s="44" t="s">
        <v>66</v>
      </c>
      <c r="J71" s="240"/>
    </row>
    <row r="72" spans="1:10" ht="49.5" x14ac:dyDescent="0.2">
      <c r="A72" s="3" t="s">
        <v>14</v>
      </c>
      <c r="B72" s="3" t="s">
        <v>20</v>
      </c>
      <c r="C72" s="3" t="s">
        <v>1769</v>
      </c>
      <c r="D72" s="3">
        <v>1.3</v>
      </c>
      <c r="E72" s="3">
        <v>14</v>
      </c>
      <c r="F72" s="3" t="s">
        <v>62</v>
      </c>
      <c r="G72" s="3" t="s">
        <v>1711</v>
      </c>
      <c r="H72" s="4">
        <f t="shared" si="0"/>
        <v>73010145</v>
      </c>
      <c r="I72" s="44" t="s">
        <v>66</v>
      </c>
      <c r="J72" s="240"/>
    </row>
    <row r="73" spans="1:10" ht="49.5" x14ac:dyDescent="0.2">
      <c r="A73" s="3" t="s">
        <v>14</v>
      </c>
      <c r="B73" s="3" t="s">
        <v>43</v>
      </c>
      <c r="C73" s="3" t="s">
        <v>1770</v>
      </c>
      <c r="D73" s="3">
        <v>3</v>
      </c>
      <c r="E73" s="3">
        <v>14</v>
      </c>
      <c r="F73" s="3" t="s">
        <v>62</v>
      </c>
      <c r="G73" s="3" t="s">
        <v>1711</v>
      </c>
      <c r="H73" s="4">
        <f t="shared" si="0"/>
        <v>168484950</v>
      </c>
      <c r="I73" s="44" t="s">
        <v>66</v>
      </c>
      <c r="J73" s="240"/>
    </row>
    <row r="74" spans="1:10" ht="49.5" x14ac:dyDescent="0.2">
      <c r="A74" s="3" t="s">
        <v>14</v>
      </c>
      <c r="B74" s="3" t="s">
        <v>20</v>
      </c>
      <c r="C74" s="3" t="s">
        <v>1771</v>
      </c>
      <c r="D74" s="3">
        <v>4.13</v>
      </c>
      <c r="E74" s="3">
        <v>14</v>
      </c>
      <c r="F74" s="3" t="s">
        <v>62</v>
      </c>
      <c r="G74" s="3" t="s">
        <v>1711</v>
      </c>
      <c r="H74" s="4">
        <f t="shared" si="0"/>
        <v>231947614.5</v>
      </c>
      <c r="I74" s="44" t="s">
        <v>66</v>
      </c>
      <c r="J74" s="240"/>
    </row>
    <row r="75" spans="1:10" ht="49.5" x14ac:dyDescent="0.2">
      <c r="A75" s="3" t="s">
        <v>14</v>
      </c>
      <c r="B75" s="3" t="s">
        <v>1758</v>
      </c>
      <c r="C75" s="3" t="s">
        <v>1772</v>
      </c>
      <c r="D75" s="3">
        <v>0.3</v>
      </c>
      <c r="E75" s="3">
        <v>5</v>
      </c>
      <c r="F75" s="3" t="s">
        <v>62</v>
      </c>
      <c r="G75" s="3" t="s">
        <v>1711</v>
      </c>
      <c r="H75" s="4">
        <f t="shared" si="0"/>
        <v>16848495</v>
      </c>
      <c r="I75" s="44" t="s">
        <v>66</v>
      </c>
      <c r="J75" s="240"/>
    </row>
    <row r="76" spans="1:10" ht="49.5" x14ac:dyDescent="0.2">
      <c r="A76" s="3" t="s">
        <v>14</v>
      </c>
      <c r="B76" s="3" t="s">
        <v>22</v>
      </c>
      <c r="C76" s="3" t="s">
        <v>1773</v>
      </c>
      <c r="D76" s="3">
        <v>1.7</v>
      </c>
      <c r="E76" s="3">
        <v>14</v>
      </c>
      <c r="F76" s="3" t="s">
        <v>57</v>
      </c>
      <c r="G76" s="3" t="s">
        <v>1711</v>
      </c>
      <c r="H76" s="4">
        <f>+D76*25500000</f>
        <v>43350000</v>
      </c>
      <c r="I76" s="44" t="s">
        <v>66</v>
      </c>
      <c r="J76" s="240"/>
    </row>
    <row r="77" spans="1:10" ht="33" x14ac:dyDescent="0.2">
      <c r="A77" s="3" t="s">
        <v>15</v>
      </c>
      <c r="B77" s="3" t="s">
        <v>17</v>
      </c>
      <c r="C77" s="3" t="s">
        <v>1923</v>
      </c>
      <c r="D77" s="3">
        <v>7.81</v>
      </c>
      <c r="E77" s="3">
        <v>7</v>
      </c>
      <c r="F77" s="3" t="s">
        <v>1914</v>
      </c>
      <c r="G77" s="3" t="s">
        <v>1909</v>
      </c>
      <c r="H77" s="4">
        <v>30000000</v>
      </c>
      <c r="I77" s="44" t="s">
        <v>66</v>
      </c>
      <c r="J77" s="240"/>
    </row>
    <row r="78" spans="1:10" ht="33" x14ac:dyDescent="0.2">
      <c r="A78" s="3" t="s">
        <v>15</v>
      </c>
      <c r="B78" s="3" t="s">
        <v>17</v>
      </c>
      <c r="C78" s="3" t="s">
        <v>1924</v>
      </c>
      <c r="D78" s="3">
        <v>7.81</v>
      </c>
      <c r="E78" s="3">
        <v>7</v>
      </c>
      <c r="F78" s="3" t="s">
        <v>1908</v>
      </c>
      <c r="G78" s="3" t="s">
        <v>1909</v>
      </c>
      <c r="H78" s="4">
        <v>100000000</v>
      </c>
      <c r="I78" s="44" t="s">
        <v>66</v>
      </c>
      <c r="J78" s="240"/>
    </row>
    <row r="79" spans="1:10" ht="33" x14ac:dyDescent="0.2">
      <c r="A79" s="3" t="s">
        <v>15</v>
      </c>
      <c r="B79" s="3" t="s">
        <v>1925</v>
      </c>
      <c r="C79" s="3" t="s">
        <v>1926</v>
      </c>
      <c r="D79" s="3">
        <v>7.81</v>
      </c>
      <c r="E79" s="3">
        <v>7</v>
      </c>
      <c r="F79" s="3" t="s">
        <v>1908</v>
      </c>
      <c r="G79" s="3" t="s">
        <v>1909</v>
      </c>
      <c r="H79" s="4">
        <v>350000000</v>
      </c>
      <c r="I79" s="44" t="s">
        <v>66</v>
      </c>
      <c r="J79" s="240"/>
    </row>
    <row r="80" spans="1:10" ht="33" x14ac:dyDescent="0.2">
      <c r="A80" s="3" t="s">
        <v>15</v>
      </c>
      <c r="B80" s="3" t="s">
        <v>1925</v>
      </c>
      <c r="C80" s="3" t="s">
        <v>1927</v>
      </c>
      <c r="D80" s="3">
        <v>7.81</v>
      </c>
      <c r="E80" s="3">
        <v>7</v>
      </c>
      <c r="F80" s="3" t="s">
        <v>1914</v>
      </c>
      <c r="G80" s="3" t="s">
        <v>1909</v>
      </c>
      <c r="H80" s="4">
        <v>350000000</v>
      </c>
      <c r="I80" s="44" t="s">
        <v>66</v>
      </c>
      <c r="J80" s="240"/>
    </row>
    <row r="81" spans="1:10" ht="33" x14ac:dyDescent="0.2">
      <c r="A81" s="3" t="s">
        <v>15</v>
      </c>
      <c r="B81" s="3" t="s">
        <v>20</v>
      </c>
      <c r="C81" s="3" t="s">
        <v>1928</v>
      </c>
      <c r="D81" s="3">
        <v>12.925000000000001</v>
      </c>
      <c r="E81" s="3">
        <v>7</v>
      </c>
      <c r="F81" s="3" t="s">
        <v>1929</v>
      </c>
      <c r="G81" s="3" t="s">
        <v>1909</v>
      </c>
      <c r="H81" s="4">
        <v>750000000</v>
      </c>
      <c r="I81" s="44" t="s">
        <v>66</v>
      </c>
      <c r="J81" s="240"/>
    </row>
    <row r="82" spans="1:10" ht="49.5" x14ac:dyDescent="0.2">
      <c r="A82" s="3" t="s">
        <v>29</v>
      </c>
      <c r="B82" s="3" t="s">
        <v>30</v>
      </c>
      <c r="C82" s="3" t="s">
        <v>1776</v>
      </c>
      <c r="D82" s="3">
        <v>6.2</v>
      </c>
      <c r="E82" s="3">
        <v>14</v>
      </c>
      <c r="F82" s="3" t="s">
        <v>62</v>
      </c>
      <c r="G82" s="3" t="s">
        <v>1711</v>
      </c>
      <c r="H82" s="4">
        <f>+D82*56161650</f>
        <v>348202230</v>
      </c>
      <c r="I82" s="44" t="s">
        <v>66</v>
      </c>
      <c r="J82" s="240"/>
    </row>
    <row r="83" spans="1:10" ht="49.5" x14ac:dyDescent="0.2">
      <c r="A83" s="3" t="s">
        <v>29</v>
      </c>
      <c r="B83" s="3" t="s">
        <v>202</v>
      </c>
      <c r="C83" s="3" t="s">
        <v>1777</v>
      </c>
      <c r="D83" s="3">
        <v>2.2999999999999998</v>
      </c>
      <c r="E83" s="3">
        <v>14</v>
      </c>
      <c r="F83" s="3" t="s">
        <v>62</v>
      </c>
      <c r="G83" s="3" t="s">
        <v>1711</v>
      </c>
      <c r="H83" s="4">
        <f>+D83*56161650</f>
        <v>129171794.99999999</v>
      </c>
      <c r="I83" s="44" t="s">
        <v>66</v>
      </c>
      <c r="J83" s="240"/>
    </row>
    <row r="84" spans="1:10" ht="49.5" x14ac:dyDescent="0.2">
      <c r="A84" s="3" t="s">
        <v>29</v>
      </c>
      <c r="B84" s="3" t="s">
        <v>1774</v>
      </c>
      <c r="C84" s="3" t="s">
        <v>1778</v>
      </c>
      <c r="D84" s="3">
        <v>9.9</v>
      </c>
      <c r="E84" s="3">
        <v>14</v>
      </c>
      <c r="F84" s="3" t="s">
        <v>62</v>
      </c>
      <c r="G84" s="3" t="s">
        <v>1711</v>
      </c>
      <c r="H84" s="4">
        <f>+D84*25500000</f>
        <v>252450000</v>
      </c>
      <c r="I84" s="44" t="s">
        <v>66</v>
      </c>
      <c r="J84" s="240"/>
    </row>
    <row r="85" spans="1:10" ht="49.5" x14ac:dyDescent="0.2">
      <c r="A85" s="3" t="s">
        <v>29</v>
      </c>
      <c r="B85" s="3" t="s">
        <v>1775</v>
      </c>
      <c r="C85" s="3" t="s">
        <v>1779</v>
      </c>
      <c r="D85" s="3">
        <v>5.2</v>
      </c>
      <c r="E85" s="3">
        <v>14</v>
      </c>
      <c r="F85" s="3" t="s">
        <v>63</v>
      </c>
      <c r="G85" s="3" t="s">
        <v>1711</v>
      </c>
      <c r="H85" s="4">
        <f>+D85*56161650</f>
        <v>292040580</v>
      </c>
      <c r="I85" s="44" t="s">
        <v>66</v>
      </c>
      <c r="J85" s="240"/>
    </row>
    <row r="86" spans="1:10" ht="49.5" x14ac:dyDescent="0.2">
      <c r="A86" s="3" t="s">
        <v>29</v>
      </c>
      <c r="B86" s="3" t="s">
        <v>31</v>
      </c>
      <c r="C86" s="3" t="s">
        <v>1780</v>
      </c>
      <c r="D86" s="3">
        <v>4</v>
      </c>
      <c r="E86" s="3">
        <v>14</v>
      </c>
      <c r="F86" s="3" t="s">
        <v>62</v>
      </c>
      <c r="G86" s="3" t="s">
        <v>1711</v>
      </c>
      <c r="H86" s="4">
        <f>+D86*56161650</f>
        <v>224646600</v>
      </c>
      <c r="I86" s="44" t="s">
        <v>66</v>
      </c>
      <c r="J86" s="240"/>
    </row>
    <row r="87" spans="1:10" ht="49.5" x14ac:dyDescent="0.2">
      <c r="A87" s="3" t="s">
        <v>32</v>
      </c>
      <c r="B87" s="3" t="s">
        <v>37</v>
      </c>
      <c r="C87" s="3" t="s">
        <v>1782</v>
      </c>
      <c r="D87" s="3">
        <v>7.06</v>
      </c>
      <c r="E87" s="3">
        <v>14</v>
      </c>
      <c r="F87" s="3" t="s">
        <v>62</v>
      </c>
      <c r="G87" s="3" t="s">
        <v>1711</v>
      </c>
      <c r="H87" s="4">
        <f>+D87*25500000</f>
        <v>180030000</v>
      </c>
      <c r="I87" s="44" t="s">
        <v>66</v>
      </c>
      <c r="J87" s="240"/>
    </row>
    <row r="88" spans="1:10" ht="49.5" x14ac:dyDescent="0.2">
      <c r="A88" s="3" t="s">
        <v>33</v>
      </c>
      <c r="B88" s="3" t="s">
        <v>35</v>
      </c>
      <c r="C88" s="3" t="s">
        <v>1783</v>
      </c>
      <c r="D88" s="3">
        <v>21.1</v>
      </c>
      <c r="E88" s="3">
        <v>14</v>
      </c>
      <c r="F88" s="3" t="s">
        <v>62</v>
      </c>
      <c r="G88" s="3" t="s">
        <v>1711</v>
      </c>
      <c r="H88" s="4">
        <f>+D88*56161650</f>
        <v>1185010815</v>
      </c>
      <c r="I88" s="44" t="s">
        <v>66</v>
      </c>
      <c r="J88" s="240"/>
    </row>
    <row r="89" spans="1:10" ht="49.5" x14ac:dyDescent="0.2">
      <c r="A89" s="3" t="s">
        <v>33</v>
      </c>
      <c r="B89" s="3" t="s">
        <v>38</v>
      </c>
      <c r="C89" s="3" t="s">
        <v>1784</v>
      </c>
      <c r="D89" s="3">
        <v>5.65</v>
      </c>
      <c r="E89" s="3">
        <v>14</v>
      </c>
      <c r="F89" s="3" t="s">
        <v>62</v>
      </c>
      <c r="G89" s="3" t="s">
        <v>1711</v>
      </c>
      <c r="H89" s="4">
        <f>+D89*56161650</f>
        <v>317313322.5</v>
      </c>
      <c r="I89" s="44" t="s">
        <v>66</v>
      </c>
      <c r="J89" s="240"/>
    </row>
    <row r="90" spans="1:10" ht="49.5" x14ac:dyDescent="0.2">
      <c r="A90" s="3" t="s">
        <v>33</v>
      </c>
      <c r="B90" s="3" t="s">
        <v>1781</v>
      </c>
      <c r="C90" s="3" t="s">
        <v>1785</v>
      </c>
      <c r="D90" s="3">
        <v>2.2999999999999998</v>
      </c>
      <c r="E90" s="3">
        <v>14</v>
      </c>
      <c r="F90" s="3" t="s">
        <v>62</v>
      </c>
      <c r="G90" s="3" t="s">
        <v>1711</v>
      </c>
      <c r="H90" s="4">
        <f>+D90*56161650</f>
        <v>129171794.99999999</v>
      </c>
      <c r="I90" s="44" t="s">
        <v>66</v>
      </c>
      <c r="J90" s="240"/>
    </row>
    <row r="91" spans="1:10" ht="49.5" x14ac:dyDescent="0.2">
      <c r="A91" s="3" t="s">
        <v>34</v>
      </c>
      <c r="B91" s="3" t="s">
        <v>36</v>
      </c>
      <c r="C91" s="3" t="s">
        <v>1786</v>
      </c>
      <c r="D91" s="3">
        <v>4.12</v>
      </c>
      <c r="E91" s="3">
        <v>14</v>
      </c>
      <c r="F91" s="3" t="s">
        <v>62</v>
      </c>
      <c r="G91" s="3" t="s">
        <v>1711</v>
      </c>
      <c r="H91" s="4">
        <f>+D91*25500000</f>
        <v>105060000</v>
      </c>
      <c r="I91" s="44" t="s">
        <v>66</v>
      </c>
      <c r="J91" s="240"/>
    </row>
    <row r="92" spans="1:10" ht="33" x14ac:dyDescent="0.2">
      <c r="A92" s="3" t="s">
        <v>32</v>
      </c>
      <c r="B92" s="3" t="s">
        <v>1714</v>
      </c>
      <c r="C92" s="3" t="s">
        <v>1930</v>
      </c>
      <c r="D92" s="3">
        <v>13.26</v>
      </c>
      <c r="E92" s="3">
        <v>7</v>
      </c>
      <c r="F92" s="3" t="s">
        <v>1869</v>
      </c>
      <c r="G92" s="3" t="s">
        <v>1906</v>
      </c>
      <c r="H92" s="4">
        <v>20000000</v>
      </c>
      <c r="I92" s="44" t="s">
        <v>66</v>
      </c>
      <c r="J92" s="240"/>
    </row>
    <row r="93" spans="1:10" ht="49.5" x14ac:dyDescent="0.2">
      <c r="A93" s="3" t="s">
        <v>23</v>
      </c>
      <c r="B93" s="3" t="s">
        <v>28</v>
      </c>
      <c r="C93" s="3" t="s">
        <v>1787</v>
      </c>
      <c r="D93" s="3">
        <v>1.5</v>
      </c>
      <c r="E93" s="3">
        <v>14</v>
      </c>
      <c r="F93" s="3" t="s">
        <v>62</v>
      </c>
      <c r="G93" s="3" t="s">
        <v>1711</v>
      </c>
      <c r="H93" s="4">
        <f>+D93*25500000</f>
        <v>38250000</v>
      </c>
      <c r="I93" s="44" t="s">
        <v>66</v>
      </c>
    </row>
    <row r="94" spans="1:10" ht="49.5" x14ac:dyDescent="0.2">
      <c r="A94" s="3" t="s">
        <v>23</v>
      </c>
      <c r="B94" s="3" t="s">
        <v>27</v>
      </c>
      <c r="C94" s="3" t="s">
        <v>1788</v>
      </c>
      <c r="D94" s="3">
        <v>3.02</v>
      </c>
      <c r="E94" s="3">
        <v>14</v>
      </c>
      <c r="F94" s="3" t="s">
        <v>62</v>
      </c>
      <c r="G94" s="3" t="s">
        <v>1711</v>
      </c>
      <c r="H94" s="4">
        <f>+D94*56161650</f>
        <v>169608183</v>
      </c>
      <c r="I94" s="44" t="s">
        <v>66</v>
      </c>
    </row>
    <row r="95" spans="1:10" ht="49.5" x14ac:dyDescent="0.2">
      <c r="A95" s="3" t="s">
        <v>24</v>
      </c>
      <c r="B95" s="3" t="s">
        <v>25</v>
      </c>
      <c r="C95" s="3" t="s">
        <v>1789</v>
      </c>
      <c r="D95" s="3">
        <v>1.25</v>
      </c>
      <c r="E95" s="3">
        <v>14</v>
      </c>
      <c r="F95" s="3" t="s">
        <v>62</v>
      </c>
      <c r="G95" s="3" t="s">
        <v>1711</v>
      </c>
      <c r="H95" s="4">
        <f>+D95*56161650</f>
        <v>70202062.5</v>
      </c>
      <c r="I95" s="44" t="s">
        <v>66</v>
      </c>
    </row>
    <row r="96" spans="1:10" ht="49.5" x14ac:dyDescent="0.2">
      <c r="A96" s="3" t="s">
        <v>24</v>
      </c>
      <c r="B96" s="3" t="s">
        <v>26</v>
      </c>
      <c r="C96" s="3" t="s">
        <v>1790</v>
      </c>
      <c r="D96" s="3">
        <v>4.3</v>
      </c>
      <c r="E96" s="3">
        <v>14</v>
      </c>
      <c r="F96" s="3" t="s">
        <v>62</v>
      </c>
      <c r="G96" s="3" t="s">
        <v>1711</v>
      </c>
      <c r="H96" s="4">
        <f>+D96*56161650</f>
        <v>241495095</v>
      </c>
      <c r="I96" s="44" t="s">
        <v>66</v>
      </c>
    </row>
    <row r="97" spans="1:10" ht="49.5" x14ac:dyDescent="0.2">
      <c r="A97" s="3" t="s">
        <v>24</v>
      </c>
      <c r="B97" s="3" t="s">
        <v>27</v>
      </c>
      <c r="C97" s="3" t="s">
        <v>1791</v>
      </c>
      <c r="D97" s="3">
        <v>1.5</v>
      </c>
      <c r="E97" s="3">
        <v>14</v>
      </c>
      <c r="F97" s="3" t="s">
        <v>62</v>
      </c>
      <c r="G97" s="3" t="s">
        <v>1711</v>
      </c>
      <c r="H97" s="4">
        <f>+D97*56161650</f>
        <v>84242475</v>
      </c>
      <c r="I97" s="44" t="s">
        <v>66</v>
      </c>
      <c r="J97" s="240"/>
    </row>
    <row r="98" spans="1:10" x14ac:dyDescent="0.2">
      <c r="A98" s="412" t="s">
        <v>69</v>
      </c>
      <c r="B98" s="413"/>
      <c r="C98" s="413"/>
      <c r="D98" s="413"/>
      <c r="E98" s="413"/>
      <c r="F98" s="413"/>
      <c r="G98" s="414"/>
      <c r="H98" s="5">
        <f>SUM(H9:H97)</f>
        <v>13074899797</v>
      </c>
      <c r="I98" s="37"/>
    </row>
    <row r="99" spans="1:10" x14ac:dyDescent="0.2">
      <c r="A99" s="415" t="s">
        <v>134</v>
      </c>
      <c r="B99" s="416"/>
      <c r="C99" s="416"/>
      <c r="D99" s="416"/>
      <c r="E99" s="416"/>
      <c r="F99" s="416"/>
      <c r="G99" s="416"/>
      <c r="H99" s="416"/>
      <c r="I99" s="416"/>
    </row>
    <row r="100" spans="1:10" ht="33" x14ac:dyDescent="0.2">
      <c r="A100" s="3" t="s">
        <v>147</v>
      </c>
      <c r="B100" s="3" t="s">
        <v>148</v>
      </c>
      <c r="C100" s="3" t="s">
        <v>149</v>
      </c>
      <c r="D100" s="3">
        <v>1.6779999999999999</v>
      </c>
      <c r="E100" s="3">
        <v>4.5</v>
      </c>
      <c r="F100" s="3" t="s">
        <v>138</v>
      </c>
      <c r="G100" s="3" t="s">
        <v>139</v>
      </c>
      <c r="H100" s="4">
        <v>24569645.16</v>
      </c>
      <c r="I100" s="44" t="s">
        <v>1802</v>
      </c>
      <c r="J100" s="240"/>
    </row>
    <row r="101" spans="1:10" ht="33" x14ac:dyDescent="0.2">
      <c r="A101" s="3" t="s">
        <v>151</v>
      </c>
      <c r="B101" s="3" t="s">
        <v>152</v>
      </c>
      <c r="C101" s="3" t="s">
        <v>153</v>
      </c>
      <c r="D101" s="3">
        <v>1.284</v>
      </c>
      <c r="E101" s="3">
        <v>3.3</v>
      </c>
      <c r="F101" s="3" t="s">
        <v>138</v>
      </c>
      <c r="G101" s="3" t="s">
        <v>139</v>
      </c>
      <c r="H101" s="4">
        <v>15122474.352</v>
      </c>
      <c r="I101" s="44" t="s">
        <v>1802</v>
      </c>
      <c r="J101" s="240"/>
    </row>
    <row r="102" spans="1:10" ht="33" x14ac:dyDescent="0.2">
      <c r="A102" s="3" t="s">
        <v>135</v>
      </c>
      <c r="B102" s="3" t="s">
        <v>136</v>
      </c>
      <c r="C102" s="3" t="s">
        <v>137</v>
      </c>
      <c r="D102" s="3">
        <v>0.88100000000000001</v>
      </c>
      <c r="E102" s="3">
        <v>4.7</v>
      </c>
      <c r="F102" s="3" t="s">
        <v>138</v>
      </c>
      <c r="G102" s="3" t="s">
        <v>139</v>
      </c>
      <c r="H102" s="4">
        <v>13320413.411999999</v>
      </c>
      <c r="I102" s="44" t="s">
        <v>1802</v>
      </c>
      <c r="J102" s="240"/>
    </row>
    <row r="103" spans="1:10" ht="33" x14ac:dyDescent="0.2">
      <c r="A103" s="3" t="s">
        <v>135</v>
      </c>
      <c r="B103" s="3" t="s">
        <v>140</v>
      </c>
      <c r="C103" s="3" t="s">
        <v>141</v>
      </c>
      <c r="D103" s="3">
        <v>0.35</v>
      </c>
      <c r="E103" s="3">
        <v>4</v>
      </c>
      <c r="F103" s="3" t="s">
        <v>138</v>
      </c>
      <c r="G103" s="3" t="s">
        <v>139</v>
      </c>
      <c r="H103" s="4">
        <v>4707024</v>
      </c>
      <c r="I103" s="44" t="s">
        <v>1802</v>
      </c>
      <c r="J103" s="240"/>
    </row>
    <row r="104" spans="1:10" ht="33" x14ac:dyDescent="0.2">
      <c r="A104" s="3" t="s">
        <v>135</v>
      </c>
      <c r="B104" s="3" t="s">
        <v>142</v>
      </c>
      <c r="C104" s="3" t="s">
        <v>143</v>
      </c>
      <c r="D104" s="3">
        <v>0.83499999999999996</v>
      </c>
      <c r="E104" s="3">
        <v>4</v>
      </c>
      <c r="F104" s="3" t="s">
        <v>138</v>
      </c>
      <c r="G104" s="3" t="s">
        <v>139</v>
      </c>
      <c r="H104" s="4">
        <v>11229614.4</v>
      </c>
      <c r="I104" s="44" t="s">
        <v>1802</v>
      </c>
      <c r="J104" s="240"/>
    </row>
    <row r="105" spans="1:10" ht="33" x14ac:dyDescent="0.2">
      <c r="A105" s="3" t="s">
        <v>135</v>
      </c>
      <c r="B105" s="3" t="s">
        <v>145</v>
      </c>
      <c r="C105" s="3" t="s">
        <v>146</v>
      </c>
      <c r="D105" s="3">
        <v>1.8109999999999999</v>
      </c>
      <c r="E105" s="3">
        <v>3</v>
      </c>
      <c r="F105" s="3" t="s">
        <v>138</v>
      </c>
      <c r="G105" s="3" t="s">
        <v>139</v>
      </c>
      <c r="H105" s="4">
        <v>20032340.280000001</v>
      </c>
      <c r="I105" s="44" t="s">
        <v>1802</v>
      </c>
      <c r="J105" s="240"/>
    </row>
    <row r="106" spans="1:10" x14ac:dyDescent="0.2">
      <c r="A106" s="412" t="s">
        <v>69</v>
      </c>
      <c r="B106" s="413"/>
      <c r="C106" s="413"/>
      <c r="D106" s="413"/>
      <c r="E106" s="413"/>
      <c r="F106" s="413"/>
      <c r="G106" s="414"/>
      <c r="H106" s="5">
        <f>+SUM(H100:H105)</f>
        <v>88981511.604000002</v>
      </c>
      <c r="I106" s="37"/>
    </row>
    <row r="107" spans="1:10" x14ac:dyDescent="0.2">
      <c r="A107" s="413" t="s">
        <v>169</v>
      </c>
      <c r="B107" s="413"/>
      <c r="C107" s="413"/>
      <c r="D107" s="413"/>
      <c r="E107" s="413"/>
      <c r="F107" s="413"/>
      <c r="G107" s="413"/>
      <c r="H107" s="413"/>
      <c r="I107" s="413"/>
    </row>
    <row r="108" spans="1:10" ht="33" x14ac:dyDescent="0.2">
      <c r="A108" s="3" t="s">
        <v>169</v>
      </c>
      <c r="B108" s="3" t="s">
        <v>170</v>
      </c>
      <c r="C108" s="3" t="s">
        <v>171</v>
      </c>
      <c r="D108" s="3">
        <v>0.6</v>
      </c>
      <c r="E108" s="3">
        <v>4</v>
      </c>
      <c r="F108" s="3" t="s">
        <v>172</v>
      </c>
      <c r="G108" s="3" t="s">
        <v>173</v>
      </c>
      <c r="H108" s="4">
        <v>7788000</v>
      </c>
      <c r="I108" s="44" t="s">
        <v>1802</v>
      </c>
    </row>
    <row r="109" spans="1:10" ht="33" x14ac:dyDescent="0.2">
      <c r="A109" s="3" t="s">
        <v>169</v>
      </c>
      <c r="B109" s="3" t="s">
        <v>170</v>
      </c>
      <c r="C109" s="3" t="s">
        <v>174</v>
      </c>
      <c r="D109" s="3">
        <v>0.17</v>
      </c>
      <c r="E109" s="3">
        <v>4</v>
      </c>
      <c r="F109" s="3" t="s">
        <v>172</v>
      </c>
      <c r="G109" s="3" t="s">
        <v>173</v>
      </c>
      <c r="H109" s="4">
        <v>2554600</v>
      </c>
      <c r="I109" s="44" t="s">
        <v>1802</v>
      </c>
    </row>
    <row r="110" spans="1:10" ht="33" x14ac:dyDescent="0.2">
      <c r="A110" s="3" t="s">
        <v>169</v>
      </c>
      <c r="B110" s="3" t="s">
        <v>170</v>
      </c>
      <c r="C110" s="3" t="s">
        <v>175</v>
      </c>
      <c r="D110" s="3">
        <v>0.25</v>
      </c>
      <c r="E110" s="3">
        <v>4</v>
      </c>
      <c r="F110" s="3" t="s">
        <v>172</v>
      </c>
      <c r="G110" s="3" t="s">
        <v>173</v>
      </c>
      <c r="H110" s="4">
        <v>2665000</v>
      </c>
      <c r="I110" s="44" t="s">
        <v>1802</v>
      </c>
    </row>
    <row r="111" spans="1:10" ht="33" x14ac:dyDescent="0.2">
      <c r="A111" s="3" t="s">
        <v>169</v>
      </c>
      <c r="B111" s="3" t="s">
        <v>176</v>
      </c>
      <c r="C111" s="3" t="s">
        <v>177</v>
      </c>
      <c r="D111" s="3">
        <v>2.5</v>
      </c>
      <c r="E111" s="3">
        <v>4</v>
      </c>
      <c r="F111" s="3" t="s">
        <v>172</v>
      </c>
      <c r="G111" s="3" t="s">
        <v>173</v>
      </c>
      <c r="H111" s="4">
        <v>9250000</v>
      </c>
      <c r="I111" s="44" t="s">
        <v>1802</v>
      </c>
    </row>
    <row r="112" spans="1:10" ht="33" x14ac:dyDescent="0.2">
      <c r="A112" s="3" t="s">
        <v>169</v>
      </c>
      <c r="B112" s="3" t="s">
        <v>178</v>
      </c>
      <c r="C112" s="3" t="s">
        <v>179</v>
      </c>
      <c r="D112" s="3">
        <v>1.04</v>
      </c>
      <c r="E112" s="3">
        <v>4</v>
      </c>
      <c r="F112" s="3" t="s">
        <v>172</v>
      </c>
      <c r="G112" s="3" t="s">
        <v>173</v>
      </c>
      <c r="H112" s="4">
        <v>4915200</v>
      </c>
      <c r="I112" s="44" t="s">
        <v>1802</v>
      </c>
    </row>
    <row r="113" spans="1:9" ht="33" x14ac:dyDescent="0.2">
      <c r="A113" s="3" t="s">
        <v>169</v>
      </c>
      <c r="B113" s="3" t="s">
        <v>178</v>
      </c>
      <c r="C113" s="3" t="s">
        <v>180</v>
      </c>
      <c r="D113" s="3">
        <v>1.97</v>
      </c>
      <c r="E113" s="3">
        <v>4</v>
      </c>
      <c r="F113" s="3" t="s">
        <v>172</v>
      </c>
      <c r="G113" s="3" t="s">
        <v>173</v>
      </c>
      <c r="H113" s="4">
        <v>8518600</v>
      </c>
      <c r="I113" s="44" t="s">
        <v>1802</v>
      </c>
    </row>
    <row r="114" spans="1:9" ht="33" x14ac:dyDescent="0.2">
      <c r="A114" s="3" t="s">
        <v>169</v>
      </c>
      <c r="B114" s="3" t="s">
        <v>178</v>
      </c>
      <c r="C114" s="3" t="s">
        <v>182</v>
      </c>
      <c r="D114" s="3">
        <v>2.1</v>
      </c>
      <c r="E114" s="3">
        <v>4</v>
      </c>
      <c r="F114" s="3" t="s">
        <v>172</v>
      </c>
      <c r="G114" s="3" t="s">
        <v>173</v>
      </c>
      <c r="H114" s="4">
        <v>8698000</v>
      </c>
      <c r="I114" s="44" t="s">
        <v>1802</v>
      </c>
    </row>
    <row r="115" spans="1:9" ht="33" x14ac:dyDescent="0.2">
      <c r="A115" s="3" t="s">
        <v>169</v>
      </c>
      <c r="B115" s="3" t="s">
        <v>178</v>
      </c>
      <c r="C115" s="3" t="s">
        <v>183</v>
      </c>
      <c r="D115" s="3">
        <v>3.5</v>
      </c>
      <c r="E115" s="3">
        <v>4</v>
      </c>
      <c r="F115" s="3" t="s">
        <v>172</v>
      </c>
      <c r="G115" s="3" t="s">
        <v>173</v>
      </c>
      <c r="H115" s="4">
        <v>14110000</v>
      </c>
      <c r="I115" s="44" t="s">
        <v>1802</v>
      </c>
    </row>
    <row r="116" spans="1:9" ht="33" x14ac:dyDescent="0.2">
      <c r="A116" s="3" t="s">
        <v>169</v>
      </c>
      <c r="B116" s="3" t="s">
        <v>178</v>
      </c>
      <c r="C116" s="3" t="s">
        <v>184</v>
      </c>
      <c r="D116" s="3">
        <v>1.9</v>
      </c>
      <c r="E116" s="3">
        <v>4</v>
      </c>
      <c r="F116" s="3" t="s">
        <v>172</v>
      </c>
      <c r="G116" s="3" t="s">
        <v>173</v>
      </c>
      <c r="H116" s="4">
        <v>7262000</v>
      </c>
      <c r="I116" s="44" t="s">
        <v>1802</v>
      </c>
    </row>
    <row r="117" spans="1:9" ht="49.5" x14ac:dyDescent="0.2">
      <c r="A117" s="3" t="s">
        <v>169</v>
      </c>
      <c r="B117" s="3" t="s">
        <v>185</v>
      </c>
      <c r="C117" s="3" t="s">
        <v>186</v>
      </c>
      <c r="D117" s="3">
        <v>3.1</v>
      </c>
      <c r="E117" s="3">
        <v>4</v>
      </c>
      <c r="F117" s="3" t="s">
        <v>187</v>
      </c>
      <c r="G117" s="3" t="s">
        <v>188</v>
      </c>
      <c r="H117" s="4">
        <v>34140000</v>
      </c>
      <c r="I117" s="44" t="s">
        <v>1802</v>
      </c>
    </row>
    <row r="118" spans="1:9" ht="33" x14ac:dyDescent="0.2">
      <c r="A118" s="3" t="s">
        <v>169</v>
      </c>
      <c r="B118" s="3" t="s">
        <v>189</v>
      </c>
      <c r="C118" s="3" t="s">
        <v>190</v>
      </c>
      <c r="D118" s="3">
        <v>2.5099999999999998</v>
      </c>
      <c r="E118" s="3">
        <v>4</v>
      </c>
      <c r="F118" s="3" t="s">
        <v>191</v>
      </c>
      <c r="G118" s="3" t="s">
        <v>192</v>
      </c>
      <c r="H118" s="4">
        <v>9263800</v>
      </c>
      <c r="I118" s="44" t="s">
        <v>1802</v>
      </c>
    </row>
    <row r="119" spans="1:9" ht="33" x14ac:dyDescent="0.2">
      <c r="A119" s="3" t="s">
        <v>169</v>
      </c>
      <c r="B119" s="3" t="s">
        <v>193</v>
      </c>
      <c r="C119" s="3" t="s">
        <v>194</v>
      </c>
      <c r="D119" s="3">
        <v>6</v>
      </c>
      <c r="E119" s="3">
        <v>4</v>
      </c>
      <c r="F119" s="3" t="s">
        <v>191</v>
      </c>
      <c r="G119" s="3" t="s">
        <v>173</v>
      </c>
      <c r="H119" s="4">
        <v>19880000</v>
      </c>
      <c r="I119" s="44" t="s">
        <v>1802</v>
      </c>
    </row>
    <row r="120" spans="1:9" ht="33" x14ac:dyDescent="0.2">
      <c r="A120" s="3" t="s">
        <v>169</v>
      </c>
      <c r="B120" s="3" t="s">
        <v>195</v>
      </c>
      <c r="C120" s="3" t="s">
        <v>196</v>
      </c>
      <c r="D120" s="3">
        <v>0.84</v>
      </c>
      <c r="E120" s="3">
        <v>4</v>
      </c>
      <c r="F120" s="3" t="s">
        <v>187</v>
      </c>
      <c r="G120" s="3" t="s">
        <v>173</v>
      </c>
      <c r="H120" s="4">
        <v>3479200</v>
      </c>
      <c r="I120" s="44" t="s">
        <v>1802</v>
      </c>
    </row>
    <row r="121" spans="1:9" ht="33" x14ac:dyDescent="0.2">
      <c r="A121" s="3" t="s">
        <v>169</v>
      </c>
      <c r="B121" s="3" t="s">
        <v>197</v>
      </c>
      <c r="C121" s="3" t="s">
        <v>198</v>
      </c>
      <c r="D121" s="3">
        <v>0.8</v>
      </c>
      <c r="E121" s="3">
        <v>4</v>
      </c>
      <c r="F121" s="3" t="s">
        <v>199</v>
      </c>
      <c r="G121" s="3" t="s">
        <v>173</v>
      </c>
      <c r="H121" s="4">
        <v>3424000</v>
      </c>
      <c r="I121" s="44" t="s">
        <v>1802</v>
      </c>
    </row>
    <row r="122" spans="1:9" ht="33" x14ac:dyDescent="0.2">
      <c r="A122" s="3" t="s">
        <v>169</v>
      </c>
      <c r="B122" s="3" t="s">
        <v>200</v>
      </c>
      <c r="C122" s="3" t="s">
        <v>201</v>
      </c>
      <c r="D122" s="3">
        <v>2.5</v>
      </c>
      <c r="E122" s="3">
        <v>4.5</v>
      </c>
      <c r="F122" s="3" t="s">
        <v>199</v>
      </c>
      <c r="G122" s="3" t="s">
        <v>173</v>
      </c>
      <c r="H122" s="4">
        <v>8521250</v>
      </c>
      <c r="I122" s="44" t="s">
        <v>1802</v>
      </c>
    </row>
    <row r="123" spans="1:9" ht="33" x14ac:dyDescent="0.2">
      <c r="A123" s="3" t="s">
        <v>169</v>
      </c>
      <c r="B123" s="3" t="s">
        <v>202</v>
      </c>
      <c r="C123" s="3" t="s">
        <v>203</v>
      </c>
      <c r="D123" s="3">
        <v>2</v>
      </c>
      <c r="E123" s="3">
        <v>3.5</v>
      </c>
      <c r="F123" s="3" t="s">
        <v>191</v>
      </c>
      <c r="G123" s="3" t="s">
        <v>173</v>
      </c>
      <c r="H123" s="4">
        <v>5895000</v>
      </c>
      <c r="I123" s="44" t="s">
        <v>1802</v>
      </c>
    </row>
    <row r="124" spans="1:9" ht="33" x14ac:dyDescent="0.2">
      <c r="A124" s="3" t="s">
        <v>169</v>
      </c>
      <c r="B124" s="3" t="s">
        <v>202</v>
      </c>
      <c r="C124" s="3" t="s">
        <v>204</v>
      </c>
      <c r="D124" s="3">
        <v>0.9</v>
      </c>
      <c r="E124" s="3">
        <v>3.5</v>
      </c>
      <c r="F124" s="3" t="s">
        <v>191</v>
      </c>
      <c r="G124" s="3" t="s">
        <v>173</v>
      </c>
      <c r="H124" s="4">
        <v>3406750</v>
      </c>
      <c r="I124" s="44" t="s">
        <v>1802</v>
      </c>
    </row>
    <row r="125" spans="1:9" ht="33" x14ac:dyDescent="0.2">
      <c r="A125" s="3" t="s">
        <v>169</v>
      </c>
      <c r="B125" s="3" t="s">
        <v>200</v>
      </c>
      <c r="C125" s="3" t="s">
        <v>205</v>
      </c>
      <c r="D125" s="3">
        <v>2.13</v>
      </c>
      <c r="E125" s="3">
        <v>3.5</v>
      </c>
      <c r="F125" s="3" t="s">
        <v>199</v>
      </c>
      <c r="G125" s="3" t="s">
        <v>173</v>
      </c>
      <c r="H125" s="4">
        <v>7211975</v>
      </c>
      <c r="I125" s="44" t="s">
        <v>1802</v>
      </c>
    </row>
    <row r="126" spans="1:9" ht="33" x14ac:dyDescent="0.2">
      <c r="A126" s="3" t="s">
        <v>169</v>
      </c>
      <c r="B126" s="3" t="s">
        <v>206</v>
      </c>
      <c r="C126" s="3" t="s">
        <v>207</v>
      </c>
      <c r="D126" s="3">
        <v>3.7</v>
      </c>
      <c r="E126" s="3">
        <v>4</v>
      </c>
      <c r="F126" s="3" t="s">
        <v>199</v>
      </c>
      <c r="G126" s="3" t="s">
        <v>173</v>
      </c>
      <c r="H126" s="4">
        <v>15940000</v>
      </c>
      <c r="I126" s="44" t="s">
        <v>66</v>
      </c>
    </row>
    <row r="127" spans="1:9" ht="33" x14ac:dyDescent="0.2">
      <c r="A127" s="3" t="s">
        <v>169</v>
      </c>
      <c r="B127" s="3" t="s">
        <v>208</v>
      </c>
      <c r="C127" s="3" t="s">
        <v>209</v>
      </c>
      <c r="D127" s="3">
        <v>3.36</v>
      </c>
      <c r="E127" s="3">
        <v>4</v>
      </c>
      <c r="F127" s="3" t="s">
        <v>191</v>
      </c>
      <c r="G127" s="3" t="s">
        <v>173</v>
      </c>
      <c r="H127" s="4">
        <v>23448000</v>
      </c>
      <c r="I127" s="44" t="s">
        <v>66</v>
      </c>
    </row>
    <row r="128" spans="1:9" ht="33" x14ac:dyDescent="0.2">
      <c r="A128" s="3" t="s">
        <v>169</v>
      </c>
      <c r="B128" s="3" t="s">
        <v>210</v>
      </c>
      <c r="C128" s="3" t="s">
        <v>211</v>
      </c>
      <c r="D128" s="3">
        <v>3.3</v>
      </c>
      <c r="E128" s="3">
        <v>3.5</v>
      </c>
      <c r="F128" s="3" t="s">
        <v>191</v>
      </c>
      <c r="G128" s="3" t="s">
        <v>173</v>
      </c>
      <c r="H128" s="4">
        <v>16797500</v>
      </c>
      <c r="I128" s="44" t="s">
        <v>66</v>
      </c>
    </row>
    <row r="129" spans="1:10" ht="33" x14ac:dyDescent="0.2">
      <c r="A129" s="3" t="s">
        <v>169</v>
      </c>
      <c r="B129" s="3" t="s">
        <v>210</v>
      </c>
      <c r="C129" s="3" t="s">
        <v>212</v>
      </c>
      <c r="D129" s="3">
        <v>4</v>
      </c>
      <c r="E129" s="3">
        <v>3.5</v>
      </c>
      <c r="F129" s="3" t="s">
        <v>191</v>
      </c>
      <c r="G129" s="3" t="s">
        <v>173</v>
      </c>
      <c r="H129" s="4">
        <v>17900000</v>
      </c>
      <c r="I129" s="44" t="s">
        <v>66</v>
      </c>
    </row>
    <row r="130" spans="1:10" ht="33" x14ac:dyDescent="0.2">
      <c r="A130" s="3" t="s">
        <v>169</v>
      </c>
      <c r="B130" s="3" t="s">
        <v>178</v>
      </c>
      <c r="C130" s="3" t="s">
        <v>181</v>
      </c>
      <c r="D130" s="3">
        <v>13.9</v>
      </c>
      <c r="E130" s="3">
        <v>4</v>
      </c>
      <c r="F130" s="3" t="s">
        <v>172</v>
      </c>
      <c r="G130" s="3" t="s">
        <v>173</v>
      </c>
      <c r="H130" s="4">
        <v>42420000</v>
      </c>
      <c r="I130" s="44" t="s">
        <v>66</v>
      </c>
    </row>
    <row r="131" spans="1:10" ht="33" x14ac:dyDescent="0.2">
      <c r="A131" s="3" t="s">
        <v>169</v>
      </c>
      <c r="B131" s="3" t="s">
        <v>1950</v>
      </c>
      <c r="C131" s="3" t="s">
        <v>1951</v>
      </c>
      <c r="D131" s="3">
        <v>11.164999999999999</v>
      </c>
      <c r="E131" s="3">
        <v>7</v>
      </c>
      <c r="F131" s="3" t="s">
        <v>1952</v>
      </c>
      <c r="G131" s="3" t="s">
        <v>1953</v>
      </c>
      <c r="H131" s="4">
        <v>180000000</v>
      </c>
      <c r="I131" s="44" t="s">
        <v>66</v>
      </c>
    </row>
    <row r="132" spans="1:10" ht="33" x14ac:dyDescent="0.2">
      <c r="A132" s="3" t="s">
        <v>169</v>
      </c>
      <c r="B132" s="3" t="s">
        <v>1954</v>
      </c>
      <c r="C132" s="3" t="s">
        <v>1955</v>
      </c>
      <c r="D132" s="3">
        <v>11.164999999999999</v>
      </c>
      <c r="E132" s="3">
        <v>7</v>
      </c>
      <c r="F132" s="3" t="s">
        <v>1956</v>
      </c>
      <c r="G132" s="3" t="s">
        <v>1957</v>
      </c>
      <c r="H132" s="4">
        <v>7000000</v>
      </c>
      <c r="I132" s="44" t="s">
        <v>66</v>
      </c>
    </row>
    <row r="133" spans="1:10" ht="33" x14ac:dyDescent="0.2">
      <c r="A133" s="3" t="s">
        <v>169</v>
      </c>
      <c r="B133" s="3" t="s">
        <v>1958</v>
      </c>
      <c r="C133" s="3" t="s">
        <v>1959</v>
      </c>
      <c r="D133" s="3">
        <v>5.64</v>
      </c>
      <c r="E133" s="3">
        <v>5</v>
      </c>
      <c r="F133" s="3" t="s">
        <v>1960</v>
      </c>
      <c r="G133" s="3" t="s">
        <v>1961</v>
      </c>
      <c r="H133" s="4">
        <v>35000000</v>
      </c>
      <c r="I133" s="44" t="s">
        <v>66</v>
      </c>
    </row>
    <row r="134" spans="1:10" ht="33" x14ac:dyDescent="0.2">
      <c r="A134" s="3" t="s">
        <v>169</v>
      </c>
      <c r="B134" s="3" t="s">
        <v>1958</v>
      </c>
      <c r="C134" s="3" t="s">
        <v>1962</v>
      </c>
      <c r="D134" s="3">
        <v>5.64</v>
      </c>
      <c r="E134" s="3">
        <v>5</v>
      </c>
      <c r="F134" s="3" t="s">
        <v>1963</v>
      </c>
      <c r="G134" s="3" t="s">
        <v>1964</v>
      </c>
      <c r="H134" s="4">
        <v>600000</v>
      </c>
      <c r="I134" s="44" t="s">
        <v>66</v>
      </c>
    </row>
    <row r="135" spans="1:10" ht="33" x14ac:dyDescent="0.2">
      <c r="A135" s="3" t="s">
        <v>169</v>
      </c>
      <c r="B135" s="3" t="s">
        <v>1958</v>
      </c>
      <c r="C135" s="3" t="s">
        <v>1965</v>
      </c>
      <c r="D135" s="3">
        <v>10.455</v>
      </c>
      <c r="E135" s="3">
        <v>5</v>
      </c>
      <c r="F135" s="3" t="s">
        <v>1966</v>
      </c>
      <c r="G135" s="3" t="s">
        <v>1967</v>
      </c>
      <c r="H135" s="4">
        <v>20000000</v>
      </c>
      <c r="I135" s="44" t="s">
        <v>66</v>
      </c>
    </row>
    <row r="136" spans="1:10" ht="33" x14ac:dyDescent="0.2">
      <c r="A136" s="3" t="s">
        <v>169</v>
      </c>
      <c r="B136" s="3" t="s">
        <v>1958</v>
      </c>
      <c r="C136" s="3" t="s">
        <v>1968</v>
      </c>
      <c r="D136" s="3">
        <v>10.455</v>
      </c>
      <c r="E136" s="3">
        <v>5</v>
      </c>
      <c r="F136" s="3" t="s">
        <v>1969</v>
      </c>
      <c r="G136" s="3" t="s">
        <v>1970</v>
      </c>
      <c r="H136" s="4">
        <v>35000000</v>
      </c>
      <c r="I136" s="44" t="s">
        <v>66</v>
      </c>
    </row>
    <row r="137" spans="1:10" ht="33" x14ac:dyDescent="0.2">
      <c r="A137" s="3" t="s">
        <v>169</v>
      </c>
      <c r="B137" s="3" t="s">
        <v>1958</v>
      </c>
      <c r="C137" s="3" t="s">
        <v>1971</v>
      </c>
      <c r="D137" s="3">
        <v>10.455</v>
      </c>
      <c r="E137" s="3">
        <v>5</v>
      </c>
      <c r="F137" s="3" t="s">
        <v>1969</v>
      </c>
      <c r="G137" s="3" t="s">
        <v>1970</v>
      </c>
      <c r="H137" s="4">
        <v>25000000</v>
      </c>
      <c r="I137" s="44" t="s">
        <v>66</v>
      </c>
    </row>
    <row r="138" spans="1:10" ht="33" x14ac:dyDescent="0.2">
      <c r="A138" s="3" t="s">
        <v>169</v>
      </c>
      <c r="B138" s="3" t="s">
        <v>1958</v>
      </c>
      <c r="C138" s="3" t="s">
        <v>1972</v>
      </c>
      <c r="D138" s="3">
        <v>10.455</v>
      </c>
      <c r="E138" s="3">
        <v>5</v>
      </c>
      <c r="F138" s="3" t="s">
        <v>1973</v>
      </c>
      <c r="G138" s="3" t="s">
        <v>1931</v>
      </c>
      <c r="H138" s="4">
        <v>2000000</v>
      </c>
      <c r="I138" s="44" t="s">
        <v>66</v>
      </c>
    </row>
    <row r="139" spans="1:10" ht="33" x14ac:dyDescent="0.2">
      <c r="A139" s="3" t="s">
        <v>169</v>
      </c>
      <c r="B139" s="3" t="s">
        <v>1958</v>
      </c>
      <c r="C139" s="3" t="s">
        <v>1974</v>
      </c>
      <c r="D139" s="3">
        <v>10.455</v>
      </c>
      <c r="E139" s="3">
        <v>5</v>
      </c>
      <c r="F139" s="3" t="s">
        <v>1973</v>
      </c>
      <c r="G139" s="3" t="s">
        <v>1931</v>
      </c>
      <c r="H139" s="4">
        <v>2000000</v>
      </c>
      <c r="I139" s="44" t="s">
        <v>66</v>
      </c>
    </row>
    <row r="140" spans="1:10" ht="33" x14ac:dyDescent="0.2">
      <c r="A140" s="3" t="s">
        <v>169</v>
      </c>
      <c r="B140" s="3" t="s">
        <v>1958</v>
      </c>
      <c r="C140" s="3" t="s">
        <v>1975</v>
      </c>
      <c r="D140" s="3">
        <v>10.455</v>
      </c>
      <c r="E140" s="3">
        <v>5</v>
      </c>
      <c r="F140" s="3" t="s">
        <v>1973</v>
      </c>
      <c r="G140" s="3" t="s">
        <v>1931</v>
      </c>
      <c r="H140" s="4">
        <v>2000000</v>
      </c>
      <c r="I140" s="44" t="s">
        <v>66</v>
      </c>
    </row>
    <row r="141" spans="1:10" ht="33" x14ac:dyDescent="0.2">
      <c r="A141" s="3" t="s">
        <v>169</v>
      </c>
      <c r="B141" s="3" t="s">
        <v>1976</v>
      </c>
      <c r="C141" s="3" t="s">
        <v>1977</v>
      </c>
      <c r="D141" s="3">
        <v>10.455</v>
      </c>
      <c r="E141" s="3">
        <v>6.5</v>
      </c>
      <c r="F141" s="3" t="s">
        <v>1952</v>
      </c>
      <c r="G141" s="3" t="s">
        <v>1978</v>
      </c>
      <c r="H141" s="4" t="s">
        <v>1979</v>
      </c>
      <c r="I141" s="44" t="s">
        <v>66</v>
      </c>
    </row>
    <row r="142" spans="1:10" x14ac:dyDescent="0.2">
      <c r="A142" s="412" t="s">
        <v>69</v>
      </c>
      <c r="B142" s="413"/>
      <c r="C142" s="413"/>
      <c r="D142" s="413"/>
      <c r="E142" s="413"/>
      <c r="F142" s="413"/>
      <c r="G142" s="414"/>
      <c r="H142" s="5">
        <f>+SUM(H108:H141)</f>
        <v>586088875</v>
      </c>
      <c r="I142" s="37"/>
    </row>
    <row r="143" spans="1:10" x14ac:dyDescent="0.2">
      <c r="A143" s="413" t="s">
        <v>216</v>
      </c>
      <c r="B143" s="413"/>
      <c r="C143" s="413"/>
      <c r="D143" s="413"/>
      <c r="E143" s="413"/>
      <c r="F143" s="413"/>
      <c r="G143" s="413"/>
      <c r="H143" s="414"/>
      <c r="I143" s="37"/>
    </row>
    <row r="144" spans="1:10" ht="48" customHeight="1" x14ac:dyDescent="0.2">
      <c r="A144" s="3" t="s">
        <v>217</v>
      </c>
      <c r="B144" s="3" t="s">
        <v>218</v>
      </c>
      <c r="C144" s="3" t="s">
        <v>219</v>
      </c>
      <c r="D144" s="3">
        <v>5</v>
      </c>
      <c r="E144" s="3">
        <v>4</v>
      </c>
      <c r="F144" s="3" t="s">
        <v>220</v>
      </c>
      <c r="G144" s="3" t="s">
        <v>221</v>
      </c>
      <c r="H144" s="4">
        <v>30000000</v>
      </c>
      <c r="I144" s="44" t="s">
        <v>66</v>
      </c>
      <c r="J144" s="240"/>
    </row>
    <row r="145" spans="1:10" ht="48" customHeight="1" x14ac:dyDescent="0.2">
      <c r="A145" s="3" t="s">
        <v>217</v>
      </c>
      <c r="B145" s="3" t="s">
        <v>222</v>
      </c>
      <c r="C145" s="3" t="s">
        <v>223</v>
      </c>
      <c r="D145" s="3">
        <v>3.5</v>
      </c>
      <c r="E145" s="3">
        <v>5</v>
      </c>
      <c r="F145" s="3" t="s">
        <v>224</v>
      </c>
      <c r="G145" s="3" t="s">
        <v>221</v>
      </c>
      <c r="H145" s="4">
        <v>26250000</v>
      </c>
      <c r="I145" s="44" t="s">
        <v>66</v>
      </c>
      <c r="J145" s="240"/>
    </row>
    <row r="146" spans="1:10" ht="48" customHeight="1" x14ac:dyDescent="0.2">
      <c r="A146" s="3" t="s">
        <v>217</v>
      </c>
      <c r="B146" s="3" t="s">
        <v>225</v>
      </c>
      <c r="C146" s="3" t="s">
        <v>226</v>
      </c>
      <c r="D146" s="3">
        <v>1</v>
      </c>
      <c r="E146" s="3">
        <v>5</v>
      </c>
      <c r="F146" s="3" t="s">
        <v>220</v>
      </c>
      <c r="G146" s="3" t="s">
        <v>221</v>
      </c>
      <c r="H146" s="4">
        <v>6000000</v>
      </c>
      <c r="I146" s="44" t="s">
        <v>66</v>
      </c>
      <c r="J146" s="240"/>
    </row>
    <row r="147" spans="1:10" ht="48" customHeight="1" x14ac:dyDescent="0.2">
      <c r="A147" s="3" t="s">
        <v>217</v>
      </c>
      <c r="B147" s="3" t="s">
        <v>227</v>
      </c>
      <c r="C147" s="3" t="s">
        <v>228</v>
      </c>
      <c r="D147" s="3">
        <v>0.27</v>
      </c>
      <c r="E147" s="3">
        <v>4</v>
      </c>
      <c r="F147" s="3" t="s">
        <v>224</v>
      </c>
      <c r="G147" s="3" t="s">
        <v>229</v>
      </c>
      <c r="H147" s="4">
        <v>1620000</v>
      </c>
      <c r="I147" s="44" t="s">
        <v>66</v>
      </c>
      <c r="J147" s="240"/>
    </row>
    <row r="148" spans="1:10" ht="48" customHeight="1" x14ac:dyDescent="0.2">
      <c r="A148" s="3" t="s">
        <v>217</v>
      </c>
      <c r="B148" s="3" t="s">
        <v>230</v>
      </c>
      <c r="C148" s="3" t="s">
        <v>231</v>
      </c>
      <c r="D148" s="3">
        <v>0.4</v>
      </c>
      <c r="E148" s="3">
        <v>4</v>
      </c>
      <c r="F148" s="3" t="s">
        <v>220</v>
      </c>
      <c r="G148" s="3" t="s">
        <v>221</v>
      </c>
      <c r="H148" s="4">
        <v>2400000</v>
      </c>
      <c r="I148" s="44" t="s">
        <v>66</v>
      </c>
      <c r="J148" s="240"/>
    </row>
    <row r="149" spans="1:10" ht="48" customHeight="1" x14ac:dyDescent="0.2">
      <c r="A149" s="3" t="s">
        <v>217</v>
      </c>
      <c r="B149" s="3" t="s">
        <v>232</v>
      </c>
      <c r="C149" s="3" t="s">
        <v>233</v>
      </c>
      <c r="D149" s="3">
        <v>0.2</v>
      </c>
      <c r="E149" s="3">
        <v>4</v>
      </c>
      <c r="F149" s="3" t="s">
        <v>220</v>
      </c>
      <c r="G149" s="3" t="s">
        <v>221</v>
      </c>
      <c r="H149" s="4">
        <v>1200000</v>
      </c>
      <c r="I149" s="44" t="s">
        <v>66</v>
      </c>
      <c r="J149" s="240"/>
    </row>
    <row r="150" spans="1:10" ht="48" customHeight="1" x14ac:dyDescent="0.2">
      <c r="A150" s="3" t="s">
        <v>217</v>
      </c>
      <c r="B150" s="3" t="s">
        <v>234</v>
      </c>
      <c r="C150" s="3" t="s">
        <v>235</v>
      </c>
      <c r="D150" s="3">
        <v>0.2</v>
      </c>
      <c r="E150" s="3">
        <v>6</v>
      </c>
      <c r="F150" s="3" t="s">
        <v>224</v>
      </c>
      <c r="G150" s="3" t="s">
        <v>229</v>
      </c>
      <c r="H150" s="4">
        <v>1200000</v>
      </c>
      <c r="I150" s="44" t="s">
        <v>66</v>
      </c>
      <c r="J150" s="240"/>
    </row>
    <row r="151" spans="1:10" ht="48" customHeight="1" x14ac:dyDescent="0.2">
      <c r="A151" s="3" t="s">
        <v>217</v>
      </c>
      <c r="B151" s="3" t="s">
        <v>236</v>
      </c>
      <c r="C151" s="3" t="s">
        <v>237</v>
      </c>
      <c r="D151" s="3">
        <v>1</v>
      </c>
      <c r="E151" s="3">
        <v>5</v>
      </c>
      <c r="F151" s="3" t="s">
        <v>224</v>
      </c>
      <c r="G151" s="3" t="s">
        <v>229</v>
      </c>
      <c r="H151" s="4">
        <v>6000000</v>
      </c>
      <c r="I151" s="44" t="s">
        <v>66</v>
      </c>
      <c r="J151" s="240"/>
    </row>
    <row r="152" spans="1:10" ht="48" customHeight="1" x14ac:dyDescent="0.2">
      <c r="A152" s="3" t="s">
        <v>217</v>
      </c>
      <c r="B152" s="3" t="s">
        <v>238</v>
      </c>
      <c r="C152" s="3" t="s">
        <v>239</v>
      </c>
      <c r="D152" s="3">
        <v>3</v>
      </c>
      <c r="E152" s="3">
        <v>3.5</v>
      </c>
      <c r="F152" s="3" t="s">
        <v>220</v>
      </c>
      <c r="G152" s="3" t="s">
        <v>221</v>
      </c>
      <c r="H152" s="4">
        <v>18000000</v>
      </c>
      <c r="I152" s="44" t="s">
        <v>66</v>
      </c>
      <c r="J152" s="240"/>
    </row>
    <row r="153" spans="1:10" ht="48" customHeight="1" x14ac:dyDescent="0.2">
      <c r="A153" s="3" t="s">
        <v>217</v>
      </c>
      <c r="B153" s="3" t="s">
        <v>240</v>
      </c>
      <c r="C153" s="3" t="s">
        <v>241</v>
      </c>
      <c r="D153" s="3">
        <v>0.31</v>
      </c>
      <c r="E153" s="3">
        <v>6</v>
      </c>
      <c r="F153" s="3" t="s">
        <v>224</v>
      </c>
      <c r="G153" s="3" t="s">
        <v>229</v>
      </c>
      <c r="H153" s="4">
        <v>1860000</v>
      </c>
      <c r="I153" s="44" t="s">
        <v>66</v>
      </c>
      <c r="J153" s="240"/>
    </row>
    <row r="154" spans="1:10" ht="48" customHeight="1" x14ac:dyDescent="0.2">
      <c r="A154" s="3" t="s">
        <v>217</v>
      </c>
      <c r="B154" s="3" t="s">
        <v>238</v>
      </c>
      <c r="C154" s="3" t="s">
        <v>242</v>
      </c>
      <c r="D154" s="3">
        <v>2</v>
      </c>
      <c r="E154" s="3">
        <v>2.5</v>
      </c>
      <c r="F154" s="3" t="s">
        <v>220</v>
      </c>
      <c r="G154" s="3" t="s">
        <v>221</v>
      </c>
      <c r="H154" s="4">
        <v>12000000</v>
      </c>
      <c r="I154" s="44" t="s">
        <v>66</v>
      </c>
      <c r="J154" s="240"/>
    </row>
    <row r="155" spans="1:10" ht="48" customHeight="1" x14ac:dyDescent="0.2">
      <c r="A155" s="3" t="s">
        <v>217</v>
      </c>
      <c r="B155" s="3" t="s">
        <v>243</v>
      </c>
      <c r="C155" s="3" t="s">
        <v>244</v>
      </c>
      <c r="D155" s="3">
        <v>5</v>
      </c>
      <c r="E155" s="3">
        <v>4.5</v>
      </c>
      <c r="F155" s="3" t="s">
        <v>245</v>
      </c>
      <c r="G155" s="3" t="s">
        <v>246</v>
      </c>
      <c r="H155" s="4">
        <v>30000000</v>
      </c>
      <c r="I155" s="44" t="s">
        <v>66</v>
      </c>
      <c r="J155" s="240"/>
    </row>
    <row r="156" spans="1:10" ht="48" customHeight="1" x14ac:dyDescent="0.2">
      <c r="A156" s="3" t="s">
        <v>1989</v>
      </c>
      <c r="B156" s="3" t="s">
        <v>1990</v>
      </c>
      <c r="C156" s="3" t="s">
        <v>1991</v>
      </c>
      <c r="D156" s="3">
        <v>16.305</v>
      </c>
      <c r="E156" s="3">
        <v>6.5</v>
      </c>
      <c r="F156" s="3" t="s">
        <v>1992</v>
      </c>
      <c r="G156" s="3" t="s">
        <v>1865</v>
      </c>
      <c r="H156" s="4">
        <v>2500000</v>
      </c>
      <c r="I156" s="44" t="s">
        <v>66</v>
      </c>
      <c r="J156" s="240"/>
    </row>
    <row r="157" spans="1:10" ht="48" customHeight="1" x14ac:dyDescent="0.2">
      <c r="A157" s="3" t="s">
        <v>1989</v>
      </c>
      <c r="B157" s="3" t="s">
        <v>1990</v>
      </c>
      <c r="C157" s="3" t="s">
        <v>1993</v>
      </c>
      <c r="D157" s="3">
        <v>8.5850000000000009</v>
      </c>
      <c r="E157" s="3">
        <v>6.5</v>
      </c>
      <c r="F157" s="3" t="s">
        <v>1994</v>
      </c>
      <c r="G157" s="3" t="s">
        <v>1865</v>
      </c>
      <c r="H157" s="4">
        <v>800000</v>
      </c>
      <c r="I157" s="44" t="s">
        <v>66</v>
      </c>
      <c r="J157" s="240"/>
    </row>
    <row r="158" spans="1:10" ht="48" customHeight="1" x14ac:dyDescent="0.2">
      <c r="A158" s="3" t="s">
        <v>1989</v>
      </c>
      <c r="B158" s="3" t="s">
        <v>1990</v>
      </c>
      <c r="C158" s="3" t="s">
        <v>1995</v>
      </c>
      <c r="D158" s="3">
        <v>16.305</v>
      </c>
      <c r="E158" s="3">
        <v>6.5</v>
      </c>
      <c r="F158" s="3" t="s">
        <v>1992</v>
      </c>
      <c r="G158" s="3" t="s">
        <v>1865</v>
      </c>
      <c r="H158" s="4">
        <v>500000</v>
      </c>
      <c r="I158" s="44" t="s">
        <v>66</v>
      </c>
      <c r="J158" s="240"/>
    </row>
    <row r="159" spans="1:10" ht="48" customHeight="1" x14ac:dyDescent="0.2">
      <c r="A159" s="3" t="s">
        <v>1989</v>
      </c>
      <c r="B159" s="3" t="s">
        <v>1996</v>
      </c>
      <c r="C159" s="3" t="s">
        <v>1997</v>
      </c>
      <c r="D159" s="3">
        <v>10.305</v>
      </c>
      <c r="E159" s="3">
        <v>8</v>
      </c>
      <c r="F159" s="3" t="s">
        <v>1998</v>
      </c>
      <c r="G159" s="3" t="s">
        <v>1999</v>
      </c>
      <c r="H159" s="4">
        <v>20000000</v>
      </c>
      <c r="I159" s="44" t="s">
        <v>66</v>
      </c>
      <c r="J159" s="240"/>
    </row>
    <row r="160" spans="1:10" ht="48" customHeight="1" x14ac:dyDescent="0.2">
      <c r="A160" s="3" t="s">
        <v>1989</v>
      </c>
      <c r="B160" s="3" t="s">
        <v>243</v>
      </c>
      <c r="C160" s="3" t="s">
        <v>2000</v>
      </c>
      <c r="D160" s="3">
        <v>16.305</v>
      </c>
      <c r="E160" s="3">
        <v>6.5</v>
      </c>
      <c r="F160" s="3" t="s">
        <v>2001</v>
      </c>
      <c r="G160" s="3" t="s">
        <v>2002</v>
      </c>
      <c r="H160" s="4">
        <v>12000000</v>
      </c>
      <c r="I160" s="44" t="s">
        <v>66</v>
      </c>
      <c r="J160" s="240"/>
    </row>
    <row r="161" spans="1:10" ht="48" customHeight="1" x14ac:dyDescent="0.2">
      <c r="A161" s="3" t="s">
        <v>1989</v>
      </c>
      <c r="B161" s="3" t="s">
        <v>243</v>
      </c>
      <c r="C161" s="3" t="s">
        <v>2003</v>
      </c>
      <c r="D161" s="3">
        <v>16.305</v>
      </c>
      <c r="E161" s="3">
        <v>6.5</v>
      </c>
      <c r="F161" s="3" t="s">
        <v>2004</v>
      </c>
      <c r="G161" s="3" t="s">
        <v>2002</v>
      </c>
      <c r="H161" s="4">
        <v>15000000</v>
      </c>
      <c r="I161" s="44" t="s">
        <v>66</v>
      </c>
      <c r="J161" s="240"/>
    </row>
    <row r="162" spans="1:10" ht="48" customHeight="1" x14ac:dyDescent="0.2">
      <c r="A162" s="3" t="s">
        <v>1989</v>
      </c>
      <c r="B162" s="3" t="s">
        <v>243</v>
      </c>
      <c r="C162" s="3" t="s">
        <v>2005</v>
      </c>
      <c r="D162" s="3">
        <v>5.16</v>
      </c>
      <c r="E162" s="3">
        <v>6.5</v>
      </c>
      <c r="F162" s="3" t="s">
        <v>1992</v>
      </c>
      <c r="G162" s="3" t="s">
        <v>1865</v>
      </c>
      <c r="H162" s="4">
        <v>800000</v>
      </c>
      <c r="I162" s="44" t="s">
        <v>66</v>
      </c>
      <c r="J162" s="240"/>
    </row>
    <row r="163" spans="1:10" ht="48" customHeight="1" x14ac:dyDescent="0.2">
      <c r="A163" s="3" t="s">
        <v>1989</v>
      </c>
      <c r="B163" s="3" t="s">
        <v>702</v>
      </c>
      <c r="C163" s="3" t="s">
        <v>2006</v>
      </c>
      <c r="D163" s="3">
        <v>10.305</v>
      </c>
      <c r="E163" s="3">
        <v>8</v>
      </c>
      <c r="F163" s="3" t="s">
        <v>2007</v>
      </c>
      <c r="G163" s="3" t="s">
        <v>2008</v>
      </c>
      <c r="H163" s="4">
        <v>150000000</v>
      </c>
      <c r="I163" s="44" t="s">
        <v>66</v>
      </c>
      <c r="J163" s="240"/>
    </row>
    <row r="164" spans="1:10" ht="48" customHeight="1" x14ac:dyDescent="0.2">
      <c r="A164" s="3" t="s">
        <v>247</v>
      </c>
      <c r="B164" s="3" t="s">
        <v>248</v>
      </c>
      <c r="C164" s="3" t="s">
        <v>249</v>
      </c>
      <c r="D164" s="3">
        <v>1</v>
      </c>
      <c r="E164" s="3">
        <v>3</v>
      </c>
      <c r="F164" s="3" t="s">
        <v>220</v>
      </c>
      <c r="G164" s="3" t="s">
        <v>221</v>
      </c>
      <c r="H164" s="4">
        <v>6000000</v>
      </c>
      <c r="I164" s="44" t="s">
        <v>66</v>
      </c>
      <c r="J164" s="240"/>
    </row>
    <row r="165" spans="1:10" ht="48" customHeight="1" x14ac:dyDescent="0.2">
      <c r="A165" s="3" t="s">
        <v>247</v>
      </c>
      <c r="B165" s="3" t="s">
        <v>250</v>
      </c>
      <c r="C165" s="3" t="s">
        <v>251</v>
      </c>
      <c r="D165" s="3">
        <v>1.22</v>
      </c>
      <c r="E165" s="3">
        <v>3.5</v>
      </c>
      <c r="F165" s="3" t="s">
        <v>224</v>
      </c>
      <c r="G165" s="3" t="s">
        <v>229</v>
      </c>
      <c r="H165" s="4">
        <v>7320000</v>
      </c>
      <c r="I165" s="44" t="s">
        <v>66</v>
      </c>
      <c r="J165" s="240"/>
    </row>
    <row r="166" spans="1:10" ht="48" customHeight="1" x14ac:dyDescent="0.2">
      <c r="A166" s="3" t="s">
        <v>247</v>
      </c>
      <c r="B166" s="3" t="s">
        <v>252</v>
      </c>
      <c r="C166" s="3" t="s">
        <v>253</v>
      </c>
      <c r="D166" s="3">
        <v>1.5</v>
      </c>
      <c r="E166" s="3">
        <v>3.5</v>
      </c>
      <c r="F166" s="3" t="s">
        <v>220</v>
      </c>
      <c r="G166" s="3" t="s">
        <v>221</v>
      </c>
      <c r="H166" s="4">
        <v>9000000</v>
      </c>
      <c r="I166" s="44" t="s">
        <v>66</v>
      </c>
      <c r="J166" s="240"/>
    </row>
    <row r="167" spans="1:10" ht="48" customHeight="1" x14ac:dyDescent="0.2">
      <c r="A167" s="3" t="s">
        <v>247</v>
      </c>
      <c r="B167" s="3" t="s">
        <v>254</v>
      </c>
      <c r="C167" s="3" t="s">
        <v>255</v>
      </c>
      <c r="D167" s="3">
        <v>1.5</v>
      </c>
      <c r="E167" s="3">
        <v>4</v>
      </c>
      <c r="F167" s="3" t="s">
        <v>224</v>
      </c>
      <c r="G167" s="3" t="s">
        <v>229</v>
      </c>
      <c r="H167" s="4">
        <v>9000000</v>
      </c>
      <c r="I167" s="44" t="s">
        <v>66</v>
      </c>
      <c r="J167" s="240"/>
    </row>
    <row r="168" spans="1:10" ht="48" customHeight="1" x14ac:dyDescent="0.2">
      <c r="A168" s="3" t="s">
        <v>247</v>
      </c>
      <c r="B168" s="3" t="s">
        <v>256</v>
      </c>
      <c r="C168" s="3" t="s">
        <v>257</v>
      </c>
      <c r="D168" s="3">
        <v>3</v>
      </c>
      <c r="E168" s="3">
        <v>4</v>
      </c>
      <c r="F168" s="3" t="s">
        <v>258</v>
      </c>
      <c r="G168" s="3" t="s">
        <v>259</v>
      </c>
      <c r="H168" s="4">
        <v>18000000</v>
      </c>
      <c r="I168" s="44" t="s">
        <v>66</v>
      </c>
      <c r="J168" s="240"/>
    </row>
    <row r="169" spans="1:10" ht="48" customHeight="1" x14ac:dyDescent="0.2">
      <c r="A169" s="3" t="s">
        <v>247</v>
      </c>
      <c r="B169" s="3" t="s">
        <v>260</v>
      </c>
      <c r="C169" s="3" t="s">
        <v>261</v>
      </c>
      <c r="D169" s="3">
        <v>1.5</v>
      </c>
      <c r="E169" s="3">
        <v>3.5</v>
      </c>
      <c r="F169" s="3" t="s">
        <v>224</v>
      </c>
      <c r="G169" s="3" t="s">
        <v>229</v>
      </c>
      <c r="H169" s="4">
        <v>9000000</v>
      </c>
      <c r="I169" s="44" t="s">
        <v>66</v>
      </c>
      <c r="J169" s="240"/>
    </row>
    <row r="170" spans="1:10" ht="48" customHeight="1" x14ac:dyDescent="0.2">
      <c r="A170" s="3" t="s">
        <v>247</v>
      </c>
      <c r="B170" s="3" t="s">
        <v>262</v>
      </c>
      <c r="C170" s="3" t="s">
        <v>263</v>
      </c>
      <c r="D170" s="3">
        <v>1.2</v>
      </c>
      <c r="E170" s="3">
        <v>2.5</v>
      </c>
      <c r="F170" s="3" t="s">
        <v>224</v>
      </c>
      <c r="G170" s="3" t="s">
        <v>229</v>
      </c>
      <c r="H170" s="4">
        <v>7200000</v>
      </c>
      <c r="I170" s="44" t="s">
        <v>66</v>
      </c>
      <c r="J170" s="240"/>
    </row>
    <row r="171" spans="1:10" ht="48" customHeight="1" x14ac:dyDescent="0.2">
      <c r="A171" s="3" t="s">
        <v>247</v>
      </c>
      <c r="B171" s="3" t="s">
        <v>264</v>
      </c>
      <c r="C171" s="3" t="s">
        <v>265</v>
      </c>
      <c r="D171" s="3">
        <v>0.3</v>
      </c>
      <c r="E171" s="3">
        <v>4</v>
      </c>
      <c r="F171" s="3" t="s">
        <v>220</v>
      </c>
      <c r="G171" s="3" t="s">
        <v>221</v>
      </c>
      <c r="H171" s="4">
        <v>1800000</v>
      </c>
      <c r="I171" s="44" t="s">
        <v>66</v>
      </c>
      <c r="J171" s="240"/>
    </row>
    <row r="172" spans="1:10" ht="48" customHeight="1" x14ac:dyDescent="0.2">
      <c r="A172" s="3" t="s">
        <v>247</v>
      </c>
      <c r="B172" s="3" t="s">
        <v>266</v>
      </c>
      <c r="C172" s="3" t="s">
        <v>267</v>
      </c>
      <c r="D172" s="3">
        <v>1.3</v>
      </c>
      <c r="E172" s="3">
        <v>2.5</v>
      </c>
      <c r="F172" s="3" t="s">
        <v>220</v>
      </c>
      <c r="G172" s="3" t="s">
        <v>221</v>
      </c>
      <c r="H172" s="4">
        <v>7800000</v>
      </c>
      <c r="I172" s="44" t="s">
        <v>66</v>
      </c>
      <c r="J172" s="240"/>
    </row>
    <row r="173" spans="1:10" ht="48" customHeight="1" x14ac:dyDescent="0.2">
      <c r="A173" s="3" t="s">
        <v>247</v>
      </c>
      <c r="B173" s="3" t="s">
        <v>266</v>
      </c>
      <c r="C173" s="3" t="s">
        <v>268</v>
      </c>
      <c r="D173" s="3">
        <v>1.7</v>
      </c>
      <c r="E173" s="3">
        <v>7</v>
      </c>
      <c r="F173" s="3" t="s">
        <v>224</v>
      </c>
      <c r="G173" s="3" t="s">
        <v>229</v>
      </c>
      <c r="H173" s="4">
        <v>10200000</v>
      </c>
      <c r="I173" s="44" t="s">
        <v>66</v>
      </c>
      <c r="J173" s="240"/>
    </row>
    <row r="174" spans="1:10" ht="48" customHeight="1" x14ac:dyDescent="0.2">
      <c r="A174" s="3" t="s">
        <v>269</v>
      </c>
      <c r="B174" s="3" t="s">
        <v>270</v>
      </c>
      <c r="C174" s="3" t="s">
        <v>271</v>
      </c>
      <c r="D174" s="3">
        <v>0.84</v>
      </c>
      <c r="E174" s="3">
        <v>6</v>
      </c>
      <c r="F174" s="3" t="s">
        <v>224</v>
      </c>
      <c r="G174" s="3" t="s">
        <v>229</v>
      </c>
      <c r="H174" s="4">
        <v>5040000</v>
      </c>
      <c r="I174" s="44" t="s">
        <v>66</v>
      </c>
      <c r="J174" s="240"/>
    </row>
    <row r="175" spans="1:10" ht="48" customHeight="1" x14ac:dyDescent="0.2">
      <c r="A175" s="3" t="s">
        <v>269</v>
      </c>
      <c r="B175" s="3" t="s">
        <v>272</v>
      </c>
      <c r="C175" s="3" t="s">
        <v>273</v>
      </c>
      <c r="D175" s="3">
        <v>0.42</v>
      </c>
      <c r="E175" s="3">
        <v>7</v>
      </c>
      <c r="F175" s="3" t="s">
        <v>224</v>
      </c>
      <c r="G175" s="3" t="s">
        <v>221</v>
      </c>
      <c r="H175" s="4">
        <v>2520000</v>
      </c>
      <c r="I175" s="44" t="s">
        <v>66</v>
      </c>
      <c r="J175" s="240"/>
    </row>
    <row r="176" spans="1:10" ht="48" customHeight="1" x14ac:dyDescent="0.2">
      <c r="A176" s="3" t="s">
        <v>269</v>
      </c>
      <c r="B176" s="3" t="s">
        <v>274</v>
      </c>
      <c r="C176" s="3" t="s">
        <v>275</v>
      </c>
      <c r="D176" s="3">
        <v>0.42</v>
      </c>
      <c r="E176" s="3">
        <v>6</v>
      </c>
      <c r="F176" s="3" t="s">
        <v>220</v>
      </c>
      <c r="G176" s="3" t="s">
        <v>221</v>
      </c>
      <c r="H176" s="4">
        <v>2520000</v>
      </c>
      <c r="I176" s="44" t="s">
        <v>66</v>
      </c>
      <c r="J176" s="240"/>
    </row>
    <row r="177" spans="1:10" ht="48" customHeight="1" x14ac:dyDescent="0.2">
      <c r="A177" s="3" t="s">
        <v>269</v>
      </c>
      <c r="B177" s="3" t="s">
        <v>276</v>
      </c>
      <c r="C177" s="3" t="s">
        <v>277</v>
      </c>
      <c r="D177" s="3">
        <v>0.28000000000000003</v>
      </c>
      <c r="E177" s="3">
        <v>2.5</v>
      </c>
      <c r="F177" s="3" t="s">
        <v>224</v>
      </c>
      <c r="G177" s="3" t="s">
        <v>229</v>
      </c>
      <c r="H177" s="4">
        <v>1680000</v>
      </c>
      <c r="I177" s="44" t="s">
        <v>66</v>
      </c>
      <c r="J177" s="240"/>
    </row>
    <row r="178" spans="1:10" ht="48" customHeight="1" x14ac:dyDescent="0.2">
      <c r="A178" s="3" t="s">
        <v>269</v>
      </c>
      <c r="B178" s="3" t="s">
        <v>276</v>
      </c>
      <c r="C178" s="3" t="s">
        <v>278</v>
      </c>
      <c r="D178" s="3">
        <v>0.28000000000000003</v>
      </c>
      <c r="E178" s="3">
        <v>2.5</v>
      </c>
      <c r="F178" s="3" t="s">
        <v>224</v>
      </c>
      <c r="G178" s="3" t="s">
        <v>229</v>
      </c>
      <c r="H178" s="4">
        <v>1680000</v>
      </c>
      <c r="I178" s="44" t="s">
        <v>66</v>
      </c>
      <c r="J178" s="240"/>
    </row>
    <row r="179" spans="1:10" ht="48" customHeight="1" x14ac:dyDescent="0.2">
      <c r="A179" s="3" t="s">
        <v>269</v>
      </c>
      <c r="B179" s="3" t="s">
        <v>279</v>
      </c>
      <c r="C179" s="3" t="s">
        <v>280</v>
      </c>
      <c r="D179" s="3">
        <v>0.28000000000000003</v>
      </c>
      <c r="E179" s="3">
        <v>6</v>
      </c>
      <c r="F179" s="3" t="s">
        <v>224</v>
      </c>
      <c r="G179" s="3" t="s">
        <v>229</v>
      </c>
      <c r="H179" s="4">
        <v>1680000</v>
      </c>
      <c r="I179" s="44" t="s">
        <v>66</v>
      </c>
      <c r="J179" s="240"/>
    </row>
    <row r="180" spans="1:10" ht="48" customHeight="1" x14ac:dyDescent="0.2">
      <c r="A180" s="3" t="s">
        <v>269</v>
      </c>
      <c r="B180" s="3" t="s">
        <v>281</v>
      </c>
      <c r="C180" s="3" t="s">
        <v>282</v>
      </c>
      <c r="D180" s="3">
        <v>0.11</v>
      </c>
      <c r="E180" s="3">
        <v>4</v>
      </c>
      <c r="F180" s="3" t="s">
        <v>220</v>
      </c>
      <c r="G180" s="3" t="s">
        <v>221</v>
      </c>
      <c r="H180" s="4">
        <v>660000</v>
      </c>
      <c r="I180" s="44" t="s">
        <v>66</v>
      </c>
      <c r="J180" s="240"/>
    </row>
    <row r="181" spans="1:10" ht="48" customHeight="1" x14ac:dyDescent="0.2">
      <c r="A181" s="3" t="s">
        <v>269</v>
      </c>
      <c r="B181" s="3" t="s">
        <v>21</v>
      </c>
      <c r="C181" s="3" t="s">
        <v>283</v>
      </c>
      <c r="D181" s="3">
        <v>0.11</v>
      </c>
      <c r="E181" s="3">
        <v>2.5</v>
      </c>
      <c r="F181" s="3" t="s">
        <v>224</v>
      </c>
      <c r="G181" s="3" t="s">
        <v>229</v>
      </c>
      <c r="H181" s="4">
        <v>660000</v>
      </c>
      <c r="I181" s="44" t="s">
        <v>66</v>
      </c>
      <c r="J181" s="240"/>
    </row>
    <row r="182" spans="1:10" ht="48" customHeight="1" x14ac:dyDescent="0.2">
      <c r="A182" s="3" t="s">
        <v>269</v>
      </c>
      <c r="B182" s="3" t="s">
        <v>21</v>
      </c>
      <c r="C182" s="3" t="s">
        <v>284</v>
      </c>
      <c r="D182" s="3">
        <v>0.21</v>
      </c>
      <c r="E182" s="3">
        <v>6</v>
      </c>
      <c r="F182" s="3" t="s">
        <v>224</v>
      </c>
      <c r="G182" s="3" t="s">
        <v>229</v>
      </c>
      <c r="H182" s="4">
        <v>1260000</v>
      </c>
      <c r="I182" s="44" t="s">
        <v>66</v>
      </c>
      <c r="J182" s="240"/>
    </row>
    <row r="183" spans="1:10" ht="48" customHeight="1" x14ac:dyDescent="0.2">
      <c r="A183" s="3" t="s">
        <v>269</v>
      </c>
      <c r="B183" s="3" t="s">
        <v>21</v>
      </c>
      <c r="C183" s="3" t="s">
        <v>285</v>
      </c>
      <c r="D183" s="3">
        <v>0.11</v>
      </c>
      <c r="E183" s="3">
        <v>6</v>
      </c>
      <c r="F183" s="3" t="s">
        <v>220</v>
      </c>
      <c r="G183" s="3" t="s">
        <v>221</v>
      </c>
      <c r="H183" s="4">
        <v>660000</v>
      </c>
      <c r="I183" s="44" t="s">
        <v>66</v>
      </c>
      <c r="J183" s="240"/>
    </row>
    <row r="184" spans="1:10" ht="48" customHeight="1" x14ac:dyDescent="0.2">
      <c r="A184" s="3" t="s">
        <v>269</v>
      </c>
      <c r="B184" s="3" t="s">
        <v>21</v>
      </c>
      <c r="C184" s="3" t="s">
        <v>286</v>
      </c>
      <c r="D184" s="3">
        <v>0.11</v>
      </c>
      <c r="E184" s="3">
        <v>5</v>
      </c>
      <c r="F184" s="3" t="s">
        <v>220</v>
      </c>
      <c r="G184" s="3" t="s">
        <v>221</v>
      </c>
      <c r="H184" s="4">
        <v>660000</v>
      </c>
      <c r="I184" s="44" t="s">
        <v>66</v>
      </c>
      <c r="J184" s="240"/>
    </row>
    <row r="185" spans="1:10" ht="48" customHeight="1" x14ac:dyDescent="0.2">
      <c r="A185" s="3" t="s">
        <v>269</v>
      </c>
      <c r="B185" s="3" t="s">
        <v>281</v>
      </c>
      <c r="C185" s="3" t="s">
        <v>287</v>
      </c>
      <c r="D185" s="3">
        <v>0.42</v>
      </c>
      <c r="E185" s="3">
        <v>3</v>
      </c>
      <c r="F185" s="3" t="s">
        <v>224</v>
      </c>
      <c r="G185" s="3" t="s">
        <v>229</v>
      </c>
      <c r="H185" s="4">
        <v>2520000</v>
      </c>
      <c r="I185" s="44" t="s">
        <v>66</v>
      </c>
      <c r="J185" s="240"/>
    </row>
    <row r="186" spans="1:10" ht="48" customHeight="1" x14ac:dyDescent="0.2">
      <c r="A186" s="3" t="s">
        <v>269</v>
      </c>
      <c r="B186" s="3" t="s">
        <v>288</v>
      </c>
      <c r="C186" s="3" t="s">
        <v>289</v>
      </c>
      <c r="D186" s="3">
        <v>0.28000000000000003</v>
      </c>
      <c r="E186" s="3">
        <v>3</v>
      </c>
      <c r="F186" s="3" t="s">
        <v>224</v>
      </c>
      <c r="G186" s="3" t="s">
        <v>229</v>
      </c>
      <c r="H186" s="4">
        <v>1680000</v>
      </c>
      <c r="I186" s="44" t="s">
        <v>66</v>
      </c>
      <c r="J186" s="240"/>
    </row>
    <row r="187" spans="1:10" ht="48" customHeight="1" x14ac:dyDescent="0.2">
      <c r="A187" s="3" t="s">
        <v>269</v>
      </c>
      <c r="B187" s="3" t="s">
        <v>288</v>
      </c>
      <c r="C187" s="3" t="s">
        <v>290</v>
      </c>
      <c r="D187" s="3">
        <v>0.28000000000000003</v>
      </c>
      <c r="E187" s="3">
        <v>6</v>
      </c>
      <c r="F187" s="3" t="s">
        <v>220</v>
      </c>
      <c r="G187" s="3" t="s">
        <v>221</v>
      </c>
      <c r="H187" s="4">
        <v>1680000</v>
      </c>
      <c r="I187" s="44" t="s">
        <v>66</v>
      </c>
      <c r="J187" s="240"/>
    </row>
    <row r="188" spans="1:10" ht="48" customHeight="1" x14ac:dyDescent="0.2">
      <c r="A188" s="3" t="s">
        <v>269</v>
      </c>
      <c r="B188" s="3" t="s">
        <v>291</v>
      </c>
      <c r="C188" s="3" t="s">
        <v>292</v>
      </c>
      <c r="D188" s="3">
        <v>0.28000000000000003</v>
      </c>
      <c r="E188" s="3">
        <v>3.5</v>
      </c>
      <c r="F188" s="3" t="s">
        <v>224</v>
      </c>
      <c r="G188" s="3" t="s">
        <v>229</v>
      </c>
      <c r="H188" s="4">
        <v>1680000</v>
      </c>
      <c r="I188" s="44" t="s">
        <v>66</v>
      </c>
      <c r="J188" s="240"/>
    </row>
    <row r="189" spans="1:10" ht="48" customHeight="1" x14ac:dyDescent="0.2">
      <c r="A189" s="3" t="s">
        <v>269</v>
      </c>
      <c r="B189" s="3" t="s">
        <v>293</v>
      </c>
      <c r="C189" s="3" t="s">
        <v>283</v>
      </c>
      <c r="D189" s="3">
        <v>0.21</v>
      </c>
      <c r="E189" s="3">
        <v>4</v>
      </c>
      <c r="F189" s="3" t="s">
        <v>220</v>
      </c>
      <c r="G189" s="3" t="s">
        <v>221</v>
      </c>
      <c r="H189" s="4">
        <v>1260000</v>
      </c>
      <c r="I189" s="44" t="s">
        <v>66</v>
      </c>
      <c r="J189" s="240"/>
    </row>
    <row r="190" spans="1:10" ht="48" customHeight="1" x14ac:dyDescent="0.2">
      <c r="A190" s="3" t="s">
        <v>269</v>
      </c>
      <c r="B190" s="3" t="s">
        <v>293</v>
      </c>
      <c r="C190" s="3" t="s">
        <v>294</v>
      </c>
      <c r="D190" s="3">
        <v>0.21</v>
      </c>
      <c r="E190" s="3">
        <v>2.5</v>
      </c>
      <c r="F190" s="3" t="s">
        <v>224</v>
      </c>
      <c r="G190" s="3" t="s">
        <v>229</v>
      </c>
      <c r="H190" s="4">
        <v>1260000</v>
      </c>
      <c r="I190" s="44" t="s">
        <v>66</v>
      </c>
      <c r="J190" s="240"/>
    </row>
    <row r="191" spans="1:10" ht="48" customHeight="1" x14ac:dyDescent="0.2">
      <c r="A191" s="3" t="s">
        <v>269</v>
      </c>
      <c r="B191" s="3" t="s">
        <v>20</v>
      </c>
      <c r="C191" s="3" t="s">
        <v>295</v>
      </c>
      <c r="D191" s="3">
        <v>0.21</v>
      </c>
      <c r="E191" s="3">
        <v>4</v>
      </c>
      <c r="F191" s="3" t="s">
        <v>220</v>
      </c>
      <c r="G191" s="3" t="s">
        <v>221</v>
      </c>
      <c r="H191" s="4">
        <v>1260000</v>
      </c>
      <c r="I191" s="44" t="s">
        <v>66</v>
      </c>
      <c r="J191" s="240"/>
    </row>
    <row r="192" spans="1:10" ht="48" customHeight="1" x14ac:dyDescent="0.2">
      <c r="A192" s="3" t="s">
        <v>269</v>
      </c>
      <c r="B192" s="3" t="s">
        <v>296</v>
      </c>
      <c r="C192" s="3" t="s">
        <v>297</v>
      </c>
      <c r="D192" s="3">
        <v>0.28000000000000003</v>
      </c>
      <c r="E192" s="3">
        <v>6</v>
      </c>
      <c r="F192" s="3" t="s">
        <v>224</v>
      </c>
      <c r="G192" s="3" t="s">
        <v>229</v>
      </c>
      <c r="H192" s="4">
        <v>1680000</v>
      </c>
      <c r="I192" s="44" t="s">
        <v>66</v>
      </c>
      <c r="J192" s="240"/>
    </row>
    <row r="193" spans="1:10" ht="48" customHeight="1" x14ac:dyDescent="0.2">
      <c r="A193" s="3" t="s">
        <v>269</v>
      </c>
      <c r="B193" s="3" t="s">
        <v>296</v>
      </c>
      <c r="C193" s="3" t="s">
        <v>298</v>
      </c>
      <c r="D193" s="3">
        <v>0.28000000000000003</v>
      </c>
      <c r="E193" s="3">
        <v>10</v>
      </c>
      <c r="F193" s="3" t="s">
        <v>224</v>
      </c>
      <c r="G193" s="3" t="s">
        <v>229</v>
      </c>
      <c r="H193" s="4">
        <v>1680000</v>
      </c>
      <c r="I193" s="44" t="s">
        <v>66</v>
      </c>
      <c r="J193" s="240"/>
    </row>
    <row r="194" spans="1:10" ht="48" customHeight="1" x14ac:dyDescent="0.2">
      <c r="A194" s="3" t="s">
        <v>269</v>
      </c>
      <c r="B194" s="3" t="s">
        <v>299</v>
      </c>
      <c r="C194" s="3" t="s">
        <v>300</v>
      </c>
      <c r="D194" s="3">
        <v>0.28000000000000003</v>
      </c>
      <c r="E194" s="3">
        <v>5</v>
      </c>
      <c r="F194" s="3" t="s">
        <v>224</v>
      </c>
      <c r="G194" s="3" t="s">
        <v>229</v>
      </c>
      <c r="H194" s="4">
        <v>1680000</v>
      </c>
      <c r="I194" s="44" t="s">
        <v>66</v>
      </c>
      <c r="J194" s="240"/>
    </row>
    <row r="195" spans="1:10" ht="48" customHeight="1" x14ac:dyDescent="0.2">
      <c r="A195" s="3" t="s">
        <v>269</v>
      </c>
      <c r="B195" s="3" t="s">
        <v>299</v>
      </c>
      <c r="C195" s="3" t="s">
        <v>301</v>
      </c>
      <c r="D195" s="3">
        <v>0.4</v>
      </c>
      <c r="E195" s="3">
        <v>7</v>
      </c>
      <c r="F195" s="3" t="s">
        <v>220</v>
      </c>
      <c r="G195" s="3" t="s">
        <v>221</v>
      </c>
      <c r="H195" s="4">
        <v>2400000</v>
      </c>
      <c r="I195" s="44" t="s">
        <v>66</v>
      </c>
      <c r="J195" s="240"/>
    </row>
    <row r="196" spans="1:10" ht="48" customHeight="1" x14ac:dyDescent="0.2">
      <c r="A196" s="3" t="s">
        <v>269</v>
      </c>
      <c r="B196" s="3" t="s">
        <v>302</v>
      </c>
      <c r="C196" s="3" t="s">
        <v>303</v>
      </c>
      <c r="D196" s="3">
        <v>0.54</v>
      </c>
      <c r="E196" s="3">
        <v>2.5</v>
      </c>
      <c r="F196" s="3" t="s">
        <v>220</v>
      </c>
      <c r="G196" s="3" t="s">
        <v>221</v>
      </c>
      <c r="H196" s="4">
        <v>3240000</v>
      </c>
      <c r="I196" s="44" t="s">
        <v>66</v>
      </c>
      <c r="J196" s="240"/>
    </row>
    <row r="197" spans="1:10" ht="48" customHeight="1" x14ac:dyDescent="0.2">
      <c r="A197" s="3" t="s">
        <v>269</v>
      </c>
      <c r="B197" s="3" t="s">
        <v>304</v>
      </c>
      <c r="C197" s="3" t="s">
        <v>305</v>
      </c>
      <c r="D197" s="3">
        <v>0.3</v>
      </c>
      <c r="E197" s="3">
        <v>6</v>
      </c>
      <c r="F197" s="3" t="s">
        <v>224</v>
      </c>
      <c r="G197" s="3" t="s">
        <v>229</v>
      </c>
      <c r="H197" s="4">
        <v>1800000</v>
      </c>
      <c r="I197" s="44" t="s">
        <v>66</v>
      </c>
      <c r="J197" s="240"/>
    </row>
    <row r="198" spans="1:10" ht="48" customHeight="1" x14ac:dyDescent="0.2">
      <c r="A198" s="3" t="s">
        <v>269</v>
      </c>
      <c r="B198" s="3" t="s">
        <v>306</v>
      </c>
      <c r="C198" s="3" t="s">
        <v>307</v>
      </c>
      <c r="D198" s="3">
        <v>0.54</v>
      </c>
      <c r="E198" s="3">
        <v>6</v>
      </c>
      <c r="F198" s="3" t="s">
        <v>224</v>
      </c>
      <c r="G198" s="3" t="s">
        <v>229</v>
      </c>
      <c r="H198" s="4">
        <v>3240000</v>
      </c>
      <c r="I198" s="44" t="s">
        <v>66</v>
      </c>
      <c r="J198" s="240"/>
    </row>
    <row r="199" spans="1:10" ht="48" customHeight="1" x14ac:dyDescent="0.2">
      <c r="A199" s="3" t="s">
        <v>269</v>
      </c>
      <c r="B199" s="3" t="s">
        <v>296</v>
      </c>
      <c r="C199" s="3" t="s">
        <v>308</v>
      </c>
      <c r="D199" s="3">
        <v>0.5</v>
      </c>
      <c r="E199" s="3">
        <v>10</v>
      </c>
      <c r="F199" s="3" t="s">
        <v>224</v>
      </c>
      <c r="G199" s="3" t="s">
        <v>229</v>
      </c>
      <c r="H199" s="4">
        <v>3000000</v>
      </c>
      <c r="I199" s="44" t="s">
        <v>66</v>
      </c>
      <c r="J199" s="240"/>
    </row>
    <row r="200" spans="1:10" ht="48" customHeight="1" x14ac:dyDescent="0.2">
      <c r="A200" s="3" t="s">
        <v>269</v>
      </c>
      <c r="B200" s="3" t="s">
        <v>309</v>
      </c>
      <c r="C200" s="3" t="s">
        <v>310</v>
      </c>
      <c r="D200" s="3">
        <v>0.15</v>
      </c>
      <c r="E200" s="3">
        <v>6</v>
      </c>
      <c r="F200" s="3" t="s">
        <v>224</v>
      </c>
      <c r="G200" s="3" t="s">
        <v>229</v>
      </c>
      <c r="H200" s="4">
        <v>900000</v>
      </c>
      <c r="I200" s="44" t="s">
        <v>66</v>
      </c>
      <c r="J200" s="240"/>
    </row>
    <row r="201" spans="1:10" ht="48" customHeight="1" x14ac:dyDescent="0.2">
      <c r="A201" s="3" t="s">
        <v>269</v>
      </c>
      <c r="B201" s="3" t="s">
        <v>311</v>
      </c>
      <c r="C201" s="3" t="s">
        <v>312</v>
      </c>
      <c r="D201" s="3">
        <v>0.19</v>
      </c>
      <c r="E201" s="3">
        <v>6</v>
      </c>
      <c r="F201" s="3" t="s">
        <v>220</v>
      </c>
      <c r="G201" s="3" t="s">
        <v>221</v>
      </c>
      <c r="H201" s="4">
        <v>1140000</v>
      </c>
      <c r="I201" s="44" t="s">
        <v>66</v>
      </c>
      <c r="J201" s="240"/>
    </row>
    <row r="202" spans="1:10" ht="48" customHeight="1" x14ac:dyDescent="0.2">
      <c r="A202" s="3" t="s">
        <v>269</v>
      </c>
      <c r="B202" s="3" t="s">
        <v>311</v>
      </c>
      <c r="C202" s="3" t="s">
        <v>313</v>
      </c>
      <c r="D202" s="3">
        <v>0.54</v>
      </c>
      <c r="E202" s="3">
        <v>12</v>
      </c>
      <c r="F202" s="3" t="s">
        <v>220</v>
      </c>
      <c r="G202" s="3" t="s">
        <v>221</v>
      </c>
      <c r="H202" s="4">
        <v>3240000</v>
      </c>
      <c r="I202" s="44" t="s">
        <v>66</v>
      </c>
      <c r="J202" s="240"/>
    </row>
    <row r="203" spans="1:10" ht="48" customHeight="1" x14ac:dyDescent="0.2">
      <c r="A203" s="3" t="s">
        <v>269</v>
      </c>
      <c r="B203" s="3" t="s">
        <v>314</v>
      </c>
      <c r="C203" s="3" t="s">
        <v>315</v>
      </c>
      <c r="D203" s="3">
        <v>0.3</v>
      </c>
      <c r="E203" s="3">
        <v>8</v>
      </c>
      <c r="F203" s="3" t="s">
        <v>220</v>
      </c>
      <c r="G203" s="3" t="s">
        <v>221</v>
      </c>
      <c r="H203" s="4">
        <v>1800000</v>
      </c>
      <c r="I203" s="44" t="s">
        <v>66</v>
      </c>
      <c r="J203" s="240"/>
    </row>
    <row r="204" spans="1:10" ht="48" customHeight="1" x14ac:dyDescent="0.2">
      <c r="A204" s="3" t="s">
        <v>269</v>
      </c>
      <c r="B204" s="3" t="s">
        <v>314</v>
      </c>
      <c r="C204" s="3" t="s">
        <v>316</v>
      </c>
      <c r="D204" s="3">
        <v>0.2</v>
      </c>
      <c r="E204" s="3">
        <v>3.5</v>
      </c>
      <c r="F204" s="3" t="s">
        <v>224</v>
      </c>
      <c r="G204" s="3" t="s">
        <v>229</v>
      </c>
      <c r="H204" s="4">
        <v>1200000</v>
      </c>
      <c r="I204" s="44" t="s">
        <v>66</v>
      </c>
      <c r="J204" s="240"/>
    </row>
    <row r="205" spans="1:10" ht="48" customHeight="1" x14ac:dyDescent="0.2">
      <c r="A205" s="3" t="s">
        <v>269</v>
      </c>
      <c r="B205" s="3" t="s">
        <v>314</v>
      </c>
      <c r="C205" s="3" t="s">
        <v>317</v>
      </c>
      <c r="D205" s="3">
        <v>0.1</v>
      </c>
      <c r="E205" s="3">
        <v>2.5</v>
      </c>
      <c r="F205" s="3" t="s">
        <v>220</v>
      </c>
      <c r="G205" s="3" t="s">
        <v>221</v>
      </c>
      <c r="H205" s="4">
        <v>600000</v>
      </c>
      <c r="I205" s="44" t="s">
        <v>66</v>
      </c>
      <c r="J205" s="240"/>
    </row>
    <row r="206" spans="1:10" ht="48" customHeight="1" x14ac:dyDescent="0.2">
      <c r="A206" s="3" t="s">
        <v>269</v>
      </c>
      <c r="B206" s="3" t="s">
        <v>142</v>
      </c>
      <c r="C206" s="3" t="s">
        <v>318</v>
      </c>
      <c r="D206" s="3">
        <v>0.1</v>
      </c>
      <c r="E206" s="3">
        <v>6</v>
      </c>
      <c r="F206" s="3" t="s">
        <v>220</v>
      </c>
      <c r="G206" s="3" t="s">
        <v>221</v>
      </c>
      <c r="H206" s="4">
        <v>600000</v>
      </c>
      <c r="I206" s="44" t="s">
        <v>66</v>
      </c>
      <c r="J206" s="240"/>
    </row>
    <row r="207" spans="1:10" ht="48" customHeight="1" x14ac:dyDescent="0.2">
      <c r="A207" s="3" t="s">
        <v>269</v>
      </c>
      <c r="B207" s="3" t="s">
        <v>314</v>
      </c>
      <c r="C207" s="3" t="s">
        <v>319</v>
      </c>
      <c r="D207" s="3">
        <v>0.1</v>
      </c>
      <c r="E207" s="3">
        <v>3</v>
      </c>
      <c r="F207" s="3" t="s">
        <v>220</v>
      </c>
      <c r="G207" s="3" t="s">
        <v>221</v>
      </c>
      <c r="H207" s="4">
        <v>600000</v>
      </c>
      <c r="I207" s="44" t="s">
        <v>66</v>
      </c>
      <c r="J207" s="240"/>
    </row>
    <row r="208" spans="1:10" ht="48" customHeight="1" x14ac:dyDescent="0.2">
      <c r="A208" s="3" t="s">
        <v>269</v>
      </c>
      <c r="B208" s="3" t="s">
        <v>320</v>
      </c>
      <c r="C208" s="3" t="s">
        <v>321</v>
      </c>
      <c r="D208" s="3">
        <v>0.14000000000000001</v>
      </c>
      <c r="E208" s="3">
        <v>2.5</v>
      </c>
      <c r="F208" s="3" t="s">
        <v>224</v>
      </c>
      <c r="G208" s="3" t="s">
        <v>229</v>
      </c>
      <c r="H208" s="4">
        <v>840000</v>
      </c>
      <c r="I208" s="44" t="s">
        <v>66</v>
      </c>
      <c r="J208" s="240"/>
    </row>
    <row r="209" spans="1:10" ht="48" customHeight="1" x14ac:dyDescent="0.2">
      <c r="A209" s="3" t="s">
        <v>269</v>
      </c>
      <c r="B209" s="3" t="s">
        <v>320</v>
      </c>
      <c r="C209" s="3" t="s">
        <v>322</v>
      </c>
      <c r="D209" s="3">
        <v>0.1</v>
      </c>
      <c r="E209" s="3">
        <v>2.5</v>
      </c>
      <c r="F209" s="3" t="s">
        <v>224</v>
      </c>
      <c r="G209" s="3" t="s">
        <v>229</v>
      </c>
      <c r="H209" s="4">
        <v>600000</v>
      </c>
      <c r="I209" s="44" t="s">
        <v>66</v>
      </c>
      <c r="J209" s="240"/>
    </row>
    <row r="210" spans="1:10" ht="48" customHeight="1" x14ac:dyDescent="0.2">
      <c r="A210" s="3" t="s">
        <v>269</v>
      </c>
      <c r="B210" s="3" t="s">
        <v>320</v>
      </c>
      <c r="C210" s="3" t="s">
        <v>323</v>
      </c>
      <c r="D210" s="3">
        <v>0.2</v>
      </c>
      <c r="E210" s="3">
        <v>6</v>
      </c>
      <c r="F210" s="3" t="s">
        <v>220</v>
      </c>
      <c r="G210" s="3" t="s">
        <v>221</v>
      </c>
      <c r="H210" s="4">
        <v>1200000</v>
      </c>
      <c r="I210" s="44" t="s">
        <v>66</v>
      </c>
      <c r="J210" s="240"/>
    </row>
    <row r="211" spans="1:10" ht="48" customHeight="1" x14ac:dyDescent="0.2">
      <c r="A211" s="3" t="s">
        <v>269</v>
      </c>
      <c r="B211" s="3" t="s">
        <v>320</v>
      </c>
      <c r="C211" s="3" t="s">
        <v>324</v>
      </c>
      <c r="D211" s="3">
        <v>0.44</v>
      </c>
      <c r="E211" s="3">
        <v>6</v>
      </c>
      <c r="F211" s="3" t="s">
        <v>224</v>
      </c>
      <c r="G211" s="3" t="s">
        <v>229</v>
      </c>
      <c r="H211" s="4">
        <v>2640000</v>
      </c>
      <c r="I211" s="44" t="s">
        <v>66</v>
      </c>
      <c r="J211" s="240"/>
    </row>
    <row r="212" spans="1:10" ht="48" customHeight="1" x14ac:dyDescent="0.2">
      <c r="A212" s="3" t="s">
        <v>269</v>
      </c>
      <c r="B212" s="3" t="s">
        <v>325</v>
      </c>
      <c r="C212" s="3" t="s">
        <v>326</v>
      </c>
      <c r="D212" s="3">
        <v>0.2</v>
      </c>
      <c r="E212" s="3">
        <v>6</v>
      </c>
      <c r="F212" s="3" t="s">
        <v>224</v>
      </c>
      <c r="G212" s="3" t="s">
        <v>229</v>
      </c>
      <c r="H212" s="4">
        <v>1200000</v>
      </c>
      <c r="I212" s="44" t="s">
        <v>66</v>
      </c>
      <c r="J212" s="240"/>
    </row>
    <row r="213" spans="1:10" ht="48" customHeight="1" x14ac:dyDescent="0.2">
      <c r="A213" s="3" t="s">
        <v>269</v>
      </c>
      <c r="B213" s="3" t="s">
        <v>325</v>
      </c>
      <c r="C213" s="3" t="s">
        <v>327</v>
      </c>
      <c r="D213" s="3">
        <v>0.3</v>
      </c>
      <c r="E213" s="3">
        <v>6</v>
      </c>
      <c r="F213" s="3" t="s">
        <v>220</v>
      </c>
      <c r="G213" s="3" t="s">
        <v>221</v>
      </c>
      <c r="H213" s="4">
        <v>1800000</v>
      </c>
      <c r="I213" s="44" t="s">
        <v>66</v>
      </c>
      <c r="J213" s="240"/>
    </row>
    <row r="214" spans="1:10" ht="48" customHeight="1" x14ac:dyDescent="0.2">
      <c r="A214" s="3" t="s">
        <v>269</v>
      </c>
      <c r="B214" s="3" t="s">
        <v>325</v>
      </c>
      <c r="C214" s="3" t="s">
        <v>328</v>
      </c>
      <c r="D214" s="3">
        <v>0.1</v>
      </c>
      <c r="E214" s="3">
        <v>3</v>
      </c>
      <c r="F214" s="3" t="s">
        <v>220</v>
      </c>
      <c r="G214" s="3" t="s">
        <v>221</v>
      </c>
      <c r="H214" s="4">
        <v>600000</v>
      </c>
      <c r="I214" s="44" t="s">
        <v>66</v>
      </c>
      <c r="J214" s="240"/>
    </row>
    <row r="215" spans="1:10" ht="48" customHeight="1" x14ac:dyDescent="0.2">
      <c r="A215" s="3" t="s">
        <v>269</v>
      </c>
      <c r="B215" s="3" t="s">
        <v>325</v>
      </c>
      <c r="C215" s="3" t="s">
        <v>329</v>
      </c>
      <c r="D215" s="3">
        <v>0.14000000000000001</v>
      </c>
      <c r="E215" s="3">
        <v>3</v>
      </c>
      <c r="F215" s="3" t="s">
        <v>224</v>
      </c>
      <c r="G215" s="3" t="s">
        <v>229</v>
      </c>
      <c r="H215" s="4">
        <v>840000</v>
      </c>
      <c r="I215" s="44" t="s">
        <v>66</v>
      </c>
      <c r="J215" s="240"/>
    </row>
    <row r="216" spans="1:10" ht="48" customHeight="1" x14ac:dyDescent="0.2">
      <c r="A216" s="3" t="s">
        <v>269</v>
      </c>
      <c r="B216" s="3" t="s">
        <v>325</v>
      </c>
      <c r="C216" s="3" t="s">
        <v>330</v>
      </c>
      <c r="D216" s="3">
        <v>0.2</v>
      </c>
      <c r="E216" s="3">
        <v>6</v>
      </c>
      <c r="F216" s="3" t="s">
        <v>220</v>
      </c>
      <c r="G216" s="3" t="s">
        <v>221</v>
      </c>
      <c r="H216" s="4">
        <v>1200000</v>
      </c>
      <c r="I216" s="44" t="s">
        <v>66</v>
      </c>
      <c r="J216" s="240"/>
    </row>
    <row r="217" spans="1:10" ht="48" customHeight="1" x14ac:dyDescent="0.2">
      <c r="A217" s="3" t="s">
        <v>269</v>
      </c>
      <c r="B217" s="3" t="s">
        <v>331</v>
      </c>
      <c r="C217" s="3" t="s">
        <v>332</v>
      </c>
      <c r="D217" s="3">
        <v>0.1</v>
      </c>
      <c r="E217" s="3">
        <v>4</v>
      </c>
      <c r="F217" s="3" t="s">
        <v>224</v>
      </c>
      <c r="G217" s="3" t="s">
        <v>229</v>
      </c>
      <c r="H217" s="4">
        <v>600000</v>
      </c>
      <c r="I217" s="44" t="s">
        <v>66</v>
      </c>
      <c r="J217" s="240"/>
    </row>
    <row r="218" spans="1:10" ht="48" customHeight="1" x14ac:dyDescent="0.2">
      <c r="A218" s="3" t="s">
        <v>269</v>
      </c>
      <c r="B218" s="3" t="s">
        <v>331</v>
      </c>
      <c r="C218" s="3" t="s">
        <v>333</v>
      </c>
      <c r="D218" s="3">
        <v>0.17</v>
      </c>
      <c r="E218" s="3">
        <v>5</v>
      </c>
      <c r="F218" s="3" t="s">
        <v>224</v>
      </c>
      <c r="G218" s="3" t="s">
        <v>229</v>
      </c>
      <c r="H218" s="4">
        <v>1020000</v>
      </c>
      <c r="I218" s="44" t="s">
        <v>66</v>
      </c>
      <c r="J218" s="240"/>
    </row>
    <row r="219" spans="1:10" ht="48" customHeight="1" x14ac:dyDescent="0.2">
      <c r="A219" s="3" t="s">
        <v>269</v>
      </c>
      <c r="B219" s="3" t="s">
        <v>331</v>
      </c>
      <c r="C219" s="3" t="s">
        <v>334</v>
      </c>
      <c r="D219" s="3">
        <v>0.17</v>
      </c>
      <c r="E219" s="3">
        <v>6</v>
      </c>
      <c r="F219" s="3" t="s">
        <v>220</v>
      </c>
      <c r="G219" s="3" t="s">
        <v>221</v>
      </c>
      <c r="H219" s="4">
        <v>1020000</v>
      </c>
      <c r="I219" s="44" t="s">
        <v>66</v>
      </c>
      <c r="J219" s="240"/>
    </row>
    <row r="220" spans="1:10" ht="48" customHeight="1" x14ac:dyDescent="0.2">
      <c r="A220" s="3" t="s">
        <v>269</v>
      </c>
      <c r="B220" s="3" t="s">
        <v>331</v>
      </c>
      <c r="C220" s="3" t="s">
        <v>335</v>
      </c>
      <c r="D220" s="3">
        <v>0.17</v>
      </c>
      <c r="E220" s="3">
        <v>6</v>
      </c>
      <c r="F220" s="3" t="s">
        <v>220</v>
      </c>
      <c r="G220" s="3" t="s">
        <v>221</v>
      </c>
      <c r="H220" s="4">
        <v>1020000</v>
      </c>
      <c r="I220" s="44" t="s">
        <v>66</v>
      </c>
      <c r="J220" s="240"/>
    </row>
    <row r="221" spans="1:10" ht="48" customHeight="1" x14ac:dyDescent="0.2">
      <c r="A221" s="3" t="s">
        <v>269</v>
      </c>
      <c r="B221" s="3" t="s">
        <v>331</v>
      </c>
      <c r="C221" s="3" t="s">
        <v>336</v>
      </c>
      <c r="D221" s="3">
        <v>0.17</v>
      </c>
      <c r="E221" s="3">
        <v>6</v>
      </c>
      <c r="F221" s="3" t="s">
        <v>224</v>
      </c>
      <c r="G221" s="3" t="s">
        <v>229</v>
      </c>
      <c r="H221" s="4">
        <v>1020000</v>
      </c>
      <c r="I221" s="44" t="s">
        <v>66</v>
      </c>
      <c r="J221" s="240"/>
    </row>
    <row r="222" spans="1:10" ht="48" customHeight="1" x14ac:dyDescent="0.2">
      <c r="A222" s="3" t="s">
        <v>269</v>
      </c>
      <c r="B222" s="3" t="s">
        <v>20</v>
      </c>
      <c r="C222" s="3" t="s">
        <v>337</v>
      </c>
      <c r="D222" s="3">
        <v>0.17</v>
      </c>
      <c r="E222" s="3">
        <v>3.5</v>
      </c>
      <c r="F222" s="3" t="s">
        <v>220</v>
      </c>
      <c r="G222" s="3" t="s">
        <v>221</v>
      </c>
      <c r="H222" s="4">
        <v>1020000</v>
      </c>
      <c r="I222" s="44" t="s">
        <v>66</v>
      </c>
      <c r="J222" s="240"/>
    </row>
    <row r="223" spans="1:10" ht="48" customHeight="1" x14ac:dyDescent="0.2">
      <c r="A223" s="3" t="s">
        <v>269</v>
      </c>
      <c r="B223" s="3" t="s">
        <v>338</v>
      </c>
      <c r="C223" s="3" t="s">
        <v>339</v>
      </c>
      <c r="D223" s="3">
        <v>0.28000000000000003</v>
      </c>
      <c r="E223" s="3">
        <v>6</v>
      </c>
      <c r="F223" s="3" t="s">
        <v>224</v>
      </c>
      <c r="G223" s="3" t="s">
        <v>229</v>
      </c>
      <c r="H223" s="4">
        <v>1680000</v>
      </c>
      <c r="I223" s="44" t="s">
        <v>66</v>
      </c>
      <c r="J223" s="240"/>
    </row>
    <row r="224" spans="1:10" ht="48" customHeight="1" x14ac:dyDescent="0.2">
      <c r="A224" s="3" t="s">
        <v>269</v>
      </c>
      <c r="B224" s="3" t="s">
        <v>20</v>
      </c>
      <c r="C224" s="3" t="s">
        <v>340</v>
      </c>
      <c r="D224" s="3">
        <v>0.28000000000000003</v>
      </c>
      <c r="E224" s="3">
        <v>6</v>
      </c>
      <c r="F224" s="3" t="s">
        <v>224</v>
      </c>
      <c r="G224" s="3" t="s">
        <v>229</v>
      </c>
      <c r="H224" s="4">
        <v>1680000</v>
      </c>
      <c r="I224" s="44" t="s">
        <v>66</v>
      </c>
      <c r="J224" s="240"/>
    </row>
    <row r="225" spans="1:10" ht="48" customHeight="1" x14ac:dyDescent="0.2">
      <c r="A225" s="3" t="s">
        <v>269</v>
      </c>
      <c r="B225" s="3" t="s">
        <v>338</v>
      </c>
      <c r="C225" s="3" t="s">
        <v>341</v>
      </c>
      <c r="D225" s="3">
        <v>0.28000000000000003</v>
      </c>
      <c r="E225" s="3">
        <v>6</v>
      </c>
      <c r="F225" s="3" t="s">
        <v>220</v>
      </c>
      <c r="G225" s="3" t="s">
        <v>221</v>
      </c>
      <c r="H225" s="4">
        <v>1680000</v>
      </c>
      <c r="I225" s="44" t="s">
        <v>66</v>
      </c>
      <c r="J225" s="240"/>
    </row>
    <row r="226" spans="1:10" ht="48" customHeight="1" x14ac:dyDescent="0.2">
      <c r="A226" s="3" t="s">
        <v>269</v>
      </c>
      <c r="B226" s="3" t="s">
        <v>142</v>
      </c>
      <c r="C226" s="3" t="s">
        <v>342</v>
      </c>
      <c r="D226" s="3">
        <v>0.1</v>
      </c>
      <c r="E226" s="3">
        <v>2.5</v>
      </c>
      <c r="F226" s="3" t="s">
        <v>224</v>
      </c>
      <c r="G226" s="3" t="s">
        <v>229</v>
      </c>
      <c r="H226" s="4">
        <v>600000</v>
      </c>
      <c r="I226" s="44" t="s">
        <v>66</v>
      </c>
      <c r="J226" s="240"/>
    </row>
    <row r="227" spans="1:10" ht="48" customHeight="1" x14ac:dyDescent="0.2">
      <c r="A227" s="3" t="s">
        <v>269</v>
      </c>
      <c r="B227" s="3" t="s">
        <v>338</v>
      </c>
      <c r="C227" s="3" t="s">
        <v>343</v>
      </c>
      <c r="D227" s="3">
        <v>0.1</v>
      </c>
      <c r="E227" s="3">
        <v>2.5</v>
      </c>
      <c r="F227" s="3" t="s">
        <v>220</v>
      </c>
      <c r="G227" s="3" t="s">
        <v>221</v>
      </c>
      <c r="H227" s="4">
        <v>600000</v>
      </c>
      <c r="I227" s="44" t="s">
        <v>66</v>
      </c>
      <c r="J227" s="240"/>
    </row>
    <row r="228" spans="1:10" ht="48" customHeight="1" x14ac:dyDescent="0.2">
      <c r="A228" s="3" t="s">
        <v>269</v>
      </c>
      <c r="B228" s="3" t="s">
        <v>142</v>
      </c>
      <c r="C228" s="3" t="s">
        <v>344</v>
      </c>
      <c r="D228" s="3">
        <v>0.1</v>
      </c>
      <c r="E228" s="3">
        <v>3</v>
      </c>
      <c r="F228" s="3" t="s">
        <v>224</v>
      </c>
      <c r="G228" s="3" t="s">
        <v>229</v>
      </c>
      <c r="H228" s="4">
        <v>600000</v>
      </c>
      <c r="I228" s="44" t="s">
        <v>66</v>
      </c>
      <c r="J228" s="240"/>
    </row>
    <row r="229" spans="1:10" ht="48" customHeight="1" x14ac:dyDescent="0.2">
      <c r="A229" s="3" t="s">
        <v>269</v>
      </c>
      <c r="B229" s="3" t="s">
        <v>142</v>
      </c>
      <c r="C229" s="3" t="s">
        <v>345</v>
      </c>
      <c r="D229" s="3">
        <v>0.1</v>
      </c>
      <c r="E229" s="3">
        <v>2.5</v>
      </c>
      <c r="F229" s="3" t="s">
        <v>220</v>
      </c>
      <c r="G229" s="3" t="s">
        <v>221</v>
      </c>
      <c r="H229" s="4">
        <v>600000</v>
      </c>
      <c r="I229" s="44" t="s">
        <v>66</v>
      </c>
      <c r="J229" s="240"/>
    </row>
    <row r="230" spans="1:10" ht="48" customHeight="1" x14ac:dyDescent="0.2">
      <c r="A230" s="3" t="s">
        <v>269</v>
      </c>
      <c r="B230" s="3" t="s">
        <v>142</v>
      </c>
      <c r="C230" s="3" t="s">
        <v>346</v>
      </c>
      <c r="D230" s="3">
        <v>0.1</v>
      </c>
      <c r="E230" s="3">
        <v>3</v>
      </c>
      <c r="F230" s="3" t="s">
        <v>224</v>
      </c>
      <c r="G230" s="3" t="s">
        <v>229</v>
      </c>
      <c r="H230" s="4">
        <v>600000</v>
      </c>
      <c r="I230" s="44" t="s">
        <v>66</v>
      </c>
      <c r="J230" s="240"/>
    </row>
    <row r="231" spans="1:10" ht="48" customHeight="1" x14ac:dyDescent="0.2">
      <c r="A231" s="3" t="s">
        <v>269</v>
      </c>
      <c r="B231" s="3" t="s">
        <v>142</v>
      </c>
      <c r="C231" s="3" t="s">
        <v>347</v>
      </c>
      <c r="D231" s="3">
        <v>0.1</v>
      </c>
      <c r="E231" s="3">
        <v>6</v>
      </c>
      <c r="F231" s="3" t="s">
        <v>220</v>
      </c>
      <c r="G231" s="3" t="s">
        <v>221</v>
      </c>
      <c r="H231" s="4">
        <v>600000</v>
      </c>
      <c r="I231" s="44" t="s">
        <v>66</v>
      </c>
      <c r="J231" s="240"/>
    </row>
    <row r="232" spans="1:10" ht="48" customHeight="1" x14ac:dyDescent="0.2">
      <c r="A232" s="3" t="s">
        <v>269</v>
      </c>
      <c r="B232" s="3" t="s">
        <v>238</v>
      </c>
      <c r="C232" s="3" t="s">
        <v>348</v>
      </c>
      <c r="D232" s="3">
        <v>0.1</v>
      </c>
      <c r="E232" s="3">
        <v>3</v>
      </c>
      <c r="F232" s="3" t="s">
        <v>220</v>
      </c>
      <c r="G232" s="3" t="s">
        <v>221</v>
      </c>
      <c r="H232" s="4">
        <v>600000</v>
      </c>
      <c r="I232" s="44" t="s">
        <v>66</v>
      </c>
      <c r="J232" s="240"/>
    </row>
    <row r="233" spans="1:10" ht="48" customHeight="1" x14ac:dyDescent="0.2">
      <c r="A233" s="3" t="s">
        <v>269</v>
      </c>
      <c r="B233" s="3" t="s">
        <v>142</v>
      </c>
      <c r="C233" s="3" t="s">
        <v>349</v>
      </c>
      <c r="D233" s="3">
        <v>0.1</v>
      </c>
      <c r="E233" s="3">
        <v>4</v>
      </c>
      <c r="F233" s="3" t="s">
        <v>224</v>
      </c>
      <c r="G233" s="3" t="s">
        <v>229</v>
      </c>
      <c r="H233" s="4">
        <v>600000</v>
      </c>
      <c r="I233" s="44" t="s">
        <v>66</v>
      </c>
      <c r="J233" s="240"/>
    </row>
    <row r="234" spans="1:10" ht="48" customHeight="1" x14ac:dyDescent="0.2">
      <c r="A234" s="3" t="s">
        <v>269</v>
      </c>
      <c r="B234" s="3" t="s">
        <v>142</v>
      </c>
      <c r="C234" s="3" t="s">
        <v>350</v>
      </c>
      <c r="D234" s="3">
        <v>0.04</v>
      </c>
      <c r="E234" s="3">
        <v>4</v>
      </c>
      <c r="F234" s="3" t="s">
        <v>224</v>
      </c>
      <c r="G234" s="3" t="s">
        <v>229</v>
      </c>
      <c r="H234" s="4">
        <v>2400000</v>
      </c>
      <c r="I234" s="44" t="s">
        <v>66</v>
      </c>
      <c r="J234" s="240"/>
    </row>
    <row r="235" spans="1:10" ht="48" customHeight="1" x14ac:dyDescent="0.2">
      <c r="A235" s="3" t="s">
        <v>269</v>
      </c>
      <c r="B235" s="3" t="s">
        <v>304</v>
      </c>
      <c r="C235" s="3" t="s">
        <v>351</v>
      </c>
      <c r="D235" s="3">
        <v>0.28000000000000003</v>
      </c>
      <c r="E235" s="3">
        <v>7</v>
      </c>
      <c r="F235" s="3" t="s">
        <v>220</v>
      </c>
      <c r="G235" s="3" t="s">
        <v>221</v>
      </c>
      <c r="H235" s="4">
        <v>1680000</v>
      </c>
      <c r="I235" s="44" t="s">
        <v>66</v>
      </c>
      <c r="J235" s="240"/>
    </row>
    <row r="236" spans="1:10" ht="48" customHeight="1" x14ac:dyDescent="0.2">
      <c r="A236" s="3" t="s">
        <v>269</v>
      </c>
      <c r="B236" s="3" t="s">
        <v>352</v>
      </c>
      <c r="C236" s="3" t="s">
        <v>308</v>
      </c>
      <c r="D236" s="3">
        <v>0.28000000000000003</v>
      </c>
      <c r="E236" s="3">
        <v>6</v>
      </c>
      <c r="F236" s="3" t="s">
        <v>353</v>
      </c>
      <c r="G236" s="3" t="s">
        <v>354</v>
      </c>
      <c r="H236" s="4">
        <v>1680000</v>
      </c>
      <c r="I236" s="44" t="s">
        <v>66</v>
      </c>
      <c r="J236" s="240"/>
    </row>
    <row r="237" spans="1:10" ht="48" customHeight="1" x14ac:dyDescent="0.2">
      <c r="A237" s="3" t="s">
        <v>269</v>
      </c>
      <c r="B237" s="3" t="s">
        <v>248</v>
      </c>
      <c r="C237" s="3" t="s">
        <v>355</v>
      </c>
      <c r="D237" s="3">
        <v>0.28000000000000003</v>
      </c>
      <c r="E237" s="3">
        <v>6</v>
      </c>
      <c r="F237" s="3" t="s">
        <v>356</v>
      </c>
      <c r="G237" s="3" t="s">
        <v>357</v>
      </c>
      <c r="H237" s="4">
        <v>1680000</v>
      </c>
      <c r="I237" s="44" t="s">
        <v>66</v>
      </c>
      <c r="J237" s="240"/>
    </row>
    <row r="238" spans="1:10" ht="48" customHeight="1" x14ac:dyDescent="0.2">
      <c r="A238" s="3" t="s">
        <v>269</v>
      </c>
      <c r="B238" s="3" t="s">
        <v>358</v>
      </c>
      <c r="C238" s="3" t="s">
        <v>359</v>
      </c>
      <c r="D238" s="3">
        <v>0.28000000000000003</v>
      </c>
      <c r="E238" s="3">
        <v>6</v>
      </c>
      <c r="F238" s="3" t="s">
        <v>220</v>
      </c>
      <c r="G238" s="3" t="s">
        <v>221</v>
      </c>
      <c r="H238" s="4">
        <v>1680000</v>
      </c>
      <c r="I238" s="44" t="s">
        <v>66</v>
      </c>
      <c r="J238" s="240"/>
    </row>
    <row r="239" spans="1:10" ht="48" customHeight="1" x14ac:dyDescent="0.2">
      <c r="A239" s="3" t="s">
        <v>269</v>
      </c>
      <c r="B239" s="3" t="s">
        <v>358</v>
      </c>
      <c r="C239" s="3" t="s">
        <v>360</v>
      </c>
      <c r="D239" s="3">
        <v>0.28000000000000003</v>
      </c>
      <c r="E239" s="3">
        <v>3</v>
      </c>
      <c r="F239" s="3" t="s">
        <v>220</v>
      </c>
      <c r="G239" s="3" t="s">
        <v>221</v>
      </c>
      <c r="H239" s="4">
        <v>1680000</v>
      </c>
      <c r="I239" s="44" t="s">
        <v>66</v>
      </c>
      <c r="J239" s="240"/>
    </row>
    <row r="240" spans="1:10" ht="48" customHeight="1" x14ac:dyDescent="0.2">
      <c r="A240" s="3" t="s">
        <v>269</v>
      </c>
      <c r="B240" s="3" t="s">
        <v>361</v>
      </c>
      <c r="C240" s="3" t="s">
        <v>362</v>
      </c>
      <c r="D240" s="3">
        <v>0.28000000000000003</v>
      </c>
      <c r="E240" s="3">
        <v>3.5</v>
      </c>
      <c r="F240" s="3" t="s">
        <v>224</v>
      </c>
      <c r="G240" s="3" t="s">
        <v>229</v>
      </c>
      <c r="H240" s="4">
        <v>1680000</v>
      </c>
      <c r="I240" s="44" t="s">
        <v>66</v>
      </c>
      <c r="J240" s="240"/>
    </row>
    <row r="241" spans="1:10" ht="48" customHeight="1" x14ac:dyDescent="0.2">
      <c r="A241" s="3" t="s">
        <v>269</v>
      </c>
      <c r="B241" s="3" t="s">
        <v>361</v>
      </c>
      <c r="C241" s="3" t="s">
        <v>363</v>
      </c>
      <c r="D241" s="3">
        <v>0.28000000000000003</v>
      </c>
      <c r="E241" s="3">
        <v>2.5</v>
      </c>
      <c r="F241" s="3" t="s">
        <v>224</v>
      </c>
      <c r="G241" s="3" t="s">
        <v>229</v>
      </c>
      <c r="H241" s="4">
        <v>1680000</v>
      </c>
      <c r="I241" s="44" t="s">
        <v>66</v>
      </c>
      <c r="J241" s="240"/>
    </row>
    <row r="242" spans="1:10" ht="48" customHeight="1" x14ac:dyDescent="0.2">
      <c r="A242" s="3" t="s">
        <v>269</v>
      </c>
      <c r="B242" s="3" t="s">
        <v>338</v>
      </c>
      <c r="C242" s="3" t="s">
        <v>364</v>
      </c>
      <c r="D242" s="3">
        <v>0.28000000000000003</v>
      </c>
      <c r="E242" s="3">
        <v>3</v>
      </c>
      <c r="F242" s="3" t="s">
        <v>224</v>
      </c>
      <c r="G242" s="3" t="s">
        <v>229</v>
      </c>
      <c r="H242" s="4">
        <v>1680000</v>
      </c>
      <c r="I242" s="44" t="s">
        <v>66</v>
      </c>
      <c r="J242" s="240"/>
    </row>
    <row r="243" spans="1:10" ht="48" customHeight="1" x14ac:dyDescent="0.2">
      <c r="A243" s="3" t="s">
        <v>269</v>
      </c>
      <c r="B243" s="3" t="s">
        <v>296</v>
      </c>
      <c r="C243" s="3" t="s">
        <v>365</v>
      </c>
      <c r="D243" s="3">
        <v>0.84</v>
      </c>
      <c r="E243" s="3">
        <v>3.5</v>
      </c>
      <c r="F243" s="3" t="s">
        <v>220</v>
      </c>
      <c r="G243" s="3" t="s">
        <v>221</v>
      </c>
      <c r="H243" s="4">
        <v>5040000</v>
      </c>
      <c r="I243" s="44" t="s">
        <v>66</v>
      </c>
      <c r="J243" s="240"/>
    </row>
    <row r="244" spans="1:10" ht="48" customHeight="1" x14ac:dyDescent="0.2">
      <c r="A244" s="3" t="s">
        <v>366</v>
      </c>
      <c r="B244" s="3" t="s">
        <v>367</v>
      </c>
      <c r="C244" s="3" t="s">
        <v>368</v>
      </c>
      <c r="D244" s="3">
        <v>0.5</v>
      </c>
      <c r="E244" s="3">
        <v>3</v>
      </c>
      <c r="F244" s="3" t="s">
        <v>224</v>
      </c>
      <c r="G244" s="3" t="s">
        <v>229</v>
      </c>
      <c r="H244" s="4">
        <v>3000000</v>
      </c>
      <c r="I244" s="44" t="s">
        <v>66</v>
      </c>
      <c r="J244" s="240"/>
    </row>
    <row r="245" spans="1:10" ht="48" customHeight="1" x14ac:dyDescent="0.2">
      <c r="A245" s="3" t="s">
        <v>366</v>
      </c>
      <c r="B245" s="3" t="s">
        <v>369</v>
      </c>
      <c r="C245" s="3" t="s">
        <v>370</v>
      </c>
      <c r="D245" s="3">
        <v>0.5</v>
      </c>
      <c r="E245" s="3">
        <v>2.5</v>
      </c>
      <c r="F245" s="3" t="s">
        <v>258</v>
      </c>
      <c r="G245" s="3" t="s">
        <v>371</v>
      </c>
      <c r="H245" s="4">
        <v>3000000</v>
      </c>
      <c r="I245" s="44" t="s">
        <v>66</v>
      </c>
      <c r="J245" s="240"/>
    </row>
    <row r="246" spans="1:10" ht="48" customHeight="1" x14ac:dyDescent="0.2">
      <c r="A246" s="3" t="s">
        <v>366</v>
      </c>
      <c r="B246" s="3" t="s">
        <v>372</v>
      </c>
      <c r="C246" s="3" t="s">
        <v>373</v>
      </c>
      <c r="D246" s="3">
        <v>0.25</v>
      </c>
      <c r="E246" s="3">
        <v>2.5</v>
      </c>
      <c r="F246" s="3" t="s">
        <v>224</v>
      </c>
      <c r="G246" s="3" t="s">
        <v>229</v>
      </c>
      <c r="H246" s="4">
        <v>1500000</v>
      </c>
      <c r="I246" s="44" t="s">
        <v>66</v>
      </c>
      <c r="J246" s="240"/>
    </row>
    <row r="247" spans="1:10" ht="48" customHeight="1" x14ac:dyDescent="0.2">
      <c r="A247" s="3" t="s">
        <v>366</v>
      </c>
      <c r="B247" s="3" t="s">
        <v>374</v>
      </c>
      <c r="C247" s="3" t="s">
        <v>375</v>
      </c>
      <c r="D247" s="3">
        <v>1.25</v>
      </c>
      <c r="E247" s="3">
        <v>2.5</v>
      </c>
      <c r="F247" s="3" t="s">
        <v>220</v>
      </c>
      <c r="G247" s="3" t="s">
        <v>221</v>
      </c>
      <c r="H247" s="4">
        <v>7500000</v>
      </c>
      <c r="I247" s="44" t="s">
        <v>66</v>
      </c>
      <c r="J247" s="240"/>
    </row>
    <row r="248" spans="1:10" ht="48" customHeight="1" x14ac:dyDescent="0.2">
      <c r="A248" s="3" t="s">
        <v>366</v>
      </c>
      <c r="B248" s="3" t="s">
        <v>376</v>
      </c>
      <c r="C248" s="3" t="s">
        <v>377</v>
      </c>
      <c r="D248" s="3">
        <v>0.5</v>
      </c>
      <c r="E248" s="3">
        <v>4</v>
      </c>
      <c r="F248" s="3" t="s">
        <v>220</v>
      </c>
      <c r="G248" s="3" t="s">
        <v>221</v>
      </c>
      <c r="H248" s="4">
        <v>3000000</v>
      </c>
      <c r="I248" s="44" t="s">
        <v>66</v>
      </c>
      <c r="J248" s="240"/>
    </row>
    <row r="249" spans="1:10" ht="48" customHeight="1" x14ac:dyDescent="0.2">
      <c r="A249" s="3" t="s">
        <v>366</v>
      </c>
      <c r="B249" s="3" t="s">
        <v>378</v>
      </c>
      <c r="C249" s="3" t="s">
        <v>379</v>
      </c>
      <c r="D249" s="3">
        <v>0.2</v>
      </c>
      <c r="E249" s="3">
        <v>2.5</v>
      </c>
      <c r="F249" s="3" t="s">
        <v>224</v>
      </c>
      <c r="G249" s="3" t="s">
        <v>229</v>
      </c>
      <c r="H249" s="4">
        <v>1200000</v>
      </c>
      <c r="I249" s="44" t="s">
        <v>66</v>
      </c>
      <c r="J249" s="240"/>
    </row>
    <row r="250" spans="1:10" ht="48" customHeight="1" x14ac:dyDescent="0.2">
      <c r="A250" s="3" t="s">
        <v>366</v>
      </c>
      <c r="B250" s="3" t="s">
        <v>378</v>
      </c>
      <c r="C250" s="3" t="s">
        <v>380</v>
      </c>
      <c r="D250" s="3">
        <v>0.55000000000000004</v>
      </c>
      <c r="E250" s="3">
        <v>2.5</v>
      </c>
      <c r="F250" s="3" t="s">
        <v>220</v>
      </c>
      <c r="G250" s="3" t="s">
        <v>221</v>
      </c>
      <c r="H250" s="4">
        <v>3300000</v>
      </c>
      <c r="I250" s="44" t="s">
        <v>66</v>
      </c>
      <c r="J250" s="240"/>
    </row>
    <row r="251" spans="1:10" ht="48" customHeight="1" x14ac:dyDescent="0.2">
      <c r="A251" s="3" t="s">
        <v>366</v>
      </c>
      <c r="B251" s="3" t="s">
        <v>48</v>
      </c>
      <c r="C251" s="3" t="s">
        <v>381</v>
      </c>
      <c r="D251" s="3">
        <v>0.5</v>
      </c>
      <c r="E251" s="3">
        <v>3</v>
      </c>
      <c r="F251" s="3" t="s">
        <v>382</v>
      </c>
      <c r="G251" s="3" t="s">
        <v>383</v>
      </c>
      <c r="H251" s="4">
        <v>3000000</v>
      </c>
      <c r="I251" s="44" t="s">
        <v>66</v>
      </c>
      <c r="J251" s="240"/>
    </row>
    <row r="252" spans="1:10" ht="48" customHeight="1" x14ac:dyDescent="0.2">
      <c r="A252" s="3" t="s">
        <v>366</v>
      </c>
      <c r="B252" s="3" t="s">
        <v>48</v>
      </c>
      <c r="C252" s="3" t="s">
        <v>384</v>
      </c>
      <c r="D252" s="3">
        <v>0.4</v>
      </c>
      <c r="E252" s="3">
        <v>3</v>
      </c>
      <c r="F252" s="3" t="s">
        <v>220</v>
      </c>
      <c r="G252" s="3" t="s">
        <v>221</v>
      </c>
      <c r="H252" s="4">
        <v>2400000</v>
      </c>
      <c r="I252" s="44" t="s">
        <v>66</v>
      </c>
      <c r="J252" s="240"/>
    </row>
    <row r="253" spans="1:10" ht="48" customHeight="1" x14ac:dyDescent="0.2">
      <c r="A253" s="3" t="s">
        <v>366</v>
      </c>
      <c r="B253" s="3" t="s">
        <v>385</v>
      </c>
      <c r="C253" s="3" t="s">
        <v>386</v>
      </c>
      <c r="D253" s="3">
        <v>0.35</v>
      </c>
      <c r="E253" s="3">
        <v>3</v>
      </c>
      <c r="F253" s="3" t="s">
        <v>224</v>
      </c>
      <c r="G253" s="3" t="s">
        <v>229</v>
      </c>
      <c r="H253" s="4">
        <v>2100000</v>
      </c>
      <c r="I253" s="44" t="s">
        <v>66</v>
      </c>
      <c r="J253" s="240"/>
    </row>
    <row r="254" spans="1:10" ht="48" customHeight="1" x14ac:dyDescent="0.2">
      <c r="A254" s="3" t="s">
        <v>366</v>
      </c>
      <c r="B254" s="3" t="s">
        <v>48</v>
      </c>
      <c r="C254" s="3" t="s">
        <v>381</v>
      </c>
      <c r="D254" s="3">
        <v>1.1000000000000001</v>
      </c>
      <c r="E254" s="3">
        <v>3</v>
      </c>
      <c r="F254" s="3" t="s">
        <v>220</v>
      </c>
      <c r="G254" s="3" t="s">
        <v>221</v>
      </c>
      <c r="H254" s="4">
        <v>6600000</v>
      </c>
      <c r="I254" s="44" t="s">
        <v>66</v>
      </c>
      <c r="J254" s="240"/>
    </row>
    <row r="255" spans="1:10" ht="48" customHeight="1" x14ac:dyDescent="0.2">
      <c r="A255" s="3" t="s">
        <v>366</v>
      </c>
      <c r="B255" s="3" t="s">
        <v>387</v>
      </c>
      <c r="C255" s="3" t="s">
        <v>388</v>
      </c>
      <c r="D255" s="3">
        <v>0.5</v>
      </c>
      <c r="E255" s="3">
        <v>6</v>
      </c>
      <c r="F255" s="3" t="s">
        <v>220</v>
      </c>
      <c r="G255" s="3" t="s">
        <v>221</v>
      </c>
      <c r="H255" s="4">
        <v>300000</v>
      </c>
      <c r="I255" s="44" t="s">
        <v>66</v>
      </c>
      <c r="J255" s="240"/>
    </row>
    <row r="256" spans="1:10" ht="48" customHeight="1" x14ac:dyDescent="0.2">
      <c r="A256" s="3" t="s">
        <v>366</v>
      </c>
      <c r="B256" s="3" t="s">
        <v>389</v>
      </c>
      <c r="C256" s="3" t="s">
        <v>390</v>
      </c>
      <c r="D256" s="3">
        <v>0.25</v>
      </c>
      <c r="E256" s="3">
        <v>2.5</v>
      </c>
      <c r="F256" s="3" t="s">
        <v>224</v>
      </c>
      <c r="G256" s="3" t="s">
        <v>229</v>
      </c>
      <c r="H256" s="4">
        <v>1500000</v>
      </c>
      <c r="I256" s="44" t="s">
        <v>66</v>
      </c>
      <c r="J256" s="240"/>
    </row>
    <row r="257" spans="1:10" ht="48" customHeight="1" x14ac:dyDescent="0.2">
      <c r="A257" s="3" t="s">
        <v>366</v>
      </c>
      <c r="B257" s="3" t="s">
        <v>385</v>
      </c>
      <c r="C257" s="3" t="s">
        <v>391</v>
      </c>
      <c r="D257" s="3">
        <v>0.6</v>
      </c>
      <c r="E257" s="3">
        <v>3.5</v>
      </c>
      <c r="F257" s="3" t="s">
        <v>224</v>
      </c>
      <c r="G257" s="3" t="s">
        <v>229</v>
      </c>
      <c r="H257" s="4">
        <v>3600000</v>
      </c>
      <c r="I257" s="44" t="s">
        <v>66</v>
      </c>
      <c r="J257" s="240"/>
    </row>
    <row r="258" spans="1:10" ht="48" customHeight="1" x14ac:dyDescent="0.2">
      <c r="A258" s="3" t="s">
        <v>366</v>
      </c>
      <c r="B258" s="3" t="s">
        <v>48</v>
      </c>
      <c r="C258" s="3" t="s">
        <v>384</v>
      </c>
      <c r="D258" s="3">
        <v>0.3</v>
      </c>
      <c r="E258" s="3">
        <v>3</v>
      </c>
      <c r="F258" s="3" t="s">
        <v>224</v>
      </c>
      <c r="G258" s="3" t="s">
        <v>229</v>
      </c>
      <c r="H258" s="4">
        <v>1800000</v>
      </c>
      <c r="I258" s="44" t="s">
        <v>66</v>
      </c>
      <c r="J258" s="240"/>
    </row>
    <row r="259" spans="1:10" ht="48" customHeight="1" x14ac:dyDescent="0.2">
      <c r="A259" s="3" t="s">
        <v>366</v>
      </c>
      <c r="B259" s="3" t="s">
        <v>47</v>
      </c>
      <c r="C259" s="3" t="s">
        <v>392</v>
      </c>
      <c r="D259" s="3">
        <v>0.35</v>
      </c>
      <c r="E259" s="3">
        <v>3.5</v>
      </c>
      <c r="F259" s="3" t="s">
        <v>220</v>
      </c>
      <c r="G259" s="3" t="s">
        <v>221</v>
      </c>
      <c r="H259" s="4">
        <v>2100000</v>
      </c>
      <c r="I259" s="44" t="s">
        <v>66</v>
      </c>
      <c r="J259" s="240"/>
    </row>
    <row r="260" spans="1:10" ht="48" customHeight="1" x14ac:dyDescent="0.2">
      <c r="A260" s="3" t="s">
        <v>366</v>
      </c>
      <c r="B260" s="3" t="s">
        <v>393</v>
      </c>
      <c r="C260" s="3" t="s">
        <v>394</v>
      </c>
      <c r="D260" s="3">
        <v>0.65</v>
      </c>
      <c r="E260" s="3">
        <v>6</v>
      </c>
      <c r="F260" s="3" t="s">
        <v>224</v>
      </c>
      <c r="G260" s="3" t="s">
        <v>229</v>
      </c>
      <c r="H260" s="4">
        <v>3900000</v>
      </c>
      <c r="I260" s="44" t="s">
        <v>66</v>
      </c>
      <c r="J260" s="240"/>
    </row>
    <row r="261" spans="1:10" ht="48" customHeight="1" x14ac:dyDescent="0.2">
      <c r="A261" s="3" t="s">
        <v>366</v>
      </c>
      <c r="B261" s="3" t="s">
        <v>395</v>
      </c>
      <c r="C261" s="3" t="s">
        <v>396</v>
      </c>
      <c r="D261" s="3">
        <v>1.25</v>
      </c>
      <c r="E261" s="3">
        <v>6</v>
      </c>
      <c r="F261" s="3" t="s">
        <v>220</v>
      </c>
      <c r="G261" s="3" t="s">
        <v>221</v>
      </c>
      <c r="H261" s="4">
        <v>7500000</v>
      </c>
      <c r="I261" s="44" t="s">
        <v>66</v>
      </c>
      <c r="J261" s="240"/>
    </row>
    <row r="262" spans="1:10" ht="48" customHeight="1" x14ac:dyDescent="0.2">
      <c r="A262" s="3" t="s">
        <v>366</v>
      </c>
      <c r="B262" s="3" t="s">
        <v>397</v>
      </c>
      <c r="C262" s="3" t="s">
        <v>398</v>
      </c>
      <c r="D262" s="3">
        <v>0.25</v>
      </c>
      <c r="E262" s="3">
        <v>7</v>
      </c>
      <c r="F262" s="3" t="s">
        <v>220</v>
      </c>
      <c r="G262" s="3" t="s">
        <v>221</v>
      </c>
      <c r="H262" s="4">
        <v>1500000</v>
      </c>
      <c r="I262" s="44" t="s">
        <v>66</v>
      </c>
      <c r="J262" s="240"/>
    </row>
    <row r="263" spans="1:10" ht="48" customHeight="1" x14ac:dyDescent="0.2">
      <c r="A263" s="3" t="s">
        <v>366</v>
      </c>
      <c r="B263" s="3" t="s">
        <v>399</v>
      </c>
      <c r="C263" s="3" t="s">
        <v>400</v>
      </c>
      <c r="D263" s="3">
        <v>1</v>
      </c>
      <c r="E263" s="3">
        <v>2.5</v>
      </c>
      <c r="F263" s="3" t="s">
        <v>220</v>
      </c>
      <c r="G263" s="3" t="s">
        <v>221</v>
      </c>
      <c r="H263" s="4">
        <v>6000000</v>
      </c>
      <c r="I263" s="44" t="s">
        <v>66</v>
      </c>
      <c r="J263" s="240"/>
    </row>
    <row r="264" spans="1:10" ht="48" customHeight="1" x14ac:dyDescent="0.2">
      <c r="A264" s="3" t="s">
        <v>366</v>
      </c>
      <c r="B264" s="3" t="s">
        <v>389</v>
      </c>
      <c r="C264" s="3" t="s">
        <v>401</v>
      </c>
      <c r="D264" s="3">
        <v>1.25</v>
      </c>
      <c r="E264" s="3">
        <v>3.5</v>
      </c>
      <c r="F264" s="3" t="s">
        <v>224</v>
      </c>
      <c r="G264" s="3" t="s">
        <v>229</v>
      </c>
      <c r="H264" s="4">
        <v>1500000</v>
      </c>
      <c r="I264" s="44" t="s">
        <v>66</v>
      </c>
      <c r="J264" s="240"/>
    </row>
    <row r="265" spans="1:10" ht="48" customHeight="1" x14ac:dyDescent="0.2">
      <c r="A265" s="3" t="s">
        <v>366</v>
      </c>
      <c r="B265" s="3" t="s">
        <v>402</v>
      </c>
      <c r="C265" s="3" t="s">
        <v>403</v>
      </c>
      <c r="D265" s="3">
        <v>0.5</v>
      </c>
      <c r="E265" s="3">
        <v>3.5</v>
      </c>
      <c r="F265" s="3" t="s">
        <v>220</v>
      </c>
      <c r="G265" s="3" t="s">
        <v>221</v>
      </c>
      <c r="H265" s="4">
        <v>3000000</v>
      </c>
      <c r="I265" s="44" t="s">
        <v>66</v>
      </c>
      <c r="J265" s="240"/>
    </row>
    <row r="266" spans="1:10" ht="48" customHeight="1" x14ac:dyDescent="0.2">
      <c r="A266" s="3" t="s">
        <v>366</v>
      </c>
      <c r="B266" s="3" t="s">
        <v>404</v>
      </c>
      <c r="C266" s="3" t="s">
        <v>405</v>
      </c>
      <c r="D266" s="3">
        <v>0.5</v>
      </c>
      <c r="E266" s="3">
        <v>3</v>
      </c>
      <c r="F266" s="3" t="s">
        <v>220</v>
      </c>
      <c r="G266" s="3" t="s">
        <v>221</v>
      </c>
      <c r="H266" s="4">
        <v>3000000</v>
      </c>
      <c r="I266" s="44" t="s">
        <v>66</v>
      </c>
      <c r="J266" s="240"/>
    </row>
    <row r="267" spans="1:10" ht="48" customHeight="1" x14ac:dyDescent="0.2">
      <c r="A267" s="3" t="s">
        <v>366</v>
      </c>
      <c r="B267" s="3" t="s">
        <v>406</v>
      </c>
      <c r="C267" s="3" t="s">
        <v>407</v>
      </c>
      <c r="D267" s="3">
        <v>0.65</v>
      </c>
      <c r="E267" s="3">
        <v>3.5</v>
      </c>
      <c r="F267" s="3" t="s">
        <v>353</v>
      </c>
      <c r="G267" s="3" t="s">
        <v>354</v>
      </c>
      <c r="H267" s="4">
        <v>3900000</v>
      </c>
      <c r="I267" s="44" t="s">
        <v>66</v>
      </c>
      <c r="J267" s="240"/>
    </row>
    <row r="268" spans="1:10" ht="48" customHeight="1" x14ac:dyDescent="0.2">
      <c r="A268" s="3" t="s">
        <v>366</v>
      </c>
      <c r="B268" s="3" t="s">
        <v>406</v>
      </c>
      <c r="C268" s="3" t="s">
        <v>408</v>
      </c>
      <c r="D268" s="3">
        <v>0.6</v>
      </c>
      <c r="E268" s="3">
        <v>3</v>
      </c>
      <c r="F268" s="3" t="s">
        <v>220</v>
      </c>
      <c r="G268" s="3" t="s">
        <v>221</v>
      </c>
      <c r="H268" s="4">
        <v>3600000</v>
      </c>
      <c r="I268" s="44" t="s">
        <v>66</v>
      </c>
      <c r="J268" s="240"/>
    </row>
    <row r="269" spans="1:10" ht="48" customHeight="1" x14ac:dyDescent="0.2">
      <c r="A269" s="3" t="s">
        <v>366</v>
      </c>
      <c r="B269" s="3" t="s">
        <v>409</v>
      </c>
      <c r="C269" s="3" t="s">
        <v>410</v>
      </c>
      <c r="D269" s="3">
        <v>0.95</v>
      </c>
      <c r="E269" s="3">
        <v>3.5</v>
      </c>
      <c r="F269" s="3" t="s">
        <v>224</v>
      </c>
      <c r="G269" s="3" t="s">
        <v>229</v>
      </c>
      <c r="H269" s="4">
        <v>900000</v>
      </c>
      <c r="I269" s="44" t="s">
        <v>66</v>
      </c>
      <c r="J269" s="240"/>
    </row>
    <row r="270" spans="1:10" ht="48" customHeight="1" x14ac:dyDescent="0.2">
      <c r="A270" s="3" t="s">
        <v>366</v>
      </c>
      <c r="B270" s="3" t="s">
        <v>409</v>
      </c>
      <c r="C270" s="3" t="s">
        <v>411</v>
      </c>
      <c r="D270" s="3">
        <v>0.3</v>
      </c>
      <c r="E270" s="3">
        <v>2.5</v>
      </c>
      <c r="F270" s="3" t="s">
        <v>220</v>
      </c>
      <c r="G270" s="3" t="s">
        <v>221</v>
      </c>
      <c r="H270" s="4">
        <v>1800000</v>
      </c>
      <c r="I270" s="44" t="s">
        <v>66</v>
      </c>
      <c r="J270" s="240"/>
    </row>
    <row r="271" spans="1:10" ht="48" customHeight="1" x14ac:dyDescent="0.2">
      <c r="A271" s="3" t="s">
        <v>366</v>
      </c>
      <c r="B271" s="3" t="s">
        <v>412</v>
      </c>
      <c r="C271" s="3" t="s">
        <v>413</v>
      </c>
      <c r="D271" s="3">
        <v>0.25</v>
      </c>
      <c r="E271" s="3">
        <v>2.5</v>
      </c>
      <c r="F271" s="3" t="s">
        <v>224</v>
      </c>
      <c r="G271" s="3" t="s">
        <v>229</v>
      </c>
      <c r="H271" s="4">
        <v>1500000</v>
      </c>
      <c r="I271" s="44" t="s">
        <v>66</v>
      </c>
      <c r="J271" s="240"/>
    </row>
    <row r="272" spans="1:10" ht="48" customHeight="1" x14ac:dyDescent="0.2">
      <c r="A272" s="3" t="s">
        <v>366</v>
      </c>
      <c r="B272" s="3" t="s">
        <v>406</v>
      </c>
      <c r="C272" s="3" t="s">
        <v>414</v>
      </c>
      <c r="D272" s="3">
        <v>0.25</v>
      </c>
      <c r="E272" s="3">
        <v>2.5</v>
      </c>
      <c r="F272" s="3" t="s">
        <v>224</v>
      </c>
      <c r="G272" s="3" t="s">
        <v>229</v>
      </c>
      <c r="H272" s="4">
        <v>1500000</v>
      </c>
      <c r="I272" s="44" t="s">
        <v>66</v>
      </c>
      <c r="J272" s="240"/>
    </row>
    <row r="273" spans="1:10" ht="48" customHeight="1" x14ac:dyDescent="0.2">
      <c r="A273" s="3" t="s">
        <v>366</v>
      </c>
      <c r="B273" s="3" t="s">
        <v>412</v>
      </c>
      <c r="C273" s="3" t="s">
        <v>415</v>
      </c>
      <c r="D273" s="3">
        <v>0.25</v>
      </c>
      <c r="E273" s="3">
        <v>3</v>
      </c>
      <c r="F273" s="3" t="s">
        <v>220</v>
      </c>
      <c r="G273" s="3" t="s">
        <v>221</v>
      </c>
      <c r="H273" s="4">
        <v>1500000</v>
      </c>
      <c r="I273" s="44" t="s">
        <v>66</v>
      </c>
      <c r="J273" s="240"/>
    </row>
    <row r="274" spans="1:10" ht="48" customHeight="1" x14ac:dyDescent="0.2">
      <c r="A274" s="3" t="s">
        <v>366</v>
      </c>
      <c r="B274" s="3" t="s">
        <v>416</v>
      </c>
      <c r="C274" s="3" t="s">
        <v>417</v>
      </c>
      <c r="D274" s="3">
        <v>0.25</v>
      </c>
      <c r="E274" s="3">
        <v>3.5</v>
      </c>
      <c r="F274" s="3" t="s">
        <v>224</v>
      </c>
      <c r="G274" s="3" t="s">
        <v>229</v>
      </c>
      <c r="H274" s="4">
        <v>1500000</v>
      </c>
      <c r="I274" s="44" t="s">
        <v>66</v>
      </c>
      <c r="J274" s="240"/>
    </row>
    <row r="275" spans="1:10" ht="48" customHeight="1" x14ac:dyDescent="0.2">
      <c r="A275" s="3" t="s">
        <v>366</v>
      </c>
      <c r="B275" s="3" t="s">
        <v>418</v>
      </c>
      <c r="C275" s="3" t="s">
        <v>419</v>
      </c>
      <c r="D275" s="3">
        <v>0.25</v>
      </c>
      <c r="E275" s="3">
        <v>3</v>
      </c>
      <c r="F275" s="3" t="s">
        <v>224</v>
      </c>
      <c r="G275" s="3" t="s">
        <v>229</v>
      </c>
      <c r="H275" s="4">
        <v>1500000</v>
      </c>
      <c r="I275" s="44" t="s">
        <v>66</v>
      </c>
      <c r="J275" s="240"/>
    </row>
    <row r="276" spans="1:10" ht="48" customHeight="1" x14ac:dyDescent="0.2">
      <c r="A276" s="3" t="s">
        <v>366</v>
      </c>
      <c r="B276" s="3" t="s">
        <v>2009</v>
      </c>
      <c r="C276" s="3" t="s">
        <v>2010</v>
      </c>
      <c r="D276" s="3">
        <v>9.7799999999999994</v>
      </c>
      <c r="E276" s="3">
        <v>5</v>
      </c>
      <c r="F276" s="3" t="s">
        <v>1992</v>
      </c>
      <c r="G276" s="3" t="s">
        <v>1865</v>
      </c>
      <c r="H276" s="4">
        <v>1500000</v>
      </c>
      <c r="I276" s="44" t="s">
        <v>66</v>
      </c>
      <c r="J276" s="240"/>
    </row>
    <row r="277" spans="1:10" ht="48" customHeight="1" x14ac:dyDescent="0.2">
      <c r="A277" s="3" t="s">
        <v>366</v>
      </c>
      <c r="B277" s="3" t="s">
        <v>2009</v>
      </c>
      <c r="C277" s="3" t="s">
        <v>2011</v>
      </c>
      <c r="D277" s="3">
        <v>9.7799999999999994</v>
      </c>
      <c r="E277" s="3">
        <v>5</v>
      </c>
      <c r="F277" s="3" t="s">
        <v>1992</v>
      </c>
      <c r="G277" s="3" t="s">
        <v>1865</v>
      </c>
      <c r="H277" s="4">
        <v>500000</v>
      </c>
      <c r="I277" s="44" t="s">
        <v>66</v>
      </c>
      <c r="J277" s="240"/>
    </row>
    <row r="278" spans="1:10" ht="48" customHeight="1" x14ac:dyDescent="0.2">
      <c r="A278" s="3" t="s">
        <v>366</v>
      </c>
      <c r="B278" s="3" t="s">
        <v>2009</v>
      </c>
      <c r="C278" s="3" t="s">
        <v>2012</v>
      </c>
      <c r="D278" s="3">
        <v>9.7799999999999994</v>
      </c>
      <c r="E278" s="3">
        <v>5</v>
      </c>
      <c r="F278" s="3" t="s">
        <v>1992</v>
      </c>
      <c r="G278" s="3" t="s">
        <v>1865</v>
      </c>
      <c r="H278" s="4">
        <v>2000000</v>
      </c>
      <c r="I278" s="44" t="s">
        <v>66</v>
      </c>
      <c r="J278" s="240"/>
    </row>
    <row r="279" spans="1:10" ht="48" customHeight="1" x14ac:dyDescent="0.2">
      <c r="A279" s="3" t="s">
        <v>366</v>
      </c>
      <c r="B279" s="3" t="s">
        <v>2009</v>
      </c>
      <c r="C279" s="3" t="s">
        <v>2013</v>
      </c>
      <c r="D279" s="3">
        <v>9.7799999999999994</v>
      </c>
      <c r="E279" s="3">
        <v>5</v>
      </c>
      <c r="F279" s="3" t="s">
        <v>1992</v>
      </c>
      <c r="G279" s="3" t="s">
        <v>1865</v>
      </c>
      <c r="H279" s="4">
        <v>1000000</v>
      </c>
      <c r="I279" s="44" t="s">
        <v>66</v>
      </c>
      <c r="J279" s="240"/>
    </row>
    <row r="280" spans="1:10" ht="48" customHeight="1" x14ac:dyDescent="0.2">
      <c r="A280" s="3" t="s">
        <v>366</v>
      </c>
      <c r="B280" s="3" t="s">
        <v>399</v>
      </c>
      <c r="C280" s="3" t="s">
        <v>2014</v>
      </c>
      <c r="D280" s="3">
        <v>9.7799999999999994</v>
      </c>
      <c r="E280" s="3">
        <v>5</v>
      </c>
      <c r="F280" s="3" t="s">
        <v>2015</v>
      </c>
      <c r="G280" s="3" t="s">
        <v>2016</v>
      </c>
      <c r="H280" s="4">
        <v>18000000</v>
      </c>
      <c r="I280" s="44" t="s">
        <v>66</v>
      </c>
      <c r="J280" s="240"/>
    </row>
    <row r="281" spans="1:10" ht="48" customHeight="1" x14ac:dyDescent="0.2">
      <c r="A281" s="3" t="s">
        <v>366</v>
      </c>
      <c r="B281" s="3" t="s">
        <v>366</v>
      </c>
      <c r="C281" s="3" t="s">
        <v>2017</v>
      </c>
      <c r="D281" s="3">
        <v>9.7799999999999994</v>
      </c>
      <c r="E281" s="3">
        <v>5</v>
      </c>
      <c r="F281" s="3" t="s">
        <v>1992</v>
      </c>
      <c r="G281" s="3" t="s">
        <v>1865</v>
      </c>
      <c r="H281" s="4">
        <v>35000000</v>
      </c>
      <c r="I281" s="44" t="s">
        <v>66</v>
      </c>
      <c r="J281" s="240"/>
    </row>
    <row r="282" spans="1:10" ht="48" customHeight="1" x14ac:dyDescent="0.2">
      <c r="A282" s="3" t="s">
        <v>420</v>
      </c>
      <c r="B282" s="3" t="s">
        <v>421</v>
      </c>
      <c r="C282" s="3" t="s">
        <v>422</v>
      </c>
      <c r="D282" s="3">
        <v>0.2</v>
      </c>
      <c r="E282" s="3">
        <v>5</v>
      </c>
      <c r="F282" s="3" t="s">
        <v>224</v>
      </c>
      <c r="G282" s="3" t="s">
        <v>229</v>
      </c>
      <c r="H282" s="4">
        <v>1200000</v>
      </c>
      <c r="I282" s="44" t="s">
        <v>66</v>
      </c>
      <c r="J282" s="240"/>
    </row>
    <row r="283" spans="1:10" ht="48" customHeight="1" x14ac:dyDescent="0.2">
      <c r="A283" s="3" t="s">
        <v>420</v>
      </c>
      <c r="B283" s="3" t="s">
        <v>423</v>
      </c>
      <c r="C283" s="3" t="s">
        <v>424</v>
      </c>
      <c r="D283" s="3">
        <v>0.3</v>
      </c>
      <c r="E283" s="3">
        <v>3.5</v>
      </c>
      <c r="F283" s="3" t="s">
        <v>220</v>
      </c>
      <c r="G283" s="3" t="s">
        <v>221</v>
      </c>
      <c r="H283" s="4">
        <v>1800000</v>
      </c>
      <c r="I283" s="44" t="s">
        <v>66</v>
      </c>
      <c r="J283" s="240"/>
    </row>
    <row r="284" spans="1:10" ht="48" customHeight="1" x14ac:dyDescent="0.2">
      <c r="A284" s="3" t="s">
        <v>420</v>
      </c>
      <c r="B284" s="3" t="s">
        <v>425</v>
      </c>
      <c r="C284" s="3" t="s">
        <v>426</v>
      </c>
      <c r="D284" s="3">
        <v>0.3</v>
      </c>
      <c r="E284" s="3">
        <v>3.5</v>
      </c>
      <c r="F284" s="3" t="s">
        <v>220</v>
      </c>
      <c r="G284" s="3" t="s">
        <v>221</v>
      </c>
      <c r="H284" s="4">
        <v>1800000</v>
      </c>
      <c r="I284" s="44" t="s">
        <v>66</v>
      </c>
      <c r="J284" s="240"/>
    </row>
    <row r="285" spans="1:10" ht="48" customHeight="1" x14ac:dyDescent="0.2">
      <c r="A285" s="3" t="s">
        <v>420</v>
      </c>
      <c r="B285" s="3" t="s">
        <v>420</v>
      </c>
      <c r="C285" s="3" t="s">
        <v>427</v>
      </c>
      <c r="D285" s="3">
        <v>0.2</v>
      </c>
      <c r="E285" s="3">
        <v>4</v>
      </c>
      <c r="F285" s="3" t="s">
        <v>224</v>
      </c>
      <c r="G285" s="3" t="s">
        <v>229</v>
      </c>
      <c r="H285" s="4">
        <v>1200000</v>
      </c>
      <c r="I285" s="44" t="s">
        <v>66</v>
      </c>
      <c r="J285" s="240"/>
    </row>
    <row r="286" spans="1:10" ht="48" customHeight="1" x14ac:dyDescent="0.2">
      <c r="A286" s="3" t="s">
        <v>420</v>
      </c>
      <c r="B286" s="3" t="s">
        <v>420</v>
      </c>
      <c r="C286" s="3" t="s">
        <v>428</v>
      </c>
      <c r="D286" s="3">
        <v>0.2</v>
      </c>
      <c r="E286" s="3">
        <v>7</v>
      </c>
      <c r="F286" s="3" t="s">
        <v>224</v>
      </c>
      <c r="G286" s="3" t="s">
        <v>229</v>
      </c>
      <c r="H286" s="4">
        <v>1200000</v>
      </c>
      <c r="I286" s="44" t="s">
        <v>66</v>
      </c>
      <c r="J286" s="240"/>
    </row>
    <row r="287" spans="1:10" ht="48" customHeight="1" x14ac:dyDescent="0.2">
      <c r="A287" s="3" t="s">
        <v>420</v>
      </c>
      <c r="B287" s="3" t="s">
        <v>429</v>
      </c>
      <c r="C287" s="3" t="s">
        <v>430</v>
      </c>
      <c r="D287" s="3">
        <v>0.2</v>
      </c>
      <c r="E287" s="3">
        <v>3.5</v>
      </c>
      <c r="F287" s="3" t="s">
        <v>224</v>
      </c>
      <c r="G287" s="3" t="s">
        <v>229</v>
      </c>
      <c r="H287" s="4">
        <v>1200000</v>
      </c>
      <c r="I287" s="44" t="s">
        <v>66</v>
      </c>
      <c r="J287" s="240"/>
    </row>
    <row r="288" spans="1:10" ht="48" customHeight="1" x14ac:dyDescent="0.2">
      <c r="A288" s="3" t="s">
        <v>420</v>
      </c>
      <c r="B288" s="3" t="s">
        <v>429</v>
      </c>
      <c r="C288" s="3" t="s">
        <v>431</v>
      </c>
      <c r="D288" s="3">
        <v>0.1</v>
      </c>
      <c r="E288" s="3">
        <v>3.2</v>
      </c>
      <c r="F288" s="3" t="s">
        <v>220</v>
      </c>
      <c r="G288" s="3" t="s">
        <v>221</v>
      </c>
      <c r="H288" s="4">
        <v>600000</v>
      </c>
      <c r="I288" s="44" t="s">
        <v>66</v>
      </c>
      <c r="J288" s="240"/>
    </row>
    <row r="289" spans="1:10" ht="48" customHeight="1" x14ac:dyDescent="0.2">
      <c r="A289" s="3" t="s">
        <v>420</v>
      </c>
      <c r="B289" s="3" t="s">
        <v>420</v>
      </c>
      <c r="C289" s="3" t="s">
        <v>432</v>
      </c>
      <c r="D289" s="3">
        <v>0.15</v>
      </c>
      <c r="E289" s="3">
        <v>2.5</v>
      </c>
      <c r="F289" s="3" t="s">
        <v>224</v>
      </c>
      <c r="G289" s="3" t="s">
        <v>229</v>
      </c>
      <c r="H289" s="4">
        <v>900000</v>
      </c>
      <c r="I289" s="44" t="s">
        <v>66</v>
      </c>
      <c r="J289" s="240"/>
    </row>
    <row r="290" spans="1:10" ht="48" customHeight="1" x14ac:dyDescent="0.2">
      <c r="A290" s="3" t="s">
        <v>420</v>
      </c>
      <c r="B290" s="3" t="s">
        <v>420</v>
      </c>
      <c r="C290" s="3" t="s">
        <v>433</v>
      </c>
      <c r="D290" s="3">
        <v>0.1</v>
      </c>
      <c r="E290" s="3">
        <v>6</v>
      </c>
      <c r="F290" s="3" t="s">
        <v>224</v>
      </c>
      <c r="G290" s="3" t="s">
        <v>229</v>
      </c>
      <c r="H290" s="4">
        <v>600000</v>
      </c>
      <c r="I290" s="44" t="s">
        <v>66</v>
      </c>
      <c r="J290" s="240"/>
    </row>
    <row r="291" spans="1:10" ht="48" customHeight="1" x14ac:dyDescent="0.2">
      <c r="A291" s="3" t="s">
        <v>420</v>
      </c>
      <c r="B291" s="3" t="s">
        <v>420</v>
      </c>
      <c r="C291" s="3" t="s">
        <v>434</v>
      </c>
      <c r="D291" s="3">
        <v>0.3</v>
      </c>
      <c r="E291" s="3">
        <v>3.9</v>
      </c>
      <c r="F291" s="3" t="s">
        <v>220</v>
      </c>
      <c r="G291" s="3" t="s">
        <v>221</v>
      </c>
      <c r="H291" s="4">
        <v>1800000</v>
      </c>
      <c r="I291" s="44" t="s">
        <v>66</v>
      </c>
      <c r="J291" s="240"/>
    </row>
    <row r="292" spans="1:10" ht="48" customHeight="1" x14ac:dyDescent="0.2">
      <c r="A292" s="3" t="s">
        <v>420</v>
      </c>
      <c r="B292" s="3" t="s">
        <v>429</v>
      </c>
      <c r="C292" s="3" t="s">
        <v>435</v>
      </c>
      <c r="D292" s="3">
        <v>0.2</v>
      </c>
      <c r="E292" s="3">
        <v>2.5</v>
      </c>
      <c r="F292" s="3" t="s">
        <v>220</v>
      </c>
      <c r="G292" s="3" t="s">
        <v>221</v>
      </c>
      <c r="H292" s="4">
        <v>1200000</v>
      </c>
      <c r="I292" s="44" t="s">
        <v>66</v>
      </c>
      <c r="J292" s="240"/>
    </row>
    <row r="293" spans="1:10" ht="48" customHeight="1" x14ac:dyDescent="0.2">
      <c r="A293" s="3" t="s">
        <v>420</v>
      </c>
      <c r="B293" s="3" t="s">
        <v>436</v>
      </c>
      <c r="C293" s="3" t="s">
        <v>437</v>
      </c>
      <c r="D293" s="3">
        <v>0.4</v>
      </c>
      <c r="E293" s="3">
        <v>3.5</v>
      </c>
      <c r="F293" s="3" t="s">
        <v>224</v>
      </c>
      <c r="G293" s="3" t="s">
        <v>229</v>
      </c>
      <c r="H293" s="4">
        <v>2400000</v>
      </c>
      <c r="I293" s="44" t="s">
        <v>66</v>
      </c>
      <c r="J293" s="240"/>
    </row>
    <row r="294" spans="1:10" ht="48" customHeight="1" x14ac:dyDescent="0.2">
      <c r="A294" s="3" t="s">
        <v>420</v>
      </c>
      <c r="B294" s="3" t="s">
        <v>436</v>
      </c>
      <c r="C294" s="3" t="s">
        <v>438</v>
      </c>
      <c r="D294" s="3">
        <v>0.3</v>
      </c>
      <c r="E294" s="3">
        <v>3</v>
      </c>
      <c r="F294" s="3" t="s">
        <v>224</v>
      </c>
      <c r="G294" s="3" t="s">
        <v>229</v>
      </c>
      <c r="H294" s="4">
        <v>1800000</v>
      </c>
      <c r="I294" s="44" t="s">
        <v>66</v>
      </c>
      <c r="J294" s="240"/>
    </row>
    <row r="295" spans="1:10" ht="48" customHeight="1" x14ac:dyDescent="0.2">
      <c r="A295" s="3" t="s">
        <v>420</v>
      </c>
      <c r="B295" s="3" t="s">
        <v>439</v>
      </c>
      <c r="C295" s="3" t="s">
        <v>440</v>
      </c>
      <c r="D295" s="3">
        <v>0.3</v>
      </c>
      <c r="E295" s="3">
        <v>2.5</v>
      </c>
      <c r="F295" s="3" t="s">
        <v>220</v>
      </c>
      <c r="G295" s="3" t="s">
        <v>221</v>
      </c>
      <c r="H295" s="4">
        <v>1800000</v>
      </c>
      <c r="I295" s="44" t="s">
        <v>66</v>
      </c>
      <c r="J295" s="240"/>
    </row>
    <row r="296" spans="1:10" ht="48" customHeight="1" x14ac:dyDescent="0.2">
      <c r="A296" s="3" t="s">
        <v>420</v>
      </c>
      <c r="B296" s="3" t="s">
        <v>439</v>
      </c>
      <c r="C296" s="3" t="s">
        <v>441</v>
      </c>
      <c r="D296" s="3">
        <v>0.4</v>
      </c>
      <c r="E296" s="3">
        <v>3</v>
      </c>
      <c r="F296" s="3" t="s">
        <v>224</v>
      </c>
      <c r="G296" s="3" t="s">
        <v>229</v>
      </c>
      <c r="H296" s="4">
        <v>2400000</v>
      </c>
      <c r="I296" s="44" t="s">
        <v>66</v>
      </c>
      <c r="J296" s="240"/>
    </row>
    <row r="297" spans="1:10" ht="48" customHeight="1" x14ac:dyDescent="0.2">
      <c r="A297" s="3" t="s">
        <v>420</v>
      </c>
      <c r="B297" s="3" t="s">
        <v>439</v>
      </c>
      <c r="C297" s="3" t="s">
        <v>442</v>
      </c>
      <c r="D297" s="3">
        <v>0.4</v>
      </c>
      <c r="E297" s="3">
        <v>3</v>
      </c>
      <c r="F297" s="3" t="s">
        <v>224</v>
      </c>
      <c r="G297" s="3" t="s">
        <v>229</v>
      </c>
      <c r="H297" s="4">
        <v>2400000</v>
      </c>
      <c r="I297" s="44" t="s">
        <v>66</v>
      </c>
      <c r="J297" s="240"/>
    </row>
    <row r="298" spans="1:10" ht="48" customHeight="1" x14ac:dyDescent="0.2">
      <c r="A298" s="3" t="s">
        <v>420</v>
      </c>
      <c r="B298" s="3" t="s">
        <v>443</v>
      </c>
      <c r="C298" s="3" t="s">
        <v>444</v>
      </c>
      <c r="D298" s="3">
        <v>0.3</v>
      </c>
      <c r="E298" s="3">
        <v>3.5</v>
      </c>
      <c r="F298" s="3" t="s">
        <v>220</v>
      </c>
      <c r="G298" s="3" t="s">
        <v>221</v>
      </c>
      <c r="H298" s="4">
        <v>1800000</v>
      </c>
      <c r="I298" s="44" t="s">
        <v>66</v>
      </c>
      <c r="J298" s="240"/>
    </row>
    <row r="299" spans="1:10" ht="48" customHeight="1" x14ac:dyDescent="0.2">
      <c r="A299" s="3" t="s">
        <v>420</v>
      </c>
      <c r="B299" s="3" t="s">
        <v>445</v>
      </c>
      <c r="C299" s="3" t="s">
        <v>446</v>
      </c>
      <c r="D299" s="3">
        <v>0.4</v>
      </c>
      <c r="E299" s="3">
        <v>3</v>
      </c>
      <c r="F299" s="3" t="s">
        <v>447</v>
      </c>
      <c r="G299" s="3" t="s">
        <v>221</v>
      </c>
      <c r="H299" s="4">
        <v>2400000</v>
      </c>
      <c r="I299" s="44" t="s">
        <v>66</v>
      </c>
      <c r="J299" s="240"/>
    </row>
    <row r="300" spans="1:10" ht="48" customHeight="1" x14ac:dyDescent="0.2">
      <c r="A300" s="3" t="s">
        <v>420</v>
      </c>
      <c r="B300" s="3" t="s">
        <v>445</v>
      </c>
      <c r="C300" s="3" t="s">
        <v>448</v>
      </c>
      <c r="D300" s="3">
        <v>0.4</v>
      </c>
      <c r="E300" s="3">
        <v>3</v>
      </c>
      <c r="F300" s="3" t="s">
        <v>224</v>
      </c>
      <c r="G300" s="3" t="s">
        <v>229</v>
      </c>
      <c r="H300" s="4">
        <v>2400000</v>
      </c>
      <c r="I300" s="44" t="s">
        <v>66</v>
      </c>
      <c r="J300" s="240"/>
    </row>
    <row r="301" spans="1:10" ht="48" customHeight="1" x14ac:dyDescent="0.2">
      <c r="A301" s="3" t="s">
        <v>420</v>
      </c>
      <c r="B301" s="3" t="s">
        <v>449</v>
      </c>
      <c r="C301" s="3" t="s">
        <v>450</v>
      </c>
      <c r="D301" s="3">
        <v>0.8</v>
      </c>
      <c r="E301" s="3">
        <v>3.5</v>
      </c>
      <c r="F301" s="3" t="s">
        <v>224</v>
      </c>
      <c r="G301" s="3" t="s">
        <v>221</v>
      </c>
      <c r="H301" s="4">
        <v>4800000</v>
      </c>
      <c r="I301" s="44" t="s">
        <v>66</v>
      </c>
      <c r="J301" s="240"/>
    </row>
    <row r="302" spans="1:10" ht="48" customHeight="1" x14ac:dyDescent="0.2">
      <c r="A302" s="3" t="s">
        <v>420</v>
      </c>
      <c r="B302" s="3" t="s">
        <v>449</v>
      </c>
      <c r="C302" s="3" t="s">
        <v>451</v>
      </c>
      <c r="D302" s="3">
        <v>0.15</v>
      </c>
      <c r="E302" s="3">
        <v>3</v>
      </c>
      <c r="F302" s="3" t="s">
        <v>220</v>
      </c>
      <c r="G302" s="3" t="s">
        <v>229</v>
      </c>
      <c r="H302" s="4">
        <v>900000</v>
      </c>
      <c r="I302" s="44" t="s">
        <v>66</v>
      </c>
      <c r="J302" s="240"/>
    </row>
    <row r="303" spans="1:10" ht="48" customHeight="1" x14ac:dyDescent="0.2">
      <c r="A303" s="3" t="s">
        <v>420</v>
      </c>
      <c r="B303" s="3" t="s">
        <v>452</v>
      </c>
      <c r="C303" s="3" t="s">
        <v>453</v>
      </c>
      <c r="D303" s="3">
        <v>0.7</v>
      </c>
      <c r="E303" s="3">
        <v>4</v>
      </c>
      <c r="F303" s="3" t="s">
        <v>224</v>
      </c>
      <c r="G303" s="3" t="s">
        <v>229</v>
      </c>
      <c r="H303" s="4">
        <v>4200000</v>
      </c>
      <c r="I303" s="44" t="s">
        <v>66</v>
      </c>
      <c r="J303" s="240"/>
    </row>
    <row r="304" spans="1:10" ht="48" customHeight="1" x14ac:dyDescent="0.2">
      <c r="A304" s="3" t="s">
        <v>420</v>
      </c>
      <c r="B304" s="3" t="s">
        <v>454</v>
      </c>
      <c r="C304" s="3" t="s">
        <v>455</v>
      </c>
      <c r="D304" s="3">
        <v>0.3</v>
      </c>
      <c r="E304" s="3">
        <v>2.5</v>
      </c>
      <c r="F304" s="3" t="s">
        <v>220</v>
      </c>
      <c r="G304" s="3" t="s">
        <v>221</v>
      </c>
      <c r="H304" s="4">
        <v>1800000</v>
      </c>
      <c r="I304" s="44" t="s">
        <v>66</v>
      </c>
      <c r="J304" s="240"/>
    </row>
    <row r="305" spans="1:10" ht="48" customHeight="1" x14ac:dyDescent="0.2">
      <c r="A305" s="3" t="s">
        <v>420</v>
      </c>
      <c r="B305" s="3" t="s">
        <v>454</v>
      </c>
      <c r="C305" s="3" t="s">
        <v>456</v>
      </c>
      <c r="D305" s="3">
        <v>0.2</v>
      </c>
      <c r="E305" s="3">
        <v>2.5</v>
      </c>
      <c r="F305" s="3" t="s">
        <v>224</v>
      </c>
      <c r="G305" s="3" t="s">
        <v>229</v>
      </c>
      <c r="H305" s="4">
        <v>1200000</v>
      </c>
      <c r="I305" s="44" t="s">
        <v>66</v>
      </c>
      <c r="J305" s="240"/>
    </row>
    <row r="306" spans="1:10" ht="48" customHeight="1" x14ac:dyDescent="0.2">
      <c r="A306" s="3" t="s">
        <v>420</v>
      </c>
      <c r="B306" s="3" t="s">
        <v>457</v>
      </c>
      <c r="C306" s="3" t="s">
        <v>458</v>
      </c>
      <c r="D306" s="3">
        <v>0.3</v>
      </c>
      <c r="E306" s="3">
        <v>3.5</v>
      </c>
      <c r="F306" s="3" t="s">
        <v>220</v>
      </c>
      <c r="G306" s="3" t="s">
        <v>221</v>
      </c>
      <c r="H306" s="4">
        <v>1800000</v>
      </c>
      <c r="I306" s="44" t="s">
        <v>66</v>
      </c>
      <c r="J306" s="240"/>
    </row>
    <row r="307" spans="1:10" ht="48" customHeight="1" x14ac:dyDescent="0.2">
      <c r="A307" s="3" t="s">
        <v>420</v>
      </c>
      <c r="B307" s="3" t="s">
        <v>457</v>
      </c>
      <c r="C307" s="3" t="s">
        <v>459</v>
      </c>
      <c r="D307" s="3">
        <v>0.25</v>
      </c>
      <c r="E307" s="3">
        <v>3</v>
      </c>
      <c r="F307" s="3" t="s">
        <v>220</v>
      </c>
      <c r="G307" s="3" t="s">
        <v>221</v>
      </c>
      <c r="H307" s="4">
        <v>1500000</v>
      </c>
      <c r="I307" s="44" t="s">
        <v>66</v>
      </c>
      <c r="J307" s="240"/>
    </row>
    <row r="308" spans="1:10" ht="48" customHeight="1" x14ac:dyDescent="0.2">
      <c r="A308" s="3" t="s">
        <v>420</v>
      </c>
      <c r="B308" s="3" t="s">
        <v>452</v>
      </c>
      <c r="C308" s="3" t="s">
        <v>460</v>
      </c>
      <c r="D308" s="3">
        <v>1.1000000000000001</v>
      </c>
      <c r="E308" s="3">
        <v>2.5</v>
      </c>
      <c r="F308" s="3" t="s">
        <v>224</v>
      </c>
      <c r="G308" s="3" t="s">
        <v>229</v>
      </c>
      <c r="H308" s="4">
        <v>6600000</v>
      </c>
      <c r="I308" s="44" t="s">
        <v>66</v>
      </c>
      <c r="J308" s="240"/>
    </row>
    <row r="309" spans="1:10" ht="48" customHeight="1" x14ac:dyDescent="0.2">
      <c r="A309" s="3" t="s">
        <v>420</v>
      </c>
      <c r="B309" s="3" t="s">
        <v>436</v>
      </c>
      <c r="C309" s="3" t="s">
        <v>438</v>
      </c>
      <c r="D309" s="3">
        <v>0.1</v>
      </c>
      <c r="E309" s="3">
        <v>3</v>
      </c>
      <c r="F309" s="3" t="s">
        <v>224</v>
      </c>
      <c r="G309" s="3" t="s">
        <v>229</v>
      </c>
      <c r="H309" s="4">
        <v>600000</v>
      </c>
      <c r="I309" s="44" t="s">
        <v>66</v>
      </c>
      <c r="J309" s="240"/>
    </row>
    <row r="310" spans="1:10" ht="48" customHeight="1" x14ac:dyDescent="0.2">
      <c r="A310" s="3" t="s">
        <v>420</v>
      </c>
      <c r="B310" s="3" t="s">
        <v>429</v>
      </c>
      <c r="C310" s="3" t="s">
        <v>461</v>
      </c>
      <c r="D310" s="3">
        <v>0.4</v>
      </c>
      <c r="E310" s="3">
        <v>3</v>
      </c>
      <c r="F310" s="3" t="s">
        <v>220</v>
      </c>
      <c r="G310" s="3" t="s">
        <v>221</v>
      </c>
      <c r="H310" s="4">
        <v>2400000</v>
      </c>
      <c r="I310" s="44" t="s">
        <v>66</v>
      </c>
      <c r="J310" s="240"/>
    </row>
    <row r="311" spans="1:10" ht="48" customHeight="1" x14ac:dyDescent="0.2">
      <c r="A311" s="3" t="s">
        <v>420</v>
      </c>
      <c r="B311" s="3" t="s">
        <v>429</v>
      </c>
      <c r="C311" s="3" t="s">
        <v>430</v>
      </c>
      <c r="D311" s="3">
        <v>0.5</v>
      </c>
      <c r="E311" s="3">
        <v>3.5</v>
      </c>
      <c r="F311" s="3" t="s">
        <v>224</v>
      </c>
      <c r="G311" s="3" t="s">
        <v>229</v>
      </c>
      <c r="H311" s="4">
        <v>3000000</v>
      </c>
      <c r="I311" s="44" t="s">
        <v>66</v>
      </c>
      <c r="J311" s="240"/>
    </row>
    <row r="312" spans="1:10" ht="48" customHeight="1" x14ac:dyDescent="0.2">
      <c r="A312" s="3" t="s">
        <v>420</v>
      </c>
      <c r="B312" s="3" t="s">
        <v>429</v>
      </c>
      <c r="C312" s="3" t="s">
        <v>462</v>
      </c>
      <c r="D312" s="3">
        <v>0.3</v>
      </c>
      <c r="E312" s="3">
        <v>3</v>
      </c>
      <c r="F312" s="3" t="s">
        <v>224</v>
      </c>
      <c r="G312" s="3" t="s">
        <v>229</v>
      </c>
      <c r="H312" s="4">
        <v>1800000</v>
      </c>
      <c r="I312" s="44" t="s">
        <v>66</v>
      </c>
      <c r="J312" s="240"/>
    </row>
    <row r="313" spans="1:10" ht="48" customHeight="1" x14ac:dyDescent="0.2">
      <c r="A313" s="3" t="s">
        <v>420</v>
      </c>
      <c r="B313" s="3" t="s">
        <v>429</v>
      </c>
      <c r="C313" s="3" t="s">
        <v>463</v>
      </c>
      <c r="D313" s="3">
        <v>0.2</v>
      </c>
      <c r="E313" s="3">
        <v>2.5</v>
      </c>
      <c r="F313" s="3" t="s">
        <v>220</v>
      </c>
      <c r="G313" s="3" t="s">
        <v>221</v>
      </c>
      <c r="H313" s="4">
        <v>1200000</v>
      </c>
      <c r="I313" s="44" t="s">
        <v>66</v>
      </c>
      <c r="J313" s="240"/>
    </row>
    <row r="314" spans="1:10" ht="48" customHeight="1" x14ac:dyDescent="0.2">
      <c r="A314" s="3" t="s">
        <v>420</v>
      </c>
      <c r="B314" s="3" t="s">
        <v>464</v>
      </c>
      <c r="C314" s="3" t="s">
        <v>465</v>
      </c>
      <c r="D314" s="3">
        <v>0.35</v>
      </c>
      <c r="E314" s="3">
        <v>2.5</v>
      </c>
      <c r="F314" s="3" t="s">
        <v>224</v>
      </c>
      <c r="G314" s="3" t="s">
        <v>229</v>
      </c>
      <c r="H314" s="4">
        <v>2100000</v>
      </c>
      <c r="I314" s="44" t="s">
        <v>66</v>
      </c>
      <c r="J314" s="240"/>
    </row>
    <row r="315" spans="1:10" ht="48" customHeight="1" x14ac:dyDescent="0.2">
      <c r="A315" s="3" t="s">
        <v>420</v>
      </c>
      <c r="B315" s="3" t="s">
        <v>464</v>
      </c>
      <c r="C315" s="3" t="s">
        <v>466</v>
      </c>
      <c r="D315" s="3">
        <v>0.3</v>
      </c>
      <c r="E315" s="3">
        <v>3</v>
      </c>
      <c r="F315" s="3" t="s">
        <v>224</v>
      </c>
      <c r="G315" s="3" t="s">
        <v>229</v>
      </c>
      <c r="H315" s="4">
        <v>1800000</v>
      </c>
      <c r="I315" s="44" t="s">
        <v>66</v>
      </c>
      <c r="J315" s="240"/>
    </row>
    <row r="316" spans="1:10" ht="48" customHeight="1" x14ac:dyDescent="0.2">
      <c r="A316" s="3" t="s">
        <v>420</v>
      </c>
      <c r="B316" s="3" t="s">
        <v>445</v>
      </c>
      <c r="C316" s="3" t="s">
        <v>467</v>
      </c>
      <c r="D316" s="3">
        <v>0.3</v>
      </c>
      <c r="E316" s="3">
        <v>2</v>
      </c>
      <c r="F316" s="3" t="s">
        <v>220</v>
      </c>
      <c r="G316" s="3" t="s">
        <v>221</v>
      </c>
      <c r="H316" s="4">
        <v>1800000</v>
      </c>
      <c r="I316" s="44" t="s">
        <v>66</v>
      </c>
      <c r="J316" s="240"/>
    </row>
    <row r="317" spans="1:10" ht="48" customHeight="1" x14ac:dyDescent="0.2">
      <c r="A317" s="3" t="s">
        <v>420</v>
      </c>
      <c r="B317" s="3" t="s">
        <v>429</v>
      </c>
      <c r="C317" s="3" t="s">
        <v>468</v>
      </c>
      <c r="D317" s="3">
        <v>0.4</v>
      </c>
      <c r="E317" s="3">
        <v>3</v>
      </c>
      <c r="F317" s="3" t="s">
        <v>220</v>
      </c>
      <c r="G317" s="3" t="s">
        <v>221</v>
      </c>
      <c r="H317" s="4">
        <v>2400000</v>
      </c>
      <c r="I317" s="44" t="s">
        <v>66</v>
      </c>
      <c r="J317" s="240"/>
    </row>
    <row r="318" spans="1:10" ht="48" customHeight="1" x14ac:dyDescent="0.2">
      <c r="A318" s="3" t="s">
        <v>420</v>
      </c>
      <c r="B318" s="3" t="s">
        <v>420</v>
      </c>
      <c r="C318" s="3" t="s">
        <v>469</v>
      </c>
      <c r="D318" s="3">
        <v>0.5</v>
      </c>
      <c r="E318" s="3">
        <v>8</v>
      </c>
      <c r="F318" s="3" t="s">
        <v>224</v>
      </c>
      <c r="G318" s="3" t="s">
        <v>229</v>
      </c>
      <c r="H318" s="4">
        <v>3000000</v>
      </c>
      <c r="I318" s="44" t="s">
        <v>66</v>
      </c>
      <c r="J318" s="240"/>
    </row>
    <row r="319" spans="1:10" ht="48" customHeight="1" x14ac:dyDescent="0.2">
      <c r="A319" s="3" t="s">
        <v>420</v>
      </c>
      <c r="B319" s="3" t="s">
        <v>470</v>
      </c>
      <c r="C319" s="3" t="s">
        <v>471</v>
      </c>
      <c r="D319" s="3">
        <v>0.4</v>
      </c>
      <c r="E319" s="3">
        <v>2.5</v>
      </c>
      <c r="F319" s="3" t="s">
        <v>224</v>
      </c>
      <c r="G319" s="3" t="s">
        <v>229</v>
      </c>
      <c r="H319" s="4">
        <v>2400000</v>
      </c>
      <c r="I319" s="44" t="s">
        <v>66</v>
      </c>
      <c r="J319" s="240"/>
    </row>
    <row r="320" spans="1:10" ht="48" customHeight="1" x14ac:dyDescent="0.2">
      <c r="A320" s="3" t="s">
        <v>420</v>
      </c>
      <c r="B320" s="3" t="s">
        <v>470</v>
      </c>
      <c r="C320" s="3" t="s">
        <v>472</v>
      </c>
      <c r="D320" s="3">
        <v>0.3</v>
      </c>
      <c r="E320" s="3">
        <v>2.5</v>
      </c>
      <c r="F320" s="3" t="s">
        <v>224</v>
      </c>
      <c r="G320" s="3" t="s">
        <v>229</v>
      </c>
      <c r="H320" s="4">
        <v>1800000</v>
      </c>
      <c r="I320" s="44" t="s">
        <v>66</v>
      </c>
      <c r="J320" s="240"/>
    </row>
    <row r="321" spans="1:10" ht="48" customHeight="1" x14ac:dyDescent="0.2">
      <c r="A321" s="3" t="s">
        <v>420</v>
      </c>
      <c r="B321" s="3" t="s">
        <v>473</v>
      </c>
      <c r="C321" s="3" t="s">
        <v>474</v>
      </c>
      <c r="D321" s="3">
        <v>0.15</v>
      </c>
      <c r="E321" s="3">
        <v>4</v>
      </c>
      <c r="F321" s="3" t="s">
        <v>220</v>
      </c>
      <c r="G321" s="3" t="s">
        <v>221</v>
      </c>
      <c r="H321" s="4">
        <v>900000</v>
      </c>
      <c r="I321" s="44" t="s">
        <v>66</v>
      </c>
      <c r="J321" s="240"/>
    </row>
    <row r="322" spans="1:10" ht="48" customHeight="1" x14ac:dyDescent="0.2">
      <c r="A322" s="3" t="s">
        <v>420</v>
      </c>
      <c r="B322" s="3" t="s">
        <v>473</v>
      </c>
      <c r="C322" s="3" t="s">
        <v>475</v>
      </c>
      <c r="D322" s="3">
        <v>0.15</v>
      </c>
      <c r="E322" s="3">
        <v>4</v>
      </c>
      <c r="F322" s="3" t="s">
        <v>220</v>
      </c>
      <c r="G322" s="3" t="s">
        <v>221</v>
      </c>
      <c r="H322" s="4">
        <v>900000</v>
      </c>
      <c r="I322" s="44" t="s">
        <v>66</v>
      </c>
      <c r="J322" s="240"/>
    </row>
    <row r="323" spans="1:10" ht="48" customHeight="1" x14ac:dyDescent="0.2">
      <c r="A323" s="3" t="s">
        <v>420</v>
      </c>
      <c r="B323" s="3" t="s">
        <v>473</v>
      </c>
      <c r="C323" s="3" t="s">
        <v>476</v>
      </c>
      <c r="D323" s="3">
        <v>0.2</v>
      </c>
      <c r="E323" s="3">
        <v>4</v>
      </c>
      <c r="F323" s="3" t="s">
        <v>224</v>
      </c>
      <c r="G323" s="3" t="s">
        <v>229</v>
      </c>
      <c r="H323" s="4">
        <v>1200000</v>
      </c>
      <c r="I323" s="44" t="s">
        <v>66</v>
      </c>
      <c r="J323" s="240"/>
    </row>
    <row r="324" spans="1:10" ht="48" customHeight="1" x14ac:dyDescent="0.2">
      <c r="A324" s="3" t="s">
        <v>420</v>
      </c>
      <c r="B324" s="3" t="s">
        <v>477</v>
      </c>
      <c r="C324" s="3" t="s">
        <v>478</v>
      </c>
      <c r="D324" s="3">
        <v>0.2</v>
      </c>
      <c r="E324" s="3">
        <v>3</v>
      </c>
      <c r="F324" s="3" t="s">
        <v>224</v>
      </c>
      <c r="G324" s="3" t="s">
        <v>229</v>
      </c>
      <c r="H324" s="4">
        <v>1200000</v>
      </c>
      <c r="I324" s="44" t="s">
        <v>66</v>
      </c>
      <c r="J324" s="240"/>
    </row>
    <row r="325" spans="1:10" ht="48" customHeight="1" x14ac:dyDescent="0.2">
      <c r="A325" s="3" t="s">
        <v>420</v>
      </c>
      <c r="B325" s="3" t="s">
        <v>470</v>
      </c>
      <c r="C325" s="3" t="s">
        <v>471</v>
      </c>
      <c r="D325" s="3">
        <v>0.15</v>
      </c>
      <c r="E325" s="3">
        <v>2.5</v>
      </c>
      <c r="F325" s="3" t="s">
        <v>220</v>
      </c>
      <c r="G325" s="3" t="s">
        <v>221</v>
      </c>
      <c r="H325" s="4">
        <v>900000</v>
      </c>
      <c r="I325" s="44" t="s">
        <v>66</v>
      </c>
      <c r="J325" s="240"/>
    </row>
    <row r="326" spans="1:10" ht="48" customHeight="1" x14ac:dyDescent="0.2">
      <c r="A326" s="3" t="s">
        <v>420</v>
      </c>
      <c r="B326" s="3" t="s">
        <v>473</v>
      </c>
      <c r="C326" s="3" t="s">
        <v>479</v>
      </c>
      <c r="D326" s="3">
        <v>0.15</v>
      </c>
      <c r="E326" s="3">
        <v>4</v>
      </c>
      <c r="F326" s="3" t="s">
        <v>224</v>
      </c>
      <c r="G326" s="3" t="s">
        <v>229</v>
      </c>
      <c r="H326" s="4">
        <v>900000</v>
      </c>
      <c r="I326" s="44" t="s">
        <v>66</v>
      </c>
      <c r="J326" s="240"/>
    </row>
    <row r="327" spans="1:10" ht="48" customHeight="1" x14ac:dyDescent="0.2">
      <c r="A327" s="3" t="s">
        <v>420</v>
      </c>
      <c r="B327" s="3" t="s">
        <v>473</v>
      </c>
      <c r="C327" s="3" t="s">
        <v>480</v>
      </c>
      <c r="D327" s="3">
        <v>0.4</v>
      </c>
      <c r="E327" s="3">
        <v>3.5</v>
      </c>
      <c r="F327" s="3" t="s">
        <v>224</v>
      </c>
      <c r="G327" s="3" t="s">
        <v>229</v>
      </c>
      <c r="H327" s="4">
        <v>2400000</v>
      </c>
      <c r="I327" s="44" t="s">
        <v>66</v>
      </c>
      <c r="J327" s="240"/>
    </row>
    <row r="328" spans="1:10" ht="48" customHeight="1" x14ac:dyDescent="0.2">
      <c r="A328" s="3" t="s">
        <v>420</v>
      </c>
      <c r="B328" s="3" t="s">
        <v>423</v>
      </c>
      <c r="C328" s="3" t="s">
        <v>424</v>
      </c>
      <c r="D328" s="3">
        <v>0.3</v>
      </c>
      <c r="E328" s="3">
        <v>3.5</v>
      </c>
      <c r="F328" s="3" t="s">
        <v>224</v>
      </c>
      <c r="G328" s="3" t="s">
        <v>229</v>
      </c>
      <c r="H328" s="4">
        <v>1800000</v>
      </c>
      <c r="I328" s="44" t="s">
        <v>66</v>
      </c>
      <c r="J328" s="240"/>
    </row>
    <row r="329" spans="1:10" ht="48" customHeight="1" x14ac:dyDescent="0.2">
      <c r="A329" s="3" t="s">
        <v>420</v>
      </c>
      <c r="B329" s="3" t="s">
        <v>481</v>
      </c>
      <c r="C329" s="3" t="s">
        <v>482</v>
      </c>
      <c r="D329" s="3">
        <v>0.3</v>
      </c>
      <c r="E329" s="3">
        <v>3</v>
      </c>
      <c r="F329" s="3" t="s">
        <v>220</v>
      </c>
      <c r="G329" s="3" t="s">
        <v>221</v>
      </c>
      <c r="H329" s="4">
        <v>1800000</v>
      </c>
      <c r="I329" s="44" t="s">
        <v>66</v>
      </c>
      <c r="J329" s="240"/>
    </row>
    <row r="330" spans="1:10" ht="48" customHeight="1" x14ac:dyDescent="0.2">
      <c r="A330" s="3" t="s">
        <v>420</v>
      </c>
      <c r="B330" s="3" t="s">
        <v>483</v>
      </c>
      <c r="C330" s="3" t="s">
        <v>484</v>
      </c>
      <c r="D330" s="3">
        <v>0.3</v>
      </c>
      <c r="E330" s="3">
        <v>4</v>
      </c>
      <c r="F330" s="3" t="s">
        <v>220</v>
      </c>
      <c r="G330" s="3" t="s">
        <v>221</v>
      </c>
      <c r="H330" s="4">
        <v>1800000</v>
      </c>
      <c r="I330" s="44" t="s">
        <v>66</v>
      </c>
      <c r="J330" s="240"/>
    </row>
    <row r="331" spans="1:10" ht="48" customHeight="1" x14ac:dyDescent="0.2">
      <c r="A331" s="3" t="s">
        <v>420</v>
      </c>
      <c r="B331" s="3" t="s">
        <v>481</v>
      </c>
      <c r="C331" s="3" t="s">
        <v>485</v>
      </c>
      <c r="D331" s="3">
        <v>0.1</v>
      </c>
      <c r="E331" s="3">
        <v>4</v>
      </c>
      <c r="F331" s="3" t="s">
        <v>224</v>
      </c>
      <c r="G331" s="3" t="s">
        <v>229</v>
      </c>
      <c r="H331" s="4">
        <v>600000</v>
      </c>
      <c r="I331" s="44" t="s">
        <v>66</v>
      </c>
      <c r="J331" s="240"/>
    </row>
    <row r="332" spans="1:10" ht="48" customHeight="1" x14ac:dyDescent="0.2">
      <c r="A332" s="3" t="s">
        <v>420</v>
      </c>
      <c r="B332" s="3" t="s">
        <v>486</v>
      </c>
      <c r="C332" s="3" t="s">
        <v>487</v>
      </c>
      <c r="D332" s="3">
        <v>0.1</v>
      </c>
      <c r="E332" s="3">
        <v>2.5</v>
      </c>
      <c r="F332" s="3" t="s">
        <v>224</v>
      </c>
      <c r="G332" s="3" t="s">
        <v>229</v>
      </c>
      <c r="H332" s="4">
        <v>600000</v>
      </c>
      <c r="I332" s="44" t="s">
        <v>66</v>
      </c>
      <c r="J332" s="240"/>
    </row>
    <row r="333" spans="1:10" ht="48" customHeight="1" x14ac:dyDescent="0.2">
      <c r="A333" s="3" t="s">
        <v>420</v>
      </c>
      <c r="B333" s="3" t="s">
        <v>486</v>
      </c>
      <c r="C333" s="3" t="s">
        <v>488</v>
      </c>
      <c r="D333" s="3">
        <v>0.15</v>
      </c>
      <c r="E333" s="3">
        <v>4</v>
      </c>
      <c r="F333" s="3" t="s">
        <v>220</v>
      </c>
      <c r="G333" s="3" t="s">
        <v>221</v>
      </c>
      <c r="H333" s="4">
        <v>900000</v>
      </c>
      <c r="I333" s="44" t="s">
        <v>66</v>
      </c>
      <c r="J333" s="240"/>
    </row>
    <row r="334" spans="1:10" ht="48" customHeight="1" x14ac:dyDescent="0.2">
      <c r="A334" s="3" t="s">
        <v>420</v>
      </c>
      <c r="B334" s="3" t="s">
        <v>452</v>
      </c>
      <c r="C334" s="3" t="s">
        <v>489</v>
      </c>
      <c r="D334" s="3">
        <v>0.2</v>
      </c>
      <c r="E334" s="3">
        <v>4</v>
      </c>
      <c r="F334" s="3" t="s">
        <v>224</v>
      </c>
      <c r="G334" s="3" t="s">
        <v>229</v>
      </c>
      <c r="H334" s="4">
        <v>1200000</v>
      </c>
      <c r="I334" s="44" t="s">
        <v>66</v>
      </c>
      <c r="J334" s="240"/>
    </row>
    <row r="335" spans="1:10" ht="48" customHeight="1" x14ac:dyDescent="0.2">
      <c r="A335" s="3" t="s">
        <v>420</v>
      </c>
      <c r="B335" s="3" t="s">
        <v>490</v>
      </c>
      <c r="C335" s="3" t="s">
        <v>491</v>
      </c>
      <c r="D335" s="3">
        <v>0.2</v>
      </c>
      <c r="E335" s="3">
        <v>2.5</v>
      </c>
      <c r="F335" s="3" t="s">
        <v>220</v>
      </c>
      <c r="G335" s="3" t="s">
        <v>221</v>
      </c>
      <c r="H335" s="4">
        <v>1200000</v>
      </c>
      <c r="I335" s="44" t="s">
        <v>66</v>
      </c>
      <c r="J335" s="240"/>
    </row>
    <row r="336" spans="1:10" ht="48" customHeight="1" x14ac:dyDescent="0.2">
      <c r="A336" s="3" t="s">
        <v>420</v>
      </c>
      <c r="B336" s="3" t="s">
        <v>492</v>
      </c>
      <c r="C336" s="3" t="s">
        <v>493</v>
      </c>
      <c r="D336" s="3">
        <v>0.15</v>
      </c>
      <c r="E336" s="3">
        <v>3</v>
      </c>
      <c r="F336" s="3" t="s">
        <v>220</v>
      </c>
      <c r="G336" s="3" t="s">
        <v>221</v>
      </c>
      <c r="H336" s="4">
        <v>900000</v>
      </c>
      <c r="I336" s="44" t="s">
        <v>66</v>
      </c>
      <c r="J336" s="240"/>
    </row>
    <row r="337" spans="1:10" ht="48" customHeight="1" x14ac:dyDescent="0.2">
      <c r="A337" s="3" t="s">
        <v>420</v>
      </c>
      <c r="B337" s="3" t="s">
        <v>492</v>
      </c>
      <c r="C337" s="3" t="s">
        <v>453</v>
      </c>
      <c r="D337" s="3">
        <v>0.5</v>
      </c>
      <c r="E337" s="3">
        <v>4</v>
      </c>
      <c r="F337" s="3" t="s">
        <v>224</v>
      </c>
      <c r="G337" s="3" t="s">
        <v>229</v>
      </c>
      <c r="H337" s="4">
        <v>3000000</v>
      </c>
      <c r="I337" s="44" t="s">
        <v>66</v>
      </c>
      <c r="J337" s="240"/>
    </row>
    <row r="338" spans="1:10" ht="48" customHeight="1" x14ac:dyDescent="0.2">
      <c r="A338" s="3" t="s">
        <v>420</v>
      </c>
      <c r="B338" s="3" t="s">
        <v>494</v>
      </c>
      <c r="C338" s="3" t="s">
        <v>495</v>
      </c>
      <c r="D338" s="3">
        <v>0.5</v>
      </c>
      <c r="E338" s="3">
        <v>2.5</v>
      </c>
      <c r="F338" s="3" t="s">
        <v>224</v>
      </c>
      <c r="G338" s="3" t="s">
        <v>229</v>
      </c>
      <c r="H338" s="4">
        <v>3000000</v>
      </c>
      <c r="I338" s="44" t="s">
        <v>66</v>
      </c>
      <c r="J338" s="240"/>
    </row>
    <row r="339" spans="1:10" ht="48" customHeight="1" x14ac:dyDescent="0.2">
      <c r="A339" s="3" t="s">
        <v>420</v>
      </c>
      <c r="B339" s="3" t="s">
        <v>457</v>
      </c>
      <c r="C339" s="3" t="s">
        <v>496</v>
      </c>
      <c r="D339" s="3">
        <v>0.2</v>
      </c>
      <c r="E339" s="3">
        <v>2.5</v>
      </c>
      <c r="F339" s="3" t="s">
        <v>220</v>
      </c>
      <c r="G339" s="3" t="s">
        <v>221</v>
      </c>
      <c r="H339" s="4">
        <v>1200000</v>
      </c>
      <c r="I339" s="44" t="s">
        <v>66</v>
      </c>
      <c r="J339" s="240"/>
    </row>
    <row r="340" spans="1:10" ht="48" customHeight="1" x14ac:dyDescent="0.2">
      <c r="A340" s="3" t="s">
        <v>420</v>
      </c>
      <c r="B340" s="3" t="s">
        <v>202</v>
      </c>
      <c r="C340" s="3" t="s">
        <v>497</v>
      </c>
      <c r="D340" s="3">
        <v>0.2</v>
      </c>
      <c r="E340" s="3">
        <v>4</v>
      </c>
      <c r="F340" s="3" t="s">
        <v>224</v>
      </c>
      <c r="G340" s="3" t="s">
        <v>229</v>
      </c>
      <c r="H340" s="4">
        <v>1200000</v>
      </c>
      <c r="I340" s="44" t="s">
        <v>66</v>
      </c>
      <c r="J340" s="240"/>
    </row>
    <row r="341" spans="1:10" ht="48" customHeight="1" x14ac:dyDescent="0.2">
      <c r="A341" s="3" t="s">
        <v>498</v>
      </c>
      <c r="B341" s="3" t="s">
        <v>412</v>
      </c>
      <c r="C341" s="3" t="s">
        <v>499</v>
      </c>
      <c r="D341" s="3">
        <v>0.44</v>
      </c>
      <c r="E341" s="3">
        <v>3.5</v>
      </c>
      <c r="F341" s="3" t="s">
        <v>220</v>
      </c>
      <c r="G341" s="3" t="s">
        <v>221</v>
      </c>
      <c r="H341" s="4">
        <v>2640000</v>
      </c>
      <c r="I341" s="44" t="s">
        <v>66</v>
      </c>
      <c r="J341" s="240"/>
    </row>
    <row r="342" spans="1:10" ht="48" customHeight="1" x14ac:dyDescent="0.2">
      <c r="A342" s="3" t="s">
        <v>498</v>
      </c>
      <c r="B342" s="3" t="s">
        <v>412</v>
      </c>
      <c r="C342" s="3" t="s">
        <v>500</v>
      </c>
      <c r="D342" s="3">
        <v>0.4</v>
      </c>
      <c r="E342" s="3">
        <v>6</v>
      </c>
      <c r="F342" s="3" t="s">
        <v>224</v>
      </c>
      <c r="G342" s="3" t="s">
        <v>229</v>
      </c>
      <c r="H342" s="4">
        <v>2400000</v>
      </c>
      <c r="I342" s="44" t="s">
        <v>66</v>
      </c>
      <c r="J342" s="240"/>
    </row>
    <row r="343" spans="1:10" ht="48" customHeight="1" x14ac:dyDescent="0.2">
      <c r="A343" s="3" t="s">
        <v>498</v>
      </c>
      <c r="B343" s="3" t="s">
        <v>501</v>
      </c>
      <c r="C343" s="3" t="s">
        <v>502</v>
      </c>
      <c r="D343" s="3">
        <v>0.54</v>
      </c>
      <c r="E343" s="3">
        <v>2.5</v>
      </c>
      <c r="F343" s="3" t="s">
        <v>224</v>
      </c>
      <c r="G343" s="3" t="s">
        <v>229</v>
      </c>
      <c r="H343" s="4">
        <v>3240000</v>
      </c>
      <c r="I343" s="44" t="s">
        <v>66</v>
      </c>
      <c r="J343" s="240"/>
    </row>
    <row r="344" spans="1:10" ht="48" customHeight="1" x14ac:dyDescent="0.2">
      <c r="A344" s="3" t="s">
        <v>498</v>
      </c>
      <c r="B344" s="3" t="s">
        <v>412</v>
      </c>
      <c r="C344" s="3" t="s">
        <v>503</v>
      </c>
      <c r="D344" s="3">
        <v>0.3</v>
      </c>
      <c r="E344" s="3">
        <v>3</v>
      </c>
      <c r="F344" s="3" t="s">
        <v>220</v>
      </c>
      <c r="G344" s="3" t="s">
        <v>221</v>
      </c>
      <c r="H344" s="4">
        <v>1800000</v>
      </c>
      <c r="I344" s="44" t="s">
        <v>66</v>
      </c>
      <c r="J344" s="240"/>
    </row>
    <row r="345" spans="1:10" ht="48" customHeight="1" x14ac:dyDescent="0.2">
      <c r="A345" s="3" t="s">
        <v>498</v>
      </c>
      <c r="B345" s="3" t="s">
        <v>504</v>
      </c>
      <c r="C345" s="3" t="s">
        <v>505</v>
      </c>
      <c r="D345" s="3">
        <v>0.3</v>
      </c>
      <c r="E345" s="3">
        <v>4</v>
      </c>
      <c r="F345" s="3" t="s">
        <v>220</v>
      </c>
      <c r="G345" s="3" t="s">
        <v>221</v>
      </c>
      <c r="H345" s="4">
        <v>1800000</v>
      </c>
      <c r="I345" s="44" t="s">
        <v>66</v>
      </c>
      <c r="J345" s="240"/>
    </row>
    <row r="346" spans="1:10" ht="48" customHeight="1" x14ac:dyDescent="0.2">
      <c r="A346" s="3" t="s">
        <v>498</v>
      </c>
      <c r="B346" s="3" t="s">
        <v>279</v>
      </c>
      <c r="C346" s="3" t="s">
        <v>506</v>
      </c>
      <c r="D346" s="3">
        <v>0.5</v>
      </c>
      <c r="E346" s="3">
        <v>6</v>
      </c>
      <c r="F346" s="3" t="s">
        <v>224</v>
      </c>
      <c r="G346" s="3" t="s">
        <v>229</v>
      </c>
      <c r="H346" s="4">
        <v>3000000</v>
      </c>
      <c r="I346" s="44" t="s">
        <v>66</v>
      </c>
      <c r="J346" s="240"/>
    </row>
    <row r="347" spans="1:10" ht="48" customHeight="1" x14ac:dyDescent="0.2">
      <c r="A347" s="3" t="s">
        <v>498</v>
      </c>
      <c r="B347" s="3" t="s">
        <v>507</v>
      </c>
      <c r="C347" s="3" t="s">
        <v>508</v>
      </c>
      <c r="D347" s="3">
        <v>0.3</v>
      </c>
      <c r="E347" s="3">
        <v>2.5</v>
      </c>
      <c r="F347" s="3" t="s">
        <v>224</v>
      </c>
      <c r="G347" s="3" t="s">
        <v>229</v>
      </c>
      <c r="H347" s="4">
        <v>1800000</v>
      </c>
      <c r="I347" s="44" t="s">
        <v>66</v>
      </c>
      <c r="J347" s="240"/>
    </row>
    <row r="348" spans="1:10" ht="48" customHeight="1" x14ac:dyDescent="0.2">
      <c r="A348" s="3" t="s">
        <v>498</v>
      </c>
      <c r="B348" s="3" t="s">
        <v>439</v>
      </c>
      <c r="C348" s="3" t="s">
        <v>509</v>
      </c>
      <c r="D348" s="3">
        <v>0.5</v>
      </c>
      <c r="E348" s="3">
        <v>3</v>
      </c>
      <c r="F348" s="3" t="s">
        <v>220</v>
      </c>
      <c r="G348" s="3" t="s">
        <v>221</v>
      </c>
      <c r="H348" s="4">
        <v>3000000</v>
      </c>
      <c r="I348" s="44" t="s">
        <v>66</v>
      </c>
      <c r="J348" s="240"/>
    </row>
    <row r="349" spans="1:10" ht="48" customHeight="1" x14ac:dyDescent="0.2">
      <c r="A349" s="3" t="s">
        <v>498</v>
      </c>
      <c r="B349" s="3" t="s">
        <v>439</v>
      </c>
      <c r="C349" s="3" t="s">
        <v>510</v>
      </c>
      <c r="D349" s="3">
        <v>0.4</v>
      </c>
      <c r="E349" s="3">
        <v>2.5</v>
      </c>
      <c r="F349" s="3" t="s">
        <v>220</v>
      </c>
      <c r="G349" s="3" t="s">
        <v>221</v>
      </c>
      <c r="H349" s="4">
        <v>2400000</v>
      </c>
      <c r="I349" s="44" t="s">
        <v>66</v>
      </c>
      <c r="J349" s="240"/>
    </row>
    <row r="350" spans="1:10" ht="48" customHeight="1" x14ac:dyDescent="0.2">
      <c r="A350" s="3" t="s">
        <v>498</v>
      </c>
      <c r="B350" s="3" t="s">
        <v>511</v>
      </c>
      <c r="C350" s="3" t="s">
        <v>512</v>
      </c>
      <c r="D350" s="3">
        <v>0.3</v>
      </c>
      <c r="E350" s="3">
        <v>3</v>
      </c>
      <c r="F350" s="3" t="s">
        <v>224</v>
      </c>
      <c r="G350" s="3" t="s">
        <v>229</v>
      </c>
      <c r="H350" s="4">
        <v>1800000</v>
      </c>
      <c r="I350" s="44" t="s">
        <v>66</v>
      </c>
      <c r="J350" s="240"/>
    </row>
    <row r="351" spans="1:10" ht="48" customHeight="1" x14ac:dyDescent="0.2">
      <c r="A351" s="3" t="s">
        <v>498</v>
      </c>
      <c r="B351" s="3" t="s">
        <v>513</v>
      </c>
      <c r="C351" s="3" t="s">
        <v>514</v>
      </c>
      <c r="D351" s="3">
        <v>0.3</v>
      </c>
      <c r="E351" s="3">
        <v>2.5</v>
      </c>
      <c r="F351" s="3" t="s">
        <v>224</v>
      </c>
      <c r="G351" s="3" t="s">
        <v>229</v>
      </c>
      <c r="H351" s="4">
        <v>1800000</v>
      </c>
      <c r="I351" s="44" t="s">
        <v>66</v>
      </c>
      <c r="J351" s="240"/>
    </row>
    <row r="352" spans="1:10" ht="48" customHeight="1" x14ac:dyDescent="0.2">
      <c r="A352" s="3" t="s">
        <v>498</v>
      </c>
      <c r="B352" s="3" t="s">
        <v>515</v>
      </c>
      <c r="C352" s="3" t="s">
        <v>516</v>
      </c>
      <c r="D352" s="3">
        <v>0.4</v>
      </c>
      <c r="E352" s="3">
        <v>2.5</v>
      </c>
      <c r="F352" s="3" t="s">
        <v>224</v>
      </c>
      <c r="G352" s="3" t="s">
        <v>229</v>
      </c>
      <c r="H352" s="4">
        <v>2400000</v>
      </c>
      <c r="I352" s="44" t="s">
        <v>66</v>
      </c>
      <c r="J352" s="240"/>
    </row>
    <row r="353" spans="1:10" ht="48" customHeight="1" x14ac:dyDescent="0.2">
      <c r="A353" s="3" t="s">
        <v>498</v>
      </c>
      <c r="B353" s="3" t="s">
        <v>406</v>
      </c>
      <c r="C353" s="3" t="s">
        <v>517</v>
      </c>
      <c r="D353" s="3">
        <v>0.5</v>
      </c>
      <c r="E353" s="3">
        <v>2.5</v>
      </c>
      <c r="F353" s="3" t="s">
        <v>220</v>
      </c>
      <c r="G353" s="3" t="s">
        <v>221</v>
      </c>
      <c r="H353" s="4">
        <v>3000000</v>
      </c>
      <c r="I353" s="44" t="s">
        <v>66</v>
      </c>
      <c r="J353" s="240"/>
    </row>
    <row r="354" spans="1:10" ht="48" customHeight="1" x14ac:dyDescent="0.2">
      <c r="A354" s="3" t="s">
        <v>498</v>
      </c>
      <c r="B354" s="3" t="s">
        <v>518</v>
      </c>
      <c r="C354" s="3" t="s">
        <v>519</v>
      </c>
      <c r="D354" s="3">
        <v>0.3</v>
      </c>
      <c r="E354" s="3">
        <v>6</v>
      </c>
      <c r="F354" s="3" t="s">
        <v>224</v>
      </c>
      <c r="G354" s="3" t="s">
        <v>229</v>
      </c>
      <c r="H354" s="4">
        <v>1800000</v>
      </c>
      <c r="I354" s="44" t="s">
        <v>66</v>
      </c>
      <c r="J354" s="240"/>
    </row>
    <row r="355" spans="1:10" ht="48" customHeight="1" x14ac:dyDescent="0.2">
      <c r="A355" s="3" t="s">
        <v>498</v>
      </c>
      <c r="B355" s="3" t="s">
        <v>406</v>
      </c>
      <c r="C355" s="3" t="s">
        <v>520</v>
      </c>
      <c r="D355" s="3">
        <v>0.5</v>
      </c>
      <c r="E355" s="3">
        <v>3</v>
      </c>
      <c r="F355" s="3" t="s">
        <v>224</v>
      </c>
      <c r="G355" s="3" t="s">
        <v>229</v>
      </c>
      <c r="H355" s="4">
        <v>3000000</v>
      </c>
      <c r="I355" s="44" t="s">
        <v>66</v>
      </c>
      <c r="J355" s="240"/>
    </row>
    <row r="356" spans="1:10" ht="48" customHeight="1" x14ac:dyDescent="0.2">
      <c r="A356" s="3" t="s">
        <v>498</v>
      </c>
      <c r="B356" s="3" t="s">
        <v>504</v>
      </c>
      <c r="C356" s="3" t="s">
        <v>521</v>
      </c>
      <c r="D356" s="3">
        <v>0.4</v>
      </c>
      <c r="E356" s="3">
        <v>3</v>
      </c>
      <c r="F356" s="3" t="s">
        <v>220</v>
      </c>
      <c r="G356" s="3" t="s">
        <v>221</v>
      </c>
      <c r="H356" s="4">
        <v>2400000</v>
      </c>
      <c r="I356" s="44" t="s">
        <v>66</v>
      </c>
      <c r="J356" s="240"/>
    </row>
    <row r="357" spans="1:10" ht="48" customHeight="1" x14ac:dyDescent="0.2">
      <c r="A357" s="3" t="s">
        <v>498</v>
      </c>
      <c r="B357" s="3" t="s">
        <v>507</v>
      </c>
      <c r="C357" s="3" t="s">
        <v>522</v>
      </c>
      <c r="D357" s="3">
        <v>0.3</v>
      </c>
      <c r="E357" s="3">
        <v>4</v>
      </c>
      <c r="F357" s="3" t="s">
        <v>224</v>
      </c>
      <c r="G357" s="3" t="s">
        <v>229</v>
      </c>
      <c r="H357" s="4">
        <v>1800000</v>
      </c>
      <c r="I357" s="44" t="s">
        <v>66</v>
      </c>
      <c r="J357" s="240"/>
    </row>
    <row r="358" spans="1:10" ht="48" customHeight="1" x14ac:dyDescent="0.2">
      <c r="A358" s="3" t="s">
        <v>498</v>
      </c>
      <c r="B358" s="3" t="s">
        <v>504</v>
      </c>
      <c r="C358" s="3" t="s">
        <v>505</v>
      </c>
      <c r="D358" s="3">
        <v>0.5</v>
      </c>
      <c r="E358" s="3">
        <v>4</v>
      </c>
      <c r="F358" s="3" t="s">
        <v>224</v>
      </c>
      <c r="G358" s="3" t="s">
        <v>229</v>
      </c>
      <c r="H358" s="4">
        <v>3000000</v>
      </c>
      <c r="I358" s="44" t="s">
        <v>66</v>
      </c>
      <c r="J358" s="240"/>
    </row>
    <row r="359" spans="1:10" ht="48" customHeight="1" x14ac:dyDescent="0.2">
      <c r="A359" s="3" t="s">
        <v>498</v>
      </c>
      <c r="B359" s="3" t="s">
        <v>523</v>
      </c>
      <c r="C359" s="3" t="s">
        <v>524</v>
      </c>
      <c r="D359" s="3">
        <v>0.5</v>
      </c>
      <c r="E359" s="3">
        <v>3.5</v>
      </c>
      <c r="F359" s="3" t="s">
        <v>220</v>
      </c>
      <c r="G359" s="3" t="s">
        <v>221</v>
      </c>
      <c r="H359" s="4">
        <v>3000000</v>
      </c>
      <c r="I359" s="44" t="s">
        <v>66</v>
      </c>
      <c r="J359" s="240"/>
    </row>
    <row r="360" spans="1:10" ht="48" customHeight="1" x14ac:dyDescent="0.2">
      <c r="A360" s="3" t="s">
        <v>498</v>
      </c>
      <c r="B360" s="3" t="s">
        <v>525</v>
      </c>
      <c r="C360" s="3" t="s">
        <v>526</v>
      </c>
      <c r="D360" s="3">
        <v>0.5</v>
      </c>
      <c r="E360" s="3">
        <v>3.5</v>
      </c>
      <c r="F360" s="3" t="s">
        <v>224</v>
      </c>
      <c r="G360" s="3" t="s">
        <v>229</v>
      </c>
      <c r="H360" s="4">
        <v>3000000</v>
      </c>
      <c r="I360" s="44" t="s">
        <v>66</v>
      </c>
      <c r="J360" s="240"/>
    </row>
    <row r="361" spans="1:10" ht="48" customHeight="1" x14ac:dyDescent="0.2">
      <c r="A361" s="3" t="s">
        <v>498</v>
      </c>
      <c r="B361" s="3" t="s">
        <v>525</v>
      </c>
      <c r="C361" s="3" t="s">
        <v>527</v>
      </c>
      <c r="D361" s="3">
        <v>0.3</v>
      </c>
      <c r="E361" s="3">
        <v>3.5</v>
      </c>
      <c r="F361" s="3" t="s">
        <v>220</v>
      </c>
      <c r="G361" s="3" t="s">
        <v>221</v>
      </c>
      <c r="H361" s="4">
        <v>1800000</v>
      </c>
      <c r="I361" s="44" t="s">
        <v>66</v>
      </c>
      <c r="J361" s="240"/>
    </row>
    <row r="362" spans="1:10" ht="48" customHeight="1" x14ac:dyDescent="0.2">
      <c r="A362" s="3" t="s">
        <v>498</v>
      </c>
      <c r="B362" s="3" t="s">
        <v>525</v>
      </c>
      <c r="C362" s="3" t="s">
        <v>528</v>
      </c>
      <c r="D362" s="3">
        <v>0.3</v>
      </c>
      <c r="E362" s="3">
        <v>2.5</v>
      </c>
      <c r="F362" s="3" t="s">
        <v>220</v>
      </c>
      <c r="G362" s="3" t="s">
        <v>221</v>
      </c>
      <c r="H362" s="4">
        <v>1800000</v>
      </c>
      <c r="I362" s="44" t="s">
        <v>66</v>
      </c>
      <c r="J362" s="240"/>
    </row>
    <row r="363" spans="1:10" ht="48" customHeight="1" x14ac:dyDescent="0.2">
      <c r="A363" s="3" t="s">
        <v>498</v>
      </c>
      <c r="B363" s="3" t="s">
        <v>525</v>
      </c>
      <c r="C363" s="3" t="s">
        <v>529</v>
      </c>
      <c r="D363" s="3">
        <v>0.3</v>
      </c>
      <c r="E363" s="3">
        <v>2</v>
      </c>
      <c r="F363" s="3" t="s">
        <v>224</v>
      </c>
      <c r="G363" s="3" t="s">
        <v>229</v>
      </c>
      <c r="H363" s="4">
        <v>1800000</v>
      </c>
      <c r="I363" s="44" t="s">
        <v>66</v>
      </c>
      <c r="J363" s="240"/>
    </row>
    <row r="364" spans="1:10" ht="48" customHeight="1" x14ac:dyDescent="0.2">
      <c r="A364" s="3" t="s">
        <v>498</v>
      </c>
      <c r="B364" s="3" t="s">
        <v>530</v>
      </c>
      <c r="C364" s="3" t="s">
        <v>531</v>
      </c>
      <c r="D364" s="3">
        <v>0.5</v>
      </c>
      <c r="E364" s="3">
        <v>4</v>
      </c>
      <c r="F364" s="3" t="s">
        <v>220</v>
      </c>
      <c r="G364" s="3" t="s">
        <v>221</v>
      </c>
      <c r="H364" s="4">
        <v>3000000</v>
      </c>
      <c r="I364" s="44" t="s">
        <v>66</v>
      </c>
      <c r="J364" s="240"/>
    </row>
    <row r="365" spans="1:10" ht="48" customHeight="1" x14ac:dyDescent="0.2">
      <c r="A365" s="3" t="s">
        <v>498</v>
      </c>
      <c r="B365" s="3" t="s">
        <v>511</v>
      </c>
      <c r="C365" s="3" t="s">
        <v>532</v>
      </c>
      <c r="D365" s="3">
        <v>0.3</v>
      </c>
      <c r="E365" s="3">
        <v>3</v>
      </c>
      <c r="F365" s="3" t="s">
        <v>220</v>
      </c>
      <c r="G365" s="3" t="s">
        <v>221</v>
      </c>
      <c r="H365" s="4">
        <v>1800000</v>
      </c>
      <c r="I365" s="44" t="s">
        <v>66</v>
      </c>
      <c r="J365" s="240"/>
    </row>
    <row r="366" spans="1:10" ht="48" customHeight="1" x14ac:dyDescent="0.2">
      <c r="A366" s="3" t="s">
        <v>498</v>
      </c>
      <c r="B366" s="3" t="s">
        <v>511</v>
      </c>
      <c r="C366" s="3" t="s">
        <v>533</v>
      </c>
      <c r="D366" s="3">
        <v>0.3</v>
      </c>
      <c r="E366" s="3">
        <v>3.5</v>
      </c>
      <c r="F366" s="3" t="s">
        <v>220</v>
      </c>
      <c r="G366" s="3" t="s">
        <v>221</v>
      </c>
      <c r="H366" s="4">
        <v>1800000</v>
      </c>
      <c r="I366" s="44" t="s">
        <v>66</v>
      </c>
      <c r="J366" s="240"/>
    </row>
    <row r="367" spans="1:10" ht="48" customHeight="1" x14ac:dyDescent="0.2">
      <c r="A367" s="3" t="s">
        <v>498</v>
      </c>
      <c r="B367" s="3" t="s">
        <v>452</v>
      </c>
      <c r="C367" s="3" t="s">
        <v>292</v>
      </c>
      <c r="D367" s="3">
        <v>0.3</v>
      </c>
      <c r="E367" s="3">
        <v>3.5</v>
      </c>
      <c r="F367" s="3" t="s">
        <v>353</v>
      </c>
      <c r="G367" s="3" t="s">
        <v>221</v>
      </c>
      <c r="H367" s="4">
        <v>1800000</v>
      </c>
      <c r="I367" s="44" t="s">
        <v>66</v>
      </c>
      <c r="J367" s="240"/>
    </row>
    <row r="368" spans="1:10" ht="48" customHeight="1" x14ac:dyDescent="0.2">
      <c r="A368" s="3" t="s">
        <v>498</v>
      </c>
      <c r="B368" s="3" t="s">
        <v>406</v>
      </c>
      <c r="C368" s="3" t="s">
        <v>534</v>
      </c>
      <c r="D368" s="3">
        <v>0.3</v>
      </c>
      <c r="E368" s="3">
        <v>2.5</v>
      </c>
      <c r="F368" s="3" t="s">
        <v>220</v>
      </c>
      <c r="G368" s="3" t="s">
        <v>221</v>
      </c>
      <c r="H368" s="4">
        <v>1800000</v>
      </c>
      <c r="I368" s="44" t="s">
        <v>66</v>
      </c>
      <c r="J368" s="240"/>
    </row>
    <row r="369" spans="1:10" ht="48" customHeight="1" x14ac:dyDescent="0.2">
      <c r="A369" s="3" t="s">
        <v>498</v>
      </c>
      <c r="B369" s="3" t="s">
        <v>452</v>
      </c>
      <c r="C369" s="3" t="s">
        <v>535</v>
      </c>
      <c r="D369" s="3">
        <v>0.5</v>
      </c>
      <c r="E369" s="3">
        <v>2.5</v>
      </c>
      <c r="F369" s="3" t="s">
        <v>220</v>
      </c>
      <c r="G369" s="3" t="s">
        <v>221</v>
      </c>
      <c r="H369" s="4">
        <v>3000000</v>
      </c>
      <c r="I369" s="44" t="s">
        <v>66</v>
      </c>
      <c r="J369" s="240"/>
    </row>
    <row r="370" spans="1:10" ht="48" customHeight="1" x14ac:dyDescent="0.2">
      <c r="A370" s="3" t="s">
        <v>498</v>
      </c>
      <c r="B370" s="3" t="s">
        <v>536</v>
      </c>
      <c r="C370" s="3" t="s">
        <v>537</v>
      </c>
      <c r="D370" s="3">
        <v>0.3</v>
      </c>
      <c r="E370" s="3">
        <v>4</v>
      </c>
      <c r="F370" s="3" t="s">
        <v>220</v>
      </c>
      <c r="G370" s="3" t="s">
        <v>221</v>
      </c>
      <c r="H370" s="4">
        <v>1800000</v>
      </c>
      <c r="I370" s="44" t="s">
        <v>66</v>
      </c>
      <c r="J370" s="240"/>
    </row>
    <row r="371" spans="1:10" ht="48" customHeight="1" x14ac:dyDescent="0.2">
      <c r="A371" s="3" t="s">
        <v>498</v>
      </c>
      <c r="B371" s="3" t="s">
        <v>536</v>
      </c>
      <c r="C371" s="3" t="s">
        <v>538</v>
      </c>
      <c r="D371" s="3">
        <v>0.3</v>
      </c>
      <c r="E371" s="3">
        <v>5</v>
      </c>
      <c r="F371" s="3" t="s">
        <v>224</v>
      </c>
      <c r="G371" s="3" t="s">
        <v>229</v>
      </c>
      <c r="H371" s="4">
        <v>1800000</v>
      </c>
      <c r="I371" s="44" t="s">
        <v>66</v>
      </c>
      <c r="J371" s="240"/>
    </row>
    <row r="372" spans="1:10" ht="48" customHeight="1" x14ac:dyDescent="0.2">
      <c r="A372" s="3" t="s">
        <v>498</v>
      </c>
      <c r="B372" s="3" t="s">
        <v>539</v>
      </c>
      <c r="C372" s="3" t="s">
        <v>540</v>
      </c>
      <c r="D372" s="3">
        <v>0.5</v>
      </c>
      <c r="E372" s="3">
        <v>3.5</v>
      </c>
      <c r="F372" s="3" t="s">
        <v>220</v>
      </c>
      <c r="G372" s="3" t="s">
        <v>221</v>
      </c>
      <c r="H372" s="4">
        <v>3000000</v>
      </c>
      <c r="I372" s="44" t="s">
        <v>66</v>
      </c>
      <c r="J372" s="240"/>
    </row>
    <row r="373" spans="1:10" ht="48" customHeight="1" x14ac:dyDescent="0.2">
      <c r="A373" s="3" t="s">
        <v>498</v>
      </c>
      <c r="B373" s="3" t="s">
        <v>536</v>
      </c>
      <c r="C373" s="3" t="s">
        <v>541</v>
      </c>
      <c r="D373" s="3">
        <v>0.3</v>
      </c>
      <c r="E373" s="3">
        <v>2.5</v>
      </c>
      <c r="F373" s="3" t="s">
        <v>220</v>
      </c>
      <c r="G373" s="3" t="s">
        <v>221</v>
      </c>
      <c r="H373" s="4">
        <v>1800000</v>
      </c>
      <c r="I373" s="44" t="s">
        <v>66</v>
      </c>
      <c r="J373" s="240"/>
    </row>
    <row r="374" spans="1:10" ht="48" customHeight="1" x14ac:dyDescent="0.2">
      <c r="A374" s="3" t="s">
        <v>498</v>
      </c>
      <c r="B374" s="3" t="s">
        <v>536</v>
      </c>
      <c r="C374" s="3" t="s">
        <v>542</v>
      </c>
      <c r="D374" s="3">
        <v>0.3</v>
      </c>
      <c r="E374" s="3">
        <v>2.5</v>
      </c>
      <c r="F374" s="3" t="s">
        <v>220</v>
      </c>
      <c r="G374" s="3" t="s">
        <v>221</v>
      </c>
      <c r="H374" s="4">
        <v>1800000</v>
      </c>
      <c r="I374" s="44" t="s">
        <v>66</v>
      </c>
      <c r="J374" s="240"/>
    </row>
    <row r="375" spans="1:10" ht="48" customHeight="1" x14ac:dyDescent="0.2">
      <c r="A375" s="3" t="s">
        <v>498</v>
      </c>
      <c r="B375" s="3" t="s">
        <v>536</v>
      </c>
      <c r="C375" s="3" t="s">
        <v>543</v>
      </c>
      <c r="D375" s="3">
        <v>0.3</v>
      </c>
      <c r="E375" s="3">
        <v>3</v>
      </c>
      <c r="F375" s="3" t="s">
        <v>353</v>
      </c>
      <c r="G375" s="3" t="s">
        <v>544</v>
      </c>
      <c r="H375" s="4">
        <v>1800000</v>
      </c>
      <c r="I375" s="44" t="s">
        <v>66</v>
      </c>
      <c r="J375" s="240"/>
    </row>
    <row r="376" spans="1:10" ht="48" customHeight="1" x14ac:dyDescent="0.2">
      <c r="A376" s="3" t="s">
        <v>498</v>
      </c>
      <c r="B376" s="3" t="s">
        <v>513</v>
      </c>
      <c r="C376" s="3" t="s">
        <v>545</v>
      </c>
      <c r="D376" s="3">
        <v>0.5</v>
      </c>
      <c r="E376" s="3">
        <v>2.5</v>
      </c>
      <c r="F376" s="3" t="s">
        <v>220</v>
      </c>
      <c r="G376" s="3" t="s">
        <v>221</v>
      </c>
      <c r="H376" s="4">
        <v>3000000</v>
      </c>
      <c r="I376" s="44" t="s">
        <v>66</v>
      </c>
      <c r="J376" s="240"/>
    </row>
    <row r="377" spans="1:10" ht="48" customHeight="1" x14ac:dyDescent="0.2">
      <c r="A377" s="3" t="s">
        <v>498</v>
      </c>
      <c r="B377" s="3" t="s">
        <v>513</v>
      </c>
      <c r="C377" s="3" t="s">
        <v>546</v>
      </c>
      <c r="D377" s="3">
        <v>0.5</v>
      </c>
      <c r="E377" s="3">
        <v>2.5</v>
      </c>
      <c r="F377" s="3" t="s">
        <v>220</v>
      </c>
      <c r="G377" s="3" t="s">
        <v>221</v>
      </c>
      <c r="H377" s="4">
        <v>3000000</v>
      </c>
      <c r="I377" s="44" t="s">
        <v>66</v>
      </c>
      <c r="J377" s="240"/>
    </row>
    <row r="378" spans="1:10" ht="48" customHeight="1" x14ac:dyDescent="0.2">
      <c r="A378" s="3" t="s">
        <v>498</v>
      </c>
      <c r="B378" s="3" t="s">
        <v>547</v>
      </c>
      <c r="C378" s="3" t="s">
        <v>548</v>
      </c>
      <c r="D378" s="3">
        <v>0.3</v>
      </c>
      <c r="E378" s="3">
        <v>6</v>
      </c>
      <c r="F378" s="3" t="s">
        <v>224</v>
      </c>
      <c r="G378" s="3" t="s">
        <v>229</v>
      </c>
      <c r="H378" s="4">
        <v>1800000</v>
      </c>
      <c r="I378" s="44" t="s">
        <v>66</v>
      </c>
      <c r="J378" s="240"/>
    </row>
    <row r="379" spans="1:10" ht="48" customHeight="1" x14ac:dyDescent="0.2">
      <c r="A379" s="3" t="s">
        <v>498</v>
      </c>
      <c r="B379" s="3" t="s">
        <v>279</v>
      </c>
      <c r="C379" s="3" t="s">
        <v>549</v>
      </c>
      <c r="D379" s="3">
        <v>0.5</v>
      </c>
      <c r="E379" s="3">
        <v>2.5</v>
      </c>
      <c r="F379" s="3" t="s">
        <v>224</v>
      </c>
      <c r="G379" s="3" t="s">
        <v>229</v>
      </c>
      <c r="H379" s="4">
        <v>3000000</v>
      </c>
      <c r="I379" s="44" t="s">
        <v>66</v>
      </c>
      <c r="J379" s="240"/>
    </row>
    <row r="380" spans="1:10" ht="48" customHeight="1" x14ac:dyDescent="0.2">
      <c r="A380" s="3" t="s">
        <v>498</v>
      </c>
      <c r="B380" s="3" t="s">
        <v>550</v>
      </c>
      <c r="C380" s="3" t="s">
        <v>551</v>
      </c>
      <c r="D380" s="3">
        <v>0.5</v>
      </c>
      <c r="E380" s="3">
        <v>2.5</v>
      </c>
      <c r="F380" s="3" t="s">
        <v>220</v>
      </c>
      <c r="G380" s="3" t="s">
        <v>221</v>
      </c>
      <c r="H380" s="4">
        <v>3000000</v>
      </c>
      <c r="I380" s="44" t="s">
        <v>66</v>
      </c>
      <c r="J380" s="240"/>
    </row>
    <row r="381" spans="1:10" ht="48" customHeight="1" x14ac:dyDescent="0.2">
      <c r="A381" s="3" t="s">
        <v>498</v>
      </c>
      <c r="B381" s="3" t="s">
        <v>515</v>
      </c>
      <c r="C381" s="3" t="s">
        <v>552</v>
      </c>
      <c r="D381" s="3">
        <v>0.3</v>
      </c>
      <c r="E381" s="3">
        <v>2.5</v>
      </c>
      <c r="F381" s="3" t="s">
        <v>220</v>
      </c>
      <c r="G381" s="3" t="s">
        <v>221</v>
      </c>
      <c r="H381" s="4">
        <v>1800000</v>
      </c>
      <c r="I381" s="44" t="s">
        <v>66</v>
      </c>
      <c r="J381" s="240"/>
    </row>
    <row r="382" spans="1:10" ht="48" customHeight="1" x14ac:dyDescent="0.2">
      <c r="A382" s="3" t="s">
        <v>498</v>
      </c>
      <c r="B382" s="3" t="s">
        <v>515</v>
      </c>
      <c r="C382" s="3" t="s">
        <v>553</v>
      </c>
      <c r="D382" s="3">
        <v>0.5</v>
      </c>
      <c r="E382" s="3">
        <v>2.5</v>
      </c>
      <c r="F382" s="3" t="s">
        <v>224</v>
      </c>
      <c r="G382" s="3" t="s">
        <v>229</v>
      </c>
      <c r="H382" s="4">
        <v>3000000</v>
      </c>
      <c r="I382" s="44" t="s">
        <v>66</v>
      </c>
      <c r="J382" s="240"/>
    </row>
    <row r="383" spans="1:10" ht="48" customHeight="1" x14ac:dyDescent="0.2">
      <c r="A383" s="3" t="s">
        <v>498</v>
      </c>
      <c r="B383" s="3" t="s">
        <v>536</v>
      </c>
      <c r="C383" s="3" t="s">
        <v>537</v>
      </c>
      <c r="D383" s="3">
        <v>0.3</v>
      </c>
      <c r="E383" s="3">
        <v>4</v>
      </c>
      <c r="F383" s="3" t="s">
        <v>224</v>
      </c>
      <c r="G383" s="3" t="s">
        <v>229</v>
      </c>
      <c r="H383" s="4">
        <v>1800000</v>
      </c>
      <c r="I383" s="44" t="s">
        <v>66</v>
      </c>
      <c r="J383" s="240"/>
    </row>
    <row r="384" spans="1:10" ht="48" customHeight="1" x14ac:dyDescent="0.2">
      <c r="A384" s="3" t="s">
        <v>498</v>
      </c>
      <c r="B384" s="3" t="s">
        <v>507</v>
      </c>
      <c r="C384" s="3" t="s">
        <v>554</v>
      </c>
      <c r="D384" s="3">
        <v>0.5</v>
      </c>
      <c r="E384" s="3">
        <v>3</v>
      </c>
      <c r="F384" s="3" t="s">
        <v>220</v>
      </c>
      <c r="G384" s="3" t="s">
        <v>221</v>
      </c>
      <c r="H384" s="4">
        <v>3000000</v>
      </c>
      <c r="I384" s="44" t="s">
        <v>66</v>
      </c>
      <c r="J384" s="240"/>
    </row>
    <row r="385" spans="1:10" ht="48" customHeight="1" x14ac:dyDescent="0.2">
      <c r="A385" s="3" t="s">
        <v>498</v>
      </c>
      <c r="B385" s="3" t="s">
        <v>525</v>
      </c>
      <c r="C385" s="3" t="s">
        <v>555</v>
      </c>
      <c r="D385" s="3">
        <v>0.3</v>
      </c>
      <c r="E385" s="3">
        <v>2.5</v>
      </c>
      <c r="F385" s="3" t="s">
        <v>224</v>
      </c>
      <c r="G385" s="3" t="s">
        <v>229</v>
      </c>
      <c r="H385" s="4">
        <v>1800000</v>
      </c>
      <c r="I385" s="44" t="s">
        <v>66</v>
      </c>
      <c r="J385" s="240"/>
    </row>
    <row r="386" spans="1:10" ht="48" customHeight="1" x14ac:dyDescent="0.2">
      <c r="A386" s="3" t="s">
        <v>498</v>
      </c>
      <c r="B386" s="3" t="s">
        <v>288</v>
      </c>
      <c r="C386" s="3" t="s">
        <v>2018</v>
      </c>
      <c r="D386" s="3">
        <v>5.8</v>
      </c>
      <c r="E386" s="3">
        <v>6.5</v>
      </c>
      <c r="F386" s="3" t="s">
        <v>1994</v>
      </c>
      <c r="G386" s="3" t="s">
        <v>1865</v>
      </c>
      <c r="H386" s="4">
        <v>1000000</v>
      </c>
      <c r="I386" s="44" t="s">
        <v>66</v>
      </c>
      <c r="J386" s="240"/>
    </row>
    <row r="387" spans="1:10" ht="48" customHeight="1" x14ac:dyDescent="0.2">
      <c r="A387" s="3" t="s">
        <v>498</v>
      </c>
      <c r="B387" s="3" t="s">
        <v>288</v>
      </c>
      <c r="C387" s="3" t="s">
        <v>2019</v>
      </c>
      <c r="D387" s="3">
        <v>5.8</v>
      </c>
      <c r="E387" s="3">
        <v>6.5</v>
      </c>
      <c r="F387" s="3" t="s">
        <v>1994</v>
      </c>
      <c r="G387" s="3" t="s">
        <v>1865</v>
      </c>
      <c r="H387" s="4">
        <v>2000000</v>
      </c>
      <c r="I387" s="44" t="s">
        <v>66</v>
      </c>
      <c r="J387" s="240"/>
    </row>
    <row r="388" spans="1:10" ht="48" customHeight="1" x14ac:dyDescent="0.2">
      <c r="A388" s="3" t="s">
        <v>498</v>
      </c>
      <c r="B388" s="3" t="s">
        <v>288</v>
      </c>
      <c r="C388" s="3" t="s">
        <v>2020</v>
      </c>
      <c r="D388" s="3">
        <v>5.8</v>
      </c>
      <c r="E388" s="3">
        <v>6.5</v>
      </c>
      <c r="F388" s="3" t="s">
        <v>2021</v>
      </c>
      <c r="G388" s="3" t="s">
        <v>2022</v>
      </c>
      <c r="H388" s="4">
        <v>50000000</v>
      </c>
      <c r="I388" s="44" t="s">
        <v>66</v>
      </c>
      <c r="J388" s="240"/>
    </row>
    <row r="389" spans="1:10" ht="48" customHeight="1" x14ac:dyDescent="0.2">
      <c r="A389" s="3" t="s">
        <v>498</v>
      </c>
      <c r="B389" s="3" t="s">
        <v>530</v>
      </c>
      <c r="C389" s="3" t="s">
        <v>2023</v>
      </c>
      <c r="D389" s="3">
        <v>5.8</v>
      </c>
      <c r="E389" s="3">
        <v>6.5</v>
      </c>
      <c r="F389" s="3" t="s">
        <v>2024</v>
      </c>
      <c r="G389" s="3" t="s">
        <v>1999</v>
      </c>
      <c r="H389" s="4">
        <v>5000000</v>
      </c>
      <c r="I389" s="44" t="s">
        <v>66</v>
      </c>
      <c r="J389" s="240"/>
    </row>
    <row r="390" spans="1:10" ht="48" customHeight="1" x14ac:dyDescent="0.2">
      <c r="A390" s="3" t="s">
        <v>498</v>
      </c>
      <c r="B390" s="3" t="s">
        <v>530</v>
      </c>
      <c r="C390" s="3" t="s">
        <v>2025</v>
      </c>
      <c r="D390" s="3">
        <v>5.8</v>
      </c>
      <c r="E390" s="3">
        <v>6.5</v>
      </c>
      <c r="F390" s="3" t="s">
        <v>2024</v>
      </c>
      <c r="G390" s="3" t="s">
        <v>1999</v>
      </c>
      <c r="H390" s="4">
        <v>5000000</v>
      </c>
      <c r="I390" s="44" t="s">
        <v>66</v>
      </c>
      <c r="J390" s="240"/>
    </row>
    <row r="391" spans="1:10" ht="48" customHeight="1" x14ac:dyDescent="0.2">
      <c r="A391" s="3" t="s">
        <v>498</v>
      </c>
      <c r="B391" s="3" t="s">
        <v>530</v>
      </c>
      <c r="C391" s="3" t="s">
        <v>2026</v>
      </c>
      <c r="D391" s="3">
        <v>5.8</v>
      </c>
      <c r="E391" s="3">
        <v>6.5</v>
      </c>
      <c r="F391" s="3" t="s">
        <v>2024</v>
      </c>
      <c r="G391" s="3" t="s">
        <v>1999</v>
      </c>
      <c r="H391" s="4">
        <v>5000000</v>
      </c>
      <c r="I391" s="44" t="s">
        <v>66</v>
      </c>
      <c r="J391" s="240"/>
    </row>
    <row r="392" spans="1:10" ht="48" customHeight="1" x14ac:dyDescent="0.2">
      <c r="A392" s="3" t="s">
        <v>498</v>
      </c>
      <c r="B392" s="3" t="s">
        <v>530</v>
      </c>
      <c r="C392" s="3" t="s">
        <v>2027</v>
      </c>
      <c r="D392" s="3">
        <v>15.87</v>
      </c>
      <c r="E392" s="3">
        <v>6.5</v>
      </c>
      <c r="F392" s="3" t="s">
        <v>2024</v>
      </c>
      <c r="G392" s="3" t="s">
        <v>1999</v>
      </c>
      <c r="H392" s="4">
        <v>5000000</v>
      </c>
      <c r="I392" s="44" t="s">
        <v>66</v>
      </c>
      <c r="J392" s="240"/>
    </row>
    <row r="393" spans="1:10" ht="48" customHeight="1" x14ac:dyDescent="0.2">
      <c r="A393" s="3" t="s">
        <v>498</v>
      </c>
      <c r="B393" s="3" t="s">
        <v>47</v>
      </c>
      <c r="C393" s="3" t="s">
        <v>2028</v>
      </c>
      <c r="D393" s="3">
        <v>10.07</v>
      </c>
      <c r="E393" s="3">
        <v>5.5</v>
      </c>
      <c r="F393" s="3" t="s">
        <v>2029</v>
      </c>
      <c r="G393" s="3" t="s">
        <v>2002</v>
      </c>
      <c r="H393" s="4">
        <v>10000000</v>
      </c>
      <c r="I393" s="44" t="s">
        <v>66</v>
      </c>
      <c r="J393" s="240"/>
    </row>
    <row r="394" spans="1:10" ht="48" customHeight="1" x14ac:dyDescent="0.2">
      <c r="A394" s="3" t="s">
        <v>498</v>
      </c>
      <c r="B394" s="3" t="s">
        <v>931</v>
      </c>
      <c r="C394" s="3" t="s">
        <v>2030</v>
      </c>
      <c r="D394" s="3">
        <v>10.07</v>
      </c>
      <c r="E394" s="3">
        <v>5.5</v>
      </c>
      <c r="F394" s="3" t="s">
        <v>2029</v>
      </c>
      <c r="G394" s="3" t="s">
        <v>2002</v>
      </c>
      <c r="H394" s="4">
        <v>10000000</v>
      </c>
      <c r="I394" s="44" t="s">
        <v>66</v>
      </c>
      <c r="J394" s="240"/>
    </row>
    <row r="395" spans="1:10" ht="48" customHeight="1" x14ac:dyDescent="0.2">
      <c r="A395" s="3" t="s">
        <v>556</v>
      </c>
      <c r="B395" s="3" t="s">
        <v>2031</v>
      </c>
      <c r="C395" s="3" t="s">
        <v>2032</v>
      </c>
      <c r="D395" s="3">
        <v>8.2349999999999994</v>
      </c>
      <c r="E395" s="3">
        <v>5</v>
      </c>
      <c r="F395" s="3" t="s">
        <v>2033</v>
      </c>
      <c r="G395" s="3" t="s">
        <v>1865</v>
      </c>
      <c r="H395" s="4">
        <v>2000000</v>
      </c>
      <c r="I395" s="44" t="s">
        <v>66</v>
      </c>
      <c r="J395" s="240"/>
    </row>
    <row r="396" spans="1:10" ht="48" customHeight="1" x14ac:dyDescent="0.2">
      <c r="A396" s="3" t="s">
        <v>556</v>
      </c>
      <c r="B396" s="3" t="s">
        <v>2034</v>
      </c>
      <c r="C396" s="3" t="s">
        <v>2035</v>
      </c>
      <c r="D396" s="3">
        <v>8.2349999999999994</v>
      </c>
      <c r="E396" s="3">
        <v>5</v>
      </c>
      <c r="F396" s="3" t="s">
        <v>1992</v>
      </c>
      <c r="G396" s="3" t="s">
        <v>1865</v>
      </c>
      <c r="H396" s="4">
        <v>800000</v>
      </c>
      <c r="I396" s="44" t="s">
        <v>66</v>
      </c>
      <c r="J396" s="240"/>
    </row>
    <row r="397" spans="1:10" ht="48" customHeight="1" x14ac:dyDescent="0.2">
      <c r="A397" s="3" t="s">
        <v>556</v>
      </c>
      <c r="B397" s="3" t="s">
        <v>576</v>
      </c>
      <c r="C397" s="3" t="s">
        <v>2036</v>
      </c>
      <c r="D397" s="3">
        <v>8.2349999999999994</v>
      </c>
      <c r="E397" s="3">
        <v>5</v>
      </c>
      <c r="F397" s="3" t="s">
        <v>1994</v>
      </c>
      <c r="G397" s="3" t="s">
        <v>1865</v>
      </c>
      <c r="H397" s="4">
        <v>800000</v>
      </c>
      <c r="I397" s="44" t="s">
        <v>66</v>
      </c>
      <c r="J397" s="240"/>
    </row>
    <row r="398" spans="1:10" ht="48" customHeight="1" x14ac:dyDescent="0.2">
      <c r="A398" s="3" t="s">
        <v>556</v>
      </c>
      <c r="B398" s="3" t="s">
        <v>557</v>
      </c>
      <c r="C398" s="3" t="s">
        <v>558</v>
      </c>
      <c r="D398" s="3">
        <v>1</v>
      </c>
      <c r="E398" s="3">
        <v>3</v>
      </c>
      <c r="F398" s="3" t="s">
        <v>220</v>
      </c>
      <c r="G398" s="3" t="s">
        <v>221</v>
      </c>
      <c r="H398" s="4">
        <v>6000000</v>
      </c>
      <c r="I398" s="44" t="s">
        <v>66</v>
      </c>
      <c r="J398" s="240"/>
    </row>
    <row r="399" spans="1:10" ht="48" customHeight="1" x14ac:dyDescent="0.2">
      <c r="A399" s="3" t="s">
        <v>556</v>
      </c>
      <c r="B399" s="3" t="s">
        <v>134</v>
      </c>
      <c r="C399" s="3" t="s">
        <v>559</v>
      </c>
      <c r="D399" s="3">
        <v>1</v>
      </c>
      <c r="E399" s="3">
        <v>3.5</v>
      </c>
      <c r="F399" s="3" t="s">
        <v>224</v>
      </c>
      <c r="G399" s="3" t="s">
        <v>229</v>
      </c>
      <c r="H399" s="4">
        <v>6000000</v>
      </c>
      <c r="I399" s="44" t="s">
        <v>66</v>
      </c>
      <c r="J399" s="240"/>
    </row>
    <row r="400" spans="1:10" ht="48" customHeight="1" x14ac:dyDescent="0.2">
      <c r="A400" s="3" t="s">
        <v>556</v>
      </c>
      <c r="B400" s="3" t="s">
        <v>560</v>
      </c>
      <c r="C400" s="3" t="s">
        <v>561</v>
      </c>
      <c r="D400" s="3">
        <v>1</v>
      </c>
      <c r="E400" s="3">
        <v>3</v>
      </c>
      <c r="F400" s="3" t="s">
        <v>220</v>
      </c>
      <c r="G400" s="3" t="s">
        <v>221</v>
      </c>
      <c r="H400" s="4">
        <v>6000000</v>
      </c>
      <c r="I400" s="44" t="s">
        <v>66</v>
      </c>
      <c r="J400" s="240"/>
    </row>
    <row r="401" spans="1:10" ht="48" customHeight="1" x14ac:dyDescent="0.2">
      <c r="A401" s="3" t="s">
        <v>556</v>
      </c>
      <c r="B401" s="3" t="s">
        <v>452</v>
      </c>
      <c r="C401" s="3" t="s">
        <v>460</v>
      </c>
      <c r="D401" s="3">
        <v>0.65</v>
      </c>
      <c r="E401" s="3">
        <v>2.5</v>
      </c>
      <c r="F401" s="3" t="s">
        <v>220</v>
      </c>
      <c r="G401" s="3" t="s">
        <v>221</v>
      </c>
      <c r="H401" s="4">
        <v>3900000</v>
      </c>
      <c r="I401" s="44" t="s">
        <v>66</v>
      </c>
      <c r="J401" s="240"/>
    </row>
    <row r="402" spans="1:10" ht="48" customHeight="1" x14ac:dyDescent="0.2">
      <c r="A402" s="3" t="s">
        <v>556</v>
      </c>
      <c r="B402" s="3" t="s">
        <v>387</v>
      </c>
      <c r="C402" s="3" t="s">
        <v>562</v>
      </c>
      <c r="D402" s="3">
        <v>1</v>
      </c>
      <c r="E402" s="3">
        <v>2.5</v>
      </c>
      <c r="F402" s="3" t="s">
        <v>224</v>
      </c>
      <c r="G402" s="3" t="s">
        <v>229</v>
      </c>
      <c r="H402" s="4">
        <v>6000000</v>
      </c>
      <c r="I402" s="44" t="s">
        <v>66</v>
      </c>
      <c r="J402" s="240"/>
    </row>
    <row r="403" spans="1:10" ht="48" customHeight="1" x14ac:dyDescent="0.2">
      <c r="A403" s="3" t="s">
        <v>556</v>
      </c>
      <c r="B403" s="3" t="s">
        <v>563</v>
      </c>
      <c r="C403" s="3" t="s">
        <v>564</v>
      </c>
      <c r="D403" s="3">
        <v>1</v>
      </c>
      <c r="E403" s="3">
        <v>2.5</v>
      </c>
      <c r="F403" s="3" t="s">
        <v>224</v>
      </c>
      <c r="G403" s="3" t="s">
        <v>229</v>
      </c>
      <c r="H403" s="4">
        <v>6000000</v>
      </c>
      <c r="I403" s="44" t="s">
        <v>66</v>
      </c>
      <c r="J403" s="240"/>
    </row>
    <row r="404" spans="1:10" ht="48" customHeight="1" x14ac:dyDescent="0.2">
      <c r="A404" s="3" t="s">
        <v>556</v>
      </c>
      <c r="B404" s="3" t="s">
        <v>560</v>
      </c>
      <c r="C404" s="3" t="s">
        <v>565</v>
      </c>
      <c r="D404" s="3">
        <v>1</v>
      </c>
      <c r="E404" s="3">
        <v>3.5</v>
      </c>
      <c r="F404" s="3" t="s">
        <v>220</v>
      </c>
      <c r="G404" s="3" t="s">
        <v>221</v>
      </c>
      <c r="H404" s="4">
        <v>6000000</v>
      </c>
      <c r="I404" s="44" t="s">
        <v>66</v>
      </c>
      <c r="J404" s="240"/>
    </row>
    <row r="405" spans="1:10" ht="48" customHeight="1" x14ac:dyDescent="0.2">
      <c r="A405" s="3" t="s">
        <v>556</v>
      </c>
      <c r="B405" s="3" t="s">
        <v>566</v>
      </c>
      <c r="C405" s="3" t="s">
        <v>567</v>
      </c>
      <c r="D405" s="3">
        <v>1</v>
      </c>
      <c r="E405" s="3">
        <v>2.5</v>
      </c>
      <c r="F405" s="3" t="s">
        <v>224</v>
      </c>
      <c r="G405" s="3" t="s">
        <v>229</v>
      </c>
      <c r="H405" s="4">
        <v>6000000</v>
      </c>
      <c r="I405" s="44" t="s">
        <v>66</v>
      </c>
      <c r="J405" s="240"/>
    </row>
    <row r="406" spans="1:10" ht="48" customHeight="1" x14ac:dyDescent="0.2">
      <c r="A406" s="3" t="s">
        <v>556</v>
      </c>
      <c r="B406" s="3" t="s">
        <v>494</v>
      </c>
      <c r="C406" s="3" t="s">
        <v>568</v>
      </c>
      <c r="D406" s="3">
        <v>1</v>
      </c>
      <c r="E406" s="3">
        <v>3</v>
      </c>
      <c r="F406" s="3" t="s">
        <v>220</v>
      </c>
      <c r="G406" s="3" t="s">
        <v>221</v>
      </c>
      <c r="H406" s="4">
        <v>6000000</v>
      </c>
      <c r="I406" s="44" t="s">
        <v>66</v>
      </c>
      <c r="J406" s="240"/>
    </row>
    <row r="407" spans="1:10" ht="48" customHeight="1" x14ac:dyDescent="0.2">
      <c r="A407" s="3" t="s">
        <v>556</v>
      </c>
      <c r="B407" s="3" t="s">
        <v>569</v>
      </c>
      <c r="C407" s="3" t="s">
        <v>570</v>
      </c>
      <c r="D407" s="3">
        <v>1</v>
      </c>
      <c r="E407" s="3">
        <v>3.5</v>
      </c>
      <c r="F407" s="3" t="s">
        <v>220</v>
      </c>
      <c r="G407" s="3" t="s">
        <v>221</v>
      </c>
      <c r="H407" s="4">
        <v>6000000</v>
      </c>
      <c r="I407" s="44" t="s">
        <v>66</v>
      </c>
      <c r="J407" s="240"/>
    </row>
    <row r="408" spans="1:10" ht="48" customHeight="1" x14ac:dyDescent="0.2">
      <c r="A408" s="3" t="s">
        <v>556</v>
      </c>
      <c r="B408" s="3" t="s">
        <v>571</v>
      </c>
      <c r="C408" s="3" t="s">
        <v>572</v>
      </c>
      <c r="D408" s="3">
        <v>1</v>
      </c>
      <c r="E408" s="3">
        <v>3.5</v>
      </c>
      <c r="F408" s="3" t="s">
        <v>224</v>
      </c>
      <c r="G408" s="3" t="s">
        <v>229</v>
      </c>
      <c r="H408" s="4">
        <v>6000000</v>
      </c>
      <c r="I408" s="44" t="s">
        <v>66</v>
      </c>
      <c r="J408" s="240"/>
    </row>
    <row r="409" spans="1:10" ht="48" customHeight="1" x14ac:dyDescent="0.2">
      <c r="A409" s="3" t="s">
        <v>556</v>
      </c>
      <c r="B409" s="3" t="s">
        <v>563</v>
      </c>
      <c r="C409" s="3" t="s">
        <v>573</v>
      </c>
      <c r="D409" s="3">
        <v>1</v>
      </c>
      <c r="E409" s="3">
        <v>3.5</v>
      </c>
      <c r="F409" s="3" t="s">
        <v>220</v>
      </c>
      <c r="G409" s="3" t="s">
        <v>221</v>
      </c>
      <c r="H409" s="4">
        <v>6000000</v>
      </c>
      <c r="I409" s="44" t="s">
        <v>66</v>
      </c>
      <c r="J409" s="240"/>
    </row>
    <row r="410" spans="1:10" ht="48" customHeight="1" x14ac:dyDescent="0.2">
      <c r="A410" s="3" t="s">
        <v>556</v>
      </c>
      <c r="B410" s="3" t="s">
        <v>557</v>
      </c>
      <c r="C410" s="3" t="s">
        <v>574</v>
      </c>
      <c r="D410" s="3">
        <v>1</v>
      </c>
      <c r="E410" s="3">
        <v>3</v>
      </c>
      <c r="F410" s="3" t="s">
        <v>224</v>
      </c>
      <c r="G410" s="3" t="s">
        <v>229</v>
      </c>
      <c r="H410" s="4">
        <v>6000000</v>
      </c>
      <c r="I410" s="44" t="s">
        <v>66</v>
      </c>
      <c r="J410" s="240"/>
    </row>
    <row r="411" spans="1:10" ht="48" customHeight="1" x14ac:dyDescent="0.2">
      <c r="A411" s="3" t="s">
        <v>556</v>
      </c>
      <c r="B411" s="3" t="s">
        <v>556</v>
      </c>
      <c r="C411" s="3" t="s">
        <v>575</v>
      </c>
      <c r="D411" s="3">
        <v>1</v>
      </c>
      <c r="E411" s="3">
        <v>9</v>
      </c>
      <c r="F411" s="3" t="s">
        <v>220</v>
      </c>
      <c r="G411" s="3" t="s">
        <v>221</v>
      </c>
      <c r="H411" s="4">
        <v>6000000</v>
      </c>
      <c r="I411" s="44" t="s">
        <v>66</v>
      </c>
      <c r="J411" s="240"/>
    </row>
    <row r="412" spans="1:10" ht="48" customHeight="1" x14ac:dyDescent="0.2">
      <c r="A412" s="3" t="s">
        <v>556</v>
      </c>
      <c r="B412" s="3" t="s">
        <v>576</v>
      </c>
      <c r="C412" s="3" t="s">
        <v>577</v>
      </c>
      <c r="D412" s="3">
        <v>0.3</v>
      </c>
      <c r="E412" s="3">
        <v>5</v>
      </c>
      <c r="F412" s="3" t="s">
        <v>220</v>
      </c>
      <c r="G412" s="3" t="s">
        <v>221</v>
      </c>
      <c r="H412" s="4">
        <v>1800000</v>
      </c>
      <c r="I412" s="44" t="s">
        <v>66</v>
      </c>
      <c r="J412" s="240"/>
    </row>
    <row r="413" spans="1:10" ht="48" customHeight="1" x14ac:dyDescent="0.2">
      <c r="A413" s="3" t="s">
        <v>556</v>
      </c>
      <c r="B413" s="3" t="s">
        <v>578</v>
      </c>
      <c r="C413" s="3" t="s">
        <v>579</v>
      </c>
      <c r="D413" s="3">
        <v>1</v>
      </c>
      <c r="E413" s="3">
        <v>2.5</v>
      </c>
      <c r="F413" s="3" t="s">
        <v>224</v>
      </c>
      <c r="G413" s="3" t="s">
        <v>229</v>
      </c>
      <c r="H413" s="4">
        <v>6000000</v>
      </c>
      <c r="I413" s="44" t="s">
        <v>66</v>
      </c>
      <c r="J413" s="240"/>
    </row>
    <row r="414" spans="1:10" ht="48" customHeight="1" x14ac:dyDescent="0.2">
      <c r="A414" s="3" t="s">
        <v>556</v>
      </c>
      <c r="B414" s="3" t="s">
        <v>44</v>
      </c>
      <c r="C414" s="3" t="s">
        <v>580</v>
      </c>
      <c r="D414" s="3">
        <v>1</v>
      </c>
      <c r="E414" s="3">
        <v>3.5</v>
      </c>
      <c r="F414" s="3" t="s">
        <v>220</v>
      </c>
      <c r="G414" s="3" t="s">
        <v>221</v>
      </c>
      <c r="H414" s="4">
        <v>6000000</v>
      </c>
      <c r="I414" s="44" t="s">
        <v>66</v>
      </c>
      <c r="J414" s="240"/>
    </row>
    <row r="415" spans="1:10" ht="48" customHeight="1" x14ac:dyDescent="0.2">
      <c r="A415" s="3" t="s">
        <v>556</v>
      </c>
      <c r="B415" s="3" t="s">
        <v>581</v>
      </c>
      <c r="C415" s="3" t="s">
        <v>582</v>
      </c>
      <c r="D415" s="3">
        <v>1</v>
      </c>
      <c r="E415" s="3">
        <v>3.5</v>
      </c>
      <c r="F415" s="3" t="s">
        <v>224</v>
      </c>
      <c r="G415" s="3" t="s">
        <v>229</v>
      </c>
      <c r="H415" s="4">
        <v>6000000</v>
      </c>
      <c r="I415" s="44" t="s">
        <v>66</v>
      </c>
      <c r="J415" s="240"/>
    </row>
    <row r="416" spans="1:10" ht="48" customHeight="1" x14ac:dyDescent="0.2">
      <c r="A416" s="3" t="s">
        <v>556</v>
      </c>
      <c r="B416" s="3" t="s">
        <v>387</v>
      </c>
      <c r="C416" s="3" t="s">
        <v>583</v>
      </c>
      <c r="D416" s="3">
        <v>1.0900000000000001</v>
      </c>
      <c r="E416" s="3">
        <v>2.5</v>
      </c>
      <c r="F416" s="3" t="s">
        <v>220</v>
      </c>
      <c r="G416" s="3" t="s">
        <v>221</v>
      </c>
      <c r="H416" s="4">
        <v>3150000</v>
      </c>
      <c r="I416" s="44" t="s">
        <v>66</v>
      </c>
      <c r="J416" s="240"/>
    </row>
    <row r="417" spans="1:10" ht="48" customHeight="1" x14ac:dyDescent="0.2">
      <c r="A417" s="3" t="s">
        <v>584</v>
      </c>
      <c r="B417" s="3" t="s">
        <v>585</v>
      </c>
      <c r="C417" s="3" t="s">
        <v>586</v>
      </c>
      <c r="D417" s="3">
        <v>1</v>
      </c>
      <c r="E417" s="3">
        <v>5</v>
      </c>
      <c r="F417" s="3" t="s">
        <v>224</v>
      </c>
      <c r="G417" s="3" t="s">
        <v>229</v>
      </c>
      <c r="H417" s="4">
        <v>6000000</v>
      </c>
      <c r="I417" s="44" t="s">
        <v>66</v>
      </c>
      <c r="J417" s="240"/>
    </row>
    <row r="418" spans="1:10" ht="48" customHeight="1" x14ac:dyDescent="0.2">
      <c r="A418" s="3" t="s">
        <v>584</v>
      </c>
      <c r="B418" s="3" t="s">
        <v>587</v>
      </c>
      <c r="C418" s="3" t="s">
        <v>588</v>
      </c>
      <c r="D418" s="3">
        <v>0.97</v>
      </c>
      <c r="E418" s="3">
        <v>2.5</v>
      </c>
      <c r="F418" s="3" t="s">
        <v>220</v>
      </c>
      <c r="G418" s="3" t="s">
        <v>221</v>
      </c>
      <c r="H418" s="4">
        <v>5820000</v>
      </c>
      <c r="I418" s="44" t="s">
        <v>66</v>
      </c>
      <c r="J418" s="240"/>
    </row>
    <row r="419" spans="1:10" ht="48" customHeight="1" x14ac:dyDescent="0.2">
      <c r="A419" s="3" t="s">
        <v>584</v>
      </c>
      <c r="B419" s="3" t="s">
        <v>589</v>
      </c>
      <c r="C419" s="3" t="s">
        <v>590</v>
      </c>
      <c r="D419" s="3">
        <v>1</v>
      </c>
      <c r="E419" s="3">
        <v>5</v>
      </c>
      <c r="F419" s="3" t="s">
        <v>220</v>
      </c>
      <c r="G419" s="3" t="s">
        <v>221</v>
      </c>
      <c r="H419" s="4">
        <v>6000000</v>
      </c>
      <c r="I419" s="44" t="s">
        <v>66</v>
      </c>
      <c r="J419" s="240"/>
    </row>
    <row r="420" spans="1:10" ht="48" customHeight="1" x14ac:dyDescent="0.2">
      <c r="A420" s="3" t="s">
        <v>584</v>
      </c>
      <c r="B420" s="3" t="s">
        <v>20</v>
      </c>
      <c r="C420" s="3" t="s">
        <v>591</v>
      </c>
      <c r="D420" s="3">
        <v>0.2</v>
      </c>
      <c r="E420" s="3">
        <v>2.5</v>
      </c>
      <c r="F420" s="3" t="s">
        <v>224</v>
      </c>
      <c r="G420" s="3" t="s">
        <v>229</v>
      </c>
      <c r="H420" s="4">
        <v>1200000</v>
      </c>
      <c r="I420" s="44" t="s">
        <v>66</v>
      </c>
      <c r="J420" s="240"/>
    </row>
    <row r="421" spans="1:10" ht="48" customHeight="1" x14ac:dyDescent="0.2">
      <c r="A421" s="3" t="s">
        <v>584</v>
      </c>
      <c r="B421" s="3" t="s">
        <v>592</v>
      </c>
      <c r="C421" s="3" t="s">
        <v>593</v>
      </c>
      <c r="D421" s="3">
        <v>0.6</v>
      </c>
      <c r="E421" s="3">
        <v>2.5</v>
      </c>
      <c r="F421" s="3" t="s">
        <v>224</v>
      </c>
      <c r="G421" s="3" t="s">
        <v>229</v>
      </c>
      <c r="H421" s="4">
        <v>3600000</v>
      </c>
      <c r="I421" s="44" t="s">
        <v>66</v>
      </c>
      <c r="J421" s="240"/>
    </row>
    <row r="422" spans="1:10" ht="48" customHeight="1" x14ac:dyDescent="0.2">
      <c r="A422" s="3" t="s">
        <v>584</v>
      </c>
      <c r="B422" s="3" t="s">
        <v>20</v>
      </c>
      <c r="C422" s="3" t="s">
        <v>594</v>
      </c>
      <c r="D422" s="3">
        <v>0.2</v>
      </c>
      <c r="E422" s="3">
        <v>3</v>
      </c>
      <c r="F422" s="3" t="s">
        <v>224</v>
      </c>
      <c r="G422" s="3" t="s">
        <v>229</v>
      </c>
      <c r="H422" s="4">
        <v>1200000</v>
      </c>
      <c r="I422" s="44" t="s">
        <v>66</v>
      </c>
      <c r="J422" s="240"/>
    </row>
    <row r="423" spans="1:10" ht="48" customHeight="1" x14ac:dyDescent="0.2">
      <c r="A423" s="3" t="s">
        <v>584</v>
      </c>
      <c r="B423" s="3" t="s">
        <v>595</v>
      </c>
      <c r="C423" s="3" t="s">
        <v>596</v>
      </c>
      <c r="D423" s="3">
        <v>0.4</v>
      </c>
      <c r="E423" s="3">
        <v>3</v>
      </c>
      <c r="F423" s="3" t="s">
        <v>220</v>
      </c>
      <c r="G423" s="3" t="s">
        <v>221</v>
      </c>
      <c r="H423" s="4">
        <v>2400000</v>
      </c>
      <c r="I423" s="44" t="s">
        <v>66</v>
      </c>
      <c r="J423" s="240"/>
    </row>
    <row r="424" spans="1:10" ht="48" customHeight="1" x14ac:dyDescent="0.2">
      <c r="A424" s="3" t="s">
        <v>584</v>
      </c>
      <c r="B424" s="3" t="s">
        <v>595</v>
      </c>
      <c r="C424" s="3" t="s">
        <v>597</v>
      </c>
      <c r="D424" s="3">
        <v>0.35</v>
      </c>
      <c r="E424" s="3">
        <v>3</v>
      </c>
      <c r="F424" s="3" t="s">
        <v>224</v>
      </c>
      <c r="G424" s="3" t="s">
        <v>229</v>
      </c>
      <c r="H424" s="4">
        <v>2100000</v>
      </c>
      <c r="I424" s="44" t="s">
        <v>66</v>
      </c>
      <c r="J424" s="240"/>
    </row>
    <row r="425" spans="1:10" ht="48" customHeight="1" x14ac:dyDescent="0.2">
      <c r="A425" s="3" t="s">
        <v>584</v>
      </c>
      <c r="B425" s="3" t="s">
        <v>595</v>
      </c>
      <c r="C425" s="3" t="s">
        <v>598</v>
      </c>
      <c r="D425" s="3">
        <v>0.4</v>
      </c>
      <c r="E425" s="3">
        <v>4</v>
      </c>
      <c r="F425" s="3" t="s">
        <v>220</v>
      </c>
      <c r="G425" s="3" t="s">
        <v>221</v>
      </c>
      <c r="H425" s="4">
        <v>2400000</v>
      </c>
      <c r="I425" s="44" t="s">
        <v>66</v>
      </c>
      <c r="J425" s="240"/>
    </row>
    <row r="426" spans="1:10" ht="48" customHeight="1" x14ac:dyDescent="0.2">
      <c r="A426" s="3" t="s">
        <v>584</v>
      </c>
      <c r="B426" s="3" t="s">
        <v>599</v>
      </c>
      <c r="C426" s="3" t="s">
        <v>600</v>
      </c>
      <c r="D426" s="3">
        <v>0.5</v>
      </c>
      <c r="E426" s="3">
        <v>4</v>
      </c>
      <c r="F426" s="3" t="s">
        <v>224</v>
      </c>
      <c r="G426" s="3" t="s">
        <v>229</v>
      </c>
      <c r="H426" s="4">
        <v>3000000</v>
      </c>
      <c r="I426" s="44" t="s">
        <v>66</v>
      </c>
      <c r="J426" s="240"/>
    </row>
    <row r="427" spans="1:10" ht="48" customHeight="1" x14ac:dyDescent="0.2">
      <c r="A427" s="3" t="s">
        <v>584</v>
      </c>
      <c r="B427" s="3" t="s">
        <v>599</v>
      </c>
      <c r="C427" s="3" t="s">
        <v>601</v>
      </c>
      <c r="D427" s="3">
        <v>0.5</v>
      </c>
      <c r="E427" s="3">
        <v>3</v>
      </c>
      <c r="F427" s="3" t="s">
        <v>224</v>
      </c>
      <c r="G427" s="3" t="s">
        <v>229</v>
      </c>
      <c r="H427" s="4">
        <v>3000000</v>
      </c>
      <c r="I427" s="44" t="s">
        <v>66</v>
      </c>
      <c r="J427" s="240"/>
    </row>
    <row r="428" spans="1:10" ht="48" customHeight="1" x14ac:dyDescent="0.2">
      <c r="A428" s="3" t="s">
        <v>584</v>
      </c>
      <c r="B428" s="3" t="s">
        <v>602</v>
      </c>
      <c r="C428" s="3" t="s">
        <v>603</v>
      </c>
      <c r="D428" s="3">
        <v>0.5</v>
      </c>
      <c r="E428" s="3">
        <v>2.5</v>
      </c>
      <c r="F428" s="3" t="s">
        <v>220</v>
      </c>
      <c r="G428" s="3" t="s">
        <v>221</v>
      </c>
      <c r="H428" s="4">
        <v>3000000</v>
      </c>
      <c r="I428" s="44" t="s">
        <v>66</v>
      </c>
      <c r="J428" s="240"/>
    </row>
    <row r="429" spans="1:10" ht="48" customHeight="1" x14ac:dyDescent="0.2">
      <c r="A429" s="3" t="s">
        <v>584</v>
      </c>
      <c r="B429" s="3" t="s">
        <v>602</v>
      </c>
      <c r="C429" s="3" t="s">
        <v>604</v>
      </c>
      <c r="D429" s="3">
        <v>0.5</v>
      </c>
      <c r="E429" s="3">
        <v>6</v>
      </c>
      <c r="F429" s="3" t="s">
        <v>224</v>
      </c>
      <c r="G429" s="3" t="s">
        <v>229</v>
      </c>
      <c r="H429" s="4">
        <v>3000000</v>
      </c>
      <c r="I429" s="44" t="s">
        <v>66</v>
      </c>
      <c r="J429" s="240"/>
    </row>
    <row r="430" spans="1:10" ht="48" customHeight="1" x14ac:dyDescent="0.2">
      <c r="A430" s="3" t="s">
        <v>584</v>
      </c>
      <c r="B430" s="3" t="s">
        <v>299</v>
      </c>
      <c r="C430" s="3" t="s">
        <v>605</v>
      </c>
      <c r="D430" s="3">
        <v>1</v>
      </c>
      <c r="E430" s="3">
        <v>4</v>
      </c>
      <c r="F430" s="3" t="s">
        <v>220</v>
      </c>
      <c r="G430" s="3" t="s">
        <v>221</v>
      </c>
      <c r="H430" s="4">
        <v>6000000</v>
      </c>
      <c r="I430" s="44" t="s">
        <v>66</v>
      </c>
      <c r="J430" s="240"/>
    </row>
    <row r="431" spans="1:10" ht="48" customHeight="1" x14ac:dyDescent="0.2">
      <c r="A431" s="3" t="s">
        <v>584</v>
      </c>
      <c r="B431" s="3" t="s">
        <v>606</v>
      </c>
      <c r="C431" s="3" t="s">
        <v>607</v>
      </c>
      <c r="D431" s="3">
        <v>0.3</v>
      </c>
      <c r="E431" s="3">
        <v>4</v>
      </c>
      <c r="F431" s="3" t="s">
        <v>220</v>
      </c>
      <c r="G431" s="3" t="s">
        <v>221</v>
      </c>
      <c r="H431" s="4">
        <v>1800000</v>
      </c>
      <c r="I431" s="44" t="s">
        <v>66</v>
      </c>
      <c r="J431" s="240"/>
    </row>
    <row r="432" spans="1:10" ht="48" customHeight="1" x14ac:dyDescent="0.2">
      <c r="A432" s="3" t="s">
        <v>584</v>
      </c>
      <c r="B432" s="3" t="s">
        <v>587</v>
      </c>
      <c r="C432" s="3" t="s">
        <v>608</v>
      </c>
      <c r="D432" s="3">
        <v>0.25</v>
      </c>
      <c r="E432" s="3">
        <v>6</v>
      </c>
      <c r="F432" s="3" t="s">
        <v>220</v>
      </c>
      <c r="G432" s="3" t="s">
        <v>221</v>
      </c>
      <c r="H432" s="4">
        <v>1500000</v>
      </c>
      <c r="I432" s="44" t="s">
        <v>66</v>
      </c>
      <c r="J432" s="240"/>
    </row>
    <row r="433" spans="1:10" ht="48" customHeight="1" x14ac:dyDescent="0.2">
      <c r="A433" s="3" t="s">
        <v>584</v>
      </c>
      <c r="B433" s="3" t="s">
        <v>421</v>
      </c>
      <c r="C433" s="3" t="s">
        <v>609</v>
      </c>
      <c r="D433" s="3">
        <v>0.3</v>
      </c>
      <c r="E433" s="3">
        <v>4</v>
      </c>
      <c r="F433" s="3" t="s">
        <v>224</v>
      </c>
      <c r="G433" s="3" t="s">
        <v>229</v>
      </c>
      <c r="H433" s="4">
        <v>1800000</v>
      </c>
      <c r="I433" s="44" t="s">
        <v>66</v>
      </c>
      <c r="J433" s="240"/>
    </row>
    <row r="434" spans="1:10" ht="48" customHeight="1" x14ac:dyDescent="0.2">
      <c r="A434" s="3" t="s">
        <v>584</v>
      </c>
      <c r="B434" s="3" t="s">
        <v>421</v>
      </c>
      <c r="C434" s="3" t="s">
        <v>610</v>
      </c>
      <c r="D434" s="3">
        <v>0.3</v>
      </c>
      <c r="E434" s="3">
        <v>5</v>
      </c>
      <c r="F434" s="3" t="s">
        <v>220</v>
      </c>
      <c r="G434" s="3" t="s">
        <v>221</v>
      </c>
      <c r="H434" s="4">
        <v>1800000</v>
      </c>
      <c r="I434" s="44" t="s">
        <v>66</v>
      </c>
      <c r="J434" s="240"/>
    </row>
    <row r="435" spans="1:10" ht="48" customHeight="1" x14ac:dyDescent="0.2">
      <c r="A435" s="3" t="s">
        <v>584</v>
      </c>
      <c r="B435" s="3" t="s">
        <v>299</v>
      </c>
      <c r="C435" s="3" t="s">
        <v>611</v>
      </c>
      <c r="D435" s="3">
        <v>0.6</v>
      </c>
      <c r="E435" s="3">
        <v>4</v>
      </c>
      <c r="F435" s="3" t="s">
        <v>220</v>
      </c>
      <c r="G435" s="3" t="s">
        <v>221</v>
      </c>
      <c r="H435" s="4">
        <v>3600000</v>
      </c>
      <c r="I435" s="44" t="s">
        <v>66</v>
      </c>
      <c r="J435" s="240"/>
    </row>
    <row r="436" spans="1:10" ht="48" customHeight="1" x14ac:dyDescent="0.2">
      <c r="A436" s="3" t="s">
        <v>584</v>
      </c>
      <c r="B436" s="3" t="s">
        <v>406</v>
      </c>
      <c r="C436" s="3" t="s">
        <v>612</v>
      </c>
      <c r="D436" s="3">
        <v>0.4</v>
      </c>
      <c r="E436" s="3">
        <v>5</v>
      </c>
      <c r="F436" s="3" t="s">
        <v>224</v>
      </c>
      <c r="G436" s="3" t="s">
        <v>229</v>
      </c>
      <c r="H436" s="4">
        <v>2400000</v>
      </c>
      <c r="I436" s="44" t="s">
        <v>66</v>
      </c>
      <c r="J436" s="240"/>
    </row>
    <row r="437" spans="1:10" ht="48" customHeight="1" x14ac:dyDescent="0.2">
      <c r="A437" s="3" t="s">
        <v>584</v>
      </c>
      <c r="B437" s="3" t="s">
        <v>599</v>
      </c>
      <c r="C437" s="3" t="s">
        <v>601</v>
      </c>
      <c r="D437" s="3">
        <v>0.5</v>
      </c>
      <c r="E437" s="3">
        <v>3</v>
      </c>
      <c r="F437" s="3" t="s">
        <v>220</v>
      </c>
      <c r="G437" s="3" t="s">
        <v>221</v>
      </c>
      <c r="H437" s="4">
        <v>3000000</v>
      </c>
      <c r="I437" s="44" t="s">
        <v>66</v>
      </c>
      <c r="J437" s="240"/>
    </row>
    <row r="438" spans="1:10" ht="48" customHeight="1" x14ac:dyDescent="0.2">
      <c r="A438" s="3" t="s">
        <v>584</v>
      </c>
      <c r="B438" s="3" t="s">
        <v>585</v>
      </c>
      <c r="C438" s="3" t="s">
        <v>613</v>
      </c>
      <c r="D438" s="3">
        <v>0.5</v>
      </c>
      <c r="E438" s="3">
        <v>2.5</v>
      </c>
      <c r="F438" s="3" t="s">
        <v>224</v>
      </c>
      <c r="G438" s="3" t="s">
        <v>229</v>
      </c>
      <c r="H438" s="4">
        <v>3000000</v>
      </c>
      <c r="I438" s="44" t="s">
        <v>66</v>
      </c>
      <c r="J438" s="240"/>
    </row>
    <row r="439" spans="1:10" ht="48" customHeight="1" x14ac:dyDescent="0.2">
      <c r="A439" s="3" t="s">
        <v>584</v>
      </c>
      <c r="B439" s="3" t="s">
        <v>395</v>
      </c>
      <c r="C439" s="3" t="s">
        <v>614</v>
      </c>
      <c r="D439" s="3">
        <v>1</v>
      </c>
      <c r="E439" s="3">
        <v>4</v>
      </c>
      <c r="F439" s="3" t="s">
        <v>224</v>
      </c>
      <c r="G439" s="3" t="s">
        <v>229</v>
      </c>
      <c r="H439" s="4">
        <v>6000000</v>
      </c>
      <c r="I439" s="44" t="s">
        <v>66</v>
      </c>
      <c r="J439" s="240"/>
    </row>
    <row r="440" spans="1:10" ht="48" customHeight="1" x14ac:dyDescent="0.2">
      <c r="A440" s="3" t="s">
        <v>584</v>
      </c>
      <c r="B440" s="3" t="s">
        <v>615</v>
      </c>
      <c r="C440" s="3" t="s">
        <v>616</v>
      </c>
      <c r="D440" s="3">
        <v>0.3</v>
      </c>
      <c r="E440" s="3">
        <v>4.5</v>
      </c>
      <c r="F440" s="3" t="s">
        <v>220</v>
      </c>
      <c r="G440" s="3" t="s">
        <v>221</v>
      </c>
      <c r="H440" s="4">
        <v>1800000</v>
      </c>
      <c r="I440" s="44" t="s">
        <v>66</v>
      </c>
      <c r="J440" s="240"/>
    </row>
    <row r="441" spans="1:10" ht="48" customHeight="1" x14ac:dyDescent="0.2">
      <c r="A441" s="3" t="s">
        <v>584</v>
      </c>
      <c r="B441" s="3" t="s">
        <v>615</v>
      </c>
      <c r="C441" s="3" t="s">
        <v>617</v>
      </c>
      <c r="D441" s="3">
        <v>0.3</v>
      </c>
      <c r="E441" s="3">
        <v>2.5</v>
      </c>
      <c r="F441" s="3" t="s">
        <v>224</v>
      </c>
      <c r="G441" s="3" t="s">
        <v>229</v>
      </c>
      <c r="H441" s="4" t="s">
        <v>618</v>
      </c>
      <c r="I441" s="44" t="s">
        <v>66</v>
      </c>
      <c r="J441" s="240"/>
    </row>
    <row r="442" spans="1:10" ht="48" customHeight="1" x14ac:dyDescent="0.2">
      <c r="A442" s="3" t="s">
        <v>584</v>
      </c>
      <c r="B442" s="3" t="s">
        <v>615</v>
      </c>
      <c r="C442" s="3" t="s">
        <v>619</v>
      </c>
      <c r="D442" s="3">
        <v>0.3</v>
      </c>
      <c r="E442" s="3">
        <v>3</v>
      </c>
      <c r="F442" s="3" t="s">
        <v>220</v>
      </c>
      <c r="G442" s="3" t="s">
        <v>221</v>
      </c>
      <c r="H442" s="4">
        <v>1800000</v>
      </c>
      <c r="I442" s="44" t="s">
        <v>66</v>
      </c>
      <c r="J442" s="240"/>
    </row>
    <row r="443" spans="1:10" ht="48" customHeight="1" x14ac:dyDescent="0.2">
      <c r="A443" s="3" t="s">
        <v>584</v>
      </c>
      <c r="B443" s="3" t="s">
        <v>299</v>
      </c>
      <c r="C443" s="3" t="s">
        <v>620</v>
      </c>
      <c r="D443" s="3">
        <v>1</v>
      </c>
      <c r="E443" s="3">
        <v>5</v>
      </c>
      <c r="F443" s="3" t="s">
        <v>220</v>
      </c>
      <c r="G443" s="3" t="s">
        <v>221</v>
      </c>
      <c r="H443" s="4">
        <v>6000000</v>
      </c>
      <c r="I443" s="44" t="s">
        <v>66</v>
      </c>
      <c r="J443" s="240"/>
    </row>
    <row r="444" spans="1:10" ht="48" customHeight="1" x14ac:dyDescent="0.2">
      <c r="A444" s="3" t="s">
        <v>584</v>
      </c>
      <c r="B444" s="3" t="s">
        <v>621</v>
      </c>
      <c r="C444" s="3" t="s">
        <v>622</v>
      </c>
      <c r="D444" s="3">
        <v>1</v>
      </c>
      <c r="E444" s="3">
        <v>3.5</v>
      </c>
      <c r="F444" s="3" t="s">
        <v>220</v>
      </c>
      <c r="G444" s="3" t="s">
        <v>221</v>
      </c>
      <c r="H444" s="4">
        <v>6000000</v>
      </c>
      <c r="I444" s="44" t="s">
        <v>66</v>
      </c>
      <c r="J444" s="240"/>
    </row>
    <row r="445" spans="1:10" ht="48" customHeight="1" x14ac:dyDescent="0.2">
      <c r="A445" s="3" t="s">
        <v>584</v>
      </c>
      <c r="B445" s="3" t="s">
        <v>20</v>
      </c>
      <c r="C445" s="3" t="s">
        <v>2037</v>
      </c>
      <c r="D445" s="3">
        <v>5.07</v>
      </c>
      <c r="E445" s="3">
        <v>7</v>
      </c>
      <c r="F445" s="3" t="s">
        <v>1994</v>
      </c>
      <c r="G445" s="3" t="s">
        <v>1865</v>
      </c>
      <c r="H445" s="4">
        <v>500000</v>
      </c>
      <c r="I445" s="44" t="s">
        <v>66</v>
      </c>
      <c r="J445" s="240"/>
    </row>
    <row r="446" spans="1:10" ht="48" customHeight="1" x14ac:dyDescent="0.2">
      <c r="A446" s="3" t="s">
        <v>584</v>
      </c>
      <c r="B446" s="3" t="s">
        <v>20</v>
      </c>
      <c r="C446" s="3" t="s">
        <v>2038</v>
      </c>
      <c r="D446" s="3">
        <v>6.4749999999999996</v>
      </c>
      <c r="E446" s="3">
        <v>7</v>
      </c>
      <c r="F446" s="3" t="s">
        <v>1994</v>
      </c>
      <c r="G446" s="3" t="s">
        <v>1865</v>
      </c>
      <c r="H446" s="4">
        <v>500000</v>
      </c>
      <c r="I446" s="44" t="s">
        <v>66</v>
      </c>
      <c r="J446" s="240"/>
    </row>
    <row r="447" spans="1:10" ht="48" customHeight="1" x14ac:dyDescent="0.2">
      <c r="A447" s="3" t="s">
        <v>623</v>
      </c>
      <c r="B447" s="3" t="s">
        <v>624</v>
      </c>
      <c r="C447" s="3" t="s">
        <v>625</v>
      </c>
      <c r="D447" s="3">
        <v>5.7</v>
      </c>
      <c r="E447" s="3">
        <v>4.5</v>
      </c>
      <c r="F447" s="3" t="s">
        <v>224</v>
      </c>
      <c r="G447" s="3" t="s">
        <v>221</v>
      </c>
      <c r="H447" s="4">
        <v>34200000</v>
      </c>
      <c r="I447" s="44" t="s">
        <v>66</v>
      </c>
      <c r="J447" s="240"/>
    </row>
    <row r="448" spans="1:10" ht="48" customHeight="1" x14ac:dyDescent="0.2">
      <c r="A448" s="3" t="s">
        <v>623</v>
      </c>
      <c r="B448" s="3" t="s">
        <v>626</v>
      </c>
      <c r="C448" s="3" t="s">
        <v>627</v>
      </c>
      <c r="D448" s="3">
        <v>1.3</v>
      </c>
      <c r="E448" s="3">
        <v>4</v>
      </c>
      <c r="F448" s="3" t="s">
        <v>220</v>
      </c>
      <c r="G448" s="3" t="s">
        <v>221</v>
      </c>
      <c r="H448" s="4">
        <v>7800000</v>
      </c>
      <c r="I448" s="44" t="s">
        <v>66</v>
      </c>
      <c r="J448" s="240"/>
    </row>
    <row r="449" spans="1:10" ht="48" customHeight="1" x14ac:dyDescent="0.2">
      <c r="A449" s="3" t="s">
        <v>623</v>
      </c>
      <c r="B449" s="3" t="s">
        <v>628</v>
      </c>
      <c r="C449" s="3" t="s">
        <v>629</v>
      </c>
      <c r="D449" s="3">
        <v>7</v>
      </c>
      <c r="E449" s="3">
        <v>4.5</v>
      </c>
      <c r="F449" s="3" t="s">
        <v>353</v>
      </c>
      <c r="G449" s="3" t="s">
        <v>544</v>
      </c>
      <c r="H449" s="4">
        <v>42000000</v>
      </c>
      <c r="I449" s="44" t="s">
        <v>66</v>
      </c>
      <c r="J449" s="240"/>
    </row>
    <row r="450" spans="1:10" ht="48" customHeight="1" x14ac:dyDescent="0.2">
      <c r="A450" s="3" t="s">
        <v>623</v>
      </c>
      <c r="B450" s="3" t="s">
        <v>630</v>
      </c>
      <c r="C450" s="3" t="s">
        <v>631</v>
      </c>
      <c r="D450" s="3">
        <v>3.27</v>
      </c>
      <c r="E450" s="3">
        <v>4</v>
      </c>
      <c r="F450" s="3" t="s">
        <v>220</v>
      </c>
      <c r="G450" s="3" t="s">
        <v>221</v>
      </c>
      <c r="H450" s="4">
        <v>19620000</v>
      </c>
      <c r="I450" s="44" t="s">
        <v>66</v>
      </c>
      <c r="J450" s="240"/>
    </row>
    <row r="451" spans="1:10" ht="48" customHeight="1" x14ac:dyDescent="0.2">
      <c r="A451" s="3" t="s">
        <v>632</v>
      </c>
      <c r="B451" s="3" t="s">
        <v>47</v>
      </c>
      <c r="C451" s="3" t="s">
        <v>633</v>
      </c>
      <c r="D451" s="3">
        <v>0.7</v>
      </c>
      <c r="E451" s="3">
        <v>5</v>
      </c>
      <c r="F451" s="3" t="s">
        <v>220</v>
      </c>
      <c r="G451" s="3" t="s">
        <v>221</v>
      </c>
      <c r="H451" s="4">
        <v>4200000</v>
      </c>
      <c r="I451" s="44" t="s">
        <v>66</v>
      </c>
      <c r="J451" s="240"/>
    </row>
    <row r="452" spans="1:10" ht="48" customHeight="1" x14ac:dyDescent="0.2">
      <c r="A452" s="3" t="s">
        <v>632</v>
      </c>
      <c r="B452" s="3" t="s">
        <v>47</v>
      </c>
      <c r="C452" s="3" t="s">
        <v>634</v>
      </c>
      <c r="D452" s="3">
        <v>0.7</v>
      </c>
      <c r="E452" s="3">
        <v>5</v>
      </c>
      <c r="F452" s="3" t="s">
        <v>224</v>
      </c>
      <c r="G452" s="3" t="s">
        <v>229</v>
      </c>
      <c r="H452" s="4">
        <v>4200000</v>
      </c>
      <c r="I452" s="44" t="s">
        <v>66</v>
      </c>
      <c r="J452" s="240"/>
    </row>
    <row r="453" spans="1:10" ht="48" customHeight="1" x14ac:dyDescent="0.2">
      <c r="A453" s="3" t="s">
        <v>632</v>
      </c>
      <c r="B453" s="3" t="s">
        <v>635</v>
      </c>
      <c r="C453" s="3" t="s">
        <v>636</v>
      </c>
      <c r="D453" s="3">
        <v>0.7</v>
      </c>
      <c r="E453" s="3">
        <v>3.5</v>
      </c>
      <c r="F453" s="3" t="s">
        <v>224</v>
      </c>
      <c r="G453" s="3" t="s">
        <v>229</v>
      </c>
      <c r="H453" s="4">
        <v>4200000</v>
      </c>
      <c r="I453" s="44" t="s">
        <v>66</v>
      </c>
      <c r="J453" s="240"/>
    </row>
    <row r="454" spans="1:10" ht="48" customHeight="1" x14ac:dyDescent="0.2">
      <c r="A454" s="3" t="s">
        <v>632</v>
      </c>
      <c r="B454" s="3" t="s">
        <v>637</v>
      </c>
      <c r="C454" s="3" t="s">
        <v>638</v>
      </c>
      <c r="D454" s="3">
        <v>0.7</v>
      </c>
      <c r="E454" s="3">
        <v>5</v>
      </c>
      <c r="F454" s="3" t="s">
        <v>220</v>
      </c>
      <c r="G454" s="3" t="s">
        <v>221</v>
      </c>
      <c r="H454" s="4">
        <v>4200000</v>
      </c>
      <c r="I454" s="44" t="s">
        <v>66</v>
      </c>
      <c r="J454" s="240"/>
    </row>
    <row r="455" spans="1:10" ht="48" customHeight="1" x14ac:dyDescent="0.2">
      <c r="A455" s="3" t="s">
        <v>632</v>
      </c>
      <c r="B455" s="3" t="s">
        <v>639</v>
      </c>
      <c r="C455" s="3" t="s">
        <v>640</v>
      </c>
      <c r="D455" s="3">
        <v>1.4</v>
      </c>
      <c r="E455" s="3">
        <v>4</v>
      </c>
      <c r="F455" s="3" t="s">
        <v>220</v>
      </c>
      <c r="G455" s="3" t="s">
        <v>221</v>
      </c>
      <c r="H455" s="4">
        <v>8400000</v>
      </c>
      <c r="I455" s="44" t="s">
        <v>66</v>
      </c>
      <c r="J455" s="240"/>
    </row>
    <row r="456" spans="1:10" ht="48" customHeight="1" x14ac:dyDescent="0.2">
      <c r="A456" s="3" t="s">
        <v>632</v>
      </c>
      <c r="B456" s="3" t="s">
        <v>54</v>
      </c>
      <c r="C456" s="3" t="s">
        <v>641</v>
      </c>
      <c r="D456" s="3">
        <v>1.4</v>
      </c>
      <c r="E456" s="3">
        <v>5</v>
      </c>
      <c r="F456" s="3" t="s">
        <v>224</v>
      </c>
      <c r="G456" s="3" t="s">
        <v>229</v>
      </c>
      <c r="H456" s="4">
        <v>8400000</v>
      </c>
      <c r="I456" s="44" t="s">
        <v>66</v>
      </c>
      <c r="J456" s="240"/>
    </row>
    <row r="457" spans="1:10" ht="48" customHeight="1" x14ac:dyDescent="0.2">
      <c r="A457" s="3" t="s">
        <v>632</v>
      </c>
      <c r="B457" s="3" t="s">
        <v>642</v>
      </c>
      <c r="C457" s="3" t="s">
        <v>643</v>
      </c>
      <c r="D457" s="3">
        <v>0.5</v>
      </c>
      <c r="E457" s="3">
        <v>2.5</v>
      </c>
      <c r="F457" s="3" t="s">
        <v>220</v>
      </c>
      <c r="G457" s="3" t="s">
        <v>221</v>
      </c>
      <c r="H457" s="4">
        <v>3000000</v>
      </c>
      <c r="I457" s="44" t="s">
        <v>66</v>
      </c>
      <c r="J457" s="240"/>
    </row>
    <row r="458" spans="1:10" ht="48" customHeight="1" x14ac:dyDescent="0.2">
      <c r="A458" s="3" t="s">
        <v>632</v>
      </c>
      <c r="B458" s="3" t="s">
        <v>642</v>
      </c>
      <c r="C458" s="3" t="s">
        <v>644</v>
      </c>
      <c r="D458" s="3">
        <v>2.2999999999999998</v>
      </c>
      <c r="E458" s="3">
        <v>4</v>
      </c>
      <c r="F458" s="3" t="s">
        <v>224</v>
      </c>
      <c r="G458" s="3" t="s">
        <v>229</v>
      </c>
      <c r="H458" s="4">
        <v>15000000</v>
      </c>
      <c r="I458" s="44" t="s">
        <v>66</v>
      </c>
      <c r="J458" s="240"/>
    </row>
    <row r="459" spans="1:10" ht="48" customHeight="1" x14ac:dyDescent="0.2">
      <c r="A459" s="3" t="s">
        <v>632</v>
      </c>
      <c r="B459" s="3" t="s">
        <v>645</v>
      </c>
      <c r="C459" s="3" t="s">
        <v>646</v>
      </c>
      <c r="D459" s="3">
        <v>2.8</v>
      </c>
      <c r="E459" s="3">
        <v>3</v>
      </c>
      <c r="F459" s="3" t="s">
        <v>220</v>
      </c>
      <c r="G459" s="3" t="s">
        <v>221</v>
      </c>
      <c r="H459" s="4">
        <v>16800000</v>
      </c>
      <c r="I459" s="44" t="s">
        <v>66</v>
      </c>
      <c r="J459" s="240"/>
    </row>
    <row r="460" spans="1:10" ht="48" customHeight="1" x14ac:dyDescent="0.2">
      <c r="A460" s="3" t="s">
        <v>632</v>
      </c>
      <c r="B460" s="3" t="s">
        <v>647</v>
      </c>
      <c r="C460" s="3" t="s">
        <v>648</v>
      </c>
      <c r="D460" s="3">
        <v>2.8</v>
      </c>
      <c r="E460" s="3">
        <v>3.5</v>
      </c>
      <c r="F460" s="3" t="s">
        <v>649</v>
      </c>
      <c r="G460" s="3" t="s">
        <v>221</v>
      </c>
      <c r="H460" s="4">
        <v>16800000</v>
      </c>
      <c r="I460" s="44" t="s">
        <v>66</v>
      </c>
      <c r="J460" s="240"/>
    </row>
    <row r="461" spans="1:10" ht="48" customHeight="1" x14ac:dyDescent="0.2">
      <c r="A461" s="3" t="s">
        <v>632</v>
      </c>
      <c r="B461" s="3" t="s">
        <v>650</v>
      </c>
      <c r="C461" s="3" t="s">
        <v>651</v>
      </c>
      <c r="D461" s="3">
        <v>1.8</v>
      </c>
      <c r="E461" s="3">
        <v>3</v>
      </c>
      <c r="F461" s="3" t="s">
        <v>220</v>
      </c>
      <c r="G461" s="3" t="s">
        <v>221</v>
      </c>
      <c r="H461" s="4">
        <v>10800000</v>
      </c>
      <c r="I461" s="44" t="s">
        <v>66</v>
      </c>
      <c r="J461" s="240"/>
    </row>
    <row r="462" spans="1:10" ht="48" customHeight="1" x14ac:dyDescent="0.2">
      <c r="A462" s="3" t="s">
        <v>632</v>
      </c>
      <c r="B462" s="3" t="s">
        <v>650</v>
      </c>
      <c r="C462" s="3" t="s">
        <v>652</v>
      </c>
      <c r="D462" s="3">
        <v>1</v>
      </c>
      <c r="E462" s="3">
        <v>2.5</v>
      </c>
      <c r="F462" s="3" t="s">
        <v>220</v>
      </c>
      <c r="G462" s="3" t="s">
        <v>221</v>
      </c>
      <c r="H462" s="4">
        <v>6000000</v>
      </c>
      <c r="I462" s="44" t="s">
        <v>66</v>
      </c>
      <c r="J462" s="240"/>
    </row>
    <row r="463" spans="1:10" ht="48" customHeight="1" x14ac:dyDescent="0.2">
      <c r="A463" s="3" t="s">
        <v>632</v>
      </c>
      <c r="B463" s="3" t="s">
        <v>653</v>
      </c>
      <c r="C463" s="3" t="s">
        <v>654</v>
      </c>
      <c r="D463" s="3">
        <v>1.75</v>
      </c>
      <c r="E463" s="3">
        <v>5</v>
      </c>
      <c r="F463" s="3" t="s">
        <v>224</v>
      </c>
      <c r="G463" s="3" t="s">
        <v>229</v>
      </c>
      <c r="H463" s="4">
        <v>10500000</v>
      </c>
      <c r="I463" s="44" t="s">
        <v>66</v>
      </c>
      <c r="J463" s="240"/>
    </row>
    <row r="464" spans="1:10" ht="48" customHeight="1" x14ac:dyDescent="0.2">
      <c r="A464" s="3" t="s">
        <v>632</v>
      </c>
      <c r="B464" s="3" t="s">
        <v>632</v>
      </c>
      <c r="C464" s="3" t="s">
        <v>2039</v>
      </c>
      <c r="D464" s="3">
        <v>4.375</v>
      </c>
      <c r="E464" s="3">
        <v>6</v>
      </c>
      <c r="F464" s="3" t="s">
        <v>1992</v>
      </c>
      <c r="G464" s="3" t="s">
        <v>1865</v>
      </c>
      <c r="H464" s="4">
        <v>1000000</v>
      </c>
      <c r="I464" s="44" t="s">
        <v>66</v>
      </c>
      <c r="J464" s="240"/>
    </row>
    <row r="465" spans="1:10" ht="48" customHeight="1" x14ac:dyDescent="0.2">
      <c r="A465" s="3" t="s">
        <v>632</v>
      </c>
      <c r="B465" s="3" t="s">
        <v>679</v>
      </c>
      <c r="C465" s="3" t="s">
        <v>2040</v>
      </c>
      <c r="D465" s="3">
        <v>11.734999999999999</v>
      </c>
      <c r="E465" s="3">
        <v>5.5</v>
      </c>
      <c r="F465" s="3" t="s">
        <v>2041</v>
      </c>
      <c r="G465" s="3" t="s">
        <v>2042</v>
      </c>
      <c r="H465" s="4">
        <v>150000000</v>
      </c>
      <c r="I465" s="44" t="s">
        <v>66</v>
      </c>
      <c r="J465" s="240"/>
    </row>
    <row r="466" spans="1:10" ht="48" customHeight="1" x14ac:dyDescent="0.2">
      <c r="A466" s="3" t="s">
        <v>632</v>
      </c>
      <c r="B466" s="3" t="s">
        <v>679</v>
      </c>
      <c r="C466" s="3" t="s">
        <v>2043</v>
      </c>
      <c r="D466" s="3">
        <v>11.734999999999999</v>
      </c>
      <c r="E466" s="3">
        <v>5.5</v>
      </c>
      <c r="F466" s="3" t="s">
        <v>2044</v>
      </c>
      <c r="G466" s="3" t="s">
        <v>2042</v>
      </c>
      <c r="H466" s="4">
        <v>100000000</v>
      </c>
      <c r="I466" s="44" t="s">
        <v>66</v>
      </c>
      <c r="J466" s="240"/>
    </row>
    <row r="467" spans="1:10" ht="48" customHeight="1" x14ac:dyDescent="0.2">
      <c r="A467" s="3" t="s">
        <v>632</v>
      </c>
      <c r="B467" s="3" t="s">
        <v>679</v>
      </c>
      <c r="C467" s="3" t="s">
        <v>2045</v>
      </c>
      <c r="D467" s="3">
        <v>6.0949999999999998</v>
      </c>
      <c r="E467" s="3">
        <v>5.5</v>
      </c>
      <c r="F467" s="3" t="s">
        <v>2046</v>
      </c>
      <c r="G467" s="3" t="s">
        <v>2047</v>
      </c>
      <c r="H467" s="4">
        <v>25000000</v>
      </c>
      <c r="I467" s="44" t="s">
        <v>66</v>
      </c>
      <c r="J467" s="240"/>
    </row>
    <row r="468" spans="1:10" ht="48" customHeight="1" x14ac:dyDescent="0.2">
      <c r="A468" s="3" t="s">
        <v>632</v>
      </c>
      <c r="B468" s="3" t="s">
        <v>679</v>
      </c>
      <c r="C468" s="3" t="s">
        <v>2048</v>
      </c>
      <c r="D468" s="3">
        <v>11.734999999999999</v>
      </c>
      <c r="E468" s="3">
        <v>5.5</v>
      </c>
      <c r="F468" s="3" t="s">
        <v>2049</v>
      </c>
      <c r="G468" s="3" t="s">
        <v>2050</v>
      </c>
      <c r="H468" s="4">
        <v>4000000</v>
      </c>
      <c r="I468" s="44" t="s">
        <v>66</v>
      </c>
      <c r="J468" s="240"/>
    </row>
    <row r="469" spans="1:10" ht="48" customHeight="1" x14ac:dyDescent="0.2">
      <c r="A469" s="3" t="s">
        <v>632</v>
      </c>
      <c r="B469" s="3" t="s">
        <v>637</v>
      </c>
      <c r="C469" s="3" t="s">
        <v>2051</v>
      </c>
      <c r="D469" s="3">
        <v>4.375</v>
      </c>
      <c r="E469" s="3">
        <v>5</v>
      </c>
      <c r="F469" s="3" t="s">
        <v>1992</v>
      </c>
      <c r="G469" s="3" t="s">
        <v>1865</v>
      </c>
      <c r="H469" s="4">
        <v>1000000</v>
      </c>
      <c r="I469" s="44" t="s">
        <v>66</v>
      </c>
      <c r="J469" s="240"/>
    </row>
    <row r="470" spans="1:10" ht="48" customHeight="1" x14ac:dyDescent="0.2">
      <c r="A470" s="3" t="s">
        <v>632</v>
      </c>
      <c r="B470" s="3" t="s">
        <v>2052</v>
      </c>
      <c r="C470" s="3" t="s">
        <v>2053</v>
      </c>
      <c r="D470" s="3">
        <v>6.4749999999999996</v>
      </c>
      <c r="E470" s="3">
        <v>6</v>
      </c>
      <c r="F470" s="3" t="s">
        <v>2054</v>
      </c>
      <c r="G470" s="3" t="s">
        <v>2002</v>
      </c>
      <c r="H470" s="4">
        <v>12000000</v>
      </c>
      <c r="I470" s="44" t="s">
        <v>66</v>
      </c>
      <c r="J470" s="240"/>
    </row>
    <row r="471" spans="1:10" ht="48" customHeight="1" x14ac:dyDescent="0.2">
      <c r="A471" s="3" t="s">
        <v>2055</v>
      </c>
      <c r="B471" s="3" t="s">
        <v>650</v>
      </c>
      <c r="C471" s="3" t="s">
        <v>2056</v>
      </c>
      <c r="D471" s="3">
        <v>9.91</v>
      </c>
      <c r="E471" s="3">
        <v>6</v>
      </c>
      <c r="F471" s="3" t="s">
        <v>1992</v>
      </c>
      <c r="G471" s="3" t="s">
        <v>1865</v>
      </c>
      <c r="H471" s="4">
        <v>5000000</v>
      </c>
      <c r="I471" s="44" t="s">
        <v>66</v>
      </c>
      <c r="J471" s="240"/>
    </row>
    <row r="472" spans="1:10" ht="48" customHeight="1" x14ac:dyDescent="0.2">
      <c r="A472" s="3" t="s">
        <v>2055</v>
      </c>
      <c r="B472" s="3" t="s">
        <v>645</v>
      </c>
      <c r="C472" s="3" t="s">
        <v>2057</v>
      </c>
      <c r="D472" s="3">
        <v>9.91</v>
      </c>
      <c r="E472" s="3">
        <v>6</v>
      </c>
      <c r="F472" s="3" t="s">
        <v>1992</v>
      </c>
      <c r="G472" s="3" t="s">
        <v>1865</v>
      </c>
      <c r="H472" s="4">
        <v>1000000</v>
      </c>
      <c r="I472" s="44" t="s">
        <v>66</v>
      </c>
      <c r="J472" s="240"/>
    </row>
    <row r="473" spans="1:10" ht="48" customHeight="1" x14ac:dyDescent="0.2">
      <c r="A473" s="3" t="s">
        <v>655</v>
      </c>
      <c r="B473" s="3" t="s">
        <v>2058</v>
      </c>
      <c r="C473" s="3" t="s">
        <v>2059</v>
      </c>
      <c r="D473" s="3">
        <v>2.5049999999999999</v>
      </c>
      <c r="E473" s="3">
        <v>6</v>
      </c>
      <c r="F473" s="3" t="s">
        <v>1992</v>
      </c>
      <c r="G473" s="3" t="s">
        <v>1865</v>
      </c>
      <c r="H473" s="4">
        <v>1000000</v>
      </c>
      <c r="I473" s="44" t="s">
        <v>66</v>
      </c>
      <c r="J473" s="240"/>
    </row>
    <row r="474" spans="1:10" ht="48" customHeight="1" x14ac:dyDescent="0.2">
      <c r="A474" s="3" t="s">
        <v>655</v>
      </c>
      <c r="B474" s="3" t="s">
        <v>2058</v>
      </c>
      <c r="C474" s="3" t="s">
        <v>2060</v>
      </c>
      <c r="D474" s="3">
        <v>10.305</v>
      </c>
      <c r="E474" s="3">
        <v>8</v>
      </c>
      <c r="F474" s="3" t="s">
        <v>1992</v>
      </c>
      <c r="G474" s="3" t="s">
        <v>1865</v>
      </c>
      <c r="H474" s="4">
        <v>1000000</v>
      </c>
      <c r="I474" s="44" t="s">
        <v>66</v>
      </c>
      <c r="J474" s="240"/>
    </row>
    <row r="475" spans="1:10" ht="48" customHeight="1" x14ac:dyDescent="0.2">
      <c r="A475" s="3" t="s">
        <v>655</v>
      </c>
      <c r="B475" s="3" t="s">
        <v>2058</v>
      </c>
      <c r="C475" s="3" t="s">
        <v>2059</v>
      </c>
      <c r="D475" s="3">
        <v>2.5049999999999999</v>
      </c>
      <c r="E475" s="3">
        <v>6</v>
      </c>
      <c r="F475" s="3" t="s">
        <v>1992</v>
      </c>
      <c r="G475" s="3" t="s">
        <v>1865</v>
      </c>
      <c r="H475" s="4">
        <v>2000000</v>
      </c>
      <c r="I475" s="44" t="s">
        <v>66</v>
      </c>
      <c r="J475" s="240"/>
    </row>
    <row r="476" spans="1:10" ht="48" customHeight="1" x14ac:dyDescent="0.2">
      <c r="A476" s="3" t="s">
        <v>655</v>
      </c>
      <c r="B476" s="3" t="s">
        <v>2058</v>
      </c>
      <c r="C476" s="3" t="s">
        <v>2061</v>
      </c>
      <c r="D476" s="3">
        <v>10.305</v>
      </c>
      <c r="E476" s="3">
        <v>8</v>
      </c>
      <c r="F476" s="3" t="s">
        <v>1998</v>
      </c>
      <c r="G476" s="3" t="s">
        <v>1999</v>
      </c>
      <c r="H476" s="4">
        <v>12000000</v>
      </c>
      <c r="I476" s="44" t="s">
        <v>66</v>
      </c>
      <c r="J476" s="240"/>
    </row>
    <row r="477" spans="1:10" ht="48" customHeight="1" x14ac:dyDescent="0.2">
      <c r="A477" s="3" t="s">
        <v>655</v>
      </c>
      <c r="B477" s="3" t="s">
        <v>2058</v>
      </c>
      <c r="C477" s="3" t="s">
        <v>2062</v>
      </c>
      <c r="D477" s="3">
        <v>26.25</v>
      </c>
      <c r="E477" s="3">
        <v>8</v>
      </c>
      <c r="F477" s="3" t="s">
        <v>1998</v>
      </c>
      <c r="G477" s="3" t="s">
        <v>1999</v>
      </c>
      <c r="H477" s="4">
        <v>35000000</v>
      </c>
      <c r="I477" s="44" t="s">
        <v>66</v>
      </c>
      <c r="J477" s="240"/>
    </row>
    <row r="478" spans="1:10" ht="48" customHeight="1" x14ac:dyDescent="0.2">
      <c r="A478" s="3" t="s">
        <v>655</v>
      </c>
      <c r="B478" s="3" t="s">
        <v>2063</v>
      </c>
      <c r="C478" s="3" t="s">
        <v>2064</v>
      </c>
      <c r="D478" s="3">
        <v>26.25</v>
      </c>
      <c r="E478" s="3">
        <v>8</v>
      </c>
      <c r="F478" s="3" t="s">
        <v>1994</v>
      </c>
      <c r="G478" s="3" t="s">
        <v>1865</v>
      </c>
      <c r="H478" s="4">
        <v>7000000</v>
      </c>
      <c r="I478" s="44" t="s">
        <v>66</v>
      </c>
      <c r="J478" s="240"/>
    </row>
    <row r="479" spans="1:10" ht="48" customHeight="1" x14ac:dyDescent="0.2">
      <c r="A479" s="3" t="s">
        <v>655</v>
      </c>
      <c r="B479" s="3" t="s">
        <v>2063</v>
      </c>
      <c r="C479" s="3" t="s">
        <v>2065</v>
      </c>
      <c r="D479" s="3">
        <v>26.25</v>
      </c>
      <c r="E479" s="3">
        <v>8</v>
      </c>
      <c r="F479" s="3" t="s">
        <v>1992</v>
      </c>
      <c r="G479" s="3" t="s">
        <v>1865</v>
      </c>
      <c r="H479" s="4">
        <v>800000</v>
      </c>
      <c r="I479" s="44" t="s">
        <v>66</v>
      </c>
      <c r="J479" s="240"/>
    </row>
    <row r="480" spans="1:10" ht="48" customHeight="1" x14ac:dyDescent="0.2">
      <c r="A480" s="3" t="s">
        <v>655</v>
      </c>
      <c r="B480" s="3" t="s">
        <v>2063</v>
      </c>
      <c r="C480" s="3" t="s">
        <v>2066</v>
      </c>
      <c r="D480" s="3">
        <v>26.25</v>
      </c>
      <c r="E480" s="3">
        <v>8</v>
      </c>
      <c r="F480" s="3" t="s">
        <v>1992</v>
      </c>
      <c r="G480" s="3" t="s">
        <v>1865</v>
      </c>
      <c r="H480" s="4">
        <v>12000000</v>
      </c>
      <c r="I480" s="44" t="s">
        <v>66</v>
      </c>
      <c r="J480" s="240"/>
    </row>
    <row r="481" spans="1:10" ht="48" customHeight="1" x14ac:dyDescent="0.2">
      <c r="A481" s="3" t="s">
        <v>655</v>
      </c>
      <c r="B481" s="3" t="s">
        <v>2063</v>
      </c>
      <c r="C481" s="3" t="s">
        <v>2067</v>
      </c>
      <c r="D481" s="3">
        <v>26.25</v>
      </c>
      <c r="E481" s="3">
        <v>8</v>
      </c>
      <c r="F481" s="3" t="s">
        <v>1998</v>
      </c>
      <c r="G481" s="3" t="s">
        <v>1999</v>
      </c>
      <c r="H481" s="4">
        <v>12000000</v>
      </c>
      <c r="I481" s="44" t="s">
        <v>66</v>
      </c>
      <c r="J481" s="240"/>
    </row>
    <row r="482" spans="1:10" ht="48" customHeight="1" x14ac:dyDescent="0.2">
      <c r="A482" s="3" t="s">
        <v>655</v>
      </c>
      <c r="B482" s="3" t="s">
        <v>688</v>
      </c>
      <c r="C482" s="3" t="s">
        <v>2068</v>
      </c>
      <c r="D482" s="3">
        <v>26.25</v>
      </c>
      <c r="E482" s="3">
        <v>8</v>
      </c>
      <c r="F482" s="3" t="s">
        <v>1992</v>
      </c>
      <c r="G482" s="3" t="s">
        <v>1865</v>
      </c>
      <c r="H482" s="4">
        <v>15000000</v>
      </c>
      <c r="I482" s="44" t="s">
        <v>66</v>
      </c>
      <c r="J482" s="240"/>
    </row>
    <row r="483" spans="1:10" ht="48" customHeight="1" x14ac:dyDescent="0.2">
      <c r="A483" s="3" t="s">
        <v>655</v>
      </c>
      <c r="B483" s="3" t="s">
        <v>688</v>
      </c>
      <c r="C483" s="3" t="s">
        <v>2069</v>
      </c>
      <c r="D483" s="3">
        <v>26.25</v>
      </c>
      <c r="E483" s="3">
        <v>8</v>
      </c>
      <c r="F483" s="3" t="s">
        <v>1992</v>
      </c>
      <c r="G483" s="3" t="s">
        <v>1865</v>
      </c>
      <c r="H483" s="4">
        <v>250000</v>
      </c>
      <c r="I483" s="44" t="s">
        <v>66</v>
      </c>
      <c r="J483" s="240"/>
    </row>
    <row r="484" spans="1:10" ht="48" customHeight="1" x14ac:dyDescent="0.2">
      <c r="A484" s="3" t="s">
        <v>655</v>
      </c>
      <c r="B484" s="3" t="s">
        <v>688</v>
      </c>
      <c r="C484" s="3" t="s">
        <v>2070</v>
      </c>
      <c r="D484" s="3">
        <v>26.25</v>
      </c>
      <c r="E484" s="3">
        <v>8</v>
      </c>
      <c r="F484" s="3" t="s">
        <v>1992</v>
      </c>
      <c r="G484" s="3" t="s">
        <v>1865</v>
      </c>
      <c r="H484" s="4">
        <v>250000</v>
      </c>
      <c r="I484" s="44" t="s">
        <v>66</v>
      </c>
      <c r="J484" s="240"/>
    </row>
    <row r="485" spans="1:10" ht="48" customHeight="1" x14ac:dyDescent="0.2">
      <c r="A485" s="3" t="s">
        <v>655</v>
      </c>
      <c r="B485" s="3" t="s">
        <v>688</v>
      </c>
      <c r="C485" s="3" t="s">
        <v>2071</v>
      </c>
      <c r="D485" s="3">
        <v>26.25</v>
      </c>
      <c r="E485" s="3">
        <v>8</v>
      </c>
      <c r="F485" s="3" t="s">
        <v>1992</v>
      </c>
      <c r="G485" s="3" t="s">
        <v>1865</v>
      </c>
      <c r="H485" s="4">
        <v>250000</v>
      </c>
      <c r="I485" s="44" t="s">
        <v>66</v>
      </c>
      <c r="J485" s="240"/>
    </row>
    <row r="486" spans="1:10" ht="48" customHeight="1" x14ac:dyDescent="0.2">
      <c r="A486" s="3" t="s">
        <v>655</v>
      </c>
      <c r="B486" s="3" t="s">
        <v>688</v>
      </c>
      <c r="C486" s="3" t="s">
        <v>2072</v>
      </c>
      <c r="D486" s="3">
        <v>26.25</v>
      </c>
      <c r="E486" s="3">
        <v>8</v>
      </c>
      <c r="F486" s="3" t="s">
        <v>1992</v>
      </c>
      <c r="G486" s="3" t="s">
        <v>1865</v>
      </c>
      <c r="H486" s="4">
        <v>1500000</v>
      </c>
      <c r="I486" s="44" t="s">
        <v>66</v>
      </c>
      <c r="J486" s="240"/>
    </row>
    <row r="487" spans="1:10" ht="48" customHeight="1" x14ac:dyDescent="0.2">
      <c r="A487" s="3" t="s">
        <v>655</v>
      </c>
      <c r="B487" s="3" t="s">
        <v>656</v>
      </c>
      <c r="C487" s="3" t="s">
        <v>657</v>
      </c>
      <c r="D487" s="3">
        <v>1.2</v>
      </c>
      <c r="E487" s="3">
        <v>2.5</v>
      </c>
      <c r="F487" s="3" t="s">
        <v>220</v>
      </c>
      <c r="G487" s="3" t="s">
        <v>221</v>
      </c>
      <c r="H487" s="4">
        <v>7200000</v>
      </c>
      <c r="I487" s="44" t="s">
        <v>66</v>
      </c>
      <c r="J487" s="240"/>
    </row>
    <row r="488" spans="1:10" ht="48" customHeight="1" x14ac:dyDescent="0.2">
      <c r="A488" s="3" t="s">
        <v>655</v>
      </c>
      <c r="B488" s="3" t="s">
        <v>367</v>
      </c>
      <c r="C488" s="3" t="s">
        <v>368</v>
      </c>
      <c r="D488" s="3">
        <v>0.3</v>
      </c>
      <c r="E488" s="3">
        <v>3</v>
      </c>
      <c r="F488" s="3" t="s">
        <v>224</v>
      </c>
      <c r="G488" s="3" t="s">
        <v>229</v>
      </c>
      <c r="H488" s="4">
        <v>1800000</v>
      </c>
      <c r="I488" s="44" t="s">
        <v>66</v>
      </c>
      <c r="J488" s="240"/>
    </row>
    <row r="489" spans="1:10" ht="48" customHeight="1" x14ac:dyDescent="0.2">
      <c r="A489" s="3" t="s">
        <v>655</v>
      </c>
      <c r="B489" s="3" t="s">
        <v>658</v>
      </c>
      <c r="C489" s="3" t="s">
        <v>659</v>
      </c>
      <c r="D489" s="3">
        <v>0.3</v>
      </c>
      <c r="E489" s="3">
        <v>2.5</v>
      </c>
      <c r="F489" s="3" t="s">
        <v>660</v>
      </c>
      <c r="G489" s="3" t="s">
        <v>661</v>
      </c>
      <c r="H489" s="4">
        <v>1800000</v>
      </c>
      <c r="I489" s="44" t="s">
        <v>66</v>
      </c>
      <c r="J489" s="240"/>
    </row>
    <row r="490" spans="1:10" ht="48" customHeight="1" x14ac:dyDescent="0.2">
      <c r="A490" s="3" t="s">
        <v>655</v>
      </c>
      <c r="B490" s="3" t="s">
        <v>658</v>
      </c>
      <c r="C490" s="3" t="s">
        <v>662</v>
      </c>
      <c r="D490" s="3">
        <v>0.3</v>
      </c>
      <c r="E490" s="3">
        <v>3</v>
      </c>
      <c r="F490" s="3" t="s">
        <v>220</v>
      </c>
      <c r="G490" s="3" t="s">
        <v>221</v>
      </c>
      <c r="H490" s="4">
        <v>1800000</v>
      </c>
      <c r="I490" s="44" t="s">
        <v>66</v>
      </c>
      <c r="J490" s="240"/>
    </row>
    <row r="491" spans="1:10" ht="48" customHeight="1" x14ac:dyDescent="0.2">
      <c r="A491" s="3" t="s">
        <v>655</v>
      </c>
      <c r="B491" s="3" t="s">
        <v>658</v>
      </c>
      <c r="C491" s="3" t="s">
        <v>663</v>
      </c>
      <c r="D491" s="3">
        <v>0.3</v>
      </c>
      <c r="E491" s="3">
        <v>3.5</v>
      </c>
      <c r="F491" s="3" t="s">
        <v>220</v>
      </c>
      <c r="G491" s="3" t="s">
        <v>221</v>
      </c>
      <c r="H491" s="4">
        <v>1800000</v>
      </c>
      <c r="I491" s="44" t="s">
        <v>66</v>
      </c>
      <c r="J491" s="240"/>
    </row>
    <row r="492" spans="1:10" ht="48" customHeight="1" x14ac:dyDescent="0.2">
      <c r="A492" s="3" t="s">
        <v>655</v>
      </c>
      <c r="B492" s="3" t="s">
        <v>658</v>
      </c>
      <c r="C492" s="3" t="s">
        <v>664</v>
      </c>
      <c r="D492" s="3">
        <v>0.3</v>
      </c>
      <c r="E492" s="3">
        <v>4</v>
      </c>
      <c r="F492" s="3" t="s">
        <v>224</v>
      </c>
      <c r="G492" s="3" t="s">
        <v>229</v>
      </c>
      <c r="H492" s="4">
        <v>1800000</v>
      </c>
      <c r="I492" s="44" t="s">
        <v>66</v>
      </c>
      <c r="J492" s="240"/>
    </row>
    <row r="493" spans="1:10" ht="48" customHeight="1" x14ac:dyDescent="0.2">
      <c r="A493" s="3" t="s">
        <v>655</v>
      </c>
      <c r="B493" s="3" t="s">
        <v>665</v>
      </c>
      <c r="C493" s="3" t="s">
        <v>666</v>
      </c>
      <c r="D493" s="3">
        <v>0.3</v>
      </c>
      <c r="E493" s="3">
        <v>4</v>
      </c>
      <c r="F493" s="3" t="s">
        <v>220</v>
      </c>
      <c r="G493" s="3" t="s">
        <v>221</v>
      </c>
      <c r="H493" s="4">
        <v>1800000</v>
      </c>
      <c r="I493" s="44" t="s">
        <v>66</v>
      </c>
      <c r="J493" s="240"/>
    </row>
    <row r="494" spans="1:10" ht="48" customHeight="1" x14ac:dyDescent="0.2">
      <c r="A494" s="3" t="s">
        <v>655</v>
      </c>
      <c r="B494" s="3" t="s">
        <v>635</v>
      </c>
      <c r="C494" s="3" t="s">
        <v>667</v>
      </c>
      <c r="D494" s="3">
        <v>1.5</v>
      </c>
      <c r="E494" s="3">
        <v>3.5</v>
      </c>
      <c r="F494" s="3" t="s">
        <v>220</v>
      </c>
      <c r="G494" s="3" t="s">
        <v>221</v>
      </c>
      <c r="H494" s="4">
        <v>9000000</v>
      </c>
      <c r="I494" s="44" t="s">
        <v>66</v>
      </c>
      <c r="J494" s="240"/>
    </row>
    <row r="495" spans="1:10" ht="48" customHeight="1" x14ac:dyDescent="0.2">
      <c r="A495" s="3" t="s">
        <v>655</v>
      </c>
      <c r="B495" s="3" t="s">
        <v>668</v>
      </c>
      <c r="C495" s="3" t="s">
        <v>669</v>
      </c>
      <c r="D495" s="3">
        <v>0.3</v>
      </c>
      <c r="E495" s="3">
        <v>6</v>
      </c>
      <c r="F495" s="3" t="s">
        <v>224</v>
      </c>
      <c r="G495" s="3" t="s">
        <v>229</v>
      </c>
      <c r="H495" s="4">
        <v>1800000</v>
      </c>
      <c r="I495" s="44" t="s">
        <v>66</v>
      </c>
      <c r="J495" s="240"/>
    </row>
    <row r="496" spans="1:10" ht="48" customHeight="1" x14ac:dyDescent="0.2">
      <c r="A496" s="3" t="s">
        <v>655</v>
      </c>
      <c r="B496" s="3" t="s">
        <v>668</v>
      </c>
      <c r="C496" s="3" t="s">
        <v>670</v>
      </c>
      <c r="D496" s="3">
        <v>0.3</v>
      </c>
      <c r="E496" s="3">
        <v>3</v>
      </c>
      <c r="F496" s="3" t="s">
        <v>220</v>
      </c>
      <c r="G496" s="3" t="s">
        <v>221</v>
      </c>
      <c r="H496" s="4">
        <v>1800000</v>
      </c>
      <c r="I496" s="44" t="s">
        <v>66</v>
      </c>
      <c r="J496" s="240"/>
    </row>
    <row r="497" spans="1:10" ht="48" customHeight="1" x14ac:dyDescent="0.2">
      <c r="A497" s="3" t="s">
        <v>655</v>
      </c>
      <c r="B497" s="3" t="s">
        <v>671</v>
      </c>
      <c r="C497" s="3" t="s">
        <v>672</v>
      </c>
      <c r="D497" s="3">
        <v>0.3</v>
      </c>
      <c r="E497" s="3">
        <v>3.5</v>
      </c>
      <c r="F497" s="3" t="s">
        <v>220</v>
      </c>
      <c r="G497" s="3" t="s">
        <v>221</v>
      </c>
      <c r="H497" s="4">
        <v>1800000</v>
      </c>
      <c r="I497" s="44" t="s">
        <v>66</v>
      </c>
      <c r="J497" s="240"/>
    </row>
    <row r="498" spans="1:10" ht="48" customHeight="1" x14ac:dyDescent="0.2">
      <c r="A498" s="3" t="s">
        <v>655</v>
      </c>
      <c r="B498" s="3" t="s">
        <v>501</v>
      </c>
      <c r="C498" s="3" t="s">
        <v>673</v>
      </c>
      <c r="D498" s="3">
        <v>0.3</v>
      </c>
      <c r="E498" s="3">
        <v>3</v>
      </c>
      <c r="F498" s="3" t="s">
        <v>224</v>
      </c>
      <c r="G498" s="3" t="s">
        <v>229</v>
      </c>
      <c r="H498" s="4">
        <v>1800000</v>
      </c>
      <c r="I498" s="44" t="s">
        <v>66</v>
      </c>
      <c r="J498" s="240"/>
    </row>
    <row r="499" spans="1:10" ht="48" customHeight="1" x14ac:dyDescent="0.2">
      <c r="A499" s="3" t="s">
        <v>655</v>
      </c>
      <c r="B499" s="3" t="s">
        <v>501</v>
      </c>
      <c r="C499" s="3" t="s">
        <v>674</v>
      </c>
      <c r="D499" s="3">
        <v>0.3</v>
      </c>
      <c r="E499" s="3">
        <v>2.5</v>
      </c>
      <c r="F499" s="3" t="s">
        <v>224</v>
      </c>
      <c r="G499" s="3" t="s">
        <v>229</v>
      </c>
      <c r="H499" s="4">
        <v>1800000</v>
      </c>
      <c r="I499" s="44" t="s">
        <v>66</v>
      </c>
      <c r="J499" s="240"/>
    </row>
    <row r="500" spans="1:10" ht="48" customHeight="1" x14ac:dyDescent="0.2">
      <c r="A500" s="3" t="s">
        <v>655</v>
      </c>
      <c r="B500" s="3" t="s">
        <v>501</v>
      </c>
      <c r="C500" s="3" t="s">
        <v>675</v>
      </c>
      <c r="D500" s="3">
        <v>1</v>
      </c>
      <c r="E500" s="3">
        <v>2.5</v>
      </c>
      <c r="F500" s="3" t="s">
        <v>220</v>
      </c>
      <c r="G500" s="3" t="s">
        <v>221</v>
      </c>
      <c r="H500" s="4">
        <v>6000000</v>
      </c>
      <c r="I500" s="44" t="s">
        <v>66</v>
      </c>
      <c r="J500" s="240"/>
    </row>
    <row r="501" spans="1:10" ht="48" customHeight="1" x14ac:dyDescent="0.2">
      <c r="A501" s="3" t="s">
        <v>655</v>
      </c>
      <c r="B501" s="3" t="s">
        <v>665</v>
      </c>
      <c r="C501" s="3" t="s">
        <v>666</v>
      </c>
      <c r="D501" s="3">
        <v>0.5</v>
      </c>
      <c r="E501" s="3">
        <v>4</v>
      </c>
      <c r="F501" s="3" t="s">
        <v>220</v>
      </c>
      <c r="G501" s="3" t="s">
        <v>221</v>
      </c>
      <c r="H501" s="4">
        <v>3000000</v>
      </c>
      <c r="I501" s="44" t="s">
        <v>66</v>
      </c>
      <c r="J501" s="240"/>
    </row>
    <row r="502" spans="1:10" ht="48" customHeight="1" x14ac:dyDescent="0.2">
      <c r="A502" s="3" t="s">
        <v>655</v>
      </c>
      <c r="B502" s="3" t="s">
        <v>676</v>
      </c>
      <c r="C502" s="3" t="s">
        <v>677</v>
      </c>
      <c r="D502" s="3">
        <v>1</v>
      </c>
      <c r="E502" s="3">
        <v>3</v>
      </c>
      <c r="F502" s="3" t="s">
        <v>224</v>
      </c>
      <c r="G502" s="3" t="s">
        <v>229</v>
      </c>
      <c r="H502" s="4">
        <v>6000000</v>
      </c>
      <c r="I502" s="44" t="s">
        <v>66</v>
      </c>
      <c r="J502" s="240"/>
    </row>
    <row r="503" spans="1:10" ht="48" customHeight="1" x14ac:dyDescent="0.2">
      <c r="A503" s="3" t="s">
        <v>655</v>
      </c>
      <c r="B503" s="3" t="s">
        <v>676</v>
      </c>
      <c r="C503" s="3" t="s">
        <v>678</v>
      </c>
      <c r="D503" s="3">
        <v>0.5</v>
      </c>
      <c r="E503" s="3">
        <v>3</v>
      </c>
      <c r="F503" s="3" t="s">
        <v>224</v>
      </c>
      <c r="G503" s="3" t="s">
        <v>229</v>
      </c>
      <c r="H503" s="4">
        <v>3000000</v>
      </c>
      <c r="I503" s="44" t="s">
        <v>66</v>
      </c>
      <c r="J503" s="240"/>
    </row>
    <row r="504" spans="1:10" ht="48" customHeight="1" x14ac:dyDescent="0.2">
      <c r="A504" s="3" t="s">
        <v>655</v>
      </c>
      <c r="B504" s="3" t="s">
        <v>679</v>
      </c>
      <c r="C504" s="3" t="s">
        <v>680</v>
      </c>
      <c r="D504" s="3">
        <v>0.3</v>
      </c>
      <c r="E504" s="3">
        <v>5</v>
      </c>
      <c r="F504" s="3" t="s">
        <v>220</v>
      </c>
      <c r="G504" s="3" t="s">
        <v>221</v>
      </c>
      <c r="H504" s="4">
        <v>1800000</v>
      </c>
      <c r="I504" s="44" t="s">
        <v>66</v>
      </c>
      <c r="J504" s="240"/>
    </row>
    <row r="505" spans="1:10" ht="48" customHeight="1" x14ac:dyDescent="0.2">
      <c r="A505" s="3" t="s">
        <v>655</v>
      </c>
      <c r="B505" s="3" t="s">
        <v>679</v>
      </c>
      <c r="C505" s="3" t="s">
        <v>681</v>
      </c>
      <c r="D505" s="3">
        <v>0.6</v>
      </c>
      <c r="E505" s="3">
        <v>2.5</v>
      </c>
      <c r="F505" s="3" t="s">
        <v>224</v>
      </c>
      <c r="G505" s="3" t="s">
        <v>229</v>
      </c>
      <c r="H505" s="4">
        <v>3600000</v>
      </c>
      <c r="I505" s="44" t="s">
        <v>66</v>
      </c>
      <c r="J505" s="240"/>
    </row>
    <row r="506" spans="1:10" ht="48" customHeight="1" x14ac:dyDescent="0.2">
      <c r="A506" s="3" t="s">
        <v>655</v>
      </c>
      <c r="B506" s="3" t="s">
        <v>679</v>
      </c>
      <c r="C506" s="3" t="s">
        <v>682</v>
      </c>
      <c r="D506" s="3">
        <v>0.6</v>
      </c>
      <c r="E506" s="3">
        <v>5</v>
      </c>
      <c r="F506" s="3" t="s">
        <v>224</v>
      </c>
      <c r="G506" s="3" t="s">
        <v>229</v>
      </c>
      <c r="H506" s="4">
        <v>3600000</v>
      </c>
      <c r="I506" s="44" t="s">
        <v>66</v>
      </c>
      <c r="J506" s="240"/>
    </row>
    <row r="507" spans="1:10" ht="48" customHeight="1" x14ac:dyDescent="0.2">
      <c r="A507" s="3" t="s">
        <v>655</v>
      </c>
      <c r="B507" s="3" t="s">
        <v>679</v>
      </c>
      <c r="C507" s="3" t="s">
        <v>683</v>
      </c>
      <c r="D507" s="3">
        <v>0.3</v>
      </c>
      <c r="E507" s="3">
        <v>3</v>
      </c>
      <c r="F507" s="3" t="s">
        <v>224</v>
      </c>
      <c r="G507" s="3" t="s">
        <v>229</v>
      </c>
      <c r="H507" s="4">
        <v>1800000</v>
      </c>
      <c r="I507" s="44" t="s">
        <v>66</v>
      </c>
      <c r="J507" s="240"/>
    </row>
    <row r="508" spans="1:10" ht="48" customHeight="1" x14ac:dyDescent="0.2">
      <c r="A508" s="3" t="s">
        <v>655</v>
      </c>
      <c r="B508" s="3" t="s">
        <v>679</v>
      </c>
      <c r="C508" s="3" t="s">
        <v>684</v>
      </c>
      <c r="D508" s="3">
        <v>0.3</v>
      </c>
      <c r="E508" s="3">
        <v>4</v>
      </c>
      <c r="F508" s="3" t="s">
        <v>224</v>
      </c>
      <c r="G508" s="3" t="s">
        <v>229</v>
      </c>
      <c r="H508" s="4">
        <v>1800000</v>
      </c>
      <c r="I508" s="44" t="s">
        <v>66</v>
      </c>
      <c r="J508" s="240"/>
    </row>
    <row r="509" spans="1:10" ht="48" customHeight="1" x14ac:dyDescent="0.2">
      <c r="A509" s="3" t="s">
        <v>655</v>
      </c>
      <c r="B509" s="3" t="s">
        <v>685</v>
      </c>
      <c r="C509" s="3" t="s">
        <v>370</v>
      </c>
      <c r="D509" s="3">
        <v>0.3</v>
      </c>
      <c r="E509" s="3">
        <v>2.5</v>
      </c>
      <c r="F509" s="3" t="s">
        <v>686</v>
      </c>
      <c r="G509" s="3" t="s">
        <v>687</v>
      </c>
      <c r="H509" s="4">
        <v>1800000</v>
      </c>
      <c r="I509" s="44" t="s">
        <v>66</v>
      </c>
      <c r="J509" s="240"/>
    </row>
    <row r="510" spans="1:10" ht="48" customHeight="1" x14ac:dyDescent="0.2">
      <c r="A510" s="3" t="s">
        <v>655</v>
      </c>
      <c r="B510" s="3" t="s">
        <v>688</v>
      </c>
      <c r="C510" s="3" t="s">
        <v>689</v>
      </c>
      <c r="D510" s="3">
        <v>0.3</v>
      </c>
      <c r="E510" s="3">
        <v>3</v>
      </c>
      <c r="F510" s="3" t="s">
        <v>224</v>
      </c>
      <c r="G510" s="3" t="s">
        <v>229</v>
      </c>
      <c r="H510" s="4">
        <v>1800000</v>
      </c>
      <c r="I510" s="44" t="s">
        <v>66</v>
      </c>
      <c r="J510" s="240"/>
    </row>
    <row r="511" spans="1:10" ht="48" customHeight="1" x14ac:dyDescent="0.2">
      <c r="A511" s="3" t="s">
        <v>655</v>
      </c>
      <c r="B511" s="3" t="s">
        <v>690</v>
      </c>
      <c r="C511" s="3" t="s">
        <v>691</v>
      </c>
      <c r="D511" s="3">
        <v>0.3</v>
      </c>
      <c r="E511" s="3">
        <v>2.5</v>
      </c>
      <c r="F511" s="3" t="s">
        <v>224</v>
      </c>
      <c r="G511" s="3" t="s">
        <v>229</v>
      </c>
      <c r="H511" s="4">
        <v>1800000</v>
      </c>
      <c r="I511" s="44" t="s">
        <v>66</v>
      </c>
      <c r="J511" s="240"/>
    </row>
    <row r="512" spans="1:10" ht="48" customHeight="1" x14ac:dyDescent="0.2">
      <c r="A512" s="3" t="s">
        <v>655</v>
      </c>
      <c r="B512" s="3" t="s">
        <v>692</v>
      </c>
      <c r="C512" s="3" t="s">
        <v>693</v>
      </c>
      <c r="D512" s="3">
        <v>0.75</v>
      </c>
      <c r="E512" s="3">
        <v>2.5</v>
      </c>
      <c r="F512" s="3" t="s">
        <v>220</v>
      </c>
      <c r="G512" s="3" t="s">
        <v>221</v>
      </c>
      <c r="H512" s="4">
        <v>4500000</v>
      </c>
      <c r="I512" s="44" t="s">
        <v>66</v>
      </c>
      <c r="J512" s="240"/>
    </row>
    <row r="513" spans="1:10" ht="48" customHeight="1" x14ac:dyDescent="0.2">
      <c r="A513" s="3" t="s">
        <v>655</v>
      </c>
      <c r="B513" s="3" t="s">
        <v>694</v>
      </c>
      <c r="C513" s="3" t="s">
        <v>684</v>
      </c>
      <c r="D513" s="3">
        <v>0.75</v>
      </c>
      <c r="E513" s="3">
        <v>4</v>
      </c>
      <c r="F513" s="3" t="s">
        <v>224</v>
      </c>
      <c r="G513" s="3" t="s">
        <v>229</v>
      </c>
      <c r="H513" s="4">
        <v>4500000</v>
      </c>
      <c r="I513" s="44" t="s">
        <v>66</v>
      </c>
      <c r="J513" s="240"/>
    </row>
    <row r="514" spans="1:10" ht="48" customHeight="1" x14ac:dyDescent="0.2">
      <c r="A514" s="3" t="s">
        <v>655</v>
      </c>
      <c r="B514" s="3" t="s">
        <v>695</v>
      </c>
      <c r="C514" s="3" t="s">
        <v>696</v>
      </c>
      <c r="D514" s="3">
        <v>0.4</v>
      </c>
      <c r="E514" s="3">
        <v>5</v>
      </c>
      <c r="F514" s="3" t="s">
        <v>220</v>
      </c>
      <c r="G514" s="3" t="s">
        <v>221</v>
      </c>
      <c r="H514" s="4">
        <v>2400000</v>
      </c>
      <c r="I514" s="44" t="s">
        <v>66</v>
      </c>
      <c r="J514" s="240"/>
    </row>
    <row r="515" spans="1:10" ht="48" customHeight="1" x14ac:dyDescent="0.2">
      <c r="A515" s="3" t="s">
        <v>655</v>
      </c>
      <c r="B515" s="3" t="s">
        <v>406</v>
      </c>
      <c r="C515" s="3" t="s">
        <v>697</v>
      </c>
      <c r="D515" s="3">
        <v>0.4</v>
      </c>
      <c r="E515" s="3">
        <v>2.5</v>
      </c>
      <c r="F515" s="3" t="s">
        <v>220</v>
      </c>
      <c r="G515" s="3" t="s">
        <v>221</v>
      </c>
      <c r="H515" s="4">
        <v>2400000</v>
      </c>
      <c r="I515" s="44" t="s">
        <v>66</v>
      </c>
      <c r="J515" s="240"/>
    </row>
    <row r="516" spans="1:10" ht="48" customHeight="1" x14ac:dyDescent="0.2">
      <c r="A516" s="3" t="s">
        <v>655</v>
      </c>
      <c r="B516" s="3" t="s">
        <v>698</v>
      </c>
      <c r="C516" s="3" t="s">
        <v>699</v>
      </c>
      <c r="D516" s="3">
        <v>0.4</v>
      </c>
      <c r="E516" s="3">
        <v>7</v>
      </c>
      <c r="F516" s="3" t="s">
        <v>224</v>
      </c>
      <c r="G516" s="3" t="s">
        <v>229</v>
      </c>
      <c r="H516" s="4">
        <v>2400000</v>
      </c>
      <c r="I516" s="44" t="s">
        <v>66</v>
      </c>
      <c r="J516" s="240"/>
    </row>
    <row r="517" spans="1:10" ht="48" customHeight="1" x14ac:dyDescent="0.2">
      <c r="A517" s="3" t="s">
        <v>655</v>
      </c>
      <c r="B517" s="3" t="s">
        <v>406</v>
      </c>
      <c r="C517" s="3" t="s">
        <v>700</v>
      </c>
      <c r="D517" s="3">
        <v>0.3</v>
      </c>
      <c r="E517" s="3">
        <v>2.5</v>
      </c>
      <c r="F517" s="3" t="s">
        <v>220</v>
      </c>
      <c r="G517" s="3" t="s">
        <v>221</v>
      </c>
      <c r="H517" s="4">
        <v>1800000</v>
      </c>
      <c r="I517" s="44" t="s">
        <v>66</v>
      </c>
      <c r="J517" s="240"/>
    </row>
    <row r="518" spans="1:10" ht="48" customHeight="1" x14ac:dyDescent="0.2">
      <c r="A518" s="3" t="s">
        <v>655</v>
      </c>
      <c r="B518" s="3" t="s">
        <v>695</v>
      </c>
      <c r="C518" s="3" t="s">
        <v>701</v>
      </c>
      <c r="D518" s="3">
        <v>1.5</v>
      </c>
      <c r="E518" s="3">
        <v>5</v>
      </c>
      <c r="F518" s="3" t="s">
        <v>224</v>
      </c>
      <c r="G518" s="3" t="s">
        <v>229</v>
      </c>
      <c r="H518" s="4">
        <v>9000000</v>
      </c>
      <c r="I518" s="44" t="s">
        <v>66</v>
      </c>
      <c r="J518" s="240"/>
    </row>
    <row r="519" spans="1:10" ht="48" customHeight="1" x14ac:dyDescent="0.2">
      <c r="A519" s="3" t="s">
        <v>655</v>
      </c>
      <c r="B519" s="3" t="s">
        <v>702</v>
      </c>
      <c r="C519" s="3" t="s">
        <v>703</v>
      </c>
      <c r="D519" s="3">
        <v>0.75</v>
      </c>
      <c r="E519" s="3">
        <v>4</v>
      </c>
      <c r="F519" s="3" t="s">
        <v>224</v>
      </c>
      <c r="G519" s="3" t="s">
        <v>229</v>
      </c>
      <c r="H519" s="4">
        <v>4500000</v>
      </c>
      <c r="I519" s="44" t="s">
        <v>66</v>
      </c>
      <c r="J519" s="240"/>
    </row>
    <row r="520" spans="1:10" ht="48" customHeight="1" x14ac:dyDescent="0.2">
      <c r="A520" s="3" t="s">
        <v>655</v>
      </c>
      <c r="B520" s="3" t="s">
        <v>369</v>
      </c>
      <c r="C520" s="3" t="s">
        <v>704</v>
      </c>
      <c r="D520" s="3">
        <v>0.75</v>
      </c>
      <c r="E520" s="3">
        <v>4</v>
      </c>
      <c r="F520" s="3" t="s">
        <v>220</v>
      </c>
      <c r="G520" s="3" t="s">
        <v>221</v>
      </c>
      <c r="H520" s="4">
        <v>4500000</v>
      </c>
      <c r="I520" s="44" t="s">
        <v>66</v>
      </c>
      <c r="J520" s="240"/>
    </row>
    <row r="521" spans="1:10" ht="48" customHeight="1" x14ac:dyDescent="0.2">
      <c r="A521" s="3" t="s">
        <v>705</v>
      </c>
      <c r="B521" s="3" t="s">
        <v>47</v>
      </c>
      <c r="C521" s="3" t="s">
        <v>706</v>
      </c>
      <c r="D521" s="3">
        <v>0.4</v>
      </c>
      <c r="E521" s="3">
        <v>2.5</v>
      </c>
      <c r="F521" s="3" t="s">
        <v>220</v>
      </c>
      <c r="G521" s="3" t="s">
        <v>221</v>
      </c>
      <c r="H521" s="4">
        <v>2400000</v>
      </c>
      <c r="I521" s="44" t="s">
        <v>66</v>
      </c>
      <c r="J521" s="240"/>
    </row>
    <row r="522" spans="1:10" ht="48" customHeight="1" x14ac:dyDescent="0.2">
      <c r="A522" s="3" t="s">
        <v>705</v>
      </c>
      <c r="B522" s="3" t="s">
        <v>47</v>
      </c>
      <c r="C522" s="3" t="s">
        <v>707</v>
      </c>
      <c r="D522" s="3">
        <v>0.3</v>
      </c>
      <c r="E522" s="3">
        <v>2.5</v>
      </c>
      <c r="F522" s="3" t="s">
        <v>220</v>
      </c>
      <c r="G522" s="3" t="s">
        <v>221</v>
      </c>
      <c r="H522" s="4">
        <v>1800000</v>
      </c>
      <c r="I522" s="44" t="s">
        <v>66</v>
      </c>
      <c r="J522" s="240"/>
    </row>
    <row r="523" spans="1:10" ht="48" customHeight="1" x14ac:dyDescent="0.2">
      <c r="A523" s="3" t="s">
        <v>705</v>
      </c>
      <c r="B523" s="3" t="s">
        <v>708</v>
      </c>
      <c r="C523" s="3" t="s">
        <v>709</v>
      </c>
      <c r="D523" s="3">
        <v>0.5</v>
      </c>
      <c r="E523" s="3">
        <v>2.5</v>
      </c>
      <c r="F523" s="3" t="s">
        <v>224</v>
      </c>
      <c r="G523" s="3" t="s">
        <v>229</v>
      </c>
      <c r="H523" s="4">
        <v>3000000</v>
      </c>
      <c r="I523" s="44" t="s">
        <v>66</v>
      </c>
      <c r="J523" s="240"/>
    </row>
    <row r="524" spans="1:10" ht="48" customHeight="1" x14ac:dyDescent="0.2">
      <c r="A524" s="3" t="s">
        <v>705</v>
      </c>
      <c r="B524" s="3" t="s">
        <v>708</v>
      </c>
      <c r="C524" s="3" t="s">
        <v>710</v>
      </c>
      <c r="D524" s="3">
        <v>0.4</v>
      </c>
      <c r="E524" s="3">
        <v>2.5</v>
      </c>
      <c r="F524" s="3" t="s">
        <v>220</v>
      </c>
      <c r="G524" s="3" t="s">
        <v>221</v>
      </c>
      <c r="H524" s="4">
        <v>2400000</v>
      </c>
      <c r="I524" s="44" t="s">
        <v>66</v>
      </c>
      <c r="J524" s="240"/>
    </row>
    <row r="525" spans="1:10" ht="48" customHeight="1" x14ac:dyDescent="0.2">
      <c r="A525" s="3" t="s">
        <v>705</v>
      </c>
      <c r="B525" s="3" t="s">
        <v>711</v>
      </c>
      <c r="C525" s="3" t="s">
        <v>712</v>
      </c>
      <c r="D525" s="3">
        <v>1</v>
      </c>
      <c r="E525" s="3">
        <v>3</v>
      </c>
      <c r="F525" s="3" t="s">
        <v>224</v>
      </c>
      <c r="G525" s="3" t="s">
        <v>229</v>
      </c>
      <c r="H525" s="4">
        <v>6000000</v>
      </c>
      <c r="I525" s="44" t="s">
        <v>66</v>
      </c>
      <c r="J525" s="240"/>
    </row>
    <row r="526" spans="1:10" ht="48" customHeight="1" x14ac:dyDescent="0.2">
      <c r="A526" s="3" t="s">
        <v>705</v>
      </c>
      <c r="B526" s="3" t="s">
        <v>713</v>
      </c>
      <c r="C526" s="3" t="s">
        <v>714</v>
      </c>
      <c r="D526" s="3">
        <v>1</v>
      </c>
      <c r="E526" s="3">
        <v>4</v>
      </c>
      <c r="F526" s="3" t="s">
        <v>220</v>
      </c>
      <c r="G526" s="3" t="s">
        <v>221</v>
      </c>
      <c r="H526" s="4">
        <v>6000000</v>
      </c>
      <c r="I526" s="44" t="s">
        <v>66</v>
      </c>
      <c r="J526" s="240"/>
    </row>
    <row r="527" spans="1:10" ht="48" customHeight="1" x14ac:dyDescent="0.2">
      <c r="A527" s="3" t="s">
        <v>705</v>
      </c>
      <c r="B527" s="3" t="s">
        <v>47</v>
      </c>
      <c r="C527" s="3" t="s">
        <v>715</v>
      </c>
      <c r="D527" s="3">
        <v>0.6</v>
      </c>
      <c r="E527" s="3">
        <v>3</v>
      </c>
      <c r="F527" s="3" t="s">
        <v>220</v>
      </c>
      <c r="G527" s="3" t="s">
        <v>221</v>
      </c>
      <c r="H527" s="4">
        <v>3600000</v>
      </c>
      <c r="I527" s="44" t="s">
        <v>66</v>
      </c>
      <c r="J527" s="240"/>
    </row>
    <row r="528" spans="1:10" ht="48" customHeight="1" x14ac:dyDescent="0.2">
      <c r="A528" s="3" t="s">
        <v>705</v>
      </c>
      <c r="B528" s="3" t="s">
        <v>47</v>
      </c>
      <c r="C528" s="3" t="s">
        <v>716</v>
      </c>
      <c r="D528" s="3">
        <v>0.8</v>
      </c>
      <c r="E528" s="3">
        <v>3</v>
      </c>
      <c r="F528" s="3" t="s">
        <v>220</v>
      </c>
      <c r="G528" s="3" t="s">
        <v>221</v>
      </c>
      <c r="H528" s="4">
        <v>4800000</v>
      </c>
      <c r="I528" s="44" t="s">
        <v>66</v>
      </c>
      <c r="J528" s="240"/>
    </row>
    <row r="529" spans="1:10" ht="48" customHeight="1" x14ac:dyDescent="0.2">
      <c r="A529" s="3" t="s">
        <v>705</v>
      </c>
      <c r="B529" s="3" t="s">
        <v>47</v>
      </c>
      <c r="C529" s="3" t="s">
        <v>717</v>
      </c>
      <c r="D529" s="3">
        <v>1.5</v>
      </c>
      <c r="E529" s="3">
        <v>3.5</v>
      </c>
      <c r="F529" s="3" t="s">
        <v>224</v>
      </c>
      <c r="G529" s="3" t="s">
        <v>229</v>
      </c>
      <c r="H529" s="4">
        <v>9000000</v>
      </c>
      <c r="I529" s="44" t="s">
        <v>66</v>
      </c>
      <c r="J529" s="240"/>
    </row>
    <row r="530" spans="1:10" ht="48" customHeight="1" x14ac:dyDescent="0.2">
      <c r="A530" s="3" t="s">
        <v>705</v>
      </c>
      <c r="B530" s="3" t="s">
        <v>47</v>
      </c>
      <c r="C530" s="3" t="s">
        <v>718</v>
      </c>
      <c r="D530" s="3">
        <v>0.6</v>
      </c>
      <c r="E530" s="3">
        <v>2.5</v>
      </c>
      <c r="F530" s="3" t="s">
        <v>224</v>
      </c>
      <c r="G530" s="3" t="s">
        <v>229</v>
      </c>
      <c r="H530" s="4">
        <v>3600000</v>
      </c>
      <c r="I530" s="44" t="s">
        <v>66</v>
      </c>
      <c r="J530" s="240"/>
    </row>
    <row r="531" spans="1:10" ht="48" customHeight="1" x14ac:dyDescent="0.2">
      <c r="A531" s="3" t="s">
        <v>705</v>
      </c>
      <c r="B531" s="3" t="s">
        <v>47</v>
      </c>
      <c r="C531" s="3" t="s">
        <v>719</v>
      </c>
      <c r="D531" s="3">
        <v>1.5</v>
      </c>
      <c r="E531" s="3">
        <v>3</v>
      </c>
      <c r="F531" s="3" t="s">
        <v>224</v>
      </c>
      <c r="G531" s="3" t="s">
        <v>229</v>
      </c>
      <c r="H531" s="4">
        <v>9000000</v>
      </c>
      <c r="I531" s="44" t="s">
        <v>66</v>
      </c>
      <c r="J531" s="240"/>
    </row>
    <row r="532" spans="1:10" ht="48" customHeight="1" x14ac:dyDescent="0.2">
      <c r="A532" s="3" t="s">
        <v>705</v>
      </c>
      <c r="B532" s="3" t="s">
        <v>47</v>
      </c>
      <c r="C532" s="3" t="s">
        <v>720</v>
      </c>
      <c r="D532" s="3">
        <v>0.5</v>
      </c>
      <c r="E532" s="3">
        <v>2.5</v>
      </c>
      <c r="F532" s="3" t="s">
        <v>224</v>
      </c>
      <c r="G532" s="3" t="s">
        <v>229</v>
      </c>
      <c r="H532" s="4">
        <v>3000000</v>
      </c>
      <c r="I532" s="44" t="s">
        <v>66</v>
      </c>
      <c r="J532" s="240"/>
    </row>
    <row r="533" spans="1:10" ht="48" customHeight="1" x14ac:dyDescent="0.2">
      <c r="A533" s="3" t="s">
        <v>705</v>
      </c>
      <c r="B533" s="3" t="s">
        <v>721</v>
      </c>
      <c r="C533" s="3" t="s">
        <v>722</v>
      </c>
      <c r="D533" s="3">
        <v>0.4</v>
      </c>
      <c r="E533" s="3">
        <v>3.5</v>
      </c>
      <c r="F533" s="3" t="s">
        <v>224</v>
      </c>
      <c r="G533" s="3" t="s">
        <v>229</v>
      </c>
      <c r="H533" s="4">
        <v>2400000</v>
      </c>
      <c r="I533" s="44" t="s">
        <v>66</v>
      </c>
      <c r="J533" s="240"/>
    </row>
    <row r="534" spans="1:10" ht="48" customHeight="1" x14ac:dyDescent="0.2">
      <c r="A534" s="3" t="s">
        <v>705</v>
      </c>
      <c r="B534" s="3" t="s">
        <v>723</v>
      </c>
      <c r="C534" s="3" t="s">
        <v>724</v>
      </c>
      <c r="D534" s="3">
        <v>0.5</v>
      </c>
      <c r="E534" s="3">
        <v>6</v>
      </c>
      <c r="F534" s="3" t="s">
        <v>224</v>
      </c>
      <c r="G534" s="3" t="s">
        <v>229</v>
      </c>
      <c r="H534" s="4">
        <v>3000000</v>
      </c>
      <c r="I534" s="44" t="s">
        <v>66</v>
      </c>
      <c r="J534" s="240"/>
    </row>
    <row r="535" spans="1:10" ht="48" customHeight="1" x14ac:dyDescent="0.2">
      <c r="A535" s="3" t="s">
        <v>705</v>
      </c>
      <c r="B535" s="3" t="s">
        <v>725</v>
      </c>
      <c r="C535" s="3" t="s">
        <v>726</v>
      </c>
      <c r="D535" s="3">
        <v>0.5</v>
      </c>
      <c r="E535" s="3">
        <v>2.5</v>
      </c>
      <c r="F535" s="3" t="s">
        <v>220</v>
      </c>
      <c r="G535" s="3" t="s">
        <v>221</v>
      </c>
      <c r="H535" s="4">
        <v>3000000</v>
      </c>
      <c r="I535" s="44" t="s">
        <v>66</v>
      </c>
      <c r="J535" s="240"/>
    </row>
    <row r="536" spans="1:10" ht="48" customHeight="1" x14ac:dyDescent="0.2">
      <c r="A536" s="3" t="s">
        <v>705</v>
      </c>
      <c r="B536" s="3" t="s">
        <v>725</v>
      </c>
      <c r="C536" s="3" t="s">
        <v>727</v>
      </c>
      <c r="D536" s="3">
        <v>0.5</v>
      </c>
      <c r="E536" s="3">
        <v>3</v>
      </c>
      <c r="F536" s="3" t="s">
        <v>224</v>
      </c>
      <c r="G536" s="3" t="s">
        <v>229</v>
      </c>
      <c r="H536" s="4">
        <v>3000000</v>
      </c>
      <c r="I536" s="44" t="s">
        <v>66</v>
      </c>
      <c r="J536" s="240"/>
    </row>
    <row r="537" spans="1:10" ht="48" customHeight="1" x14ac:dyDescent="0.2">
      <c r="A537" s="3" t="s">
        <v>705</v>
      </c>
      <c r="B537" s="3" t="s">
        <v>725</v>
      </c>
      <c r="C537" s="3" t="s">
        <v>728</v>
      </c>
      <c r="D537" s="3">
        <v>0.5</v>
      </c>
      <c r="E537" s="3">
        <v>2.5</v>
      </c>
      <c r="F537" s="3" t="s">
        <v>220</v>
      </c>
      <c r="G537" s="3" t="s">
        <v>221</v>
      </c>
      <c r="H537" s="4">
        <v>3000000</v>
      </c>
      <c r="I537" s="44" t="s">
        <v>66</v>
      </c>
      <c r="J537" s="240"/>
    </row>
    <row r="538" spans="1:10" ht="48" customHeight="1" x14ac:dyDescent="0.2">
      <c r="A538" s="3" t="s">
        <v>705</v>
      </c>
      <c r="B538" s="3" t="s">
        <v>725</v>
      </c>
      <c r="C538" s="3" t="s">
        <v>729</v>
      </c>
      <c r="D538" s="3">
        <v>0.5</v>
      </c>
      <c r="E538" s="3">
        <v>2.5</v>
      </c>
      <c r="F538" s="3" t="s">
        <v>224</v>
      </c>
      <c r="G538" s="3" t="s">
        <v>229</v>
      </c>
      <c r="H538" s="4">
        <v>3000000</v>
      </c>
      <c r="I538" s="44" t="s">
        <v>66</v>
      </c>
      <c r="J538" s="240"/>
    </row>
    <row r="539" spans="1:10" ht="48" customHeight="1" x14ac:dyDescent="0.2">
      <c r="A539" s="3" t="s">
        <v>705</v>
      </c>
      <c r="B539" s="3" t="s">
        <v>725</v>
      </c>
      <c r="C539" s="3" t="s">
        <v>730</v>
      </c>
      <c r="D539" s="3">
        <v>0.5</v>
      </c>
      <c r="E539" s="3">
        <v>2.5</v>
      </c>
      <c r="F539" s="3" t="s">
        <v>224</v>
      </c>
      <c r="G539" s="3" t="s">
        <v>229</v>
      </c>
      <c r="H539" s="4">
        <v>3000000</v>
      </c>
      <c r="I539" s="44" t="s">
        <v>66</v>
      </c>
      <c r="J539" s="240"/>
    </row>
    <row r="540" spans="1:10" ht="48" customHeight="1" x14ac:dyDescent="0.2">
      <c r="A540" s="3" t="s">
        <v>705</v>
      </c>
      <c r="B540" s="3" t="s">
        <v>725</v>
      </c>
      <c r="C540" s="3" t="s">
        <v>731</v>
      </c>
      <c r="D540" s="3">
        <v>0.5</v>
      </c>
      <c r="E540" s="3">
        <v>3</v>
      </c>
      <c r="F540" s="3" t="s">
        <v>224</v>
      </c>
      <c r="G540" s="3" t="s">
        <v>229</v>
      </c>
      <c r="H540" s="4">
        <v>3000000</v>
      </c>
      <c r="I540" s="44" t="s">
        <v>66</v>
      </c>
      <c r="J540" s="240"/>
    </row>
    <row r="541" spans="1:10" ht="48" customHeight="1" x14ac:dyDescent="0.2">
      <c r="A541" s="3" t="s">
        <v>705</v>
      </c>
      <c r="B541" s="3" t="s">
        <v>732</v>
      </c>
      <c r="C541" s="3" t="s">
        <v>733</v>
      </c>
      <c r="D541" s="3">
        <v>1</v>
      </c>
      <c r="E541" s="3">
        <v>2.5</v>
      </c>
      <c r="F541" s="3" t="s">
        <v>224</v>
      </c>
      <c r="G541" s="3" t="s">
        <v>229</v>
      </c>
      <c r="H541" s="4">
        <v>6000000</v>
      </c>
      <c r="I541" s="44" t="s">
        <v>66</v>
      </c>
      <c r="J541" s="240"/>
    </row>
    <row r="542" spans="1:10" ht="48" customHeight="1" x14ac:dyDescent="0.2">
      <c r="A542" s="3" t="s">
        <v>705</v>
      </c>
      <c r="B542" s="3" t="s">
        <v>734</v>
      </c>
      <c r="C542" s="3" t="s">
        <v>735</v>
      </c>
      <c r="D542" s="3">
        <v>1.5</v>
      </c>
      <c r="E542" s="3">
        <v>3</v>
      </c>
      <c r="F542" s="3" t="s">
        <v>220</v>
      </c>
      <c r="G542" s="3" t="s">
        <v>221</v>
      </c>
      <c r="H542" s="4">
        <v>9000000</v>
      </c>
      <c r="I542" s="44" t="s">
        <v>66</v>
      </c>
      <c r="J542" s="240"/>
    </row>
    <row r="543" spans="1:10" ht="48" customHeight="1" x14ac:dyDescent="0.2">
      <c r="A543" s="3" t="s">
        <v>705</v>
      </c>
      <c r="B543" s="3" t="s">
        <v>452</v>
      </c>
      <c r="C543" s="3" t="s">
        <v>736</v>
      </c>
      <c r="D543" s="3">
        <v>1.5</v>
      </c>
      <c r="E543" s="3">
        <v>3</v>
      </c>
      <c r="F543" s="3" t="s">
        <v>220</v>
      </c>
      <c r="G543" s="3" t="s">
        <v>221</v>
      </c>
      <c r="H543" s="4">
        <v>9000000</v>
      </c>
      <c r="I543" s="44" t="s">
        <v>66</v>
      </c>
      <c r="J543" s="240"/>
    </row>
    <row r="544" spans="1:10" x14ac:dyDescent="0.2">
      <c r="A544" s="412" t="s">
        <v>69</v>
      </c>
      <c r="B544" s="413"/>
      <c r="C544" s="413"/>
      <c r="D544" s="413"/>
      <c r="E544" s="413"/>
      <c r="F544" s="413"/>
      <c r="G544" s="414"/>
      <c r="H544" s="5">
        <f>+SUM(H144:H543)</f>
        <v>2005270000</v>
      </c>
      <c r="I544" s="37"/>
    </row>
    <row r="545" spans="1:10" x14ac:dyDescent="0.2">
      <c r="A545" s="415" t="s">
        <v>754</v>
      </c>
      <c r="B545" s="416"/>
      <c r="C545" s="416"/>
      <c r="D545" s="416"/>
      <c r="E545" s="416"/>
      <c r="F545" s="416"/>
      <c r="G545" s="416"/>
      <c r="H545" s="416"/>
      <c r="I545" s="416"/>
      <c r="J545" s="240"/>
    </row>
    <row r="546" spans="1:10" ht="48" customHeight="1" x14ac:dyDescent="0.2">
      <c r="A546" s="3" t="s">
        <v>645</v>
      </c>
      <c r="B546" s="3" t="s">
        <v>755</v>
      </c>
      <c r="C546" s="3" t="s">
        <v>756</v>
      </c>
      <c r="D546" s="3">
        <v>5</v>
      </c>
      <c r="E546" s="3" t="s">
        <v>757</v>
      </c>
      <c r="F546" s="3" t="s">
        <v>758</v>
      </c>
      <c r="G546" s="3" t="s">
        <v>759</v>
      </c>
      <c r="H546" s="4">
        <v>222422500</v>
      </c>
      <c r="I546" s="320" t="s">
        <v>1802</v>
      </c>
      <c r="J546" s="240"/>
    </row>
    <row r="547" spans="1:10" ht="48" customHeight="1" x14ac:dyDescent="0.2">
      <c r="A547" s="3" t="s">
        <v>645</v>
      </c>
      <c r="B547" s="3" t="s">
        <v>436</v>
      </c>
      <c r="C547" s="3" t="s">
        <v>760</v>
      </c>
      <c r="D547" s="3">
        <v>9</v>
      </c>
      <c r="E547" s="3" t="s">
        <v>757</v>
      </c>
      <c r="F547" s="3" t="s">
        <v>761</v>
      </c>
      <c r="G547" s="3" t="s">
        <v>762</v>
      </c>
      <c r="H547" s="4">
        <v>400360500</v>
      </c>
      <c r="I547" s="44" t="s">
        <v>66</v>
      </c>
      <c r="J547" s="240"/>
    </row>
    <row r="548" spans="1:10" ht="48" customHeight="1" x14ac:dyDescent="0.2">
      <c r="A548" s="3" t="s">
        <v>645</v>
      </c>
      <c r="B548" s="3" t="s">
        <v>763</v>
      </c>
      <c r="C548" s="3" t="s">
        <v>764</v>
      </c>
      <c r="D548" s="3" t="s">
        <v>765</v>
      </c>
      <c r="E548" s="3" t="s">
        <v>757</v>
      </c>
      <c r="F548" s="3" t="s">
        <v>758</v>
      </c>
      <c r="G548" s="3" t="s">
        <v>766</v>
      </c>
      <c r="H548" s="4">
        <v>80000000</v>
      </c>
      <c r="I548" s="320" t="s">
        <v>1802</v>
      </c>
      <c r="J548" s="240"/>
    </row>
    <row r="549" spans="1:10" ht="48" customHeight="1" x14ac:dyDescent="0.2">
      <c r="A549" s="3" t="s">
        <v>645</v>
      </c>
      <c r="B549" s="3" t="s">
        <v>767</v>
      </c>
      <c r="C549" s="3" t="s">
        <v>768</v>
      </c>
      <c r="D549" s="3">
        <v>8</v>
      </c>
      <c r="E549" s="3" t="s">
        <v>757</v>
      </c>
      <c r="F549" s="3" t="s">
        <v>761</v>
      </c>
      <c r="G549" s="3" t="s">
        <v>769</v>
      </c>
      <c r="H549" s="4">
        <v>355876000</v>
      </c>
      <c r="I549" s="320" t="s">
        <v>1802</v>
      </c>
      <c r="J549" s="240"/>
    </row>
    <row r="550" spans="1:10" ht="48" customHeight="1" x14ac:dyDescent="0.2">
      <c r="A550" s="3" t="s">
        <v>645</v>
      </c>
      <c r="B550" s="3" t="s">
        <v>770</v>
      </c>
      <c r="C550" s="3" t="s">
        <v>771</v>
      </c>
      <c r="D550" s="3" t="s">
        <v>772</v>
      </c>
      <c r="E550" s="3" t="s">
        <v>757</v>
      </c>
      <c r="F550" s="3" t="s">
        <v>758</v>
      </c>
      <c r="G550" s="3" t="s">
        <v>773</v>
      </c>
      <c r="H550" s="4">
        <v>88969000</v>
      </c>
      <c r="I550" s="44" t="s">
        <v>66</v>
      </c>
      <c r="J550" s="240"/>
    </row>
    <row r="551" spans="1:10" ht="48" customHeight="1" x14ac:dyDescent="0.2">
      <c r="A551" s="3" t="s">
        <v>645</v>
      </c>
      <c r="B551" s="3" t="s">
        <v>774</v>
      </c>
      <c r="C551" s="3" t="s">
        <v>775</v>
      </c>
      <c r="D551" s="3" t="s">
        <v>776</v>
      </c>
      <c r="E551" s="3" t="s">
        <v>757</v>
      </c>
      <c r="F551" s="3" t="s">
        <v>761</v>
      </c>
      <c r="G551" s="3" t="s">
        <v>773</v>
      </c>
      <c r="H551" s="4">
        <v>400000000</v>
      </c>
      <c r="I551" s="320" t="s">
        <v>1802</v>
      </c>
      <c r="J551" s="240"/>
    </row>
    <row r="552" spans="1:10" ht="48" customHeight="1" x14ac:dyDescent="0.2">
      <c r="A552" s="3" t="s">
        <v>645</v>
      </c>
      <c r="B552" s="3" t="s">
        <v>777</v>
      </c>
      <c r="C552" s="3" t="s">
        <v>778</v>
      </c>
      <c r="D552" s="3">
        <v>13</v>
      </c>
      <c r="E552" s="3" t="s">
        <v>757</v>
      </c>
      <c r="F552" s="3" t="s">
        <v>779</v>
      </c>
      <c r="G552" s="3" t="s">
        <v>773</v>
      </c>
      <c r="H552" s="4">
        <v>578298500</v>
      </c>
      <c r="I552" s="320" t="s">
        <v>1802</v>
      </c>
      <c r="J552" s="240"/>
    </row>
    <row r="553" spans="1:10" ht="48" customHeight="1" x14ac:dyDescent="0.2">
      <c r="A553" s="3" t="s">
        <v>780</v>
      </c>
      <c r="B553" s="3" t="s">
        <v>781</v>
      </c>
      <c r="C553" s="3" t="s">
        <v>782</v>
      </c>
      <c r="D553" s="3">
        <v>3</v>
      </c>
      <c r="E553" s="3" t="s">
        <v>757</v>
      </c>
      <c r="F553" s="3" t="s">
        <v>761</v>
      </c>
      <c r="G553" s="3" t="s">
        <v>769</v>
      </c>
      <c r="H553" s="4">
        <v>133453500</v>
      </c>
      <c r="I553" s="320" t="s">
        <v>1802</v>
      </c>
      <c r="J553" s="240"/>
    </row>
    <row r="554" spans="1:10" ht="48" customHeight="1" x14ac:dyDescent="0.2">
      <c r="A554" s="3" t="s">
        <v>780</v>
      </c>
      <c r="B554" s="3" t="s">
        <v>783</v>
      </c>
      <c r="C554" s="3" t="s">
        <v>784</v>
      </c>
      <c r="D554" s="3" t="s">
        <v>785</v>
      </c>
      <c r="E554" s="3" t="s">
        <v>757</v>
      </c>
      <c r="F554" s="3" t="s">
        <v>761</v>
      </c>
      <c r="G554" s="3" t="s">
        <v>769</v>
      </c>
      <c r="H554" s="4">
        <v>150000000</v>
      </c>
      <c r="I554" s="320" t="s">
        <v>1802</v>
      </c>
      <c r="J554" s="240"/>
    </row>
    <row r="555" spans="1:10" ht="48" customHeight="1" x14ac:dyDescent="0.2">
      <c r="A555" s="3" t="s">
        <v>780</v>
      </c>
      <c r="B555" s="3" t="s">
        <v>786</v>
      </c>
      <c r="C555" s="3" t="s">
        <v>787</v>
      </c>
      <c r="D555" s="3" t="s">
        <v>788</v>
      </c>
      <c r="E555" s="3" t="s">
        <v>757</v>
      </c>
      <c r="F555" s="3" t="s">
        <v>758</v>
      </c>
      <c r="G555" s="3" t="s">
        <v>769</v>
      </c>
      <c r="H555" s="4">
        <v>266907000</v>
      </c>
      <c r="I555" s="320" t="s">
        <v>1802</v>
      </c>
      <c r="J555" s="240"/>
    </row>
    <row r="556" spans="1:10" ht="48" customHeight="1" x14ac:dyDescent="0.2">
      <c r="A556" s="3" t="s">
        <v>780</v>
      </c>
      <c r="B556" s="3" t="s">
        <v>789</v>
      </c>
      <c r="C556" s="3" t="s">
        <v>790</v>
      </c>
      <c r="D556" s="3" t="s">
        <v>791</v>
      </c>
      <c r="E556" s="3" t="s">
        <v>757</v>
      </c>
      <c r="F556" s="3" t="s">
        <v>758</v>
      </c>
      <c r="G556" s="3" t="s">
        <v>769</v>
      </c>
      <c r="H556" s="4">
        <v>177930000</v>
      </c>
      <c r="I556" s="320" t="s">
        <v>1802</v>
      </c>
      <c r="J556" s="240"/>
    </row>
    <row r="557" spans="1:10" ht="48" customHeight="1" x14ac:dyDescent="0.2">
      <c r="A557" s="3" t="s">
        <v>780</v>
      </c>
      <c r="B557" s="3" t="s">
        <v>792</v>
      </c>
      <c r="C557" s="3" t="s">
        <v>793</v>
      </c>
      <c r="D557" s="3" t="s">
        <v>794</v>
      </c>
      <c r="E557" s="3" t="s">
        <v>757</v>
      </c>
      <c r="F557" s="3" t="s">
        <v>795</v>
      </c>
      <c r="G557" s="3" t="s">
        <v>769</v>
      </c>
      <c r="H557" s="4">
        <v>88969500</v>
      </c>
      <c r="I557" s="320" t="s">
        <v>1802</v>
      </c>
      <c r="J557" s="240"/>
    </row>
    <row r="558" spans="1:10" ht="48" customHeight="1" x14ac:dyDescent="0.2">
      <c r="A558" s="3" t="s">
        <v>780</v>
      </c>
      <c r="B558" s="3" t="s">
        <v>796</v>
      </c>
      <c r="C558" s="3" t="s">
        <v>797</v>
      </c>
      <c r="D558" s="3">
        <v>7</v>
      </c>
      <c r="E558" s="3" t="s">
        <v>757</v>
      </c>
      <c r="F558" s="3" t="s">
        <v>798</v>
      </c>
      <c r="G558" s="3" t="s">
        <v>769</v>
      </c>
      <c r="H558" s="4">
        <v>311391500</v>
      </c>
      <c r="I558" s="320" t="s">
        <v>1802</v>
      </c>
      <c r="J558" s="240"/>
    </row>
    <row r="559" spans="1:10" ht="48" customHeight="1" x14ac:dyDescent="0.2">
      <c r="A559" s="3" t="s">
        <v>780</v>
      </c>
      <c r="B559" s="3" t="s">
        <v>799</v>
      </c>
      <c r="C559" s="3" t="s">
        <v>800</v>
      </c>
      <c r="D559" s="3" t="s">
        <v>801</v>
      </c>
      <c r="E559" s="3" t="s">
        <v>757</v>
      </c>
      <c r="F559" s="3" t="s">
        <v>798</v>
      </c>
      <c r="G559" s="3" t="s">
        <v>773</v>
      </c>
      <c r="H559" s="4">
        <v>45000000</v>
      </c>
      <c r="I559" s="320" t="s">
        <v>1802</v>
      </c>
      <c r="J559" s="240"/>
    </row>
    <row r="560" spans="1:10" ht="48" customHeight="1" x14ac:dyDescent="0.2">
      <c r="A560" s="3" t="s">
        <v>780</v>
      </c>
      <c r="B560" s="3" t="s">
        <v>834</v>
      </c>
      <c r="C560" s="3" t="s">
        <v>802</v>
      </c>
      <c r="D560" s="3" t="s">
        <v>803</v>
      </c>
      <c r="E560" s="3" t="s">
        <v>757</v>
      </c>
      <c r="F560" s="3" t="s">
        <v>795</v>
      </c>
      <c r="G560" s="3" t="s">
        <v>769</v>
      </c>
      <c r="H560" s="4">
        <v>133453000</v>
      </c>
      <c r="I560" s="44" t="s">
        <v>66</v>
      </c>
      <c r="J560" s="240"/>
    </row>
    <row r="561" spans="1:10" ht="48" customHeight="1" x14ac:dyDescent="0.2">
      <c r="A561" s="3" t="s">
        <v>754</v>
      </c>
      <c r="B561" s="3" t="s">
        <v>215</v>
      </c>
      <c r="C561" s="3" t="s">
        <v>804</v>
      </c>
      <c r="D561" s="3" t="s">
        <v>805</v>
      </c>
      <c r="E561" s="3" t="s">
        <v>757</v>
      </c>
      <c r="F561" s="3" t="s">
        <v>798</v>
      </c>
      <c r="G561" s="3" t="s">
        <v>766</v>
      </c>
      <c r="H561" s="4">
        <v>133453000</v>
      </c>
      <c r="I561" s="320" t="s">
        <v>1802</v>
      </c>
      <c r="J561" s="240"/>
    </row>
    <row r="562" spans="1:10" ht="48" customHeight="1" x14ac:dyDescent="0.2">
      <c r="A562" s="3" t="s">
        <v>754</v>
      </c>
      <c r="B562" s="3" t="s">
        <v>806</v>
      </c>
      <c r="C562" s="3" t="s">
        <v>807</v>
      </c>
      <c r="D562" s="3" t="s">
        <v>808</v>
      </c>
      <c r="E562" s="3" t="s">
        <v>757</v>
      </c>
      <c r="F562" s="3" t="s">
        <v>798</v>
      </c>
      <c r="G562" s="3" t="s">
        <v>769</v>
      </c>
      <c r="H562" s="4">
        <v>88969000</v>
      </c>
      <c r="I562" s="320" t="s">
        <v>1802</v>
      </c>
      <c r="J562" s="240"/>
    </row>
    <row r="563" spans="1:10" ht="48" customHeight="1" x14ac:dyDescent="0.2">
      <c r="A563" s="3" t="s">
        <v>754</v>
      </c>
      <c r="B563" s="3" t="s">
        <v>809</v>
      </c>
      <c r="C563" s="3" t="s">
        <v>810</v>
      </c>
      <c r="D563" s="3" t="s">
        <v>811</v>
      </c>
      <c r="E563" s="3" t="s">
        <v>757</v>
      </c>
      <c r="F563" s="3" t="s">
        <v>798</v>
      </c>
      <c r="G563" s="3" t="s">
        <v>769</v>
      </c>
      <c r="H563" s="4">
        <v>266000000</v>
      </c>
      <c r="I563" s="44" t="s">
        <v>66</v>
      </c>
      <c r="J563" s="240"/>
    </row>
    <row r="564" spans="1:10" ht="48" customHeight="1" x14ac:dyDescent="0.2">
      <c r="A564" s="3" t="s">
        <v>754</v>
      </c>
      <c r="B564" s="3" t="s">
        <v>812</v>
      </c>
      <c r="C564" s="3" t="s">
        <v>813</v>
      </c>
      <c r="D564" s="3" t="s">
        <v>814</v>
      </c>
      <c r="E564" s="3" t="s">
        <v>757</v>
      </c>
      <c r="F564" s="3" t="s">
        <v>815</v>
      </c>
      <c r="G564" s="3" t="s">
        <v>769</v>
      </c>
      <c r="H564" s="4">
        <v>534000000</v>
      </c>
      <c r="I564" s="320" t="s">
        <v>1802</v>
      </c>
      <c r="J564" s="240"/>
    </row>
    <row r="565" spans="1:10" ht="48" customHeight="1" x14ac:dyDescent="0.2">
      <c r="A565" s="3" t="s">
        <v>754</v>
      </c>
      <c r="B565" s="3" t="s">
        <v>816</v>
      </c>
      <c r="C565" s="3" t="s">
        <v>817</v>
      </c>
      <c r="D565" s="3" t="s">
        <v>818</v>
      </c>
      <c r="E565" s="3" t="s">
        <v>757</v>
      </c>
      <c r="F565" s="3" t="s">
        <v>798</v>
      </c>
      <c r="G565" s="3" t="s">
        <v>769</v>
      </c>
      <c r="H565" s="4">
        <v>45000000</v>
      </c>
      <c r="I565" s="44" t="s">
        <v>66</v>
      </c>
      <c r="J565" s="240"/>
    </row>
    <row r="566" spans="1:10" ht="48" customHeight="1" x14ac:dyDescent="0.2">
      <c r="A566" s="3" t="s">
        <v>754</v>
      </c>
      <c r="B566" s="3" t="s">
        <v>819</v>
      </c>
      <c r="C566" s="3" t="s">
        <v>820</v>
      </c>
      <c r="D566" s="3">
        <v>6</v>
      </c>
      <c r="E566" s="3" t="s">
        <v>757</v>
      </c>
      <c r="F566" s="3" t="s">
        <v>798</v>
      </c>
      <c r="G566" s="3" t="s">
        <v>769</v>
      </c>
      <c r="H566" s="4">
        <v>263000000</v>
      </c>
      <c r="I566" s="320" t="s">
        <v>1802</v>
      </c>
      <c r="J566" s="240"/>
    </row>
    <row r="567" spans="1:10" x14ac:dyDescent="0.2">
      <c r="A567" s="412" t="s">
        <v>69</v>
      </c>
      <c r="B567" s="413"/>
      <c r="C567" s="413"/>
      <c r="D567" s="413"/>
      <c r="E567" s="413"/>
      <c r="F567" s="413"/>
      <c r="G567" s="414"/>
      <c r="H567" s="43">
        <f>+SUM(H546:H566)</f>
        <v>4763453000</v>
      </c>
      <c r="I567" s="235"/>
      <c r="J567" s="240"/>
    </row>
    <row r="568" spans="1:10" x14ac:dyDescent="0.2">
      <c r="A568" s="412" t="s">
        <v>906</v>
      </c>
      <c r="B568" s="413"/>
      <c r="C568" s="413"/>
      <c r="D568" s="413"/>
      <c r="E568" s="413"/>
      <c r="F568" s="413"/>
      <c r="G568" s="413"/>
      <c r="H568" s="413"/>
      <c r="I568" s="414"/>
      <c r="J568" s="240"/>
    </row>
    <row r="569" spans="1:10" ht="46.5" customHeight="1" x14ac:dyDescent="0.2">
      <c r="A569" s="236" t="s">
        <v>882</v>
      </c>
      <c r="B569" s="36" t="s">
        <v>883</v>
      </c>
      <c r="C569" s="36" t="s">
        <v>884</v>
      </c>
      <c r="D569" s="237">
        <v>8748</v>
      </c>
      <c r="E569" s="237">
        <v>5.5</v>
      </c>
      <c r="F569" s="36" t="s">
        <v>885</v>
      </c>
      <c r="G569" s="36" t="s">
        <v>886</v>
      </c>
      <c r="H569" s="4">
        <v>67500000</v>
      </c>
      <c r="I569" s="36" t="s">
        <v>66</v>
      </c>
    </row>
    <row r="570" spans="1:10" ht="46.5" customHeight="1" x14ac:dyDescent="0.2">
      <c r="A570" s="236" t="s">
        <v>882</v>
      </c>
      <c r="B570" s="36" t="s">
        <v>420</v>
      </c>
      <c r="C570" s="36" t="s">
        <v>887</v>
      </c>
      <c r="D570" s="237">
        <v>5300</v>
      </c>
      <c r="E570" s="237">
        <v>5.5</v>
      </c>
      <c r="F570" s="36" t="s">
        <v>888</v>
      </c>
      <c r="G570" s="36" t="s">
        <v>889</v>
      </c>
      <c r="H570" s="4">
        <v>45000000</v>
      </c>
      <c r="I570" s="36" t="s">
        <v>66</v>
      </c>
    </row>
    <row r="571" spans="1:10" ht="46.5" customHeight="1" x14ac:dyDescent="0.2">
      <c r="A571" s="236" t="s">
        <v>734</v>
      </c>
      <c r="B571" s="36" t="s">
        <v>890</v>
      </c>
      <c r="C571" s="36" t="s">
        <v>891</v>
      </c>
      <c r="D571" s="237">
        <v>9360</v>
      </c>
      <c r="E571" s="237">
        <v>5.5</v>
      </c>
      <c r="F571" s="36" t="s">
        <v>892</v>
      </c>
      <c r="G571" s="36" t="s">
        <v>889</v>
      </c>
      <c r="H571" s="4">
        <v>25000000</v>
      </c>
      <c r="I571" s="36" t="s">
        <v>66</v>
      </c>
    </row>
    <row r="572" spans="1:10" ht="46.5" customHeight="1" x14ac:dyDescent="0.2">
      <c r="A572" s="236" t="s">
        <v>734</v>
      </c>
      <c r="B572" s="36" t="s">
        <v>893</v>
      </c>
      <c r="C572" s="36" t="s">
        <v>894</v>
      </c>
      <c r="D572" s="237">
        <v>2530</v>
      </c>
      <c r="E572" s="237">
        <v>4.5</v>
      </c>
      <c r="F572" s="36" t="s">
        <v>895</v>
      </c>
      <c r="G572" s="36" t="s">
        <v>886</v>
      </c>
      <c r="H572" s="4">
        <v>120000000</v>
      </c>
      <c r="I572" s="36" t="s">
        <v>66</v>
      </c>
    </row>
    <row r="573" spans="1:10" ht="46.5" customHeight="1" x14ac:dyDescent="0.2">
      <c r="A573" s="236" t="s">
        <v>734</v>
      </c>
      <c r="B573" s="36" t="s">
        <v>896</v>
      </c>
      <c r="C573" s="36" t="s">
        <v>897</v>
      </c>
      <c r="D573" s="237">
        <v>1267</v>
      </c>
      <c r="E573" s="237">
        <v>3.5</v>
      </c>
      <c r="F573" s="36" t="s">
        <v>898</v>
      </c>
      <c r="G573" s="36" t="s">
        <v>899</v>
      </c>
      <c r="H573" s="4">
        <v>25000000</v>
      </c>
      <c r="I573" s="36" t="s">
        <v>66</v>
      </c>
    </row>
    <row r="574" spans="1:10" ht="46.5" customHeight="1" x14ac:dyDescent="0.2">
      <c r="A574" s="236" t="s">
        <v>734</v>
      </c>
      <c r="B574" s="36" t="s">
        <v>900</v>
      </c>
      <c r="C574" s="36" t="s">
        <v>901</v>
      </c>
      <c r="D574" s="237">
        <v>845</v>
      </c>
      <c r="E574" s="237">
        <v>3.5</v>
      </c>
      <c r="F574" s="36" t="s">
        <v>888</v>
      </c>
      <c r="G574" s="36" t="s">
        <v>886</v>
      </c>
      <c r="H574" s="4">
        <v>675000000</v>
      </c>
      <c r="I574" s="36" t="s">
        <v>66</v>
      </c>
    </row>
    <row r="575" spans="1:10" ht="46.5" customHeight="1" x14ac:dyDescent="0.2">
      <c r="A575" s="236" t="s">
        <v>734</v>
      </c>
      <c r="B575" s="36" t="s">
        <v>902</v>
      </c>
      <c r="C575" s="36" t="s">
        <v>903</v>
      </c>
      <c r="D575" s="237">
        <v>9620</v>
      </c>
      <c r="E575" s="237">
        <v>7.7</v>
      </c>
      <c r="F575" s="36" t="s">
        <v>904</v>
      </c>
      <c r="G575" s="36" t="s">
        <v>905</v>
      </c>
      <c r="H575" s="4">
        <v>831250000</v>
      </c>
      <c r="I575" s="36" t="s">
        <v>66</v>
      </c>
    </row>
    <row r="576" spans="1:10" x14ac:dyDescent="0.2">
      <c r="A576" s="412" t="s">
        <v>69</v>
      </c>
      <c r="B576" s="413"/>
      <c r="C576" s="413"/>
      <c r="D576" s="413"/>
      <c r="E576" s="413"/>
      <c r="F576" s="413"/>
      <c r="G576" s="414"/>
      <c r="H576" s="5">
        <f>+SUM(H569:H575)</f>
        <v>1788750000</v>
      </c>
      <c r="I576" s="37"/>
    </row>
    <row r="577" spans="1:9" x14ac:dyDescent="0.2">
      <c r="A577" s="415" t="s">
        <v>926</v>
      </c>
      <c r="B577" s="416"/>
      <c r="C577" s="416"/>
      <c r="D577" s="416"/>
      <c r="E577" s="416"/>
      <c r="F577" s="416"/>
      <c r="G577" s="416"/>
      <c r="H577" s="416"/>
      <c r="I577" s="416"/>
    </row>
    <row r="578" spans="1:9" x14ac:dyDescent="0.2">
      <c r="A578" s="321" t="s">
        <v>217</v>
      </c>
      <c r="B578" s="322" t="s">
        <v>2346</v>
      </c>
      <c r="C578" s="321" t="s">
        <v>927</v>
      </c>
      <c r="D578" s="319">
        <v>7.0000000000000007E-2</v>
      </c>
      <c r="E578" s="323">
        <v>5</v>
      </c>
      <c r="F578" s="322" t="s">
        <v>2844</v>
      </c>
      <c r="G578" s="324" t="s">
        <v>2845</v>
      </c>
      <c r="H578" s="325">
        <v>8360000</v>
      </c>
      <c r="I578" s="327" t="s">
        <v>66</v>
      </c>
    </row>
    <row r="579" spans="1:9" x14ac:dyDescent="0.2">
      <c r="A579" s="321" t="s">
        <v>136</v>
      </c>
      <c r="B579" s="326" t="s">
        <v>834</v>
      </c>
      <c r="C579" s="321" t="s">
        <v>928</v>
      </c>
      <c r="D579" s="319">
        <v>0.1</v>
      </c>
      <c r="E579" s="323">
        <v>4</v>
      </c>
      <c r="F579" s="322" t="s">
        <v>2846</v>
      </c>
      <c r="G579" s="324" t="s">
        <v>2847</v>
      </c>
      <c r="H579" s="325">
        <v>5280000</v>
      </c>
      <c r="I579" s="327" t="s">
        <v>66</v>
      </c>
    </row>
    <row r="580" spans="1:9" ht="37.5" customHeight="1" x14ac:dyDescent="0.2">
      <c r="A580" s="321" t="s">
        <v>136</v>
      </c>
      <c r="B580" s="322" t="s">
        <v>2850</v>
      </c>
      <c r="C580" s="321" t="s">
        <v>929</v>
      </c>
      <c r="D580" s="319">
        <v>2</v>
      </c>
      <c r="E580" s="323">
        <v>4</v>
      </c>
      <c r="F580" s="322" t="s">
        <v>2848</v>
      </c>
      <c r="G580" s="324" t="s">
        <v>2849</v>
      </c>
      <c r="H580" s="325">
        <v>10450000</v>
      </c>
      <c r="I580" s="327" t="s">
        <v>66</v>
      </c>
    </row>
    <row r="581" spans="1:9" x14ac:dyDescent="0.2">
      <c r="A581" s="412" t="s">
        <v>69</v>
      </c>
      <c r="B581" s="413"/>
      <c r="C581" s="413"/>
      <c r="D581" s="413"/>
      <c r="E581" s="413"/>
      <c r="F581" s="413"/>
      <c r="G581" s="414"/>
      <c r="H581" s="5">
        <f>+SUM(H578:H580)</f>
        <v>24090000</v>
      </c>
      <c r="I581" s="37"/>
    </row>
    <row r="582" spans="1:9" x14ac:dyDescent="0.2">
      <c r="A582" s="415" t="s">
        <v>932</v>
      </c>
      <c r="B582" s="416"/>
      <c r="C582" s="416"/>
      <c r="D582" s="416"/>
      <c r="E582" s="416"/>
      <c r="F582" s="416"/>
      <c r="G582" s="416"/>
      <c r="H582" s="416"/>
      <c r="I582" s="416"/>
    </row>
    <row r="583" spans="1:9" ht="78.75" customHeight="1" x14ac:dyDescent="0.3">
      <c r="A583" s="236" t="s">
        <v>933</v>
      </c>
      <c r="B583" s="278" t="s">
        <v>934</v>
      </c>
      <c r="C583" s="279" t="s">
        <v>935</v>
      </c>
      <c r="D583" s="279">
        <v>4.8</v>
      </c>
      <c r="E583" s="279">
        <v>14</v>
      </c>
      <c r="F583" s="279" t="s">
        <v>936</v>
      </c>
      <c r="G583" s="279" t="s">
        <v>937</v>
      </c>
      <c r="H583" s="280">
        <v>16000000</v>
      </c>
      <c r="I583" s="281" t="s">
        <v>150</v>
      </c>
    </row>
    <row r="584" spans="1:9" ht="78.75" customHeight="1" x14ac:dyDescent="0.2">
      <c r="A584" s="420" t="s">
        <v>933</v>
      </c>
      <c r="B584" s="420" t="s">
        <v>938</v>
      </c>
      <c r="C584" s="422" t="s">
        <v>939</v>
      </c>
      <c r="D584" s="422">
        <v>9.9</v>
      </c>
      <c r="E584" s="422">
        <v>14</v>
      </c>
      <c r="F584" s="422" t="s">
        <v>940</v>
      </c>
      <c r="G584" s="422" t="s">
        <v>941</v>
      </c>
      <c r="H584" s="280">
        <v>240000000</v>
      </c>
      <c r="I584" s="282" t="s">
        <v>2831</v>
      </c>
    </row>
    <row r="585" spans="1:9" ht="78.75" customHeight="1" x14ac:dyDescent="0.2">
      <c r="A585" s="421"/>
      <c r="B585" s="421"/>
      <c r="C585" s="423"/>
      <c r="D585" s="423"/>
      <c r="E585" s="423"/>
      <c r="F585" s="423"/>
      <c r="G585" s="423"/>
      <c r="H585" s="280">
        <v>150000000</v>
      </c>
      <c r="I585" s="282" t="s">
        <v>2832</v>
      </c>
    </row>
    <row r="586" spans="1:9" ht="78.75" customHeight="1" x14ac:dyDescent="0.3">
      <c r="A586" s="278" t="s">
        <v>933</v>
      </c>
      <c r="B586" s="278" t="s">
        <v>959</v>
      </c>
      <c r="C586" s="283" t="s">
        <v>960</v>
      </c>
      <c r="D586" s="279">
        <v>2.4</v>
      </c>
      <c r="E586" s="279">
        <v>14</v>
      </c>
      <c r="F586" s="279" t="s">
        <v>940</v>
      </c>
      <c r="G586" s="279" t="s">
        <v>941</v>
      </c>
      <c r="H586" s="280">
        <v>91000000</v>
      </c>
      <c r="I586" s="281" t="s">
        <v>150</v>
      </c>
    </row>
    <row r="587" spans="1:9" ht="78.75" customHeight="1" x14ac:dyDescent="0.3">
      <c r="A587" s="278" t="s">
        <v>933</v>
      </c>
      <c r="B587" s="278" t="s">
        <v>961</v>
      </c>
      <c r="C587" s="283" t="s">
        <v>962</v>
      </c>
      <c r="D587" s="279">
        <v>2</v>
      </c>
      <c r="E587" s="279">
        <v>14</v>
      </c>
      <c r="F587" s="279" t="s">
        <v>963</v>
      </c>
      <c r="G587" s="279" t="s">
        <v>964</v>
      </c>
      <c r="H587" s="280">
        <v>91000000</v>
      </c>
      <c r="I587" s="281" t="s">
        <v>150</v>
      </c>
    </row>
    <row r="588" spans="1:9" ht="78.75" customHeight="1" x14ac:dyDescent="0.3">
      <c r="A588" s="278" t="s">
        <v>933</v>
      </c>
      <c r="B588" s="278" t="s">
        <v>965</v>
      </c>
      <c r="C588" s="283" t="s">
        <v>966</v>
      </c>
      <c r="D588" s="279">
        <v>1</v>
      </c>
      <c r="E588" s="279">
        <v>11</v>
      </c>
      <c r="F588" s="279" t="s">
        <v>967</v>
      </c>
      <c r="G588" s="279" t="s">
        <v>968</v>
      </c>
      <c r="H588" s="280">
        <v>66000000</v>
      </c>
      <c r="I588" s="281" t="s">
        <v>150</v>
      </c>
    </row>
    <row r="589" spans="1:9" ht="78.75" customHeight="1" x14ac:dyDescent="0.3">
      <c r="A589" s="278" t="s">
        <v>942</v>
      </c>
      <c r="B589" s="278" t="s">
        <v>943</v>
      </c>
      <c r="C589" s="283" t="s">
        <v>944</v>
      </c>
      <c r="D589" s="279">
        <v>1.9</v>
      </c>
      <c r="E589" s="279">
        <v>14</v>
      </c>
      <c r="F589" s="279" t="s">
        <v>945</v>
      </c>
      <c r="G589" s="279" t="s">
        <v>946</v>
      </c>
      <c r="H589" s="280">
        <v>65000000</v>
      </c>
      <c r="I589" s="281" t="s">
        <v>150</v>
      </c>
    </row>
    <row r="590" spans="1:9" ht="78.75" customHeight="1" x14ac:dyDescent="0.3">
      <c r="A590" s="278" t="s">
        <v>942</v>
      </c>
      <c r="B590" s="278" t="s">
        <v>947</v>
      </c>
      <c r="C590" s="283" t="s">
        <v>948</v>
      </c>
      <c r="D590" s="279">
        <v>3.2</v>
      </c>
      <c r="E590" s="279">
        <v>14</v>
      </c>
      <c r="F590" s="279" t="s">
        <v>945</v>
      </c>
      <c r="G590" s="279" t="s">
        <v>946</v>
      </c>
      <c r="H590" s="280">
        <v>65000000</v>
      </c>
      <c r="I590" s="281" t="s">
        <v>150</v>
      </c>
    </row>
    <row r="591" spans="1:9" ht="78.75" customHeight="1" x14ac:dyDescent="0.3">
      <c r="A591" s="278" t="s">
        <v>942</v>
      </c>
      <c r="B591" s="278" t="s">
        <v>949</v>
      </c>
      <c r="C591" s="283" t="s">
        <v>950</v>
      </c>
      <c r="D591" s="279">
        <v>3.6</v>
      </c>
      <c r="E591" s="279">
        <v>14</v>
      </c>
      <c r="F591" s="279" t="s">
        <v>945</v>
      </c>
      <c r="G591" s="279" t="s">
        <v>946</v>
      </c>
      <c r="H591" s="280">
        <v>65000000</v>
      </c>
      <c r="I591" s="281" t="s">
        <v>150</v>
      </c>
    </row>
    <row r="592" spans="1:9" ht="78.75" customHeight="1" x14ac:dyDescent="0.3">
      <c r="A592" s="278" t="s">
        <v>942</v>
      </c>
      <c r="B592" s="278" t="s">
        <v>951</v>
      </c>
      <c r="C592" s="283" t="s">
        <v>952</v>
      </c>
      <c r="D592" s="279">
        <v>1.7</v>
      </c>
      <c r="E592" s="279">
        <v>14</v>
      </c>
      <c r="F592" s="279" t="s">
        <v>945</v>
      </c>
      <c r="G592" s="279" t="s">
        <v>946</v>
      </c>
      <c r="H592" s="280">
        <v>65000000</v>
      </c>
      <c r="I592" s="281" t="s">
        <v>150</v>
      </c>
    </row>
    <row r="593" spans="1:9" ht="78.75" customHeight="1" x14ac:dyDescent="0.3">
      <c r="A593" s="278" t="s">
        <v>942</v>
      </c>
      <c r="B593" s="278" t="s">
        <v>953</v>
      </c>
      <c r="C593" s="283" t="s">
        <v>954</v>
      </c>
      <c r="D593" s="279">
        <v>3.8</v>
      </c>
      <c r="E593" s="279">
        <v>14</v>
      </c>
      <c r="F593" s="279" t="s">
        <v>955</v>
      </c>
      <c r="G593" s="279" t="s">
        <v>956</v>
      </c>
      <c r="H593" s="280">
        <v>90000000</v>
      </c>
      <c r="I593" s="281" t="s">
        <v>150</v>
      </c>
    </row>
    <row r="594" spans="1:9" ht="78.75" customHeight="1" x14ac:dyDescent="0.3">
      <c r="A594" s="278" t="s">
        <v>942</v>
      </c>
      <c r="B594" s="278" t="s">
        <v>957</v>
      </c>
      <c r="C594" s="283" t="s">
        <v>958</v>
      </c>
      <c r="D594" s="279">
        <v>3</v>
      </c>
      <c r="E594" s="279">
        <v>14</v>
      </c>
      <c r="F594" s="279" t="s">
        <v>940</v>
      </c>
      <c r="G594" s="279" t="s">
        <v>941</v>
      </c>
      <c r="H594" s="280">
        <v>90000000</v>
      </c>
      <c r="I594" s="281" t="s">
        <v>150</v>
      </c>
    </row>
    <row r="595" spans="1:9" x14ac:dyDescent="0.2">
      <c r="A595" s="412" t="s">
        <v>69</v>
      </c>
      <c r="B595" s="413"/>
      <c r="C595" s="413"/>
      <c r="D595" s="413"/>
      <c r="E595" s="413"/>
      <c r="F595" s="413"/>
      <c r="G595" s="414"/>
      <c r="H595" s="5">
        <f>+SUM(H583:H594)</f>
        <v>1094000000</v>
      </c>
      <c r="I595" s="37"/>
    </row>
    <row r="596" spans="1:9" ht="17.25" thickBot="1" x14ac:dyDescent="0.25">
      <c r="A596" s="416" t="s">
        <v>999</v>
      </c>
      <c r="B596" s="416"/>
      <c r="C596" s="416"/>
      <c r="D596" s="416"/>
      <c r="E596" s="416"/>
      <c r="F596" s="416"/>
      <c r="G596" s="416"/>
      <c r="H596" s="417"/>
      <c r="I596" s="37"/>
    </row>
    <row r="597" spans="1:9" ht="48.75" customHeight="1" x14ac:dyDescent="0.2">
      <c r="A597" s="316" t="s">
        <v>492</v>
      </c>
      <c r="B597" s="317" t="s">
        <v>1000</v>
      </c>
      <c r="C597" s="318" t="s">
        <v>1001</v>
      </c>
      <c r="D597" s="318">
        <v>0.05</v>
      </c>
      <c r="E597" s="318">
        <v>6.0000000000000001E-3</v>
      </c>
      <c r="F597" s="318" t="s">
        <v>1002</v>
      </c>
      <c r="G597" s="318" t="s">
        <v>1003</v>
      </c>
      <c r="H597" s="4">
        <v>300000000</v>
      </c>
      <c r="I597" s="318" t="s">
        <v>66</v>
      </c>
    </row>
    <row r="598" spans="1:9" ht="48.75" customHeight="1" x14ac:dyDescent="0.2">
      <c r="A598" s="314" t="s">
        <v>492</v>
      </c>
      <c r="B598" s="315" t="s">
        <v>1027</v>
      </c>
      <c r="C598" s="318" t="s">
        <v>1028</v>
      </c>
      <c r="D598" s="318">
        <v>0.12</v>
      </c>
      <c r="E598" s="318">
        <v>3.0000000000000001E-3</v>
      </c>
      <c r="F598" s="318" t="s">
        <v>1029</v>
      </c>
      <c r="G598" s="318" t="s">
        <v>1030</v>
      </c>
      <c r="H598" s="4">
        <v>45000000</v>
      </c>
      <c r="I598" s="318" t="s">
        <v>66</v>
      </c>
    </row>
    <row r="599" spans="1:9" ht="48.75" customHeight="1" x14ac:dyDescent="0.2">
      <c r="A599" s="314" t="s">
        <v>492</v>
      </c>
      <c r="B599" s="315" t="s">
        <v>1011</v>
      </c>
      <c r="C599" s="318" t="s">
        <v>1012</v>
      </c>
      <c r="D599" s="318">
        <v>0.04</v>
      </c>
      <c r="E599" s="318">
        <v>6.0000000000000001E-3</v>
      </c>
      <c r="F599" s="318" t="s">
        <v>1002</v>
      </c>
      <c r="G599" s="318" t="s">
        <v>1009</v>
      </c>
      <c r="H599" s="4">
        <v>450000000</v>
      </c>
      <c r="I599" s="318" t="s">
        <v>66</v>
      </c>
    </row>
    <row r="600" spans="1:9" ht="48.75" customHeight="1" x14ac:dyDescent="0.2">
      <c r="A600" s="314" t="s">
        <v>492</v>
      </c>
      <c r="B600" s="315" t="s">
        <v>1011</v>
      </c>
      <c r="C600" s="318" t="s">
        <v>1013</v>
      </c>
      <c r="D600" s="318">
        <v>0.03</v>
      </c>
      <c r="E600" s="318">
        <v>6.0000000000000001E-3</v>
      </c>
      <c r="F600" s="318" t="s">
        <v>1014</v>
      </c>
      <c r="G600" s="318" t="s">
        <v>1009</v>
      </c>
      <c r="H600" s="4">
        <v>300000000</v>
      </c>
      <c r="I600" s="318" t="s">
        <v>66</v>
      </c>
    </row>
    <row r="601" spans="1:9" ht="48.75" customHeight="1" x14ac:dyDescent="0.2">
      <c r="A601" s="314" t="s">
        <v>492</v>
      </c>
      <c r="B601" s="315" t="s">
        <v>1011</v>
      </c>
      <c r="C601" s="318" t="s">
        <v>1015</v>
      </c>
      <c r="D601" s="318">
        <v>0.02</v>
      </c>
      <c r="E601" s="318">
        <v>6.0000000000000001E-3</v>
      </c>
      <c r="F601" s="318" t="s">
        <v>1016</v>
      </c>
      <c r="G601" s="318" t="s">
        <v>1009</v>
      </c>
      <c r="H601" s="4">
        <v>450000000</v>
      </c>
      <c r="I601" s="318" t="s">
        <v>66</v>
      </c>
    </row>
    <row r="602" spans="1:9" ht="48.75" customHeight="1" x14ac:dyDescent="0.2">
      <c r="A602" s="314" t="s">
        <v>492</v>
      </c>
      <c r="B602" s="315" t="s">
        <v>1039</v>
      </c>
      <c r="C602" s="318" t="s">
        <v>1040</v>
      </c>
      <c r="D602" s="318">
        <v>0.02</v>
      </c>
      <c r="E602" s="318">
        <v>6.0000000000000001E-3</v>
      </c>
      <c r="F602" s="318" t="s">
        <v>1002</v>
      </c>
      <c r="G602" s="318" t="s">
        <v>1038</v>
      </c>
      <c r="H602" s="4">
        <v>200000000</v>
      </c>
      <c r="I602" s="318" t="s">
        <v>66</v>
      </c>
    </row>
    <row r="603" spans="1:9" ht="48.75" customHeight="1" x14ac:dyDescent="0.2">
      <c r="A603" s="314" t="s">
        <v>1004</v>
      </c>
      <c r="B603" s="315" t="s">
        <v>1005</v>
      </c>
      <c r="C603" s="318" t="s">
        <v>1006</v>
      </c>
      <c r="D603" s="318">
        <v>4.4999999999999998E-2</v>
      </c>
      <c r="E603" s="318">
        <v>7.0000000000000001E-3</v>
      </c>
      <c r="F603" s="318" t="s">
        <v>1002</v>
      </c>
      <c r="G603" s="318" t="s">
        <v>1003</v>
      </c>
      <c r="H603" s="4">
        <v>450000000</v>
      </c>
      <c r="I603" s="318" t="s">
        <v>66</v>
      </c>
    </row>
    <row r="604" spans="1:9" ht="48.75" customHeight="1" x14ac:dyDescent="0.2">
      <c r="A604" s="314" t="s">
        <v>1004</v>
      </c>
      <c r="B604" s="315" t="s">
        <v>1005</v>
      </c>
      <c r="C604" s="318" t="s">
        <v>1007</v>
      </c>
      <c r="D604" s="318">
        <v>0.02</v>
      </c>
      <c r="E604" s="318">
        <v>6.0000000000000001E-3</v>
      </c>
      <c r="F604" s="318" t="s">
        <v>1008</v>
      </c>
      <c r="G604" s="318" t="s">
        <v>1009</v>
      </c>
      <c r="H604" s="4">
        <v>200000000</v>
      </c>
      <c r="I604" s="318" t="s">
        <v>66</v>
      </c>
    </row>
    <row r="605" spans="1:9" ht="48.75" customHeight="1" x14ac:dyDescent="0.2">
      <c r="A605" s="314" t="s">
        <v>1004</v>
      </c>
      <c r="B605" s="315" t="s">
        <v>1005</v>
      </c>
      <c r="C605" s="318" t="s">
        <v>1010</v>
      </c>
      <c r="D605" s="318">
        <v>1.4999999999999999E-2</v>
      </c>
      <c r="E605" s="318">
        <v>6.0000000000000001E-3</v>
      </c>
      <c r="F605" s="318" t="s">
        <v>1002</v>
      </c>
      <c r="G605" s="318" t="s">
        <v>1009</v>
      </c>
      <c r="H605" s="4">
        <v>100000000</v>
      </c>
      <c r="I605" s="318" t="s">
        <v>66</v>
      </c>
    </row>
    <row r="606" spans="1:9" ht="48.75" customHeight="1" x14ac:dyDescent="0.2">
      <c r="A606" s="314" t="s">
        <v>1004</v>
      </c>
      <c r="B606" s="315" t="s">
        <v>1024</v>
      </c>
      <c r="C606" s="318" t="s">
        <v>1025</v>
      </c>
      <c r="D606" s="318">
        <v>0.03</v>
      </c>
      <c r="E606" s="318">
        <v>6.0000000000000001E-3</v>
      </c>
      <c r="F606" s="318" t="s">
        <v>1026</v>
      </c>
      <c r="G606" s="318" t="s">
        <v>1009</v>
      </c>
      <c r="H606" s="4">
        <v>200000000</v>
      </c>
      <c r="I606" s="318" t="s">
        <v>66</v>
      </c>
    </row>
    <row r="607" spans="1:9" ht="48.75" customHeight="1" x14ac:dyDescent="0.2">
      <c r="A607" s="314" t="s">
        <v>1004</v>
      </c>
      <c r="B607" s="315" t="s">
        <v>2841</v>
      </c>
      <c r="C607" s="318" t="s">
        <v>2842</v>
      </c>
      <c r="D607" s="318">
        <v>0.5</v>
      </c>
      <c r="E607" s="318">
        <v>5.5E-2</v>
      </c>
      <c r="F607" s="318" t="s">
        <v>2843</v>
      </c>
      <c r="G607" s="318" t="s">
        <v>1023</v>
      </c>
      <c r="H607" s="4">
        <v>150000000</v>
      </c>
      <c r="I607" s="318" t="s">
        <v>66</v>
      </c>
    </row>
    <row r="608" spans="1:9" ht="48.75" customHeight="1" x14ac:dyDescent="0.2">
      <c r="A608" s="314" t="s">
        <v>1031</v>
      </c>
      <c r="B608" s="315" t="s">
        <v>1032</v>
      </c>
      <c r="C608" s="318" t="s">
        <v>1033</v>
      </c>
      <c r="D608" s="318">
        <v>0.12</v>
      </c>
      <c r="E608" s="318">
        <v>3.0000000000000001E-3</v>
      </c>
      <c r="F608" s="318" t="s">
        <v>1029</v>
      </c>
      <c r="G608" s="318" t="s">
        <v>1030</v>
      </c>
      <c r="H608" s="4">
        <v>45000000</v>
      </c>
      <c r="I608" s="318" t="s">
        <v>66</v>
      </c>
    </row>
    <row r="609" spans="1:9" ht="48.75" customHeight="1" x14ac:dyDescent="0.2">
      <c r="A609" s="314" t="s">
        <v>1031</v>
      </c>
      <c r="B609" s="315" t="s">
        <v>1034</v>
      </c>
      <c r="C609" s="318" t="s">
        <v>1035</v>
      </c>
      <c r="D609" s="318">
        <v>0.03</v>
      </c>
      <c r="E609" s="318">
        <v>5.5E-2</v>
      </c>
      <c r="F609" s="318" t="s">
        <v>1002</v>
      </c>
      <c r="G609" s="318" t="s">
        <v>1009</v>
      </c>
      <c r="H609" s="4">
        <v>450000000</v>
      </c>
      <c r="I609" s="318" t="s">
        <v>66</v>
      </c>
    </row>
    <row r="610" spans="1:9" ht="28.5" x14ac:dyDescent="0.2">
      <c r="A610" s="314" t="s">
        <v>1031</v>
      </c>
      <c r="B610" s="315" t="s">
        <v>1036</v>
      </c>
      <c r="C610" s="318" t="s">
        <v>1035</v>
      </c>
      <c r="D610" s="318">
        <v>0.04</v>
      </c>
      <c r="E610" s="318">
        <v>8.0000000000000002E-3</v>
      </c>
      <c r="F610" s="318" t="s">
        <v>1037</v>
      </c>
      <c r="G610" s="318" t="s">
        <v>1038</v>
      </c>
      <c r="H610" s="4">
        <v>500000000</v>
      </c>
      <c r="I610" s="318" t="s">
        <v>66</v>
      </c>
    </row>
    <row r="611" spans="1:9" x14ac:dyDescent="0.2">
      <c r="A611" s="314" t="s">
        <v>1019</v>
      </c>
      <c r="B611" s="315" t="s">
        <v>1020</v>
      </c>
      <c r="C611" s="318" t="s">
        <v>1021</v>
      </c>
      <c r="D611" s="318">
        <v>13</v>
      </c>
      <c r="E611" s="318">
        <v>5.5E-2</v>
      </c>
      <c r="F611" s="318" t="s">
        <v>1022</v>
      </c>
      <c r="G611" s="318" t="s">
        <v>1023</v>
      </c>
      <c r="H611" s="4">
        <v>200000000</v>
      </c>
      <c r="I611" s="318" t="s">
        <v>66</v>
      </c>
    </row>
    <row r="612" spans="1:9" x14ac:dyDescent="0.2">
      <c r="A612" s="314" t="s">
        <v>210</v>
      </c>
      <c r="B612" s="315" t="s">
        <v>1017</v>
      </c>
      <c r="C612" s="318" t="s">
        <v>1018</v>
      </c>
      <c r="D612" s="318">
        <v>0.04</v>
      </c>
      <c r="E612" s="318">
        <v>6.0000000000000001E-3</v>
      </c>
      <c r="F612" s="318" t="s">
        <v>1002</v>
      </c>
      <c r="G612" s="318" t="s">
        <v>1009</v>
      </c>
      <c r="H612" s="4">
        <v>300000000</v>
      </c>
      <c r="I612" s="318" t="s">
        <v>66</v>
      </c>
    </row>
    <row r="613" spans="1:9" x14ac:dyDescent="0.2">
      <c r="A613" s="412" t="s">
        <v>69</v>
      </c>
      <c r="B613" s="413"/>
      <c r="C613" s="413"/>
      <c r="D613" s="413"/>
      <c r="E613" s="413"/>
      <c r="F613" s="413"/>
      <c r="G613" s="414"/>
      <c r="H613" s="5">
        <f>+SUM(H597:H612)</f>
        <v>4340000000</v>
      </c>
      <c r="I613" s="37"/>
    </row>
    <row r="614" spans="1:9" x14ac:dyDescent="0.2">
      <c r="A614" s="418" t="s">
        <v>511</v>
      </c>
      <c r="B614" s="419"/>
      <c r="C614" s="419"/>
      <c r="D614" s="419"/>
      <c r="E614" s="419"/>
      <c r="F614" s="419"/>
      <c r="G614" s="419"/>
      <c r="H614" s="419"/>
      <c r="I614" s="419"/>
    </row>
    <row r="615" spans="1:9" ht="49.5" x14ac:dyDescent="0.2">
      <c r="A615" s="236" t="s">
        <v>511</v>
      </c>
      <c r="B615" s="36" t="s">
        <v>1081</v>
      </c>
      <c r="C615" s="36" t="s">
        <v>1082</v>
      </c>
      <c r="D615" s="237">
        <v>6</v>
      </c>
      <c r="E615" s="237">
        <v>5</v>
      </c>
      <c r="F615" s="36" t="s">
        <v>1053</v>
      </c>
      <c r="G615" s="36" t="s">
        <v>1054</v>
      </c>
      <c r="H615" s="4">
        <v>90000000</v>
      </c>
      <c r="I615" s="36" t="s">
        <v>66</v>
      </c>
    </row>
    <row r="616" spans="1:9" ht="49.5" x14ac:dyDescent="0.2">
      <c r="A616" s="236" t="s">
        <v>511</v>
      </c>
      <c r="B616" s="36" t="s">
        <v>1083</v>
      </c>
      <c r="C616" s="36" t="s">
        <v>1084</v>
      </c>
      <c r="D616" s="237">
        <v>23.8</v>
      </c>
      <c r="E616" s="237">
        <v>5</v>
      </c>
      <c r="F616" s="36" t="s">
        <v>1053</v>
      </c>
      <c r="G616" s="36" t="s">
        <v>1054</v>
      </c>
      <c r="H616" s="4">
        <v>351154554.35299999</v>
      </c>
      <c r="I616" s="36" t="s">
        <v>66</v>
      </c>
    </row>
    <row r="617" spans="1:9" ht="49.5" x14ac:dyDescent="0.2">
      <c r="A617" s="236" t="s">
        <v>511</v>
      </c>
      <c r="B617" s="36" t="s">
        <v>1085</v>
      </c>
      <c r="C617" s="36" t="s">
        <v>1086</v>
      </c>
      <c r="D617" s="237">
        <v>3.7</v>
      </c>
      <c r="E617" s="237">
        <v>5</v>
      </c>
      <c r="F617" s="36" t="s">
        <v>1053</v>
      </c>
      <c r="G617" s="36" t="s">
        <v>1054</v>
      </c>
      <c r="H617" s="4">
        <v>55500000.002000004</v>
      </c>
      <c r="I617" s="36" t="s">
        <v>66</v>
      </c>
    </row>
    <row r="618" spans="1:9" ht="49.5" x14ac:dyDescent="0.2">
      <c r="A618" s="236" t="s">
        <v>511</v>
      </c>
      <c r="B618" s="36" t="s">
        <v>1087</v>
      </c>
      <c r="C618" s="36" t="s">
        <v>1088</v>
      </c>
      <c r="D618" s="237">
        <v>3.1</v>
      </c>
      <c r="E618" s="237">
        <v>5</v>
      </c>
      <c r="F618" s="36" t="s">
        <v>1053</v>
      </c>
      <c r="G618" s="36" t="s">
        <v>1054</v>
      </c>
      <c r="H618" s="4">
        <v>46500000.001499996</v>
      </c>
      <c r="I618" s="36" t="s">
        <v>66</v>
      </c>
    </row>
    <row r="619" spans="1:9" ht="49.5" x14ac:dyDescent="0.2">
      <c r="A619" s="236" t="s">
        <v>511</v>
      </c>
      <c r="B619" s="36" t="s">
        <v>1089</v>
      </c>
      <c r="C619" s="36" t="s">
        <v>1090</v>
      </c>
      <c r="D619" s="237">
        <v>11.5</v>
      </c>
      <c r="E619" s="237">
        <v>5</v>
      </c>
      <c r="F619" s="36" t="s">
        <v>1053</v>
      </c>
      <c r="G619" s="36" t="s">
        <v>1054</v>
      </c>
      <c r="H619" s="4">
        <v>172500000.0025</v>
      </c>
      <c r="I619" s="36" t="s">
        <v>66</v>
      </c>
    </row>
    <row r="620" spans="1:9" ht="49.5" x14ac:dyDescent="0.2">
      <c r="A620" s="236" t="s">
        <v>511</v>
      </c>
      <c r="B620" s="36" t="s">
        <v>1073</v>
      </c>
      <c r="C620" s="36" t="s">
        <v>1091</v>
      </c>
      <c r="D620" s="237">
        <v>5.9</v>
      </c>
      <c r="E620" s="237">
        <v>5</v>
      </c>
      <c r="F620" s="36" t="s">
        <v>1092</v>
      </c>
      <c r="G620" s="36" t="s">
        <v>1054</v>
      </c>
      <c r="H620" s="4">
        <v>88499999.9991</v>
      </c>
      <c r="I620" s="36" t="s">
        <v>66</v>
      </c>
    </row>
    <row r="621" spans="1:9" ht="49.5" x14ac:dyDescent="0.2">
      <c r="A621" s="236" t="s">
        <v>511</v>
      </c>
      <c r="B621" s="36" t="s">
        <v>595</v>
      </c>
      <c r="C621" s="36" t="s">
        <v>1863</v>
      </c>
      <c r="D621" s="237">
        <v>29.32</v>
      </c>
      <c r="E621" s="237">
        <v>8</v>
      </c>
      <c r="F621" s="36" t="s">
        <v>1864</v>
      </c>
      <c r="G621" s="36" t="s">
        <v>1865</v>
      </c>
      <c r="H621" s="4">
        <v>6000000</v>
      </c>
      <c r="I621" s="36" t="s">
        <v>66</v>
      </c>
    </row>
    <row r="622" spans="1:9" ht="33" x14ac:dyDescent="0.2">
      <c r="A622" s="236" t="s">
        <v>1866</v>
      </c>
      <c r="B622" s="36" t="s">
        <v>1867</v>
      </c>
      <c r="C622" s="36" t="s">
        <v>1868</v>
      </c>
      <c r="D622" s="237">
        <v>24.184999999999999</v>
      </c>
      <c r="E622" s="237">
        <v>7</v>
      </c>
      <c r="F622" s="36" t="s">
        <v>1869</v>
      </c>
      <c r="G622" s="36" t="s">
        <v>1870</v>
      </c>
      <c r="H622" s="4">
        <v>9000000</v>
      </c>
      <c r="I622" s="36" t="s">
        <v>66</v>
      </c>
    </row>
    <row r="623" spans="1:9" ht="49.5" x14ac:dyDescent="0.2">
      <c r="A623" s="236" t="s">
        <v>1097</v>
      </c>
      <c r="B623" s="36" t="s">
        <v>1055</v>
      </c>
      <c r="C623" s="36" t="s">
        <v>1098</v>
      </c>
      <c r="D623" s="237">
        <v>15.4</v>
      </c>
      <c r="E623" s="237">
        <v>5</v>
      </c>
      <c r="F623" s="36" t="s">
        <v>1053</v>
      </c>
      <c r="G623" s="36" t="s">
        <v>1054</v>
      </c>
      <c r="H623" s="4">
        <v>231000000</v>
      </c>
      <c r="I623" s="36" t="s">
        <v>66</v>
      </c>
    </row>
    <row r="624" spans="1:9" ht="49.5" x14ac:dyDescent="0.2">
      <c r="A624" s="236" t="s">
        <v>1097</v>
      </c>
      <c r="B624" s="36" t="s">
        <v>1099</v>
      </c>
      <c r="C624" s="36" t="s">
        <v>1100</v>
      </c>
      <c r="D624" s="237">
        <v>4.0999999999999996</v>
      </c>
      <c r="E624" s="237">
        <v>5</v>
      </c>
      <c r="F624" s="36" t="s">
        <v>1053</v>
      </c>
      <c r="G624" s="36" t="s">
        <v>1054</v>
      </c>
      <c r="H624" s="4">
        <v>61559891.890950009</v>
      </c>
      <c r="I624" s="36" t="s">
        <v>66</v>
      </c>
    </row>
    <row r="625" spans="1:9" ht="49.5" x14ac:dyDescent="0.2">
      <c r="A625" s="236" t="s">
        <v>1097</v>
      </c>
      <c r="B625" s="36" t="s">
        <v>1055</v>
      </c>
      <c r="C625" s="36" t="s">
        <v>1101</v>
      </c>
      <c r="D625" s="237">
        <v>3</v>
      </c>
      <c r="E625" s="237">
        <v>5</v>
      </c>
      <c r="F625" s="36" t="s">
        <v>1053</v>
      </c>
      <c r="G625" s="36" t="s">
        <v>1054</v>
      </c>
      <c r="H625" s="4">
        <v>45000000</v>
      </c>
      <c r="I625" s="36" t="s">
        <v>66</v>
      </c>
    </row>
    <row r="626" spans="1:9" ht="49.5" x14ac:dyDescent="0.2">
      <c r="A626" s="236" t="s">
        <v>1069</v>
      </c>
      <c r="B626" s="36" t="s">
        <v>1069</v>
      </c>
      <c r="C626" s="36" t="s">
        <v>1070</v>
      </c>
      <c r="D626" s="237">
        <v>25.1</v>
      </c>
      <c r="E626" s="237">
        <v>5</v>
      </c>
      <c r="F626" s="36" t="s">
        <v>1071</v>
      </c>
      <c r="G626" s="36" t="s">
        <v>1054</v>
      </c>
      <c r="H626" s="4">
        <v>180000000</v>
      </c>
      <c r="I626" s="36" t="s">
        <v>66</v>
      </c>
    </row>
    <row r="627" spans="1:9" ht="49.5" x14ac:dyDescent="0.2">
      <c r="A627" s="236" t="s">
        <v>1069</v>
      </c>
      <c r="B627" s="36" t="s">
        <v>46</v>
      </c>
      <c r="C627" s="36" t="s">
        <v>1072</v>
      </c>
      <c r="D627" s="237">
        <v>14.8</v>
      </c>
      <c r="E627" s="237">
        <v>5</v>
      </c>
      <c r="F627" s="36" t="s">
        <v>1071</v>
      </c>
      <c r="G627" s="36" t="s">
        <v>1054</v>
      </c>
      <c r="H627" s="4">
        <v>222000000</v>
      </c>
      <c r="I627" s="36" t="s">
        <v>66</v>
      </c>
    </row>
    <row r="628" spans="1:9" ht="49.5" x14ac:dyDescent="0.2">
      <c r="A628" s="236" t="s">
        <v>1069</v>
      </c>
      <c r="B628" s="36" t="s">
        <v>1073</v>
      </c>
      <c r="C628" s="36" t="s">
        <v>1074</v>
      </c>
      <c r="D628" s="237">
        <v>16.2</v>
      </c>
      <c r="E628" s="237">
        <v>5</v>
      </c>
      <c r="F628" s="36" t="s">
        <v>1071</v>
      </c>
      <c r="G628" s="36" t="s">
        <v>1054</v>
      </c>
      <c r="H628" s="4">
        <v>227840000</v>
      </c>
      <c r="I628" s="36" t="s">
        <v>66</v>
      </c>
    </row>
    <row r="629" spans="1:9" ht="49.5" x14ac:dyDescent="0.2">
      <c r="A629" s="236" t="s">
        <v>1069</v>
      </c>
      <c r="B629" s="36" t="s">
        <v>1075</v>
      </c>
      <c r="C629" s="36" t="s">
        <v>1076</v>
      </c>
      <c r="D629" s="237">
        <v>11.8</v>
      </c>
      <c r="E629" s="237">
        <v>5</v>
      </c>
      <c r="F629" s="36" t="s">
        <v>1071</v>
      </c>
      <c r="G629" s="36" t="s">
        <v>1054</v>
      </c>
      <c r="H629" s="4">
        <v>177000000</v>
      </c>
      <c r="I629" s="36" t="s">
        <v>66</v>
      </c>
    </row>
    <row r="630" spans="1:9" ht="49.5" x14ac:dyDescent="0.2">
      <c r="A630" s="236" t="s">
        <v>1069</v>
      </c>
      <c r="B630" s="36" t="s">
        <v>1077</v>
      </c>
      <c r="C630" s="36" t="s">
        <v>1078</v>
      </c>
      <c r="D630" s="237">
        <v>4.9000000000000004</v>
      </c>
      <c r="E630" s="237">
        <v>5</v>
      </c>
      <c r="F630" s="36" t="s">
        <v>1071</v>
      </c>
      <c r="G630" s="36" t="s">
        <v>1054</v>
      </c>
      <c r="H630" s="4">
        <v>73500000</v>
      </c>
      <c r="I630" s="36" t="s">
        <v>66</v>
      </c>
    </row>
    <row r="631" spans="1:9" ht="49.5" x14ac:dyDescent="0.2">
      <c r="A631" s="236" t="s">
        <v>1069</v>
      </c>
      <c r="B631" s="36" t="s">
        <v>1079</v>
      </c>
      <c r="C631" s="36" t="s">
        <v>1080</v>
      </c>
      <c r="D631" s="237">
        <v>4</v>
      </c>
      <c r="E631" s="237">
        <v>5</v>
      </c>
      <c r="F631" s="36" t="s">
        <v>1071</v>
      </c>
      <c r="G631" s="36" t="s">
        <v>1054</v>
      </c>
      <c r="H631" s="4">
        <v>60000000</v>
      </c>
      <c r="I631" s="36" t="s">
        <v>66</v>
      </c>
    </row>
    <row r="632" spans="1:9" ht="33" x14ac:dyDescent="0.2">
      <c r="A632" s="236" t="s">
        <v>1069</v>
      </c>
      <c r="B632" s="36" t="s">
        <v>1079</v>
      </c>
      <c r="C632" s="36" t="s">
        <v>1871</v>
      </c>
      <c r="D632" s="237">
        <v>8.69</v>
      </c>
      <c r="E632" s="237">
        <v>7</v>
      </c>
      <c r="F632" s="36" t="s">
        <v>1872</v>
      </c>
      <c r="G632" s="36" t="s">
        <v>1870</v>
      </c>
      <c r="H632" s="4">
        <v>3000000</v>
      </c>
      <c r="I632" s="36" t="s">
        <v>66</v>
      </c>
    </row>
    <row r="633" spans="1:9" ht="49.5" x14ac:dyDescent="0.2">
      <c r="A633" s="236" t="s">
        <v>1118</v>
      </c>
      <c r="B633" s="36" t="s">
        <v>1118</v>
      </c>
      <c r="C633" s="36" t="s">
        <v>1119</v>
      </c>
      <c r="D633" s="237">
        <v>7.7</v>
      </c>
      <c r="E633" s="237">
        <v>5</v>
      </c>
      <c r="F633" s="36" t="s">
        <v>1053</v>
      </c>
      <c r="G633" s="36" t="s">
        <v>1054</v>
      </c>
      <c r="H633" s="4">
        <v>115500000</v>
      </c>
      <c r="I633" s="36" t="s">
        <v>66</v>
      </c>
    </row>
    <row r="634" spans="1:9" ht="49.5" x14ac:dyDescent="0.2">
      <c r="A634" s="236" t="s">
        <v>1118</v>
      </c>
      <c r="B634" s="36" t="s">
        <v>1120</v>
      </c>
      <c r="C634" s="36" t="s">
        <v>1121</v>
      </c>
      <c r="D634" s="237">
        <v>9.5</v>
      </c>
      <c r="E634" s="237">
        <v>5</v>
      </c>
      <c r="F634" s="36" t="s">
        <v>1053</v>
      </c>
      <c r="G634" s="36" t="s">
        <v>1054</v>
      </c>
      <c r="H634" s="4">
        <v>142500000</v>
      </c>
      <c r="I634" s="36" t="s">
        <v>66</v>
      </c>
    </row>
    <row r="635" spans="1:9" ht="49.5" x14ac:dyDescent="0.2">
      <c r="A635" s="236" t="s">
        <v>1118</v>
      </c>
      <c r="B635" s="36" t="s">
        <v>1122</v>
      </c>
      <c r="C635" s="36" t="s">
        <v>1123</v>
      </c>
      <c r="D635" s="237">
        <v>3.7</v>
      </c>
      <c r="E635" s="237">
        <v>5</v>
      </c>
      <c r="F635" s="36" t="s">
        <v>1053</v>
      </c>
      <c r="G635" s="36" t="s">
        <v>1054</v>
      </c>
      <c r="H635" s="4">
        <v>55500000</v>
      </c>
      <c r="I635" s="36" t="s">
        <v>66</v>
      </c>
    </row>
    <row r="636" spans="1:9" ht="49.5" x14ac:dyDescent="0.2">
      <c r="A636" s="236" t="s">
        <v>1118</v>
      </c>
      <c r="B636" s="36" t="s">
        <v>1124</v>
      </c>
      <c r="C636" s="36" t="s">
        <v>1125</v>
      </c>
      <c r="D636" s="237">
        <v>4.8</v>
      </c>
      <c r="E636" s="237">
        <v>5</v>
      </c>
      <c r="F636" s="36" t="s">
        <v>1053</v>
      </c>
      <c r="G636" s="36" t="s">
        <v>1054</v>
      </c>
      <c r="H636" s="4">
        <v>72000000</v>
      </c>
      <c r="I636" s="36" t="s">
        <v>66</v>
      </c>
    </row>
    <row r="637" spans="1:9" ht="49.5" x14ac:dyDescent="0.2">
      <c r="A637" s="236" t="s">
        <v>1118</v>
      </c>
      <c r="B637" s="36" t="s">
        <v>1126</v>
      </c>
      <c r="C637" s="36" t="s">
        <v>1127</v>
      </c>
      <c r="D637" s="237">
        <v>9.5</v>
      </c>
      <c r="E637" s="237">
        <v>5</v>
      </c>
      <c r="F637" s="36" t="s">
        <v>1053</v>
      </c>
      <c r="G637" s="36" t="s">
        <v>1054</v>
      </c>
      <c r="H637" s="4">
        <v>122179269.48051947</v>
      </c>
      <c r="I637" s="36" t="s">
        <v>66</v>
      </c>
    </row>
    <row r="638" spans="1:9" ht="49.5" x14ac:dyDescent="0.2">
      <c r="A638" s="236" t="s">
        <v>1118</v>
      </c>
      <c r="B638" s="36" t="s">
        <v>1118</v>
      </c>
      <c r="C638" s="36" t="s">
        <v>1128</v>
      </c>
      <c r="D638" s="237">
        <v>6.1</v>
      </c>
      <c r="E638" s="237">
        <v>5</v>
      </c>
      <c r="F638" s="36" t="s">
        <v>1053</v>
      </c>
      <c r="G638" s="36" t="s">
        <v>1054</v>
      </c>
      <c r="H638" s="4">
        <v>82862649.350649357</v>
      </c>
      <c r="I638" s="36" t="s">
        <v>66</v>
      </c>
    </row>
    <row r="639" spans="1:9" ht="53.25" customHeight="1" x14ac:dyDescent="0.2">
      <c r="A639" s="236" t="s">
        <v>1118</v>
      </c>
      <c r="B639" s="36" t="s">
        <v>1873</v>
      </c>
      <c r="C639" s="36" t="s">
        <v>1874</v>
      </c>
      <c r="D639" s="237">
        <v>25.015000000000001</v>
      </c>
      <c r="E639" s="237">
        <v>7</v>
      </c>
      <c r="F639" s="36" t="s">
        <v>1875</v>
      </c>
      <c r="G639" s="36" t="s">
        <v>1870</v>
      </c>
      <c r="H639" s="4">
        <v>15000000</v>
      </c>
      <c r="I639" s="36" t="s">
        <v>66</v>
      </c>
    </row>
    <row r="640" spans="1:9" ht="49.5" x14ac:dyDescent="0.2">
      <c r="A640" s="236" t="s">
        <v>1102</v>
      </c>
      <c r="B640" s="36" t="s">
        <v>1102</v>
      </c>
      <c r="C640" s="36" t="s">
        <v>1103</v>
      </c>
      <c r="D640" s="237">
        <v>10.6</v>
      </c>
      <c r="E640" s="237">
        <v>5</v>
      </c>
      <c r="F640" s="36" t="s">
        <v>1053</v>
      </c>
      <c r="G640" s="36" t="s">
        <v>1054</v>
      </c>
      <c r="H640" s="4">
        <v>159000000</v>
      </c>
      <c r="I640" s="36" t="s">
        <v>66</v>
      </c>
    </row>
    <row r="641" spans="1:9" ht="49.5" x14ac:dyDescent="0.2">
      <c r="A641" s="236" t="s">
        <v>1102</v>
      </c>
      <c r="B641" s="36" t="s">
        <v>1102</v>
      </c>
      <c r="C641" s="36" t="s">
        <v>1104</v>
      </c>
      <c r="D641" s="237">
        <v>30.6</v>
      </c>
      <c r="E641" s="237">
        <v>5</v>
      </c>
      <c r="F641" s="36" t="s">
        <v>1053</v>
      </c>
      <c r="G641" s="36" t="s">
        <v>1054</v>
      </c>
      <c r="H641" s="4">
        <v>459000000</v>
      </c>
      <c r="I641" s="36" t="s">
        <v>66</v>
      </c>
    </row>
    <row r="642" spans="1:9" ht="49.5" x14ac:dyDescent="0.2">
      <c r="A642" s="236" t="s">
        <v>1102</v>
      </c>
      <c r="B642" s="36" t="s">
        <v>1105</v>
      </c>
      <c r="C642" s="36" t="s">
        <v>1106</v>
      </c>
      <c r="D642" s="237">
        <v>3.1</v>
      </c>
      <c r="E642" s="237">
        <v>5</v>
      </c>
      <c r="F642" s="36" t="s">
        <v>1053</v>
      </c>
      <c r="G642" s="36" t="s">
        <v>1054</v>
      </c>
      <c r="H642" s="4">
        <v>43327234.477124184</v>
      </c>
      <c r="I642" s="36" t="s">
        <v>66</v>
      </c>
    </row>
    <row r="643" spans="1:9" ht="49.5" x14ac:dyDescent="0.2">
      <c r="A643" s="236" t="s">
        <v>1102</v>
      </c>
      <c r="B643" s="36" t="s">
        <v>1107</v>
      </c>
      <c r="C643" s="36" t="s">
        <v>1108</v>
      </c>
      <c r="D643" s="237">
        <v>10.5</v>
      </c>
      <c r="E643" s="237">
        <v>5</v>
      </c>
      <c r="F643" s="36" t="s">
        <v>1053</v>
      </c>
      <c r="G643" s="36" t="s">
        <v>1054</v>
      </c>
      <c r="H643" s="4">
        <v>157500000</v>
      </c>
      <c r="I643" s="36" t="s">
        <v>66</v>
      </c>
    </row>
    <row r="644" spans="1:9" ht="49.5" x14ac:dyDescent="0.2">
      <c r="A644" s="236" t="s">
        <v>1109</v>
      </c>
      <c r="B644" s="36" t="s">
        <v>1110</v>
      </c>
      <c r="C644" s="36" t="s">
        <v>1111</v>
      </c>
      <c r="D644" s="237">
        <v>13</v>
      </c>
      <c r="E644" s="237">
        <v>5</v>
      </c>
      <c r="F644" s="36" t="s">
        <v>1053</v>
      </c>
      <c r="G644" s="36" t="s">
        <v>1054</v>
      </c>
      <c r="H644" s="4">
        <v>148500000</v>
      </c>
      <c r="I644" s="36" t="s">
        <v>66</v>
      </c>
    </row>
    <row r="645" spans="1:9" ht="49.5" x14ac:dyDescent="0.2">
      <c r="A645" s="236" t="s">
        <v>1109</v>
      </c>
      <c r="B645" s="36" t="s">
        <v>1112</v>
      </c>
      <c r="C645" s="36" t="s">
        <v>1113</v>
      </c>
      <c r="D645" s="237">
        <v>8.5</v>
      </c>
      <c r="E645" s="237">
        <v>5</v>
      </c>
      <c r="F645" s="36" t="s">
        <v>1053</v>
      </c>
      <c r="G645" s="36" t="s">
        <v>1054</v>
      </c>
      <c r="H645" s="4">
        <v>127500000</v>
      </c>
      <c r="I645" s="36" t="s">
        <v>66</v>
      </c>
    </row>
    <row r="646" spans="1:9" ht="49.5" x14ac:dyDescent="0.2">
      <c r="A646" s="236" t="s">
        <v>1109</v>
      </c>
      <c r="B646" s="36" t="s">
        <v>1114</v>
      </c>
      <c r="C646" s="36" t="s">
        <v>1115</v>
      </c>
      <c r="D646" s="237">
        <v>3.6</v>
      </c>
      <c r="E646" s="237">
        <v>5</v>
      </c>
      <c r="F646" s="36" t="s">
        <v>1053</v>
      </c>
      <c r="G646" s="36" t="s">
        <v>1054</v>
      </c>
      <c r="H646" s="4">
        <v>54000000</v>
      </c>
      <c r="I646" s="36" t="s">
        <v>66</v>
      </c>
    </row>
    <row r="647" spans="1:9" ht="49.5" x14ac:dyDescent="0.2">
      <c r="A647" s="236" t="s">
        <v>1109</v>
      </c>
      <c r="B647" s="36" t="s">
        <v>1110</v>
      </c>
      <c r="C647" s="36" t="s">
        <v>1116</v>
      </c>
      <c r="D647" s="237">
        <v>3.3</v>
      </c>
      <c r="E647" s="237">
        <v>5</v>
      </c>
      <c r="F647" s="36" t="s">
        <v>1053</v>
      </c>
      <c r="G647" s="36" t="s">
        <v>1054</v>
      </c>
      <c r="H647" s="4">
        <v>49500000</v>
      </c>
      <c r="I647" s="36" t="s">
        <v>66</v>
      </c>
    </row>
    <row r="648" spans="1:9" ht="49.5" x14ac:dyDescent="0.2">
      <c r="A648" s="236" t="s">
        <v>1109</v>
      </c>
      <c r="B648" s="36" t="s">
        <v>1109</v>
      </c>
      <c r="C648" s="36" t="s">
        <v>1117</v>
      </c>
      <c r="D648" s="237">
        <v>4.5999999999999996</v>
      </c>
      <c r="E648" s="237">
        <v>5</v>
      </c>
      <c r="F648" s="36" t="s">
        <v>1053</v>
      </c>
      <c r="G648" s="36" t="s">
        <v>1054</v>
      </c>
      <c r="H648" s="4">
        <v>69000000</v>
      </c>
      <c r="I648" s="36" t="s">
        <v>66</v>
      </c>
    </row>
    <row r="649" spans="1:9" ht="49.5" x14ac:dyDescent="0.2">
      <c r="A649" s="236" t="s">
        <v>1059</v>
      </c>
      <c r="B649" s="36" t="s">
        <v>1060</v>
      </c>
      <c r="C649" s="36" t="s">
        <v>1061</v>
      </c>
      <c r="D649" s="237">
        <v>17.5</v>
      </c>
      <c r="E649" s="237">
        <v>5</v>
      </c>
      <c r="F649" s="36" t="s">
        <v>1053</v>
      </c>
      <c r="G649" s="36" t="s">
        <v>1054</v>
      </c>
      <c r="H649" s="4">
        <v>150000000</v>
      </c>
      <c r="I649" s="36" t="s">
        <v>66</v>
      </c>
    </row>
    <row r="650" spans="1:9" ht="49.5" x14ac:dyDescent="0.2">
      <c r="A650" s="236" t="s">
        <v>1059</v>
      </c>
      <c r="B650" s="36" t="s">
        <v>1060</v>
      </c>
      <c r="C650" s="36" t="s">
        <v>1062</v>
      </c>
      <c r="D650" s="237">
        <v>5.6</v>
      </c>
      <c r="E650" s="237">
        <v>5</v>
      </c>
      <c r="F650" s="36" t="s">
        <v>1053</v>
      </c>
      <c r="G650" s="36" t="s">
        <v>1054</v>
      </c>
      <c r="H650" s="4">
        <v>83843000</v>
      </c>
      <c r="I650" s="36" t="s">
        <v>66</v>
      </c>
    </row>
    <row r="651" spans="1:9" ht="49.5" x14ac:dyDescent="0.2">
      <c r="A651" s="236" t="s">
        <v>1059</v>
      </c>
      <c r="B651" s="36" t="s">
        <v>1063</v>
      </c>
      <c r="C651" s="36" t="s">
        <v>1064</v>
      </c>
      <c r="D651" s="237">
        <v>2.6</v>
      </c>
      <c r="E651" s="237">
        <v>5</v>
      </c>
      <c r="F651" s="36" t="s">
        <v>1053</v>
      </c>
      <c r="G651" s="36" t="s">
        <v>1054</v>
      </c>
      <c r="H651" s="4">
        <v>32913000</v>
      </c>
      <c r="I651" s="36" t="s">
        <v>66</v>
      </c>
    </row>
    <row r="652" spans="1:9" ht="49.5" x14ac:dyDescent="0.2">
      <c r="A652" s="236" t="s">
        <v>1059</v>
      </c>
      <c r="B652" s="36" t="s">
        <v>200</v>
      </c>
      <c r="C652" s="36" t="s">
        <v>1065</v>
      </c>
      <c r="D652" s="237">
        <v>9.3000000000000007</v>
      </c>
      <c r="E652" s="237">
        <v>5</v>
      </c>
      <c r="F652" s="36" t="s">
        <v>1053</v>
      </c>
      <c r="G652" s="36" t="s">
        <v>1054</v>
      </c>
      <c r="H652" s="4">
        <v>139500000</v>
      </c>
      <c r="I652" s="36" t="s">
        <v>66</v>
      </c>
    </row>
    <row r="653" spans="1:9" ht="49.5" x14ac:dyDescent="0.2">
      <c r="A653" s="236" t="s">
        <v>1059</v>
      </c>
      <c r="B653" s="36" t="s">
        <v>1066</v>
      </c>
      <c r="C653" s="36" t="s">
        <v>1067</v>
      </c>
      <c r="D653" s="237">
        <v>9.5</v>
      </c>
      <c r="E653" s="237">
        <v>5</v>
      </c>
      <c r="F653" s="36" t="s">
        <v>1053</v>
      </c>
      <c r="G653" s="36" t="s">
        <v>1054</v>
      </c>
      <c r="H653" s="4">
        <v>98164375</v>
      </c>
      <c r="I653" s="36" t="s">
        <v>66</v>
      </c>
    </row>
    <row r="654" spans="1:9" ht="49.5" x14ac:dyDescent="0.2">
      <c r="A654" s="236" t="s">
        <v>1059</v>
      </c>
      <c r="B654" s="36" t="s">
        <v>464</v>
      </c>
      <c r="C654" s="36" t="s">
        <v>1068</v>
      </c>
      <c r="D654" s="237">
        <v>3.4</v>
      </c>
      <c r="E654" s="237">
        <v>5</v>
      </c>
      <c r="F654" s="36" t="s">
        <v>1053</v>
      </c>
      <c r="G654" s="36" t="s">
        <v>1054</v>
      </c>
      <c r="H654" s="4">
        <v>51000000</v>
      </c>
      <c r="I654" s="36" t="s">
        <v>66</v>
      </c>
    </row>
    <row r="655" spans="1:9" ht="49.5" x14ac:dyDescent="0.2">
      <c r="A655" s="236" t="s">
        <v>1050</v>
      </c>
      <c r="B655" s="36" t="s">
        <v>1051</v>
      </c>
      <c r="C655" s="36" t="s">
        <v>1052</v>
      </c>
      <c r="D655" s="237">
        <v>7</v>
      </c>
      <c r="E655" s="237">
        <v>5</v>
      </c>
      <c r="F655" s="36" t="s">
        <v>1053</v>
      </c>
      <c r="G655" s="36" t="s">
        <v>1054</v>
      </c>
      <c r="H655" s="4">
        <v>105000000</v>
      </c>
      <c r="I655" s="36" t="s">
        <v>66</v>
      </c>
    </row>
    <row r="656" spans="1:9" ht="49.5" x14ac:dyDescent="0.2">
      <c r="A656" s="236" t="s">
        <v>1050</v>
      </c>
      <c r="B656" s="36" t="s">
        <v>1055</v>
      </c>
      <c r="C656" s="36" t="s">
        <v>1056</v>
      </c>
      <c r="D656" s="237">
        <v>9.6999999999999993</v>
      </c>
      <c r="E656" s="237">
        <v>5</v>
      </c>
      <c r="F656" s="36" t="s">
        <v>1053</v>
      </c>
      <c r="G656" s="36" t="s">
        <v>1054</v>
      </c>
      <c r="H656" s="4">
        <v>145500000</v>
      </c>
      <c r="I656" s="36" t="s">
        <v>66</v>
      </c>
    </row>
    <row r="657" spans="1:9" ht="49.5" x14ac:dyDescent="0.2">
      <c r="A657" s="236" t="s">
        <v>1050</v>
      </c>
      <c r="B657" s="36" t="s">
        <v>1057</v>
      </c>
      <c r="C657" s="36" t="s">
        <v>1058</v>
      </c>
      <c r="D657" s="237">
        <v>5.5</v>
      </c>
      <c r="E657" s="237">
        <v>5</v>
      </c>
      <c r="F657" s="36" t="s">
        <v>1053</v>
      </c>
      <c r="G657" s="36" t="s">
        <v>1054</v>
      </c>
      <c r="H657" s="4">
        <v>82500000</v>
      </c>
      <c r="I657" s="36" t="s">
        <v>66</v>
      </c>
    </row>
    <row r="658" spans="1:9" ht="49.5" x14ac:dyDescent="0.2">
      <c r="A658" s="236" t="s">
        <v>1093</v>
      </c>
      <c r="B658" s="36" t="s">
        <v>1094</v>
      </c>
      <c r="C658" s="36" t="s">
        <v>1095</v>
      </c>
      <c r="D658" s="237">
        <v>4.5</v>
      </c>
      <c r="E658" s="237">
        <v>5</v>
      </c>
      <c r="F658" s="36" t="s">
        <v>1071</v>
      </c>
      <c r="G658" s="36" t="s">
        <v>1054</v>
      </c>
      <c r="H658" s="4">
        <v>67500000</v>
      </c>
      <c r="I658" s="36" t="s">
        <v>66</v>
      </c>
    </row>
    <row r="659" spans="1:9" ht="49.5" x14ac:dyDescent="0.2">
      <c r="A659" s="236" t="s">
        <v>1093</v>
      </c>
      <c r="B659" s="36" t="s">
        <v>136</v>
      </c>
      <c r="C659" s="36" t="s">
        <v>1096</v>
      </c>
      <c r="D659" s="237">
        <v>18.5</v>
      </c>
      <c r="E659" s="237">
        <v>5</v>
      </c>
      <c r="F659" s="36" t="s">
        <v>1071</v>
      </c>
      <c r="G659" s="36" t="s">
        <v>1054</v>
      </c>
      <c r="H659" s="4">
        <v>277500000</v>
      </c>
      <c r="I659" s="36" t="s">
        <v>66</v>
      </c>
    </row>
    <row r="660" spans="1:9" x14ac:dyDescent="0.2">
      <c r="A660" s="412" t="s">
        <v>69</v>
      </c>
      <c r="B660" s="413"/>
      <c r="C660" s="413"/>
      <c r="D660" s="413"/>
      <c r="E660" s="413"/>
      <c r="F660" s="413"/>
      <c r="G660" s="414"/>
      <c r="H660" s="5">
        <f>+SUM(H615:H659)</f>
        <v>5206343974.5573425</v>
      </c>
      <c r="I660" s="37"/>
    </row>
    <row r="661" spans="1:9" x14ac:dyDescent="0.2">
      <c r="A661" s="418" t="s">
        <v>1134</v>
      </c>
      <c r="B661" s="419"/>
      <c r="C661" s="419"/>
      <c r="D661" s="419"/>
      <c r="E661" s="419"/>
      <c r="F661" s="419"/>
      <c r="G661" s="419"/>
      <c r="H661" s="419"/>
      <c r="I661" s="419"/>
    </row>
    <row r="662" spans="1:9" ht="33" x14ac:dyDescent="0.2">
      <c r="A662" s="236" t="s">
        <v>1134</v>
      </c>
      <c r="B662" s="36" t="s">
        <v>1135</v>
      </c>
      <c r="C662" s="36" t="s">
        <v>1136</v>
      </c>
      <c r="D662" s="237">
        <v>3</v>
      </c>
      <c r="E662" s="237">
        <v>12</v>
      </c>
      <c r="F662" s="36" t="s">
        <v>1137</v>
      </c>
      <c r="G662" s="36" t="s">
        <v>1138</v>
      </c>
      <c r="H662" s="4">
        <v>35000000</v>
      </c>
      <c r="I662" s="36" t="s">
        <v>66</v>
      </c>
    </row>
    <row r="663" spans="1:9" ht="33" x14ac:dyDescent="0.2">
      <c r="A663" s="236" t="s">
        <v>1134</v>
      </c>
      <c r="B663" s="36" t="s">
        <v>473</v>
      </c>
      <c r="C663" s="36" t="s">
        <v>1139</v>
      </c>
      <c r="D663" s="237">
        <v>7.6</v>
      </c>
      <c r="E663" s="237">
        <v>12</v>
      </c>
      <c r="F663" s="36" t="s">
        <v>1137</v>
      </c>
      <c r="G663" s="36" t="s">
        <v>1138</v>
      </c>
      <c r="H663" s="4">
        <v>52656000</v>
      </c>
      <c r="I663" s="36" t="s">
        <v>66</v>
      </c>
    </row>
    <row r="664" spans="1:9" ht="49.5" x14ac:dyDescent="0.2">
      <c r="A664" s="236" t="s">
        <v>1134</v>
      </c>
      <c r="B664" s="36" t="s">
        <v>1932</v>
      </c>
      <c r="C664" s="36" t="s">
        <v>1933</v>
      </c>
      <c r="D664" s="237">
        <v>16.34</v>
      </c>
      <c r="E664" s="237">
        <v>40</v>
      </c>
      <c r="F664" s="36" t="s">
        <v>1934</v>
      </c>
      <c r="G664" s="36" t="s">
        <v>1935</v>
      </c>
      <c r="H664" s="4">
        <v>77579090.369163409</v>
      </c>
      <c r="I664" s="36" t="s">
        <v>66</v>
      </c>
    </row>
    <row r="665" spans="1:9" ht="82.5" x14ac:dyDescent="0.2">
      <c r="A665" s="236" t="s">
        <v>1134</v>
      </c>
      <c r="B665" s="36" t="s">
        <v>1936</v>
      </c>
      <c r="C665" s="36" t="s">
        <v>1937</v>
      </c>
      <c r="D665" s="237">
        <v>6.9749999999999996</v>
      </c>
      <c r="E665" s="237">
        <v>30</v>
      </c>
      <c r="F665" s="36" t="s">
        <v>1886</v>
      </c>
      <c r="G665" s="36" t="s">
        <v>1887</v>
      </c>
      <c r="H665" s="4">
        <v>1743750</v>
      </c>
      <c r="I665" s="36" t="s">
        <v>66</v>
      </c>
    </row>
    <row r="666" spans="1:9" ht="82.5" x14ac:dyDescent="0.2">
      <c r="A666" s="236" t="s">
        <v>1134</v>
      </c>
      <c r="B666" s="36" t="s">
        <v>1938</v>
      </c>
      <c r="C666" s="36" t="s">
        <v>1939</v>
      </c>
      <c r="D666" s="237">
        <v>5.65</v>
      </c>
      <c r="E666" s="237">
        <v>10</v>
      </c>
      <c r="F666" s="36" t="s">
        <v>1886</v>
      </c>
      <c r="G666" s="36" t="s">
        <v>1887</v>
      </c>
      <c r="H666" s="4">
        <v>2825000</v>
      </c>
      <c r="I666" s="36" t="s">
        <v>66</v>
      </c>
    </row>
    <row r="667" spans="1:9" ht="82.5" x14ac:dyDescent="0.2">
      <c r="A667" s="236" t="s">
        <v>1134</v>
      </c>
      <c r="B667" s="36" t="s">
        <v>1940</v>
      </c>
      <c r="C667" s="36" t="s">
        <v>1941</v>
      </c>
      <c r="D667" s="237">
        <v>18.86</v>
      </c>
      <c r="E667" s="237">
        <v>50</v>
      </c>
      <c r="F667" s="36" t="s">
        <v>1886</v>
      </c>
      <c r="G667" s="36" t="s">
        <v>1887</v>
      </c>
      <c r="H667" s="4">
        <v>6286666.666666666</v>
      </c>
      <c r="I667" s="36" t="s">
        <v>66</v>
      </c>
    </row>
    <row r="668" spans="1:9" ht="49.5" x14ac:dyDescent="0.2">
      <c r="A668" s="236" t="s">
        <v>1134</v>
      </c>
      <c r="B668" s="36" t="s">
        <v>1942</v>
      </c>
      <c r="C668" s="36" t="s">
        <v>1943</v>
      </c>
      <c r="D668" s="237">
        <v>11.69</v>
      </c>
      <c r="E668" s="237">
        <v>10.1</v>
      </c>
      <c r="F668" s="36" t="s">
        <v>1878</v>
      </c>
      <c r="G668" s="36" t="s">
        <v>1879</v>
      </c>
      <c r="H668" s="4">
        <v>35070000</v>
      </c>
      <c r="I668" s="36" t="s">
        <v>66</v>
      </c>
    </row>
    <row r="669" spans="1:9" ht="49.5" x14ac:dyDescent="0.2">
      <c r="A669" s="236" t="s">
        <v>1134</v>
      </c>
      <c r="B669" s="36" t="s">
        <v>1942</v>
      </c>
      <c r="C669" s="36" t="s">
        <v>1944</v>
      </c>
      <c r="D669" s="237">
        <v>5.23</v>
      </c>
      <c r="E669" s="237">
        <v>10.1</v>
      </c>
      <c r="F669" s="36" t="s">
        <v>1878</v>
      </c>
      <c r="G669" s="36" t="s">
        <v>1879</v>
      </c>
      <c r="H669" s="4">
        <v>15690000.000000002</v>
      </c>
      <c r="I669" s="36" t="s">
        <v>66</v>
      </c>
    </row>
    <row r="670" spans="1:9" ht="49.5" x14ac:dyDescent="0.2">
      <c r="A670" s="236" t="s">
        <v>1134</v>
      </c>
      <c r="B670" s="36" t="s">
        <v>1942</v>
      </c>
      <c r="C670" s="36" t="s">
        <v>1945</v>
      </c>
      <c r="D670" s="237">
        <v>9.4949999999999992</v>
      </c>
      <c r="E670" s="237">
        <v>10.1</v>
      </c>
      <c r="F670" s="36" t="s">
        <v>1878</v>
      </c>
      <c r="G670" s="36" t="s">
        <v>1879</v>
      </c>
      <c r="H670" s="4">
        <v>28484999.999999996</v>
      </c>
      <c r="I670" s="36" t="s">
        <v>66</v>
      </c>
    </row>
    <row r="671" spans="1:9" ht="49.5" x14ac:dyDescent="0.2">
      <c r="A671" s="236" t="s">
        <v>1134</v>
      </c>
      <c r="B671" s="36" t="s">
        <v>1942</v>
      </c>
      <c r="C671" s="36" t="s">
        <v>1946</v>
      </c>
      <c r="D671" s="237">
        <v>10.8</v>
      </c>
      <c r="E671" s="237">
        <v>10.1</v>
      </c>
      <c r="F671" s="36" t="s">
        <v>1878</v>
      </c>
      <c r="G671" s="36" t="s">
        <v>1879</v>
      </c>
      <c r="H671" s="4">
        <v>32400000.000000004</v>
      </c>
      <c r="I671" s="36" t="s">
        <v>66</v>
      </c>
    </row>
    <row r="672" spans="1:9" ht="49.5" x14ac:dyDescent="0.2">
      <c r="A672" s="236" t="s">
        <v>1134</v>
      </c>
      <c r="B672" s="36" t="s">
        <v>1942</v>
      </c>
      <c r="C672" s="36" t="s">
        <v>1947</v>
      </c>
      <c r="D672" s="237">
        <v>6.0449999999999999</v>
      </c>
      <c r="E672" s="237">
        <v>10.1</v>
      </c>
      <c r="F672" s="36" t="s">
        <v>1878</v>
      </c>
      <c r="G672" s="36" t="s">
        <v>1879</v>
      </c>
      <c r="H672" s="4">
        <v>18135000</v>
      </c>
      <c r="I672" s="36" t="s">
        <v>66</v>
      </c>
    </row>
    <row r="673" spans="1:9" ht="49.5" x14ac:dyDescent="0.2">
      <c r="A673" s="236" t="s">
        <v>1134</v>
      </c>
      <c r="B673" s="36" t="s">
        <v>1942</v>
      </c>
      <c r="C673" s="36" t="s">
        <v>1948</v>
      </c>
      <c r="D673" s="237">
        <v>7.5750000000000002</v>
      </c>
      <c r="E673" s="237">
        <v>10.1</v>
      </c>
      <c r="F673" s="36" t="s">
        <v>1878</v>
      </c>
      <c r="G673" s="36" t="s">
        <v>1879</v>
      </c>
      <c r="H673" s="4">
        <v>22725000</v>
      </c>
      <c r="I673" s="36" t="s">
        <v>66</v>
      </c>
    </row>
    <row r="674" spans="1:9" ht="49.5" x14ac:dyDescent="0.2">
      <c r="A674" s="236" t="s">
        <v>1134</v>
      </c>
      <c r="B674" s="36" t="s">
        <v>1942</v>
      </c>
      <c r="C674" s="36" t="s">
        <v>1949</v>
      </c>
      <c r="D674" s="237">
        <v>8.64</v>
      </c>
      <c r="E674" s="237">
        <v>10.1</v>
      </c>
      <c r="F674" s="36" t="s">
        <v>1878</v>
      </c>
      <c r="G674" s="36" t="s">
        <v>1879</v>
      </c>
      <c r="H674" s="4">
        <v>25920000</v>
      </c>
      <c r="I674" s="36" t="s">
        <v>66</v>
      </c>
    </row>
    <row r="675" spans="1:9" ht="33" x14ac:dyDescent="0.2">
      <c r="A675" s="236" t="s">
        <v>1140</v>
      </c>
      <c r="B675" s="36" t="s">
        <v>632</v>
      </c>
      <c r="C675" s="36" t="s">
        <v>1141</v>
      </c>
      <c r="D675" s="237">
        <v>11</v>
      </c>
      <c r="E675" s="237">
        <v>14</v>
      </c>
      <c r="F675" s="36" t="s">
        <v>1142</v>
      </c>
      <c r="G675" s="36" t="s">
        <v>1143</v>
      </c>
      <c r="H675" s="4">
        <v>60890000</v>
      </c>
      <c r="I675" s="36" t="s">
        <v>66</v>
      </c>
    </row>
    <row r="676" spans="1:9" ht="33" x14ac:dyDescent="0.2">
      <c r="A676" s="236" t="s">
        <v>1140</v>
      </c>
      <c r="B676" s="36" t="s">
        <v>1144</v>
      </c>
      <c r="C676" s="36" t="s">
        <v>1145</v>
      </c>
      <c r="D676" s="237">
        <v>12</v>
      </c>
      <c r="E676" s="237">
        <v>12</v>
      </c>
      <c r="F676" s="36" t="s">
        <v>1142</v>
      </c>
      <c r="G676" s="36" t="s">
        <v>1143</v>
      </c>
      <c r="H676" s="4">
        <v>60292000</v>
      </c>
      <c r="I676" s="36" t="s">
        <v>66</v>
      </c>
    </row>
    <row r="677" spans="1:9" ht="33" x14ac:dyDescent="0.2">
      <c r="A677" s="236" t="s">
        <v>1140</v>
      </c>
      <c r="B677" s="36" t="s">
        <v>1146</v>
      </c>
      <c r="C677" s="36" t="s">
        <v>1147</v>
      </c>
      <c r="D677" s="237">
        <v>3</v>
      </c>
      <c r="E677" s="237">
        <v>14</v>
      </c>
      <c r="F677" s="36" t="s">
        <v>1137</v>
      </c>
      <c r="G677" s="36" t="s">
        <v>1143</v>
      </c>
      <c r="H677" s="4">
        <v>44520000</v>
      </c>
      <c r="I677" s="36" t="s">
        <v>66</v>
      </c>
    </row>
    <row r="678" spans="1:9" ht="33" x14ac:dyDescent="0.2">
      <c r="A678" s="236" t="s">
        <v>1140</v>
      </c>
      <c r="B678" s="36" t="s">
        <v>1148</v>
      </c>
      <c r="C678" s="36" t="s">
        <v>1149</v>
      </c>
      <c r="D678" s="237">
        <v>4</v>
      </c>
      <c r="E678" s="237">
        <v>14</v>
      </c>
      <c r="F678" s="36" t="s">
        <v>1137</v>
      </c>
      <c r="G678" s="36" t="s">
        <v>1150</v>
      </c>
      <c r="H678" s="4">
        <v>58960000</v>
      </c>
      <c r="I678" s="36" t="s">
        <v>66</v>
      </c>
    </row>
    <row r="679" spans="1:9" ht="33" x14ac:dyDescent="0.2">
      <c r="A679" s="236" t="s">
        <v>1140</v>
      </c>
      <c r="B679" s="36" t="s">
        <v>1151</v>
      </c>
      <c r="C679" s="36" t="s">
        <v>1152</v>
      </c>
      <c r="D679" s="237">
        <v>6</v>
      </c>
      <c r="E679" s="237">
        <v>14</v>
      </c>
      <c r="F679" s="36" t="s">
        <v>1137</v>
      </c>
      <c r="G679" s="36" t="s">
        <v>1150</v>
      </c>
      <c r="H679" s="4">
        <v>51440000</v>
      </c>
      <c r="I679" s="36" t="s">
        <v>66</v>
      </c>
    </row>
    <row r="680" spans="1:9" ht="33" x14ac:dyDescent="0.2">
      <c r="A680" s="236" t="s">
        <v>1140</v>
      </c>
      <c r="B680" s="36" t="s">
        <v>1153</v>
      </c>
      <c r="C680" s="36" t="s">
        <v>1154</v>
      </c>
      <c r="D680" s="237">
        <v>13.8</v>
      </c>
      <c r="E680" s="237">
        <v>10</v>
      </c>
      <c r="F680" s="36" t="s">
        <v>1137</v>
      </c>
      <c r="G680" s="36" t="s">
        <v>1150</v>
      </c>
      <c r="H680" s="4">
        <v>80368905</v>
      </c>
      <c r="I680" s="36" t="s">
        <v>66</v>
      </c>
    </row>
    <row r="681" spans="1:9" ht="33" x14ac:dyDescent="0.2">
      <c r="A681" s="236" t="s">
        <v>1140</v>
      </c>
      <c r="B681" s="36" t="s">
        <v>498</v>
      </c>
      <c r="C681" s="36" t="s">
        <v>1155</v>
      </c>
      <c r="D681" s="237">
        <v>8.8000000000000007</v>
      </c>
      <c r="E681" s="237">
        <v>12</v>
      </c>
      <c r="F681" s="36" t="s">
        <v>1142</v>
      </c>
      <c r="G681" s="36" t="s">
        <v>1143</v>
      </c>
      <c r="H681" s="4">
        <v>70272000</v>
      </c>
      <c r="I681" s="36" t="s">
        <v>66</v>
      </c>
    </row>
    <row r="682" spans="1:9" ht="33" x14ac:dyDescent="0.2">
      <c r="A682" s="236" t="s">
        <v>1140</v>
      </c>
      <c r="B682" s="36" t="s">
        <v>1160</v>
      </c>
      <c r="C682" s="36" t="s">
        <v>1161</v>
      </c>
      <c r="D682" s="237">
        <v>7</v>
      </c>
      <c r="E682" s="237">
        <v>14</v>
      </c>
      <c r="F682" s="36" t="s">
        <v>1137</v>
      </c>
      <c r="G682" s="36" t="s">
        <v>1150</v>
      </c>
      <c r="H682" s="4">
        <v>54805000</v>
      </c>
      <c r="I682" s="36" t="s">
        <v>66</v>
      </c>
    </row>
    <row r="683" spans="1:9" ht="33" x14ac:dyDescent="0.2">
      <c r="A683" s="236" t="s">
        <v>1156</v>
      </c>
      <c r="B683" s="36" t="s">
        <v>1157</v>
      </c>
      <c r="C683" s="36" t="s">
        <v>1158</v>
      </c>
      <c r="D683" s="237">
        <v>10.5</v>
      </c>
      <c r="E683" s="237">
        <v>12</v>
      </c>
      <c r="F683" s="36" t="s">
        <v>1159</v>
      </c>
      <c r="G683" s="36" t="s">
        <v>1143</v>
      </c>
      <c r="H683" s="4">
        <v>46140000</v>
      </c>
      <c r="I683" s="36" t="s">
        <v>66</v>
      </c>
    </row>
    <row r="684" spans="1:9" ht="33" x14ac:dyDescent="0.2">
      <c r="A684" s="236" t="s">
        <v>1156</v>
      </c>
      <c r="B684" s="36" t="s">
        <v>1162</v>
      </c>
      <c r="C684" s="36" t="s">
        <v>1163</v>
      </c>
      <c r="D684" s="237">
        <v>19</v>
      </c>
      <c r="E684" s="237">
        <v>11.5</v>
      </c>
      <c r="F684" s="36" t="s">
        <v>1137</v>
      </c>
      <c r="G684" s="36" t="s">
        <v>1150</v>
      </c>
      <c r="H684" s="4">
        <v>66100000</v>
      </c>
      <c r="I684" s="36" t="s">
        <v>66</v>
      </c>
    </row>
    <row r="685" spans="1:9" ht="33" x14ac:dyDescent="0.2">
      <c r="A685" s="236" t="s">
        <v>1156</v>
      </c>
      <c r="B685" s="36" t="s">
        <v>1164</v>
      </c>
      <c r="C685" s="36" t="s">
        <v>1165</v>
      </c>
      <c r="D685" s="237">
        <v>2.9</v>
      </c>
      <c r="E685" s="237">
        <v>14</v>
      </c>
      <c r="F685" s="36" t="s">
        <v>1137</v>
      </c>
      <c r="G685" s="36" t="s">
        <v>1150</v>
      </c>
      <c r="H685" s="4">
        <v>37804000</v>
      </c>
      <c r="I685" s="36" t="s">
        <v>66</v>
      </c>
    </row>
    <row r="686" spans="1:9" ht="33" x14ac:dyDescent="0.2">
      <c r="A686" s="236" t="s">
        <v>1156</v>
      </c>
      <c r="B686" s="36" t="s">
        <v>1166</v>
      </c>
      <c r="C686" s="36" t="s">
        <v>1167</v>
      </c>
      <c r="D686" s="237">
        <v>8.6</v>
      </c>
      <c r="E686" s="237">
        <v>14</v>
      </c>
      <c r="F686" s="36" t="s">
        <v>1137</v>
      </c>
      <c r="G686" s="36" t="s">
        <v>1150</v>
      </c>
      <c r="H686" s="4">
        <v>48176000</v>
      </c>
      <c r="I686" s="36" t="s">
        <v>66</v>
      </c>
    </row>
    <row r="687" spans="1:9" ht="33" x14ac:dyDescent="0.2">
      <c r="A687" s="236" t="s">
        <v>1156</v>
      </c>
      <c r="B687" s="36" t="s">
        <v>1168</v>
      </c>
      <c r="C687" s="36" t="s">
        <v>1169</v>
      </c>
      <c r="D687" s="237">
        <v>7.4</v>
      </c>
      <c r="E687" s="237">
        <v>14</v>
      </c>
      <c r="F687" s="36" t="s">
        <v>1159</v>
      </c>
      <c r="G687" s="36" t="s">
        <v>1143</v>
      </c>
      <c r="H687" s="4">
        <v>55016000</v>
      </c>
      <c r="I687" s="36" t="s">
        <v>66</v>
      </c>
    </row>
    <row r="688" spans="1:9" ht="33" x14ac:dyDescent="0.2">
      <c r="A688" s="236" t="s">
        <v>1156</v>
      </c>
      <c r="B688" s="36" t="s">
        <v>44</v>
      </c>
      <c r="C688" s="36" t="s">
        <v>1170</v>
      </c>
      <c r="D688" s="237">
        <v>10.7</v>
      </c>
      <c r="E688" s="237">
        <v>10</v>
      </c>
      <c r="F688" s="36" t="s">
        <v>1137</v>
      </c>
      <c r="G688" s="36" t="s">
        <v>1150</v>
      </c>
      <c r="H688" s="4">
        <v>74888000</v>
      </c>
      <c r="I688" s="36" t="s">
        <v>66</v>
      </c>
    </row>
    <row r="689" spans="1:9" ht="33" x14ac:dyDescent="0.2">
      <c r="A689" s="236" t="s">
        <v>1171</v>
      </c>
      <c r="B689" s="36" t="s">
        <v>1172</v>
      </c>
      <c r="C689" s="36" t="s">
        <v>1173</v>
      </c>
      <c r="D689" s="237">
        <v>2</v>
      </c>
      <c r="E689" s="237">
        <v>14</v>
      </c>
      <c r="F689" s="36" t="s">
        <v>1159</v>
      </c>
      <c r="G689" s="36" t="s">
        <v>1138</v>
      </c>
      <c r="H689" s="4">
        <v>47330000</v>
      </c>
      <c r="I689" s="36" t="s">
        <v>66</v>
      </c>
    </row>
    <row r="690" spans="1:9" ht="33" x14ac:dyDescent="0.2">
      <c r="A690" s="236" t="s">
        <v>1171</v>
      </c>
      <c r="B690" s="36" t="s">
        <v>1174</v>
      </c>
      <c r="C690" s="36" t="s">
        <v>1175</v>
      </c>
      <c r="D690" s="237">
        <v>13.6</v>
      </c>
      <c r="E690" s="237">
        <v>14</v>
      </c>
      <c r="F690" s="36" t="s">
        <v>1159</v>
      </c>
      <c r="G690" s="36" t="s">
        <v>1138</v>
      </c>
      <c r="H690" s="4">
        <v>68992000</v>
      </c>
      <c r="I690" s="36" t="s">
        <v>66</v>
      </c>
    </row>
    <row r="691" spans="1:9" ht="33" x14ac:dyDescent="0.2">
      <c r="A691" s="236" t="s">
        <v>1171</v>
      </c>
      <c r="B691" s="36" t="s">
        <v>1176</v>
      </c>
      <c r="C691" s="36" t="s">
        <v>1177</v>
      </c>
      <c r="D691" s="237">
        <v>6.5</v>
      </c>
      <c r="E691" s="237">
        <v>14</v>
      </c>
      <c r="F691" s="36" t="s">
        <v>1137</v>
      </c>
      <c r="G691" s="36" t="s">
        <v>1138</v>
      </c>
      <c r="H691" s="4">
        <v>56410000</v>
      </c>
      <c r="I691" s="36" t="s">
        <v>66</v>
      </c>
    </row>
    <row r="692" spans="1:9" ht="49.5" x14ac:dyDescent="0.2">
      <c r="A692" s="236" t="s">
        <v>1171</v>
      </c>
      <c r="B692" s="36" t="s">
        <v>1178</v>
      </c>
      <c r="C692" s="36" t="s">
        <v>1179</v>
      </c>
      <c r="D692" s="237">
        <v>7.3</v>
      </c>
      <c r="E692" s="237">
        <v>14</v>
      </c>
      <c r="F692" s="36" t="s">
        <v>1137</v>
      </c>
      <c r="G692" s="36" t="s">
        <v>1138</v>
      </c>
      <c r="H692" s="4">
        <v>47596000</v>
      </c>
      <c r="I692" s="36" t="s">
        <v>66</v>
      </c>
    </row>
    <row r="693" spans="1:9" ht="33" x14ac:dyDescent="0.2">
      <c r="A693" s="236" t="s">
        <v>1171</v>
      </c>
      <c r="B693" s="36" t="s">
        <v>1180</v>
      </c>
      <c r="C693" s="36" t="s">
        <v>1181</v>
      </c>
      <c r="D693" s="237">
        <v>11.3</v>
      </c>
      <c r="E693" s="237">
        <v>14</v>
      </c>
      <c r="F693" s="36" t="s">
        <v>1137</v>
      </c>
      <c r="G693" s="36" t="s">
        <v>1150</v>
      </c>
      <c r="H693" s="4">
        <v>74296905</v>
      </c>
      <c r="I693" s="36" t="s">
        <v>66</v>
      </c>
    </row>
    <row r="694" spans="1:9" ht="33" x14ac:dyDescent="0.2">
      <c r="A694" s="236" t="s">
        <v>1171</v>
      </c>
      <c r="B694" s="36" t="s">
        <v>1182</v>
      </c>
      <c r="C694" s="36" t="s">
        <v>1183</v>
      </c>
      <c r="D694" s="237">
        <v>41</v>
      </c>
      <c r="E694" s="237">
        <v>14</v>
      </c>
      <c r="F694" s="36" t="s">
        <v>1137</v>
      </c>
      <c r="G694" s="36" t="s">
        <v>1184</v>
      </c>
      <c r="H694" s="4">
        <v>235600000</v>
      </c>
      <c r="I694" s="36" t="s">
        <v>66</v>
      </c>
    </row>
    <row r="695" spans="1:9" x14ac:dyDescent="0.2">
      <c r="A695" s="412" t="s">
        <v>69</v>
      </c>
      <c r="B695" s="413"/>
      <c r="C695" s="413"/>
      <c r="D695" s="413"/>
      <c r="E695" s="413"/>
      <c r="F695" s="413"/>
      <c r="G695" s="414"/>
      <c r="H695" s="5">
        <f>+SUM(H662:H694)</f>
        <v>1694412317.03583</v>
      </c>
      <c r="I695" s="37"/>
    </row>
    <row r="696" spans="1:9" x14ac:dyDescent="0.2">
      <c r="A696" s="412" t="s">
        <v>1216</v>
      </c>
      <c r="B696" s="413"/>
      <c r="C696" s="413"/>
      <c r="D696" s="413"/>
      <c r="E696" s="413"/>
      <c r="F696" s="413"/>
      <c r="G696" s="413"/>
      <c r="H696" s="413"/>
      <c r="I696" s="413"/>
    </row>
    <row r="697" spans="1:9" ht="33" x14ac:dyDescent="0.2">
      <c r="A697" s="236" t="str">
        <f>LOOKUP(C697,[1]Inventario!$B$6:$J$310,[1]Inventario!$D$6:$D$310)</f>
        <v>Corredor</v>
      </c>
      <c r="B697" s="36" t="str">
        <f>LOOKUP(C697,[1]Inventario!$B$6:$J$310,[1]Inventario!$C$6:$C$310)</f>
        <v>Caracol Norte</v>
      </c>
      <c r="C697" s="36" t="s">
        <v>1217</v>
      </c>
      <c r="D697" s="237">
        <f>LOOKUP(C697,[1]Inventario!$B$6:$J$310,[1]Inventario!$G$6:$G$310)</f>
        <v>2.0910000000000002</v>
      </c>
      <c r="E697" s="237">
        <v>6</v>
      </c>
      <c r="F697" s="36" t="s">
        <v>1218</v>
      </c>
      <c r="G697" s="36" t="s">
        <v>1219</v>
      </c>
      <c r="H697" s="4">
        <v>17773500</v>
      </c>
      <c r="I697" s="36" t="s">
        <v>1802</v>
      </c>
    </row>
    <row r="698" spans="1:9" ht="49.5" x14ac:dyDescent="0.2">
      <c r="A698" s="236" t="str">
        <f>LOOKUP(C698,[1]Inventario!$B$6:$J$310,[1]Inventario!$D$6:$D$310)</f>
        <v>Corredor</v>
      </c>
      <c r="B698" s="36" t="str">
        <f>LOOKUP(C698,[1]Inventario!$B$6:$J$310,[1]Inventario!$C$6:$C$310)</f>
        <v>Campo dos y Medio - Bajo Los Indios</v>
      </c>
      <c r="C698" s="36" t="s">
        <v>1220</v>
      </c>
      <c r="D698" s="237">
        <f>LOOKUP(C698,[1]Inventario!$B$6:$J$310,[1]Inventario!$G$6:$G$310)</f>
        <v>6.6920000000000002</v>
      </c>
      <c r="E698" s="237">
        <v>6</v>
      </c>
      <c r="F698" s="36" t="s">
        <v>1221</v>
      </c>
      <c r="G698" s="36" t="s">
        <v>1222</v>
      </c>
      <c r="H698" s="4">
        <v>103726000</v>
      </c>
      <c r="I698" s="36" t="s">
        <v>1802</v>
      </c>
    </row>
    <row r="699" spans="1:9" ht="49.5" x14ac:dyDescent="0.2">
      <c r="A699" s="236" t="str">
        <f>LOOKUP(C699,[1]Inventario!$B$6:$J$310,[1]Inventario!$D$6:$D$310)</f>
        <v>Corredor</v>
      </c>
      <c r="B699" s="36" t="str">
        <f>LOOKUP(C699,[1]Inventario!$B$6:$J$310,[1]Inventario!$C$6:$C$310)</f>
        <v>San Rafael - Guayabí</v>
      </c>
      <c r="C699" s="36" t="s">
        <v>1223</v>
      </c>
      <c r="D699" s="237">
        <f>LOOKUP(C699,[1]Inventario!$B$6:$J$310,[1]Inventario!$G$6:$G$310)</f>
        <v>5.0640000000000001</v>
      </c>
      <c r="E699" s="237">
        <v>6</v>
      </c>
      <c r="F699" s="36" t="s">
        <v>1224</v>
      </c>
      <c r="G699" s="36" t="s">
        <v>1222</v>
      </c>
      <c r="H699" s="4">
        <v>78492000</v>
      </c>
      <c r="I699" s="36" t="s">
        <v>1802</v>
      </c>
    </row>
    <row r="700" spans="1:9" ht="49.5" x14ac:dyDescent="0.2">
      <c r="A700" s="236" t="str">
        <f>LOOKUP(C700,[1]Inventario!$B$6:$J$310,[1]Inventario!$D$6:$D$310)</f>
        <v>Corredor</v>
      </c>
      <c r="B700" s="36" t="str">
        <f>LOOKUP(C700,[1]Inventario!$B$6:$J$310,[1]Inventario!$C$6:$C$310)</f>
        <v>Abrojo - Villa Roma</v>
      </c>
      <c r="C700" s="36" t="s">
        <v>1225</v>
      </c>
      <c r="D700" s="237">
        <f>LOOKUP(C700,[1]Inventario!$B$6:$J$310,[1]Inventario!$G$6:$G$310)</f>
        <v>20.292999999999999</v>
      </c>
      <c r="E700" s="237">
        <v>6</v>
      </c>
      <c r="F700" s="36" t="s">
        <v>1221</v>
      </c>
      <c r="G700" s="36" t="s">
        <v>1222</v>
      </c>
      <c r="H700" s="4">
        <v>491066450</v>
      </c>
      <c r="I700" s="36" t="s">
        <v>1802</v>
      </c>
    </row>
    <row r="701" spans="1:9" ht="49.5" x14ac:dyDescent="0.2">
      <c r="A701" s="236" t="str">
        <f>LOOKUP(C701,[1]Inventario!$B$6:$J$310,[1]Inventario!$D$6:$D$310)</f>
        <v>Corredor</v>
      </c>
      <c r="B701" s="36" t="str">
        <f>LOOKUP(C701,[1]Inventario!$B$6:$J$310,[1]Inventario!$C$6:$C$310)</f>
        <v>Alto Rey 02</v>
      </c>
      <c r="C701" s="36" t="s">
        <v>1350</v>
      </c>
      <c r="D701" s="237">
        <f>LOOKUP(C701,[1]Inventario!$B$6:$J$310,[1]Inventario!$G$6:$G$310)</f>
        <v>1.5</v>
      </c>
      <c r="E701" s="237">
        <v>6</v>
      </c>
      <c r="F701" s="36" t="s">
        <v>1351</v>
      </c>
      <c r="G701" s="36" t="s">
        <v>1222</v>
      </c>
      <c r="H701" s="4">
        <v>23250000</v>
      </c>
      <c r="I701" s="36" t="s">
        <v>1802</v>
      </c>
    </row>
    <row r="702" spans="1:9" ht="33" x14ac:dyDescent="0.2">
      <c r="A702" s="236" t="str">
        <f>LOOKUP(C702,[1]Inventario!$B$6:$J$310,[1]Inventario!$D$6:$D$310)</f>
        <v>Corredor</v>
      </c>
      <c r="B702" s="36" t="str">
        <f>LOOKUP(C702,[1]Inventario!$B$6:$J$310,[1]Inventario!$C$6:$C$310)</f>
        <v>Caño Seco 01</v>
      </c>
      <c r="C702" s="36" t="s">
        <v>1352</v>
      </c>
      <c r="D702" s="237">
        <f>LOOKUP(C702,[1]Inventario!$B$6:$J$310,[1]Inventario!$G$6:$G$310)</f>
        <v>2.4609999999999999</v>
      </c>
      <c r="E702" s="237">
        <v>6</v>
      </c>
      <c r="F702" s="36" t="s">
        <v>1229</v>
      </c>
      <c r="G702" s="36" t="s">
        <v>1227</v>
      </c>
      <c r="H702" s="4">
        <v>70261550</v>
      </c>
      <c r="I702" s="36" t="s">
        <v>1802</v>
      </c>
    </row>
    <row r="703" spans="1:9" ht="49.5" x14ac:dyDescent="0.2">
      <c r="A703" s="236" t="str">
        <f>LOOKUP(C703,[1]Inventario!$B$6:$J$310,[1]Inventario!$D$6:$D$310)</f>
        <v>Corredor</v>
      </c>
      <c r="B703" s="36" t="str">
        <f>LOOKUP(C703,[1]Inventario!$B$6:$J$310,[1]Inventario!$C$6:$C$310)</f>
        <v>Caño Seco 02</v>
      </c>
      <c r="C703" s="36" t="s">
        <v>1353</v>
      </c>
      <c r="D703" s="237">
        <f>LOOKUP(C703,[1]Inventario!$B$6:$J$310,[1]Inventario!$G$6:$G$310)</f>
        <v>7.0759999999999996</v>
      </c>
      <c r="E703" s="237">
        <v>6</v>
      </c>
      <c r="F703" s="36" t="s">
        <v>1351</v>
      </c>
      <c r="G703" s="36" t="s">
        <v>1222</v>
      </c>
      <c r="H703" s="4">
        <v>179581400</v>
      </c>
      <c r="I703" s="36" t="s">
        <v>1802</v>
      </c>
    </row>
    <row r="704" spans="1:9" ht="33" x14ac:dyDescent="0.2">
      <c r="A704" s="236" t="str">
        <f>LOOKUP(C704,[1]Inventario!$B$6:$J$310,[1]Inventario!$D$6:$D$310)</f>
        <v>Corredor</v>
      </c>
      <c r="B704" s="36" t="str">
        <f>LOOKUP(C704,[1]Inventario!$B$6:$J$310,[1]Inventario!$C$6:$C$310)</f>
        <v>Las Pangas</v>
      </c>
      <c r="C704" s="36" t="s">
        <v>1228</v>
      </c>
      <c r="D704" s="237">
        <f>LOOKUP(C704,[1]Inventario!$B$6:$J$310,[1]Inventario!$G$6:$G$310)</f>
        <v>7.5</v>
      </c>
      <c r="E704" s="237">
        <v>6</v>
      </c>
      <c r="F704" s="36" t="s">
        <v>1229</v>
      </c>
      <c r="G704" s="36" t="s">
        <v>1227</v>
      </c>
      <c r="H704" s="4">
        <v>63750000</v>
      </c>
      <c r="I704" s="36" t="s">
        <v>1802</v>
      </c>
    </row>
    <row r="705" spans="1:9" ht="33" x14ac:dyDescent="0.2">
      <c r="A705" s="236" t="str">
        <f>LOOKUP(C705,[1]Inventario!$B$6:$J$310,[1]Inventario!$D$6:$D$310)</f>
        <v>Corredor</v>
      </c>
      <c r="B705" s="36" t="str">
        <f>LOOKUP(C705,[1]Inventario!$B$6:$J$310,[1]Inventario!$C$6:$C$310)</f>
        <v>Coto 49</v>
      </c>
      <c r="C705" s="36" t="s">
        <v>1248</v>
      </c>
      <c r="D705" s="237">
        <f>LOOKUP(C705,[1]Inventario!$B$6:$J$310,[1]Inventario!$G$6:$G$310)</f>
        <v>3.7629999999999999</v>
      </c>
      <c r="E705" s="237">
        <v>6</v>
      </c>
      <c r="F705" s="36" t="s">
        <v>1229</v>
      </c>
      <c r="G705" s="36" t="s">
        <v>1227</v>
      </c>
      <c r="H705" s="4">
        <v>31985500</v>
      </c>
      <c r="I705" s="36" t="s">
        <v>1802</v>
      </c>
    </row>
    <row r="706" spans="1:9" ht="33" x14ac:dyDescent="0.2">
      <c r="A706" s="236" t="str">
        <f>LOOKUP(C706,[1]Inventario!$B$6:$J$310,[1]Inventario!$D$6:$D$310)</f>
        <v>Corredor</v>
      </c>
      <c r="B706" s="36" t="str">
        <f>LOOKUP(C706,[1]Inventario!$B$6:$J$310,[1]Inventario!$C$6:$C$310)</f>
        <v>Río Bonito</v>
      </c>
      <c r="C706" s="36" t="s">
        <v>1249</v>
      </c>
      <c r="D706" s="237">
        <f>LOOKUP(C706,[1]Inventario!$B$6:$J$310,[1]Inventario!$G$6:$G$310)</f>
        <v>4.3120000000000003</v>
      </c>
      <c r="E706" s="237">
        <v>6</v>
      </c>
      <c r="F706" s="36" t="s">
        <v>1229</v>
      </c>
      <c r="G706" s="36" t="s">
        <v>1227</v>
      </c>
      <c r="H706" s="4">
        <v>36652000</v>
      </c>
      <c r="I706" s="36" t="s">
        <v>1802</v>
      </c>
    </row>
    <row r="707" spans="1:9" ht="49.5" x14ac:dyDescent="0.2">
      <c r="A707" s="236" t="str">
        <f>LOOKUP(C707,[1]Inventario!$B$6:$J$310,[1]Inventario!$D$6:$D$310)</f>
        <v>Corredor</v>
      </c>
      <c r="B707" s="36" t="str">
        <f>LOOKUP(C707,[1]Inventario!$B$6:$J$310,[1]Inventario!$C$6:$C$310)</f>
        <v>Las Nubes 01</v>
      </c>
      <c r="C707" s="36" t="s">
        <v>1252</v>
      </c>
      <c r="D707" s="237">
        <f>LOOKUP(C707,[1]Inventario!$B$6:$J$310,[1]Inventario!$G$6:$G$310)</f>
        <v>2.6589999999999998</v>
      </c>
      <c r="E707" s="237">
        <v>6</v>
      </c>
      <c r="F707" s="36" t="s">
        <v>1253</v>
      </c>
      <c r="G707" s="36" t="s">
        <v>1222</v>
      </c>
      <c r="H707" s="4">
        <v>41214500</v>
      </c>
      <c r="I707" s="36" t="s">
        <v>1802</v>
      </c>
    </row>
    <row r="708" spans="1:9" ht="33" x14ac:dyDescent="0.2">
      <c r="A708" s="236" t="str">
        <f>LOOKUP(C708,[1]Inventario!$B$6:$J$310,[1]Inventario!$D$6:$D$310)</f>
        <v>Corredor</v>
      </c>
      <c r="B708" s="36" t="str">
        <f>LOOKUP(C708,[1]Inventario!$B$6:$J$310,[1]Inventario!$C$6:$C$310)</f>
        <v xml:space="preserve">Taller Polaco </v>
      </c>
      <c r="C708" s="36" t="s">
        <v>1254</v>
      </c>
      <c r="D708" s="237">
        <f>LOOKUP(C708,[1]Inventario!$B$6:$J$310,[1]Inventario!$G$6:$G$310)</f>
        <v>2.129</v>
      </c>
      <c r="E708" s="237">
        <v>6</v>
      </c>
      <c r="F708" s="36" t="s">
        <v>1221</v>
      </c>
      <c r="G708" s="36" t="s">
        <v>1227</v>
      </c>
      <c r="H708" s="4">
        <v>18096500</v>
      </c>
      <c r="I708" s="36" t="s">
        <v>1802</v>
      </c>
    </row>
    <row r="709" spans="1:9" ht="49.5" x14ac:dyDescent="0.2">
      <c r="A709" s="236" t="str">
        <f>LOOKUP(C709,[1]Inventario!$B$6:$J$310,[1]Inventario!$D$6:$D$310)</f>
        <v>Corredor</v>
      </c>
      <c r="B709" s="36" t="str">
        <f>LOOKUP(C709,[1]Inventario!$B$6:$J$310,[1]Inventario!$C$6:$C$310)</f>
        <v>Cacoragua</v>
      </c>
      <c r="C709" s="36" t="s">
        <v>1255</v>
      </c>
      <c r="D709" s="237">
        <f>LOOKUP(C709,[1]Inventario!$B$6:$J$310,[1]Inventario!$G$6:$G$310)</f>
        <v>5.21</v>
      </c>
      <c r="E709" s="237">
        <v>6</v>
      </c>
      <c r="F709" s="36" t="s">
        <v>1221</v>
      </c>
      <c r="G709" s="36" t="s">
        <v>1222</v>
      </c>
      <c r="H709" s="4">
        <v>80755000</v>
      </c>
      <c r="I709" s="36" t="s">
        <v>1802</v>
      </c>
    </row>
    <row r="710" spans="1:9" ht="33" x14ac:dyDescent="0.2">
      <c r="A710" s="236" t="str">
        <f>LOOKUP(C710,[1]Inventario!$B$6:$J$310,[1]Inventario!$D$6:$D$310)</f>
        <v>Corredor</v>
      </c>
      <c r="B710" s="36" t="str">
        <f>LOOKUP(C710,[1]Inventario!$B$6:$J$310,[1]Inventario!$C$6:$C$310)</f>
        <v>Los Castaños</v>
      </c>
      <c r="C710" s="36" t="s">
        <v>1291</v>
      </c>
      <c r="D710" s="237">
        <f>LOOKUP(C710,[1]Inventario!$B$6:$J$310,[1]Inventario!$G$6:$G$310)</f>
        <v>3.7</v>
      </c>
      <c r="E710" s="237">
        <v>6</v>
      </c>
      <c r="F710" s="36" t="s">
        <v>1229</v>
      </c>
      <c r="G710" s="36" t="s">
        <v>1227</v>
      </c>
      <c r="H710" s="4">
        <v>31450000</v>
      </c>
      <c r="I710" s="36" t="s">
        <v>1802</v>
      </c>
    </row>
    <row r="711" spans="1:9" ht="33" x14ac:dyDescent="0.2">
      <c r="A711" s="236" t="str">
        <f>LOOKUP(C711,[1]Inventario!$B$6:$J$310,[1]Inventario!$D$6:$D$310)</f>
        <v>Corredor</v>
      </c>
      <c r="B711" s="36" t="str">
        <f>LOOKUP(C711,[1]Inventario!$B$6:$J$310,[1]Inventario!$C$6:$C$310)</f>
        <v>La Central Campesina</v>
      </c>
      <c r="C711" s="36" t="s">
        <v>1292</v>
      </c>
      <c r="D711" s="237">
        <f>LOOKUP(C711,[1]Inventario!$B$6:$J$310,[1]Inventario!$G$6:$G$310)</f>
        <v>2.4910000000000001</v>
      </c>
      <c r="E711" s="237">
        <v>6</v>
      </c>
      <c r="F711" s="36" t="s">
        <v>1229</v>
      </c>
      <c r="G711" s="36" t="s">
        <v>1227</v>
      </c>
      <c r="H711" s="4">
        <v>21173500</v>
      </c>
      <c r="I711" s="36" t="s">
        <v>1802</v>
      </c>
    </row>
    <row r="712" spans="1:9" ht="33" x14ac:dyDescent="0.2">
      <c r="A712" s="236" t="str">
        <f>LOOKUP(C712,[1]Inventario!$B$6:$J$310,[1]Inventario!$D$6:$D$310)</f>
        <v>Corredor</v>
      </c>
      <c r="B712" s="36" t="str">
        <f>LOOKUP(C712,[1]Inventario!$B$6:$J$310,[1]Inventario!$C$6:$C$310)</f>
        <v>La Argentina</v>
      </c>
      <c r="C712" s="36" t="s">
        <v>1293</v>
      </c>
      <c r="D712" s="237">
        <f>LOOKUP(C712,[1]Inventario!$B$6:$J$310,[1]Inventario!$G$6:$G$310)</f>
        <v>5.0869999999999997</v>
      </c>
      <c r="E712" s="237">
        <v>6</v>
      </c>
      <c r="F712" s="36" t="s">
        <v>1229</v>
      </c>
      <c r="G712" s="36" t="s">
        <v>1227</v>
      </c>
      <c r="H712" s="4">
        <v>43239500</v>
      </c>
      <c r="I712" s="36" t="s">
        <v>1802</v>
      </c>
    </row>
    <row r="713" spans="1:9" ht="33" x14ac:dyDescent="0.2">
      <c r="A713" s="236" t="str">
        <f>LOOKUP(C713,[1]Inventario!$B$6:$J$310,[1]Inventario!$D$6:$D$310)</f>
        <v>Corredor</v>
      </c>
      <c r="B713" s="36" t="str">
        <f>LOOKUP(C713,[1]Inventario!$B$6:$J$310,[1]Inventario!$C$6:$C$310)</f>
        <v>Las Nubes 02</v>
      </c>
      <c r="C713" s="36" t="s">
        <v>1325</v>
      </c>
      <c r="D713" s="237">
        <f>LOOKUP(C713,[1]Inventario!$B$6:$J$310,[1]Inventario!$G$6:$G$310)</f>
        <v>2.5819999999999999</v>
      </c>
      <c r="E713" s="237">
        <v>6</v>
      </c>
      <c r="F713" s="36" t="s">
        <v>1218</v>
      </c>
      <c r="G713" s="36" t="s">
        <v>1227</v>
      </c>
      <c r="H713" s="4">
        <v>21947000</v>
      </c>
      <c r="I713" s="36" t="s">
        <v>1802</v>
      </c>
    </row>
    <row r="714" spans="1:9" ht="33" x14ac:dyDescent="0.2">
      <c r="A714" s="236" t="str">
        <f>LOOKUP(C714,[1]Inventario!$B$6:$J$310,[1]Inventario!$D$6:$D$310)</f>
        <v>Corredor</v>
      </c>
      <c r="B714" s="36" t="str">
        <f>LOOKUP(C714,[1]Inventario!$B$6:$J$310,[1]Inventario!$C$6:$C$310)</f>
        <v>La Papayera</v>
      </c>
      <c r="C714" s="36" t="s">
        <v>1256</v>
      </c>
      <c r="D714" s="237">
        <f>LOOKUP(C714,[1]Inventario!$B$6:$J$310,[1]Inventario!$G$6:$G$310)</f>
        <v>2.1280000000000001</v>
      </c>
      <c r="E714" s="237">
        <v>6</v>
      </c>
      <c r="F714" s="36" t="s">
        <v>1229</v>
      </c>
      <c r="G714" s="36" t="s">
        <v>1227</v>
      </c>
      <c r="H714" s="4">
        <v>18088000</v>
      </c>
      <c r="I714" s="36" t="s">
        <v>1802</v>
      </c>
    </row>
    <row r="715" spans="1:9" ht="33" x14ac:dyDescent="0.2">
      <c r="A715" s="236" t="str">
        <f>LOOKUP(C715,[1]Inventario!$B$6:$J$310,[1]Inventario!$D$6:$D$310)</f>
        <v>Corredor</v>
      </c>
      <c r="B715" s="36" t="str">
        <f>LOOKUP(C715,[1]Inventario!$B$6:$J$310,[1]Inventario!$C$6:$C$310)</f>
        <v>La Florida</v>
      </c>
      <c r="C715" s="36" t="s">
        <v>1305</v>
      </c>
      <c r="D715" s="237">
        <f>LOOKUP(C715,[1]Inventario!$B$6:$J$310,[1]Inventario!$G$6:$G$310)</f>
        <v>1.514</v>
      </c>
      <c r="E715" s="237">
        <v>6</v>
      </c>
      <c r="F715" s="36" t="s">
        <v>1221</v>
      </c>
      <c r="G715" s="36" t="s">
        <v>1227</v>
      </c>
      <c r="H715" s="4">
        <v>12869000</v>
      </c>
      <c r="I715" s="36" t="s">
        <v>1802</v>
      </c>
    </row>
    <row r="716" spans="1:9" ht="33" x14ac:dyDescent="0.2">
      <c r="A716" s="236" t="str">
        <f>LOOKUP(C716,[1]Inventario!$B$6:$J$310,[1]Inventario!$D$6:$D$310)</f>
        <v>Corredor</v>
      </c>
      <c r="B716" s="36" t="str">
        <f>LOOKUP(C716,[1]Inventario!$B$6:$J$310,[1]Inventario!$C$6:$C$310)</f>
        <v>Relleno Sanitario</v>
      </c>
      <c r="C716" s="36" t="s">
        <v>1306</v>
      </c>
      <c r="D716" s="237">
        <f>LOOKUP(C716,[1]Inventario!$B$6:$J$310,[1]Inventario!$G$6:$G$310)</f>
        <v>1.8560000000000001</v>
      </c>
      <c r="E716" s="237">
        <v>6</v>
      </c>
      <c r="F716" s="36" t="s">
        <v>1221</v>
      </c>
      <c r="G716" s="36" t="s">
        <v>1227</v>
      </c>
      <c r="H716" s="4">
        <v>15776000</v>
      </c>
      <c r="I716" s="36" t="s">
        <v>1802</v>
      </c>
    </row>
    <row r="717" spans="1:9" ht="33" x14ac:dyDescent="0.2">
      <c r="A717" s="236" t="str">
        <f>LOOKUP(C717,[1]Inventario!$B$6:$J$310,[1]Inventario!$D$6:$D$310)</f>
        <v>Corredor</v>
      </c>
      <c r="B717" s="36" t="str">
        <f>LOOKUP(C717,[1]Inventario!$B$6:$J$310,[1]Inventario!$C$6:$C$310)</f>
        <v>El Ceibo</v>
      </c>
      <c r="C717" s="36" t="s">
        <v>1307</v>
      </c>
      <c r="D717" s="237">
        <f>LOOKUP(C717,[1]Inventario!$B$6:$J$310,[1]Inventario!$G$6:$G$310)</f>
        <v>1.7689999999999999</v>
      </c>
      <c r="E717" s="237">
        <v>6</v>
      </c>
      <c r="F717" s="36" t="s">
        <v>1218</v>
      </c>
      <c r="G717" s="36" t="s">
        <v>1227</v>
      </c>
      <c r="H717" s="4">
        <v>15036500</v>
      </c>
      <c r="I717" s="36" t="s">
        <v>1802</v>
      </c>
    </row>
    <row r="718" spans="1:9" ht="33" x14ac:dyDescent="0.2">
      <c r="A718" s="236" t="str">
        <f>LOOKUP(C718,[1]Inventario!$B$6:$J$310,[1]Inventario!$D$6:$D$310)</f>
        <v>Corredor</v>
      </c>
      <c r="B718" s="36" t="str">
        <f>LOOKUP(C718,[1]Inventario!$B$6:$J$310,[1]Inventario!$C$6:$C$310)</f>
        <v>Interamericano</v>
      </c>
      <c r="C718" s="36" t="s">
        <v>1308</v>
      </c>
      <c r="D718" s="237">
        <f>LOOKUP(C718,[1]Inventario!$B$6:$J$310,[1]Inventario!$G$6:$G$310)</f>
        <v>0.52700000000000002</v>
      </c>
      <c r="E718" s="237">
        <v>6</v>
      </c>
      <c r="F718" s="36" t="s">
        <v>1218</v>
      </c>
      <c r="G718" s="36" t="s">
        <v>1227</v>
      </c>
      <c r="H718" s="4">
        <v>4479500</v>
      </c>
      <c r="I718" s="36" t="s">
        <v>1802</v>
      </c>
    </row>
    <row r="719" spans="1:9" ht="33" x14ac:dyDescent="0.2">
      <c r="A719" s="236" t="str">
        <f>LOOKUP(C719,[1]Inventario!$B$6:$J$310,[1]Inventario!$D$6:$D$310)</f>
        <v>Corredor</v>
      </c>
      <c r="B719" s="36" t="str">
        <f>LOOKUP(C719,[1]Inventario!$B$6:$J$310,[1]Inventario!$C$6:$C$310)</f>
        <v>Cuadrante Coto 52</v>
      </c>
      <c r="C719" s="36" t="s">
        <v>1309</v>
      </c>
      <c r="D719" s="237">
        <f>LOOKUP(C719,[1]Inventario!$B$6:$J$310,[1]Inventario!$G$6:$G$310)</f>
        <v>2.6179999999999999</v>
      </c>
      <c r="E719" s="237">
        <v>6</v>
      </c>
      <c r="F719" s="36" t="s">
        <v>1229</v>
      </c>
      <c r="G719" s="36" t="s">
        <v>1227</v>
      </c>
      <c r="H719" s="4">
        <v>22253000</v>
      </c>
      <c r="I719" s="36" t="s">
        <v>1802</v>
      </c>
    </row>
    <row r="720" spans="1:9" ht="33" x14ac:dyDescent="0.2">
      <c r="A720" s="236" t="str">
        <f>LOOKUP(C720,[1]Inventario!$B$6:$J$310,[1]Inventario!$D$6:$D$310)</f>
        <v>Corredor</v>
      </c>
      <c r="B720" s="36" t="str">
        <f>LOOKUP(C720,[1]Inventario!$B$6:$J$310,[1]Inventario!$C$6:$C$310)</f>
        <v>Coto 42</v>
      </c>
      <c r="C720" s="36" t="s">
        <v>1310</v>
      </c>
      <c r="D720" s="237">
        <f>LOOKUP(C720,[1]Inventario!$B$6:$J$310,[1]Inventario!$G$6:$G$310)</f>
        <v>9.89</v>
      </c>
      <c r="E720" s="237">
        <v>6</v>
      </c>
      <c r="F720" s="36" t="s">
        <v>1229</v>
      </c>
      <c r="G720" s="36" t="s">
        <v>1227</v>
      </c>
      <c r="H720" s="4">
        <v>84065000</v>
      </c>
      <c r="I720" s="36" t="s">
        <v>1802</v>
      </c>
    </row>
    <row r="721" spans="1:9" ht="33" x14ac:dyDescent="0.2">
      <c r="A721" s="236" t="str">
        <f>LOOKUP(C721,[1]Inventario!$B$6:$J$310,[1]Inventario!$D$6:$D$310)</f>
        <v>Corredor</v>
      </c>
      <c r="B721" s="36" t="str">
        <f>LOOKUP(C721,[1]Inventario!$B$6:$J$310,[1]Inventario!$C$6:$C$310)</f>
        <v>Coto 45</v>
      </c>
      <c r="C721" s="36" t="s">
        <v>1311</v>
      </c>
      <c r="D721" s="237">
        <f>LOOKUP(C721,[1]Inventario!$B$6:$J$310,[1]Inventario!$G$6:$G$310)</f>
        <v>4.274</v>
      </c>
      <c r="E721" s="237">
        <v>6</v>
      </c>
      <c r="F721" s="36" t="s">
        <v>1229</v>
      </c>
      <c r="G721" s="36" t="s">
        <v>1227</v>
      </c>
      <c r="H721" s="4">
        <v>36329000</v>
      </c>
      <c r="I721" s="36" t="s">
        <v>1802</v>
      </c>
    </row>
    <row r="722" spans="1:9" ht="33" x14ac:dyDescent="0.2">
      <c r="A722" s="236" t="str">
        <f>LOOKUP(C722,[1]Inventario!$B$6:$J$310,[1]Inventario!$D$6:$D$310)</f>
        <v>Corredor</v>
      </c>
      <c r="B722" s="36" t="str">
        <f>LOOKUP(C722,[1]Inventario!$B$6:$J$310,[1]Inventario!$C$6:$C$310)</f>
        <v>Coto 43</v>
      </c>
      <c r="C722" s="36" t="s">
        <v>1312</v>
      </c>
      <c r="D722" s="237">
        <f>LOOKUP(C722,[1]Inventario!$B$6:$J$310,[1]Inventario!$G$6:$G$310)</f>
        <v>3.3119999999999998</v>
      </c>
      <c r="E722" s="237">
        <v>6</v>
      </c>
      <c r="F722" s="36" t="s">
        <v>1229</v>
      </c>
      <c r="G722" s="36" t="s">
        <v>1227</v>
      </c>
      <c r="H722" s="4">
        <v>28152000</v>
      </c>
      <c r="I722" s="36" t="s">
        <v>1802</v>
      </c>
    </row>
    <row r="723" spans="1:9" ht="33" x14ac:dyDescent="0.2">
      <c r="A723" s="236" t="str">
        <f>LOOKUP(C723,[1]Inventario!$B$6:$J$310,[1]Inventario!$D$6:$D$310)</f>
        <v>Corredor</v>
      </c>
      <c r="B723" s="36" t="str">
        <f>LOOKUP(C723,[1]Inventario!$B$6:$J$310,[1]Inventario!$C$6:$C$310)</f>
        <v>Cañada</v>
      </c>
      <c r="C723" s="36" t="s">
        <v>1313</v>
      </c>
      <c r="D723" s="237">
        <f>LOOKUP(C723,[1]Inventario!$B$6:$J$310,[1]Inventario!$G$6:$G$310)</f>
        <v>2.1</v>
      </c>
      <c r="E723" s="237">
        <v>6</v>
      </c>
      <c r="F723" s="36" t="s">
        <v>1229</v>
      </c>
      <c r="G723" s="36" t="s">
        <v>1227</v>
      </c>
      <c r="H723" s="4">
        <v>17850000</v>
      </c>
      <c r="I723" s="36" t="s">
        <v>1802</v>
      </c>
    </row>
    <row r="724" spans="1:9" ht="33" x14ac:dyDescent="0.2">
      <c r="A724" s="236" t="str">
        <f>LOOKUP(C724,[1]Inventario!$B$6:$J$310,[1]Inventario!$D$6:$D$310)</f>
        <v>Corredor</v>
      </c>
      <c r="B724" s="36" t="str">
        <f>LOOKUP(C724,[1]Inventario!$B$6:$J$310,[1]Inventario!$C$6:$C$310)</f>
        <v>Ciudadela La González</v>
      </c>
      <c r="C724" s="36" t="s">
        <v>1332</v>
      </c>
      <c r="D724" s="237">
        <f>LOOKUP(C724,[1]Inventario!$B$6:$J$310,[1]Inventario!$G$6:$G$310)</f>
        <v>1.5429999999999999</v>
      </c>
      <c r="E724" s="237">
        <v>6</v>
      </c>
      <c r="F724" s="36" t="s">
        <v>1218</v>
      </c>
      <c r="G724" s="36" t="s">
        <v>1227</v>
      </c>
      <c r="H724" s="4">
        <v>13115500</v>
      </c>
      <c r="I724" s="36" t="s">
        <v>1802</v>
      </c>
    </row>
    <row r="725" spans="1:9" ht="33" x14ac:dyDescent="0.2">
      <c r="A725" s="236" t="str">
        <f>LOOKUP(C725,[1]Inventario!$B$6:$J$310,[1]Inventario!$D$6:$D$310)</f>
        <v>Corredor</v>
      </c>
      <c r="B725" s="36" t="str">
        <f>LOOKUP(C725,[1]Inventario!$B$6:$J$310,[1]Inventario!$C$6:$C$310)</f>
        <v>Barrio San Rafael</v>
      </c>
      <c r="C725" s="36" t="s">
        <v>1333</v>
      </c>
      <c r="D725" s="237">
        <f>LOOKUP(C725,[1]Inventario!$B$6:$J$310,[1]Inventario!$G$6:$G$310)</f>
        <v>1.79</v>
      </c>
      <c r="E725" s="237">
        <v>6</v>
      </c>
      <c r="F725" s="36" t="s">
        <v>1218</v>
      </c>
      <c r="G725" s="36" t="s">
        <v>1227</v>
      </c>
      <c r="H725" s="4">
        <v>15215000</v>
      </c>
      <c r="I725" s="36" t="s">
        <v>1802</v>
      </c>
    </row>
    <row r="726" spans="1:9" ht="33" x14ac:dyDescent="0.2">
      <c r="A726" s="236" t="str">
        <f>LOOKUP(C726,[1]Inventario!$B$6:$J$310,[1]Inventario!$D$6:$D$310)</f>
        <v>Corredor</v>
      </c>
      <c r="B726" s="36" t="str">
        <f>LOOKUP(C726,[1]Inventario!$B$6:$J$310,[1]Inventario!$C$6:$C$310)</f>
        <v>Taller Siul</v>
      </c>
      <c r="C726" s="36" t="s">
        <v>1334</v>
      </c>
      <c r="D726" s="237">
        <f>LOOKUP(C726,[1]Inventario!$B$6:$J$310,[1]Inventario!$G$6:$G$310)</f>
        <v>0.96299999999999997</v>
      </c>
      <c r="E726" s="237">
        <v>6</v>
      </c>
      <c r="F726" s="36" t="s">
        <v>1218</v>
      </c>
      <c r="G726" s="36" t="s">
        <v>1227</v>
      </c>
      <c r="H726" s="4">
        <v>8185500</v>
      </c>
      <c r="I726" s="36" t="s">
        <v>1802</v>
      </c>
    </row>
    <row r="727" spans="1:9" ht="33" x14ac:dyDescent="0.2">
      <c r="A727" s="236" t="str">
        <f>LOOKUP(C727,[1]Inventario!$B$6:$J$310,[1]Inventario!$D$6:$D$310)</f>
        <v>Corredor</v>
      </c>
      <c r="B727" s="36" t="str">
        <f>LOOKUP(C727,[1]Inventario!$B$6:$J$310,[1]Inventario!$C$6:$C$310)</f>
        <v>Estrella del Sur</v>
      </c>
      <c r="C727" s="36" t="s">
        <v>1314</v>
      </c>
      <c r="D727" s="237">
        <f>LOOKUP(C727,[1]Inventario!$B$6:$J$310,[1]Inventario!$G$6:$G$310)</f>
        <v>2.61</v>
      </c>
      <c r="E727" s="237">
        <v>6</v>
      </c>
      <c r="F727" s="36" t="s">
        <v>1229</v>
      </c>
      <c r="G727" s="36" t="s">
        <v>1227</v>
      </c>
      <c r="H727" s="4">
        <v>22185000</v>
      </c>
      <c r="I727" s="36" t="s">
        <v>1802</v>
      </c>
    </row>
    <row r="728" spans="1:9" ht="33" x14ac:dyDescent="0.2">
      <c r="A728" s="236" t="str">
        <f>LOOKUP(C728,[1]Inventario!$B$6:$J$310,[1]Inventario!$D$6:$D$310)</f>
        <v>Corredor</v>
      </c>
      <c r="B728" s="36" t="str">
        <f>LOOKUP(C728,[1]Inventario!$B$6:$J$310,[1]Inventario!$C$6:$C$310)</f>
        <v>Cuadrante Zona Americana</v>
      </c>
      <c r="C728" s="36" t="s">
        <v>1345</v>
      </c>
      <c r="D728" s="237">
        <f>LOOKUP(C728,[1]Inventario!$B$6:$J$310,[1]Inventario!$G$6:$G$310)</f>
        <v>0.44400000000000001</v>
      </c>
      <c r="E728" s="237">
        <v>6</v>
      </c>
      <c r="F728" s="36" t="s">
        <v>1218</v>
      </c>
      <c r="G728" s="36" t="s">
        <v>1227</v>
      </c>
      <c r="H728" s="4">
        <v>3774000</v>
      </c>
      <c r="I728" s="36" t="s">
        <v>1802</v>
      </c>
    </row>
    <row r="729" spans="1:9" ht="33" x14ac:dyDescent="0.2">
      <c r="A729" s="236" t="str">
        <f>LOOKUP(C729,[1]Inventario!$B$6:$J$310,[1]Inventario!$D$6:$D$310)</f>
        <v>Corredor</v>
      </c>
      <c r="B729" s="36" t="str">
        <f>LOOKUP(C729,[1]Inventario!$B$6:$J$310,[1]Inventario!$C$6:$C$310)</f>
        <v>Barrio El Carmen</v>
      </c>
      <c r="C729" s="36" t="s">
        <v>1301</v>
      </c>
      <c r="D729" s="237">
        <f>LOOKUP(C729,[1]Inventario!$B$6:$J$310,[1]Inventario!$G$6:$G$310)</f>
        <v>6.782</v>
      </c>
      <c r="E729" s="237">
        <v>6</v>
      </c>
      <c r="F729" s="36" t="s">
        <v>1218</v>
      </c>
      <c r="G729" s="36" t="s">
        <v>1227</v>
      </c>
      <c r="H729" s="4">
        <v>57647000</v>
      </c>
      <c r="I729" s="36" t="s">
        <v>1802</v>
      </c>
    </row>
    <row r="730" spans="1:9" ht="33" x14ac:dyDescent="0.2">
      <c r="A730" s="236" t="str">
        <f>LOOKUP(C730,[1]Inventario!$B$6:$J$310,[1]Inventario!$D$6:$D$310)</f>
        <v>Corredor</v>
      </c>
      <c r="B730" s="36" t="str">
        <f>LOOKUP(C730,[1]Inventario!$B$6:$J$310,[1]Inventario!$C$6:$C$310)</f>
        <v>Cuadrante Pueblo Nuevo</v>
      </c>
      <c r="C730" s="36" t="s">
        <v>1315</v>
      </c>
      <c r="D730" s="237">
        <f>LOOKUP(C730,[1]Inventario!$B$6:$J$310,[1]Inventario!$G$6:$G$310)</f>
        <v>0.314</v>
      </c>
      <c r="E730" s="237">
        <v>6</v>
      </c>
      <c r="F730" s="36" t="s">
        <v>1229</v>
      </c>
      <c r="G730" s="36" t="s">
        <v>1227</v>
      </c>
      <c r="H730" s="4">
        <v>2669000</v>
      </c>
      <c r="I730" s="36" t="s">
        <v>1802</v>
      </c>
    </row>
    <row r="731" spans="1:9" ht="33" x14ac:dyDescent="0.2">
      <c r="A731" s="236" t="str">
        <f>LOOKUP(C731,[1]Inventario!$B$6:$J$310,[1]Inventario!$D$6:$D$310)</f>
        <v>Corredor</v>
      </c>
      <c r="B731" s="36" t="str">
        <f>LOOKUP(C731,[1]Inventario!$B$6:$J$310,[1]Inventario!$C$6:$C$310)</f>
        <v>Cementerio Pueblo Nuevo</v>
      </c>
      <c r="C731" s="36" t="s">
        <v>1342</v>
      </c>
      <c r="D731" s="237">
        <f>LOOKUP(C731,[1]Inventario!$B$6:$J$310,[1]Inventario!$G$6:$G$310)</f>
        <v>0.502</v>
      </c>
      <c r="E731" s="237">
        <v>6</v>
      </c>
      <c r="F731" s="36" t="s">
        <v>1218</v>
      </c>
      <c r="G731" s="36" t="s">
        <v>1227</v>
      </c>
      <c r="H731" s="4">
        <v>4267000</v>
      </c>
      <c r="I731" s="36" t="s">
        <v>1802</v>
      </c>
    </row>
    <row r="732" spans="1:9" ht="33" x14ac:dyDescent="0.2">
      <c r="A732" s="236" t="str">
        <f>LOOKUP(C732,[1]Inventario!$B$6:$J$310,[1]Inventario!$D$6:$D$310)</f>
        <v>Corredor</v>
      </c>
      <c r="B732" s="36" t="str">
        <f>LOOKUP(C732,[1]Inventario!$B$6:$J$310,[1]Inventario!$C$6:$C$310)</f>
        <v xml:space="preserve"> Sector Monumento a Los Caídos</v>
      </c>
      <c r="C732" s="36" t="s">
        <v>1343</v>
      </c>
      <c r="D732" s="237">
        <f>LOOKUP(C732,[1]Inventario!$B$6:$J$310,[1]Inventario!$G$6:$G$310)</f>
        <v>0.5</v>
      </c>
      <c r="E732" s="237">
        <v>6</v>
      </c>
      <c r="F732" s="36" t="s">
        <v>1218</v>
      </c>
      <c r="G732" s="36" t="s">
        <v>1227</v>
      </c>
      <c r="H732" s="4">
        <v>4250000</v>
      </c>
      <c r="I732" s="36" t="s">
        <v>1802</v>
      </c>
    </row>
    <row r="733" spans="1:9" ht="33" x14ac:dyDescent="0.2">
      <c r="A733" s="236" t="str">
        <f>LOOKUP(C733,[1]Inventario!$B$6:$J$310,[1]Inventario!$D$6:$D$310)</f>
        <v>Corredor</v>
      </c>
      <c r="B733" s="36" t="str">
        <f>LOOKUP(C733,[1]Inventario!$B$6:$J$310,[1]Inventario!$C$6:$C$310)</f>
        <v>La Unión</v>
      </c>
      <c r="C733" s="36" t="s">
        <v>1316</v>
      </c>
      <c r="D733" s="237">
        <f>LOOKUP(C733,[1]Inventario!$B$6:$J$310,[1]Inventario!$G$6:$G$310)</f>
        <v>0.45200000000000001</v>
      </c>
      <c r="E733" s="237">
        <v>6</v>
      </c>
      <c r="F733" s="36" t="s">
        <v>1229</v>
      </c>
      <c r="G733" s="36" t="s">
        <v>1227</v>
      </c>
      <c r="H733" s="4">
        <v>3842000</v>
      </c>
      <c r="I733" s="36" t="s">
        <v>1802</v>
      </c>
    </row>
    <row r="734" spans="1:9" ht="49.5" x14ac:dyDescent="0.2">
      <c r="A734" s="236" t="str">
        <f>LOOKUP(C734,[1]Inventario!$B$6:$J$310,[1]Inventario!$D$6:$D$310)</f>
        <v>Corredor</v>
      </c>
      <c r="B734" s="36" t="str">
        <f>LOOKUP(C734,[1]Inventario!$B$6:$J$310,[1]Inventario!$C$6:$C$310)</f>
        <v>Alto Rey 01</v>
      </c>
      <c r="C734" s="36" t="s">
        <v>1336</v>
      </c>
      <c r="D734" s="237">
        <f>LOOKUP(C734,[1]Inventario!$B$6:$J$310,[1]Inventario!$G$6:$G$310)</f>
        <v>4.9610000000000003</v>
      </c>
      <c r="E734" s="237">
        <v>6</v>
      </c>
      <c r="F734" s="36" t="s">
        <v>1221</v>
      </c>
      <c r="G734" s="36" t="s">
        <v>1222</v>
      </c>
      <c r="H734" s="4">
        <v>76895500</v>
      </c>
      <c r="I734" s="36" t="s">
        <v>1802</v>
      </c>
    </row>
    <row r="735" spans="1:9" ht="33" x14ac:dyDescent="0.2">
      <c r="A735" s="236" t="str">
        <f>LOOKUP(C735,[1]Inventario!$B$6:$J$310,[1]Inventario!$D$6:$D$310)</f>
        <v>Corredor</v>
      </c>
      <c r="B735" s="36" t="str">
        <f>LOOKUP(C735,[1]Inventario!$B$6:$J$310,[1]Inventario!$C$6:$C$310)</f>
        <v>Calles Urbanas Ciudad Neily Sector Este</v>
      </c>
      <c r="C735" s="36" t="s">
        <v>1337</v>
      </c>
      <c r="D735" s="237">
        <f>LOOKUP(C735,[1]Inventario!$B$6:$J$310,[1]Inventario!$G$6:$G$310)</f>
        <v>2.8</v>
      </c>
      <c r="E735" s="237">
        <v>6</v>
      </c>
      <c r="F735" s="36" t="s">
        <v>1218</v>
      </c>
      <c r="G735" s="36" t="s">
        <v>1227</v>
      </c>
      <c r="H735" s="4">
        <v>23800000</v>
      </c>
      <c r="I735" s="36" t="s">
        <v>1802</v>
      </c>
    </row>
    <row r="736" spans="1:9" ht="33" x14ac:dyDescent="0.2">
      <c r="A736" s="236" t="str">
        <f>LOOKUP(C736,[1]Inventario!$B$6:$J$310,[1]Inventario!$D$6:$D$310)</f>
        <v>Corredor</v>
      </c>
      <c r="B736" s="36" t="str">
        <f>LOOKUP(C736,[1]Inventario!$B$6:$J$310,[1]Inventario!$C$6:$C$310)</f>
        <v>Barrio El Progreso</v>
      </c>
      <c r="C736" s="36" t="s">
        <v>1338</v>
      </c>
      <c r="D736" s="237">
        <f>LOOKUP(C736,[1]Inventario!$B$6:$J$310,[1]Inventario!$G$6:$G$310)</f>
        <v>0.8</v>
      </c>
      <c r="E736" s="237">
        <v>6</v>
      </c>
      <c r="F736" s="36" t="s">
        <v>1218</v>
      </c>
      <c r="G736" s="36" t="s">
        <v>1227</v>
      </c>
      <c r="H736" s="4">
        <v>6800000</v>
      </c>
      <c r="I736" s="36" t="s">
        <v>1802</v>
      </c>
    </row>
    <row r="737" spans="1:9" ht="33" x14ac:dyDescent="0.2">
      <c r="A737" s="236" t="str">
        <f>LOOKUP(C737,[1]Inventario!$B$6:$J$310,[1]Inventario!$D$6:$D$310)</f>
        <v>Corredor</v>
      </c>
      <c r="B737" s="36" t="str">
        <f>LOOKUP(C737,[1]Inventario!$B$6:$J$310,[1]Inventario!$C$6:$C$310)</f>
        <v>Calles Urbanas Ciudad Neily Sector El Dique</v>
      </c>
      <c r="C737" s="36" t="s">
        <v>1339</v>
      </c>
      <c r="D737" s="237">
        <f>LOOKUP(C737,[1]Inventario!$B$6:$J$310,[1]Inventario!$G$6:$G$310)</f>
        <v>0.44400000000000001</v>
      </c>
      <c r="E737" s="237">
        <v>6</v>
      </c>
      <c r="F737" s="36" t="s">
        <v>1218</v>
      </c>
      <c r="G737" s="36" t="s">
        <v>1227</v>
      </c>
      <c r="H737" s="4">
        <v>3774000</v>
      </c>
      <c r="I737" s="36" t="s">
        <v>1802</v>
      </c>
    </row>
    <row r="738" spans="1:9" ht="33" x14ac:dyDescent="0.2">
      <c r="A738" s="236" t="str">
        <f>LOOKUP(C738,[1]Inventario!$B$6:$J$310,[1]Inventario!$D$6:$D$310)</f>
        <v>Corredor</v>
      </c>
      <c r="B738" s="36" t="str">
        <f>LOOKUP(C738,[1]Inventario!$B$6:$J$310,[1]Inventario!$C$6:$C$310)</f>
        <v>La Embotelladora</v>
      </c>
      <c r="C738" s="36" t="s">
        <v>1340</v>
      </c>
      <c r="D738" s="237">
        <f>LOOKUP(C738,[1]Inventario!$B$6:$J$310,[1]Inventario!$G$6:$G$310)</f>
        <v>0.55000000000000004</v>
      </c>
      <c r="E738" s="237">
        <v>6</v>
      </c>
      <c r="F738" s="36" t="s">
        <v>1229</v>
      </c>
      <c r="G738" s="36" t="s">
        <v>1227</v>
      </c>
      <c r="H738" s="4">
        <v>4675000</v>
      </c>
      <c r="I738" s="36" t="s">
        <v>1802</v>
      </c>
    </row>
    <row r="739" spans="1:9" ht="33" x14ac:dyDescent="0.2">
      <c r="A739" s="236" t="str">
        <f>LOOKUP(C739,[1]Inventario!$B$6:$J$310,[1]Inventario!$D$6:$D$310)</f>
        <v>Corredor</v>
      </c>
      <c r="B739" s="36" t="str">
        <f>LOOKUP(C739,[1]Inventario!$B$6:$J$310,[1]Inventario!$C$6:$C$310)</f>
        <v>Los Planes</v>
      </c>
      <c r="C739" s="36" t="s">
        <v>1331</v>
      </c>
      <c r="D739" s="237">
        <f>LOOKUP(C739,[1]Inventario!$B$6:$J$310,[1]Inventario!$G$6:$G$310)</f>
        <v>8.1620000000000008</v>
      </c>
      <c r="E739" s="237">
        <v>6</v>
      </c>
      <c r="F739" s="36" t="s">
        <v>1218</v>
      </c>
      <c r="G739" s="36" t="s">
        <v>1227</v>
      </c>
      <c r="H739" s="4">
        <v>69377000</v>
      </c>
      <c r="I739" s="36" t="s">
        <v>1802</v>
      </c>
    </row>
    <row r="740" spans="1:9" ht="49.5" x14ac:dyDescent="0.2">
      <c r="A740" s="236" t="s">
        <v>1374</v>
      </c>
      <c r="B740" s="36" t="s">
        <v>1876</v>
      </c>
      <c r="C740" s="36" t="s">
        <v>1877</v>
      </c>
      <c r="D740" s="237">
        <v>15.135</v>
      </c>
      <c r="E740" s="237">
        <v>10.1</v>
      </c>
      <c r="F740" s="36" t="s">
        <v>1878</v>
      </c>
      <c r="G740" s="36" t="s">
        <v>1879</v>
      </c>
      <c r="H740" s="4">
        <v>45405000</v>
      </c>
      <c r="I740" s="36" t="s">
        <v>66</v>
      </c>
    </row>
    <row r="741" spans="1:9" ht="49.5" x14ac:dyDescent="0.2">
      <c r="A741" s="236" t="s">
        <v>1374</v>
      </c>
      <c r="B741" s="36" t="s">
        <v>1880</v>
      </c>
      <c r="C741" s="36" t="s">
        <v>1881</v>
      </c>
      <c r="D741" s="237">
        <v>16.97</v>
      </c>
      <c r="E741" s="237">
        <v>10.1</v>
      </c>
      <c r="F741" s="36" t="s">
        <v>1878</v>
      </c>
      <c r="G741" s="36" t="s">
        <v>1879</v>
      </c>
      <c r="H741" s="4">
        <v>84850000</v>
      </c>
      <c r="I741" s="36" t="s">
        <v>66</v>
      </c>
    </row>
    <row r="742" spans="1:9" ht="49.5" x14ac:dyDescent="0.2">
      <c r="A742" s="236" t="s">
        <v>1374</v>
      </c>
      <c r="B742" s="36" t="s">
        <v>1882</v>
      </c>
      <c r="C742" s="36" t="s">
        <v>1883</v>
      </c>
      <c r="D742" s="237">
        <v>10.53</v>
      </c>
      <c r="E742" s="237">
        <v>10.1</v>
      </c>
      <c r="F742" s="36" t="s">
        <v>1878</v>
      </c>
      <c r="G742" s="36" t="s">
        <v>1879</v>
      </c>
      <c r="H742" s="4">
        <v>42120000</v>
      </c>
      <c r="I742" s="36" t="s">
        <v>66</v>
      </c>
    </row>
    <row r="743" spans="1:9" ht="82.5" x14ac:dyDescent="0.2">
      <c r="A743" s="236" t="s">
        <v>1374</v>
      </c>
      <c r="B743" s="36" t="s">
        <v>1884</v>
      </c>
      <c r="C743" s="36" t="s">
        <v>1885</v>
      </c>
      <c r="D743" s="237">
        <v>9.0350000000000001</v>
      </c>
      <c r="E743" s="237">
        <v>30</v>
      </c>
      <c r="F743" s="36" t="s">
        <v>1886</v>
      </c>
      <c r="G743" s="36" t="s">
        <v>1887</v>
      </c>
      <c r="H743" s="4">
        <v>3011666.6666666665</v>
      </c>
      <c r="I743" s="36" t="s">
        <v>66</v>
      </c>
    </row>
    <row r="744" spans="1:9" ht="49.5" x14ac:dyDescent="0.2">
      <c r="A744" s="236" t="s">
        <v>1374</v>
      </c>
      <c r="B744" s="36" t="s">
        <v>1888</v>
      </c>
      <c r="C744" s="36" t="s">
        <v>1889</v>
      </c>
      <c r="D744" s="237">
        <v>9.0350000000000001</v>
      </c>
      <c r="E744" s="237">
        <v>10</v>
      </c>
      <c r="F744" s="36" t="s">
        <v>1890</v>
      </c>
      <c r="G744" s="36" t="s">
        <v>1891</v>
      </c>
      <c r="H744" s="4">
        <v>6250000</v>
      </c>
      <c r="I744" s="36" t="s">
        <v>66</v>
      </c>
    </row>
    <row r="745" spans="1:9" ht="49.5" x14ac:dyDescent="0.2">
      <c r="A745" s="236" t="s">
        <v>1374</v>
      </c>
      <c r="B745" s="36" t="s">
        <v>1892</v>
      </c>
      <c r="C745" s="36" t="s">
        <v>1893</v>
      </c>
      <c r="D745" s="237">
        <v>2.9350000000000001</v>
      </c>
      <c r="E745" s="237">
        <v>400</v>
      </c>
      <c r="F745" s="36" t="s">
        <v>1894</v>
      </c>
      <c r="G745" s="36" t="s">
        <v>1895</v>
      </c>
      <c r="H745" s="4">
        <v>100564540.48526546</v>
      </c>
      <c r="I745" s="36" t="s">
        <v>66</v>
      </c>
    </row>
    <row r="746" spans="1:9" ht="49.5" x14ac:dyDescent="0.2">
      <c r="A746" s="236" t="s">
        <v>1374</v>
      </c>
      <c r="B746" s="36" t="s">
        <v>1896</v>
      </c>
      <c r="C746" s="36" t="s">
        <v>1897</v>
      </c>
      <c r="D746" s="237">
        <v>9.0350000000000001</v>
      </c>
      <c r="E746" s="237">
        <v>100</v>
      </c>
      <c r="F746" s="36" t="s">
        <v>1890</v>
      </c>
      <c r="G746" s="36" t="s">
        <v>1891</v>
      </c>
      <c r="H746" s="4">
        <v>6250000</v>
      </c>
      <c r="I746" s="36" t="s">
        <v>66</v>
      </c>
    </row>
    <row r="747" spans="1:9" ht="33" x14ac:dyDescent="0.2">
      <c r="A747" s="236" t="str">
        <f>LOOKUP(C747,[1]Inventario!$B$6:$J$310,[1]Inventario!$D$6:$D$310)</f>
        <v>Corredor-Laurel</v>
      </c>
      <c r="B747" s="36" t="str">
        <f>LOOKUP(C747,[1]Inventario!$B$6:$J$310,[1]Inventario!$C$6:$C$310)</f>
        <v xml:space="preserve"> La Campiña</v>
      </c>
      <c r="C747" s="36" t="s">
        <v>1236</v>
      </c>
      <c r="D747" s="237">
        <f>LOOKUP(C747,[1]Inventario!$B$6:$J$310,[1]Inventario!$G$6:$G$310)</f>
        <v>4.3940000000000001</v>
      </c>
      <c r="E747" s="237">
        <v>6</v>
      </c>
      <c r="F747" s="36" t="s">
        <v>1229</v>
      </c>
      <c r="G747" s="36" t="s">
        <v>1227</v>
      </c>
      <c r="H747" s="4">
        <v>37349000</v>
      </c>
      <c r="I747" s="36" t="s">
        <v>1802</v>
      </c>
    </row>
    <row r="748" spans="1:9" ht="33" x14ac:dyDescent="0.2">
      <c r="A748" s="236" t="str">
        <f>LOOKUP(C748,[1]Inventario!$B$6:$J$310,[1]Inventario!$D$6:$D$310)</f>
        <v>Corredor-Canoas</v>
      </c>
      <c r="B748" s="36" t="str">
        <f>LOOKUP(C748,[1]Inventario!$B$6:$J$310,[1]Inventario!$C$6:$C$310)</f>
        <v>Coto 44-El Clavo</v>
      </c>
      <c r="C748" s="36" t="s">
        <v>1348</v>
      </c>
      <c r="D748" s="237">
        <f>LOOKUP(C748,[1]Inventario!$B$6:$J$310,[1]Inventario!$G$6:$G$310)</f>
        <v>4.173</v>
      </c>
      <c r="E748" s="237">
        <v>6</v>
      </c>
      <c r="F748" s="36" t="s">
        <v>1229</v>
      </c>
      <c r="G748" s="36" t="s">
        <v>1227</v>
      </c>
      <c r="H748" s="4">
        <v>35470500</v>
      </c>
      <c r="I748" s="36" t="s">
        <v>1802</v>
      </c>
    </row>
    <row r="749" spans="1:9" ht="33" x14ac:dyDescent="0.2">
      <c r="A749" s="236" t="str">
        <f>LOOKUP(C749,[1]Inventario!$B$6:$J$310,[1]Inventario!$D$6:$D$310)</f>
        <v>Corredor-Canoas</v>
      </c>
      <c r="B749" s="36" t="str">
        <f>LOOKUP(C749,[1]Inventario!$B$6:$J$310,[1]Inventario!$C$6:$C$310)</f>
        <v>Las Veguitas-San Jocesito</v>
      </c>
      <c r="C749" s="36" t="s">
        <v>1250</v>
      </c>
      <c r="D749" s="237">
        <f>LOOKUP(C749,[1]Inventario!$B$6:$J$310,[1]Inventario!$G$6:$G$310)</f>
        <v>5.88</v>
      </c>
      <c r="E749" s="237">
        <v>6</v>
      </c>
      <c r="F749" s="36" t="s">
        <v>1229</v>
      </c>
      <c r="G749" s="36" t="s">
        <v>1227</v>
      </c>
      <c r="H749" s="4">
        <v>49980000</v>
      </c>
      <c r="I749" s="36" t="s">
        <v>1802</v>
      </c>
    </row>
    <row r="750" spans="1:9" ht="33" x14ac:dyDescent="0.2">
      <c r="A750" s="236" t="str">
        <f>LOOKUP(C750,[1]Inventario!$B$6:$J$310,[1]Inventario!$D$6:$D$310)</f>
        <v>La Cuesta</v>
      </c>
      <c r="B750" s="36" t="str">
        <f>LOOKUP(C750,[1]Inventario!$B$6:$J$310,[1]Inventario!$C$6:$C$310)</f>
        <v>Control</v>
      </c>
      <c r="C750" s="36" t="s">
        <v>1235</v>
      </c>
      <c r="D750" s="237">
        <f>LOOKUP(C750,[1]Inventario!$B$6:$J$310,[1]Inventario!$G$6:$G$310)</f>
        <v>3.6930000000000001</v>
      </c>
      <c r="E750" s="237">
        <v>6</v>
      </c>
      <c r="F750" s="36" t="s">
        <v>1218</v>
      </c>
      <c r="G750" s="36" t="s">
        <v>1227</v>
      </c>
      <c r="H750" s="4">
        <v>31390500</v>
      </c>
      <c r="I750" s="36" t="s">
        <v>1802</v>
      </c>
    </row>
    <row r="751" spans="1:9" ht="33" x14ac:dyDescent="0.2">
      <c r="A751" s="236" t="str">
        <f>LOOKUP(C751,[1]Inventario!$B$6:$J$310,[1]Inventario!$D$6:$D$310)</f>
        <v>La Cuesta</v>
      </c>
      <c r="B751" s="36" t="str">
        <f>LOOKUP(C751,[1]Inventario!$B$6:$J$310,[1]Inventario!$C$6:$C$310)</f>
        <v>El Rodeo</v>
      </c>
      <c r="C751" s="36" t="s">
        <v>1260</v>
      </c>
      <c r="D751" s="237">
        <f>LOOKUP(C751,[1]Inventario!$B$6:$J$310,[1]Inventario!$G$6:$G$310)</f>
        <v>8.2189999999999994</v>
      </c>
      <c r="E751" s="237">
        <v>6</v>
      </c>
      <c r="F751" s="36" t="s">
        <v>1218</v>
      </c>
      <c r="G751" s="36" t="s">
        <v>1227</v>
      </c>
      <c r="H751" s="4">
        <v>69861500</v>
      </c>
      <c r="I751" s="36" t="s">
        <v>1802</v>
      </c>
    </row>
    <row r="752" spans="1:9" ht="33" x14ac:dyDescent="0.2">
      <c r="A752" s="236" t="str">
        <f>LOOKUP(C752,[1]Inventario!$B$6:$J$310,[1]Inventario!$D$6:$D$310)</f>
        <v xml:space="preserve">La Cuesta </v>
      </c>
      <c r="B752" s="36" t="str">
        <f>LOOKUP(C752,[1]Inventario!$B$6:$J$310,[1]Inventario!$C$6:$C$310)</f>
        <v>Tucurrique</v>
      </c>
      <c r="C752" s="36" t="s">
        <v>1261</v>
      </c>
      <c r="D752" s="237">
        <f>LOOKUP(C752,[1]Inventario!$B$6:$J$310,[1]Inventario!$G$6:$G$310)</f>
        <v>0.69099999999999995</v>
      </c>
      <c r="E752" s="237">
        <v>6</v>
      </c>
      <c r="F752" s="36" t="s">
        <v>1218</v>
      </c>
      <c r="G752" s="36" t="s">
        <v>1227</v>
      </c>
      <c r="H752" s="4">
        <v>5873500</v>
      </c>
      <c r="I752" s="36" t="s">
        <v>1802</v>
      </c>
    </row>
    <row r="753" spans="1:9" ht="33" x14ac:dyDescent="0.2">
      <c r="A753" s="236" t="str">
        <f>LOOKUP(C753,[1]Inventario!$B$6:$J$310,[1]Inventario!$D$6:$D$310)</f>
        <v>La Cuesta</v>
      </c>
      <c r="B753" s="36" t="str">
        <f>LOOKUP(C753,[1]Inventario!$B$6:$J$310,[1]Inventario!$C$6:$C$310)</f>
        <v>Pueblo Nuevo</v>
      </c>
      <c r="C753" s="36" t="s">
        <v>1262</v>
      </c>
      <c r="D753" s="237">
        <f>LOOKUP(C753,[1]Inventario!$B$6:$J$310,[1]Inventario!$G$6:$G$310)</f>
        <v>1.08</v>
      </c>
      <c r="E753" s="237">
        <v>6</v>
      </c>
      <c r="F753" s="36" t="s">
        <v>1218</v>
      </c>
      <c r="G753" s="36" t="s">
        <v>1227</v>
      </c>
      <c r="H753" s="4">
        <v>9180000</v>
      </c>
      <c r="I753" s="36" t="s">
        <v>1802</v>
      </c>
    </row>
    <row r="754" spans="1:9" ht="33" x14ac:dyDescent="0.2">
      <c r="A754" s="236" t="str">
        <f>LOOKUP(C754,[1]Inventario!$B$6:$J$310,[1]Inventario!$D$6:$D$310)</f>
        <v>La Cuesta</v>
      </c>
      <c r="B754" s="36" t="str">
        <f>LOOKUP(C754,[1]Inventario!$B$6:$J$310,[1]Inventario!$C$6:$C$310)</f>
        <v>Calles Urbanas de La Cuesta sector Norte</v>
      </c>
      <c r="C754" s="36" t="s">
        <v>1263</v>
      </c>
      <c r="D754" s="237">
        <f>LOOKUP(C754,[1]Inventario!$B$6:$J$310,[1]Inventario!$G$6:$G$310)</f>
        <v>0.45100000000000001</v>
      </c>
      <c r="E754" s="237">
        <v>6</v>
      </c>
      <c r="F754" s="36" t="s">
        <v>1218</v>
      </c>
      <c r="G754" s="36" t="s">
        <v>1227</v>
      </c>
      <c r="H754" s="4">
        <v>3833500</v>
      </c>
      <c r="I754" s="36" t="s">
        <v>1802</v>
      </c>
    </row>
    <row r="755" spans="1:9" ht="33" x14ac:dyDescent="0.2">
      <c r="A755" s="236" t="str">
        <f>LOOKUP(C755,[1]Inventario!$B$6:$J$310,[1]Inventario!$D$6:$D$310)</f>
        <v>La Cuesta</v>
      </c>
      <c r="B755" s="36" t="str">
        <f>LOOKUP(C755,[1]Inventario!$B$6:$J$310,[1]Inventario!$C$6:$C$310)</f>
        <v>El Chorro</v>
      </c>
      <c r="C755" s="36" t="s">
        <v>1266</v>
      </c>
      <c r="D755" s="237">
        <f>LOOKUP(C755,[1]Inventario!$B$6:$J$310,[1]Inventario!$G$6:$G$310)</f>
        <v>4.2750000000000004</v>
      </c>
      <c r="E755" s="237">
        <v>6</v>
      </c>
      <c r="F755" s="36" t="s">
        <v>1229</v>
      </c>
      <c r="G755" s="36" t="s">
        <v>1227</v>
      </c>
      <c r="H755" s="4">
        <v>36337500</v>
      </c>
      <c r="I755" s="36" t="s">
        <v>1802</v>
      </c>
    </row>
    <row r="756" spans="1:9" ht="33" x14ac:dyDescent="0.2">
      <c r="A756" s="236" t="str">
        <f>LOOKUP(C756,[1]Inventario!$B$6:$J$310,[1]Inventario!$D$6:$D$310)</f>
        <v>La Cuesta</v>
      </c>
      <c r="B756" s="36" t="str">
        <f>LOOKUP(C756,[1]Inventario!$B$6:$J$310,[1]Inventario!$C$6:$C$310)</f>
        <v>La Cuesta-El Chorro</v>
      </c>
      <c r="C756" s="36" t="s">
        <v>1294</v>
      </c>
      <c r="D756" s="237">
        <f>LOOKUP(C756,[1]Inventario!$B$6:$J$310,[1]Inventario!$G$6:$G$310)</f>
        <v>3.137</v>
      </c>
      <c r="E756" s="237">
        <v>6</v>
      </c>
      <c r="F756" s="36" t="s">
        <v>1229</v>
      </c>
      <c r="G756" s="36" t="s">
        <v>1227</v>
      </c>
      <c r="H756" s="4">
        <v>26664500</v>
      </c>
      <c r="I756" s="36" t="s">
        <v>1802</v>
      </c>
    </row>
    <row r="757" spans="1:9" ht="33" x14ac:dyDescent="0.2">
      <c r="A757" s="236" t="str">
        <f>LOOKUP(C757,[1]Inventario!$B$6:$J$310,[1]Inventario!$D$6:$D$310)</f>
        <v>La Cuesta</v>
      </c>
      <c r="B757" s="36" t="str">
        <f>LOOKUP(C757,[1]Inventario!$B$6:$J$310,[1]Inventario!$C$6:$C$310)</f>
        <v>Cuadrante La Aurora</v>
      </c>
      <c r="C757" s="36" t="s">
        <v>1327</v>
      </c>
      <c r="D757" s="237">
        <f>LOOKUP(C757,[1]Inventario!$B$6:$J$310,[1]Inventario!$G$6:$G$310)</f>
        <v>0.58099999999999996</v>
      </c>
      <c r="E757" s="237">
        <v>6</v>
      </c>
      <c r="F757" s="36" t="s">
        <v>1290</v>
      </c>
      <c r="G757" s="36" t="s">
        <v>1227</v>
      </c>
      <c r="H757" s="4">
        <v>4938500</v>
      </c>
      <c r="I757" s="36" t="s">
        <v>1802</v>
      </c>
    </row>
    <row r="758" spans="1:9" ht="33" x14ac:dyDescent="0.2">
      <c r="A758" s="236" t="str">
        <f>LOOKUP(C758,[1]Inventario!$B$6:$J$310,[1]Inventario!$D$6:$D$310)</f>
        <v>La Cuesta</v>
      </c>
      <c r="B758" s="36" t="str">
        <f>LOOKUP(C758,[1]Inventario!$B$6:$J$310,[1]Inventario!$C$6:$C$310)</f>
        <v>El Tajo 02</v>
      </c>
      <c r="C758" s="36" t="s">
        <v>1328</v>
      </c>
      <c r="D758" s="237">
        <f>LOOKUP(C758,[1]Inventario!$B$6:$J$310,[1]Inventario!$G$6:$G$310)</f>
        <v>1.1479999999999999</v>
      </c>
      <c r="E758" s="237">
        <v>6</v>
      </c>
      <c r="F758" s="36" t="s">
        <v>1218</v>
      </c>
      <c r="G758" s="36" t="s">
        <v>1227</v>
      </c>
      <c r="H758" s="4">
        <v>9758000</v>
      </c>
      <c r="I758" s="36" t="s">
        <v>1802</v>
      </c>
    </row>
    <row r="759" spans="1:9" ht="33" x14ac:dyDescent="0.2">
      <c r="A759" s="236" t="str">
        <f>LOOKUP(C759,[1]Inventario!$B$6:$J$310,[1]Inventario!$D$6:$D$310)</f>
        <v>La Cuesta</v>
      </c>
      <c r="B759" s="36" t="str">
        <f>LOOKUP(C759,[1]Inventario!$B$6:$J$310,[1]Inventario!$C$6:$C$310)</f>
        <v>Calles Urbanas La Cuesta Sector Sur</v>
      </c>
      <c r="C759" s="36" t="s">
        <v>1303</v>
      </c>
      <c r="D759" s="237">
        <f>LOOKUP(C759,[1]Inventario!$B$6:$J$310,[1]Inventario!$G$6:$G$310)</f>
        <v>1.8839999999999999</v>
      </c>
      <c r="E759" s="237">
        <v>6</v>
      </c>
      <c r="F759" s="36" t="s">
        <v>1218</v>
      </c>
      <c r="G759" s="36" t="s">
        <v>1227</v>
      </c>
      <c r="H759" s="4">
        <v>16014000</v>
      </c>
      <c r="I759" s="36" t="s">
        <v>1802</v>
      </c>
    </row>
    <row r="760" spans="1:9" ht="33" x14ac:dyDescent="0.2">
      <c r="A760" s="236" t="str">
        <f>LOOKUP(C760,[1]Inventario!$B$6:$J$310,[1]Inventario!$D$6:$D$310)</f>
        <v>La Cuesta</v>
      </c>
      <c r="B760" s="36" t="str">
        <f>LOOKUP(C760,[1]Inventario!$B$6:$J$310,[1]Inventario!$C$6:$C$310)</f>
        <v>La Bota 02</v>
      </c>
      <c r="C760" s="36" t="s">
        <v>1267</v>
      </c>
      <c r="D760" s="237">
        <f>LOOKUP(C760,[1]Inventario!$B$6:$J$310,[1]Inventario!$G$6:$G$310)</f>
        <v>3.0779999999999998</v>
      </c>
      <c r="E760" s="237">
        <v>6</v>
      </c>
      <c r="F760" s="36" t="s">
        <v>1229</v>
      </c>
      <c r="G760" s="36" t="s">
        <v>1227</v>
      </c>
      <c r="H760" s="4">
        <v>26162999.999999996</v>
      </c>
      <c r="I760" s="36" t="s">
        <v>1802</v>
      </c>
    </row>
    <row r="761" spans="1:9" ht="33" x14ac:dyDescent="0.2">
      <c r="A761" s="236" t="str">
        <f>LOOKUP(C761,[1]Inventario!$B$6:$J$310,[1]Inventario!$D$6:$D$310)</f>
        <v>La Cuesta</v>
      </c>
      <c r="B761" s="36" t="str">
        <f>LOOKUP(C761,[1]Inventario!$B$6:$J$310,[1]Inventario!$C$6:$C$310)</f>
        <v>Cañaza - El Chorro</v>
      </c>
      <c r="C761" s="36" t="s">
        <v>1265</v>
      </c>
      <c r="D761" s="237">
        <f>LOOKUP(C761,[1]Inventario!$B$6:$J$310,[1]Inventario!$G$6:$G$310)</f>
        <v>2.6469999999999998</v>
      </c>
      <c r="E761" s="237">
        <v>6</v>
      </c>
      <c r="F761" s="36" t="s">
        <v>1229</v>
      </c>
      <c r="G761" s="36" t="s">
        <v>1227</v>
      </c>
      <c r="H761" s="4">
        <v>22499500</v>
      </c>
      <c r="I761" s="36" t="s">
        <v>1802</v>
      </c>
    </row>
    <row r="762" spans="1:9" ht="49.5" x14ac:dyDescent="0.2">
      <c r="A762" s="236" t="s">
        <v>1360</v>
      </c>
      <c r="B762" s="36" t="s">
        <v>1898</v>
      </c>
      <c r="C762" s="36" t="s">
        <v>1899</v>
      </c>
      <c r="D762" s="237">
        <v>5.83</v>
      </c>
      <c r="E762" s="237">
        <v>10.1</v>
      </c>
      <c r="F762" s="36" t="s">
        <v>1878</v>
      </c>
      <c r="G762" s="36" t="s">
        <v>1879</v>
      </c>
      <c r="H762" s="4">
        <v>17490000</v>
      </c>
      <c r="I762" s="36" t="s">
        <v>66</v>
      </c>
    </row>
    <row r="763" spans="1:9" ht="33" x14ac:dyDescent="0.2">
      <c r="A763" s="236" t="str">
        <f>LOOKUP(C763,[1]Inventario!$B$6:$J$310,[1]Inventario!$D$6:$D$310)</f>
        <v>Canoas</v>
      </c>
      <c r="B763" s="36" t="str">
        <f>LOOKUP(C763,[1]Inventario!$B$6:$J$310,[1]Inventario!$C$6:$C$310)</f>
        <v>Colorado</v>
      </c>
      <c r="C763" s="36" t="s">
        <v>1347</v>
      </c>
      <c r="D763" s="237">
        <f>LOOKUP(C763,[1]Inventario!$B$6:$J$310,[1]Inventario!$G$6:$G$310)</f>
        <v>0.996</v>
      </c>
      <c r="E763" s="237">
        <v>6</v>
      </c>
      <c r="F763" s="36" t="s">
        <v>1229</v>
      </c>
      <c r="G763" s="36" t="s">
        <v>1227</v>
      </c>
      <c r="H763" s="4">
        <v>8466000</v>
      </c>
      <c r="I763" s="36" t="s">
        <v>1802</v>
      </c>
    </row>
    <row r="764" spans="1:9" ht="33" x14ac:dyDescent="0.2">
      <c r="A764" s="236" t="str">
        <f>LOOKUP(C764,[1]Inventario!$B$6:$J$310,[1]Inventario!$D$6:$D$310)</f>
        <v>Canoas</v>
      </c>
      <c r="B764" s="36" t="str">
        <f>LOOKUP(C764,[1]Inventario!$B$6:$J$310,[1]Inventario!$C$6:$C$310)</f>
        <v>Los Lotes</v>
      </c>
      <c r="C764" s="36" t="s">
        <v>1238</v>
      </c>
      <c r="D764" s="237">
        <f>LOOKUP(C764,[1]Inventario!$B$6:$J$310,[1]Inventario!$G$6:$G$310)</f>
        <v>4.54</v>
      </c>
      <c r="E764" s="237">
        <v>6</v>
      </c>
      <c r="F764" s="36" t="s">
        <v>1218</v>
      </c>
      <c r="G764" s="36" t="s">
        <v>1227</v>
      </c>
      <c r="H764" s="4">
        <v>38590000</v>
      </c>
      <c r="I764" s="36" t="s">
        <v>1802</v>
      </c>
    </row>
    <row r="765" spans="1:9" ht="33" x14ac:dyDescent="0.2">
      <c r="A765" s="236" t="str">
        <f>LOOKUP(C765,[1]Inventario!$B$6:$J$310,[1]Inventario!$D$6:$D$310)</f>
        <v>Canoas</v>
      </c>
      <c r="B765" s="36" t="str">
        <f>LOOKUP(C765,[1]Inventario!$B$6:$J$310,[1]Inventario!$C$6:$C$310)</f>
        <v>La Mariposa</v>
      </c>
      <c r="C765" s="36" t="s">
        <v>1239</v>
      </c>
      <c r="D765" s="237">
        <f>LOOKUP(C765,[1]Inventario!$B$6:$J$310,[1]Inventario!$G$6:$G$310)</f>
        <v>2.145</v>
      </c>
      <c r="E765" s="237">
        <v>6</v>
      </c>
      <c r="F765" s="36" t="s">
        <v>1218</v>
      </c>
      <c r="G765" s="36" t="s">
        <v>1227</v>
      </c>
      <c r="H765" s="4">
        <v>18232500</v>
      </c>
      <c r="I765" s="36" t="s">
        <v>1802</v>
      </c>
    </row>
    <row r="766" spans="1:9" ht="33" x14ac:dyDescent="0.2">
      <c r="A766" s="236" t="str">
        <f>LOOKUP(C766,[1]Inventario!$B$6:$J$310,[1]Inventario!$D$6:$D$310)</f>
        <v>Canoas</v>
      </c>
      <c r="B766" s="36" t="str">
        <f>LOOKUP(C766,[1]Inventario!$B$6:$J$310,[1]Inventario!$C$6:$C$310)</f>
        <v>San Jorge-Darizara</v>
      </c>
      <c r="C766" s="36" t="s">
        <v>1240</v>
      </c>
      <c r="D766" s="237">
        <f>LOOKUP(C766,[1]Inventario!$B$6:$J$310,[1]Inventario!$G$6:$G$310)</f>
        <v>1.357</v>
      </c>
      <c r="E766" s="237">
        <v>6</v>
      </c>
      <c r="F766" s="36" t="s">
        <v>1218</v>
      </c>
      <c r="G766" s="36" t="s">
        <v>1227</v>
      </c>
      <c r="H766" s="4">
        <v>11534500</v>
      </c>
      <c r="I766" s="36" t="s">
        <v>1802</v>
      </c>
    </row>
    <row r="767" spans="1:9" ht="49.5" x14ac:dyDescent="0.2">
      <c r="A767" s="236" t="str">
        <f>LOOKUP(C767,[1]Inventario!$B$6:$J$310,[1]Inventario!$D$6:$D$310)</f>
        <v>Canoas</v>
      </c>
      <c r="B767" s="36" t="str">
        <f>LOOKUP(C767,[1]Inventario!$B$6:$J$310,[1]Inventario!$C$6:$C$310)</f>
        <v>San Martín</v>
      </c>
      <c r="C767" s="36" t="s">
        <v>1246</v>
      </c>
      <c r="D767" s="237">
        <f>LOOKUP(C767,[1]Inventario!$B$6:$J$310,[1]Inventario!$G$6:$G$310)</f>
        <v>4.1909999999999998</v>
      </c>
      <c r="E767" s="237">
        <v>6</v>
      </c>
      <c r="F767" s="36" t="s">
        <v>1221</v>
      </c>
      <c r="G767" s="36" t="s">
        <v>1222</v>
      </c>
      <c r="H767" s="4">
        <v>64960500</v>
      </c>
      <c r="I767" s="36" t="s">
        <v>1802</v>
      </c>
    </row>
    <row r="768" spans="1:9" ht="33" x14ac:dyDescent="0.2">
      <c r="A768" s="236" t="str">
        <f>LOOKUP(C768,[1]Inventario!$B$6:$J$310,[1]Inventario!$D$6:$D$310)</f>
        <v>Canoas</v>
      </c>
      <c r="B768" s="36" t="str">
        <f>LOOKUP(C768,[1]Inventario!$B$6:$J$310,[1]Inventario!$C$6:$C$310)</f>
        <v>El Guay</v>
      </c>
      <c r="C768" s="36" t="s">
        <v>1299</v>
      </c>
      <c r="D768" s="237">
        <f>LOOKUP(C768,[1]Inventario!$B$6:$J$310,[1]Inventario!$G$6:$G$310)</f>
        <v>2.7290000000000001</v>
      </c>
      <c r="E768" s="237">
        <v>6</v>
      </c>
      <c r="F768" s="36" t="s">
        <v>1229</v>
      </c>
      <c r="G768" s="36" t="s">
        <v>1227</v>
      </c>
      <c r="H768" s="4">
        <v>23196500</v>
      </c>
      <c r="I768" s="36" t="s">
        <v>1802</v>
      </c>
    </row>
    <row r="769" spans="1:9" ht="33" x14ac:dyDescent="0.2">
      <c r="A769" s="236" t="str">
        <f>LOOKUP(C769,[1]Inventario!$B$6:$J$310,[1]Inventario!$D$6:$D$310)</f>
        <v>Canoas</v>
      </c>
      <c r="B769" s="36" t="str">
        <f>LOOKUP(C769,[1]Inventario!$B$6:$J$310,[1]Inventario!$C$6:$C$310)</f>
        <v>La Gloria 03</v>
      </c>
      <c r="C769" s="36" t="s">
        <v>1300</v>
      </c>
      <c r="D769" s="237">
        <f>LOOKUP(C769,[1]Inventario!$B$6:$J$310,[1]Inventario!$G$6:$G$310)</f>
        <v>1.9039999999999999</v>
      </c>
      <c r="E769" s="237">
        <v>6</v>
      </c>
      <c r="F769" s="36" t="s">
        <v>1229</v>
      </c>
      <c r="G769" s="36" t="s">
        <v>1227</v>
      </c>
      <c r="H769" s="4">
        <v>16184000</v>
      </c>
      <c r="I769" s="36" t="s">
        <v>1802</v>
      </c>
    </row>
    <row r="770" spans="1:9" ht="33" x14ac:dyDescent="0.2">
      <c r="A770" s="236" t="str">
        <f>LOOKUP(C770,[1]Inventario!$B$6:$J$310,[1]Inventario!$D$6:$D$310)</f>
        <v>Canoas</v>
      </c>
      <c r="B770" s="36" t="str">
        <f>LOOKUP(C770,[1]Inventario!$B$6:$J$310,[1]Inventario!$C$6:$C$310)</f>
        <v>Cuadrante Villas de Darizara</v>
      </c>
      <c r="C770" s="36" t="s">
        <v>1302</v>
      </c>
      <c r="D770" s="237">
        <f>LOOKUP(C770,[1]Inventario!$B$6:$J$310,[1]Inventario!$G$6:$G$310)</f>
        <v>2.2719999999999998</v>
      </c>
      <c r="E770" s="237">
        <v>6</v>
      </c>
      <c r="F770" s="36" t="s">
        <v>1218</v>
      </c>
      <c r="G770" s="36" t="s">
        <v>1227</v>
      </c>
      <c r="H770" s="4">
        <v>19312000</v>
      </c>
      <c r="I770" s="36" t="s">
        <v>1802</v>
      </c>
    </row>
    <row r="771" spans="1:9" ht="49.5" x14ac:dyDescent="0.2">
      <c r="A771" s="236" t="str">
        <f>LOOKUP(C771,[1]Inventario!$B$6:$J$310,[1]Inventario!$D$6:$D$310)</f>
        <v>Canoas</v>
      </c>
      <c r="B771" s="36" t="str">
        <f>LOOKUP(C771,[1]Inventario!$B$6:$J$310,[1]Inventario!$C$6:$C$310)</f>
        <v>San Isidro</v>
      </c>
      <c r="C771" s="36" t="s">
        <v>1257</v>
      </c>
      <c r="D771" s="237">
        <f>LOOKUP(C771,[1]Inventario!$B$6:$J$310,[1]Inventario!$G$6:$G$310)</f>
        <v>5.3559999999999999</v>
      </c>
      <c r="E771" s="237">
        <v>6</v>
      </c>
      <c r="F771" s="36" t="s">
        <v>1221</v>
      </c>
      <c r="G771" s="36" t="s">
        <v>1222</v>
      </c>
      <c r="H771" s="4">
        <v>83018000</v>
      </c>
      <c r="I771" s="36" t="s">
        <v>1802</v>
      </c>
    </row>
    <row r="772" spans="1:9" ht="33" x14ac:dyDescent="0.2">
      <c r="A772" s="236" t="str">
        <f>LOOKUP(C772,[1]Inventario!$B$6:$J$310,[1]Inventario!$D$6:$D$310)</f>
        <v>Canoas</v>
      </c>
      <c r="B772" s="36" t="str">
        <f>LOOKUP(C772,[1]Inventario!$B$6:$J$310,[1]Inventario!$C$6:$C$310)</f>
        <v>Cementerio</v>
      </c>
      <c r="C772" s="36" t="s">
        <v>1251</v>
      </c>
      <c r="D772" s="237">
        <f>LOOKUP(C772,[1]Inventario!$B$6:$J$310,[1]Inventario!$G$6:$G$310)</f>
        <v>1.353</v>
      </c>
      <c r="E772" s="237">
        <v>6</v>
      </c>
      <c r="F772" s="36" t="s">
        <v>1218</v>
      </c>
      <c r="G772" s="36" t="s">
        <v>1227</v>
      </c>
      <c r="H772" s="4">
        <v>11500500</v>
      </c>
      <c r="I772" s="36" t="s">
        <v>1802</v>
      </c>
    </row>
    <row r="773" spans="1:9" ht="49.5" x14ac:dyDescent="0.2">
      <c r="A773" s="236" t="str">
        <f>LOOKUP(C773,[1]Inventario!$B$6:$J$310,[1]Inventario!$D$6:$D$310)</f>
        <v>Canoas</v>
      </c>
      <c r="B773" s="36" t="str">
        <f>LOOKUP(C773,[1]Inventario!$B$6:$J$310,[1]Inventario!$C$6:$C$310)</f>
        <v>San Cristóbal</v>
      </c>
      <c r="C773" s="36" t="s">
        <v>1258</v>
      </c>
      <c r="D773" s="237">
        <f>LOOKUP(C773,[1]Inventario!$B$6:$J$310,[1]Inventario!$G$6:$G$310)</f>
        <v>2.4590000000000001</v>
      </c>
      <c r="E773" s="237">
        <v>6</v>
      </c>
      <c r="F773" s="36" t="s">
        <v>1221</v>
      </c>
      <c r="G773" s="36" t="s">
        <v>1222</v>
      </c>
      <c r="H773" s="4">
        <v>38114500</v>
      </c>
      <c r="I773" s="36" t="s">
        <v>1802</v>
      </c>
    </row>
    <row r="774" spans="1:9" ht="33" x14ac:dyDescent="0.2">
      <c r="A774" s="236" t="str">
        <f>LOOKUP(C774,[1]Inventario!$B$6:$J$310,[1]Inventario!$D$6:$D$310)</f>
        <v>Canoas</v>
      </c>
      <c r="B774" s="36" t="str">
        <f>LOOKUP(C774,[1]Inventario!$B$6:$J$310,[1]Inventario!$C$6:$C$310)</f>
        <v>La Gloria 01</v>
      </c>
      <c r="C774" s="36" t="s">
        <v>1259</v>
      </c>
      <c r="D774" s="237">
        <f>LOOKUP(C774,[1]Inventario!$B$6:$J$310,[1]Inventario!$G$6:$G$310)</f>
        <v>6.5</v>
      </c>
      <c r="E774" s="237">
        <v>6</v>
      </c>
      <c r="F774" s="36" t="s">
        <v>1229</v>
      </c>
      <c r="G774" s="36" t="s">
        <v>1227</v>
      </c>
      <c r="H774" s="4">
        <v>55250000</v>
      </c>
      <c r="I774" s="36" t="s">
        <v>1802</v>
      </c>
    </row>
    <row r="775" spans="1:9" ht="33" x14ac:dyDescent="0.2">
      <c r="A775" s="236" t="str">
        <f>LOOKUP(C775,[1]Inventario!$B$6:$J$310,[1]Inventario!$D$6:$D$310)</f>
        <v>Canoas</v>
      </c>
      <c r="B775" s="36" t="str">
        <f>LOOKUP(C775,[1]Inventario!$B$6:$J$310,[1]Inventario!$C$6:$C$310)</f>
        <v>La Bonita 01</v>
      </c>
      <c r="C775" s="36" t="s">
        <v>1329</v>
      </c>
      <c r="D775" s="237">
        <f>LOOKUP(C775,[1]Inventario!$B$6:$J$310,[1]Inventario!$G$6:$G$310)</f>
        <v>3</v>
      </c>
      <c r="E775" s="237">
        <v>6</v>
      </c>
      <c r="F775" s="36" t="s">
        <v>1218</v>
      </c>
      <c r="G775" s="36" t="s">
        <v>1227</v>
      </c>
      <c r="H775" s="4">
        <v>25500000</v>
      </c>
      <c r="I775" s="36" t="s">
        <v>1802</v>
      </c>
    </row>
    <row r="776" spans="1:9" ht="33" x14ac:dyDescent="0.2">
      <c r="A776" s="236" t="str">
        <f>LOOKUP(C776,[1]Inventario!$B$6:$J$310,[1]Inventario!$D$6:$D$310)</f>
        <v>Canoas</v>
      </c>
      <c r="B776" s="36" t="str">
        <f>LOOKUP(C776,[1]Inventario!$B$6:$J$310,[1]Inventario!$C$6:$C$310)</f>
        <v>La Bonita 02</v>
      </c>
      <c r="C776" s="36" t="s">
        <v>1330</v>
      </c>
      <c r="D776" s="237">
        <f>LOOKUP(C776,[1]Inventario!$B$6:$J$310,[1]Inventario!$G$6:$G$310)</f>
        <v>1.5609999999999999</v>
      </c>
      <c r="E776" s="237">
        <v>6</v>
      </c>
      <c r="F776" s="36" t="s">
        <v>1218</v>
      </c>
      <c r="G776" s="36" t="s">
        <v>1227</v>
      </c>
      <c r="H776" s="4">
        <v>13268500</v>
      </c>
      <c r="I776" s="36" t="s">
        <v>1802</v>
      </c>
    </row>
    <row r="777" spans="1:9" ht="33" x14ac:dyDescent="0.2">
      <c r="A777" s="236" t="str">
        <f>LOOKUP(C777,[1]Inventario!$B$6:$J$310,[1]Inventario!$D$6:$D$310)</f>
        <v>Canoas</v>
      </c>
      <c r="B777" s="36" t="str">
        <f>LOOKUP(C777,[1]Inventario!$B$6:$J$310,[1]Inventario!$C$6:$C$310)</f>
        <v>La Gloria 02</v>
      </c>
      <c r="C777" s="36" t="s">
        <v>1295</v>
      </c>
      <c r="D777" s="237">
        <f>LOOKUP(C777,[1]Inventario!$B$6:$J$310,[1]Inventario!$G$6:$G$310)</f>
        <v>2.5619999999999998</v>
      </c>
      <c r="E777" s="237">
        <v>6</v>
      </c>
      <c r="F777" s="36" t="s">
        <v>1229</v>
      </c>
      <c r="G777" s="36" t="s">
        <v>1227</v>
      </c>
      <c r="H777" s="4">
        <v>21777000</v>
      </c>
      <c r="I777" s="36" t="s">
        <v>1802</v>
      </c>
    </row>
    <row r="778" spans="1:9" ht="33" x14ac:dyDescent="0.2">
      <c r="A778" s="236" t="str">
        <f>LOOKUP(C778,[1]Inventario!$B$6:$J$310,[1]Inventario!$D$6:$D$310)</f>
        <v>Canoas</v>
      </c>
      <c r="B778" s="36" t="str">
        <f>LOOKUP(C778,[1]Inventario!$B$6:$J$310,[1]Inventario!$C$6:$C$310)</f>
        <v>Calle Plantel</v>
      </c>
      <c r="C778" s="36" t="s">
        <v>1243</v>
      </c>
      <c r="D778" s="237">
        <f>LOOKUP(C778,[1]Inventario!$B$6:$J$310,[1]Inventario!$G$6:$G$310)</f>
        <v>7.6</v>
      </c>
      <c r="E778" s="237">
        <v>6</v>
      </c>
      <c r="F778" s="36" t="s">
        <v>1229</v>
      </c>
      <c r="G778" s="36" t="s">
        <v>1227</v>
      </c>
      <c r="H778" s="4">
        <v>64600000</v>
      </c>
      <c r="I778" s="36" t="s">
        <v>1802</v>
      </c>
    </row>
    <row r="779" spans="1:9" ht="33" x14ac:dyDescent="0.2">
      <c r="A779" s="236" t="str">
        <f>LOOKUP(C779,[1]Inventario!$B$6:$J$310,[1]Inventario!$D$6:$D$310)</f>
        <v>Canoas-Corredor</v>
      </c>
      <c r="B779" s="36" t="str">
        <f>LOOKUP(C779,[1]Inventario!$B$6:$J$310,[1]Inventario!$C$6:$C$310)</f>
        <v>San Antonio</v>
      </c>
      <c r="C779" s="36" t="s">
        <v>1226</v>
      </c>
      <c r="D779" s="237">
        <f>LOOKUP(C779,[1]Inventario!$B$6:$J$310,[1]Inventario!$G$6:$G$310)</f>
        <v>10.073</v>
      </c>
      <c r="E779" s="237">
        <v>6</v>
      </c>
      <c r="F779" s="36" t="s">
        <v>1218</v>
      </c>
      <c r="G779" s="36" t="s">
        <v>1227</v>
      </c>
      <c r="H779" s="4">
        <v>85620500</v>
      </c>
      <c r="I779" s="36" t="s">
        <v>1802</v>
      </c>
    </row>
    <row r="780" spans="1:9" ht="33" x14ac:dyDescent="0.2">
      <c r="A780" s="236" t="str">
        <f>LOOKUP(C780,[1]Inventario!$B$6:$J$310,[1]Inventario!$D$6:$D$310)</f>
        <v>Canoas-Corredor</v>
      </c>
      <c r="B780" s="36" t="str">
        <f>LOOKUP(C780,[1]Inventario!$B$6:$J$310,[1]Inventario!$C$6:$C$310)</f>
        <v>Veracruz</v>
      </c>
      <c r="C780" s="36" t="s">
        <v>1237</v>
      </c>
      <c r="D780" s="237">
        <f>LOOKUP(C780,[1]Inventario!$B$6:$J$310,[1]Inventario!$G$6:$G$310)</f>
        <v>2</v>
      </c>
      <c r="E780" s="237">
        <v>6</v>
      </c>
      <c r="F780" s="36" t="s">
        <v>1218</v>
      </c>
      <c r="G780" s="36" t="s">
        <v>1227</v>
      </c>
      <c r="H780" s="4">
        <v>17000000</v>
      </c>
      <c r="I780" s="36" t="s">
        <v>1802</v>
      </c>
    </row>
    <row r="781" spans="1:9" ht="33" x14ac:dyDescent="0.2">
      <c r="A781" s="236" t="str">
        <f>LOOKUP(C781,[1]Inventario!$B$6:$J$310,[1]Inventario!$D$6:$D$310)</f>
        <v>Canoas-La Cuesta</v>
      </c>
      <c r="B781" s="36" t="str">
        <f>LOOKUP(C781,[1]Inventario!$B$6:$J$310,[1]Inventario!$C$6:$C$310)</f>
        <v>El Tajo 01</v>
      </c>
      <c r="C781" s="36" t="s">
        <v>1242</v>
      </c>
      <c r="D781" s="237">
        <f>LOOKUP(C781,[1]Inventario!$B$6:$J$310,[1]Inventario!$G$6:$G$310)</f>
        <v>7.117</v>
      </c>
      <c r="E781" s="237">
        <v>6</v>
      </c>
      <c r="F781" s="36" t="s">
        <v>1229</v>
      </c>
      <c r="G781" s="36" t="s">
        <v>1227</v>
      </c>
      <c r="H781" s="4">
        <v>60494500</v>
      </c>
      <c r="I781" s="36" t="s">
        <v>1802</v>
      </c>
    </row>
    <row r="782" spans="1:9" ht="33" x14ac:dyDescent="0.2">
      <c r="A782" s="236" t="str">
        <f>LOOKUP(C782,[1]Inventario!$B$6:$J$310,[1]Inventario!$D$6:$D$310)</f>
        <v>Canoas-Corredor</v>
      </c>
      <c r="B782" s="36" t="str">
        <f>LOOKUP(C782,[1]Inventario!$B$6:$J$310,[1]Inventario!$C$6:$C$310)</f>
        <v>Las Veguitas  01</v>
      </c>
      <c r="C782" s="36" t="s">
        <v>1264</v>
      </c>
      <c r="D782" s="237">
        <f>LOOKUP(C782,[1]Inventario!$B$6:$J$310,[1]Inventario!$G$6:$G$310)</f>
        <v>3.0089999999999999</v>
      </c>
      <c r="E782" s="237">
        <v>6</v>
      </c>
      <c r="F782" s="36" t="s">
        <v>1229</v>
      </c>
      <c r="G782" s="36" t="s">
        <v>1227</v>
      </c>
      <c r="H782" s="4">
        <v>25576500</v>
      </c>
      <c r="I782" s="36" t="s">
        <v>1802</v>
      </c>
    </row>
    <row r="783" spans="1:9" ht="33" x14ac:dyDescent="0.2">
      <c r="A783" s="236" t="str">
        <f>LOOKUP(C783,[1]Inventario!$B$6:$J$310,[1]Inventario!$D$6:$D$310)</f>
        <v>Laurel-La Cuesta</v>
      </c>
      <c r="B783" s="36" t="str">
        <f>LOOKUP(C783,[1]Inventario!$B$6:$J$310,[1]Inventario!$C$6:$C$310)</f>
        <v>La Bota 01</v>
      </c>
      <c r="C783" s="36" t="s">
        <v>1268</v>
      </c>
      <c r="D783" s="237">
        <f>LOOKUP(C783,[1]Inventario!$B$6:$J$310,[1]Inventario!$G$6:$G$310)</f>
        <v>6.835</v>
      </c>
      <c r="E783" s="237">
        <v>6</v>
      </c>
      <c r="F783" s="36" t="s">
        <v>1229</v>
      </c>
      <c r="G783" s="36" t="s">
        <v>1227</v>
      </c>
      <c r="H783" s="4">
        <v>58097500</v>
      </c>
      <c r="I783" s="36" t="s">
        <v>1802</v>
      </c>
    </row>
    <row r="784" spans="1:9" ht="33" x14ac:dyDescent="0.2">
      <c r="A784" s="236" t="str">
        <f>LOOKUP(C784,[1]Inventario!$B$6:$J$310,[1]Inventario!$D$6:$D$310)</f>
        <v>Laurel</v>
      </c>
      <c r="B784" s="36" t="str">
        <f>LOOKUP(C784,[1]Inventario!$B$6:$J$310,[1]Inventario!$C$6:$C$310)</f>
        <v>Vereh</v>
      </c>
      <c r="C784" s="36" t="s">
        <v>1230</v>
      </c>
      <c r="D784" s="237">
        <f>LOOKUP(C784,[1]Inventario!$B$6:$J$310,[1]Inventario!$G$6:$G$310)</f>
        <v>5.5640000000000001</v>
      </c>
      <c r="E784" s="237">
        <v>6</v>
      </c>
      <c r="F784" s="36" t="s">
        <v>1229</v>
      </c>
      <c r="G784" s="36" t="s">
        <v>1227</v>
      </c>
      <c r="H784" s="4">
        <v>47294000</v>
      </c>
      <c r="I784" s="36" t="s">
        <v>1802</v>
      </c>
    </row>
    <row r="785" spans="1:9" ht="33" x14ac:dyDescent="0.2">
      <c r="A785" s="236" t="str">
        <f>LOOKUP(C785,[1]Inventario!$B$6:$J$310,[1]Inventario!$D$6:$D$310)</f>
        <v>Laurel</v>
      </c>
      <c r="B785" s="36" t="str">
        <f>LOOKUP(C785,[1]Inventario!$B$6:$J$310,[1]Inventario!$C$6:$C$310)</f>
        <v>Cariari - Vereh</v>
      </c>
      <c r="C785" s="36" t="s">
        <v>1231</v>
      </c>
      <c r="D785" s="237">
        <f>LOOKUP(C785,[1]Inventario!$B$6:$J$310,[1]Inventario!$G$6:$G$310)</f>
        <v>3.3109999999999999</v>
      </c>
      <c r="E785" s="237">
        <v>6</v>
      </c>
      <c r="F785" s="36" t="s">
        <v>1229</v>
      </c>
      <c r="G785" s="36" t="s">
        <v>1227</v>
      </c>
      <c r="H785" s="4">
        <v>28143500</v>
      </c>
      <c r="I785" s="36" t="s">
        <v>1802</v>
      </c>
    </row>
    <row r="786" spans="1:9" ht="33" x14ac:dyDescent="0.2">
      <c r="A786" s="236" t="str">
        <f>LOOKUP(C786,[1]Inventario!$B$6:$J$310,[1]Inventario!$D$6:$D$310)</f>
        <v>Laurel</v>
      </c>
      <c r="B786" s="36" t="str">
        <f>LOOKUP(C786,[1]Inventario!$B$6:$J$310,[1]Inventario!$C$6:$C$310)</f>
        <v>La Bambú - La Nubia</v>
      </c>
      <c r="C786" s="36" t="s">
        <v>1232</v>
      </c>
      <c r="D786" s="237">
        <f>LOOKUP(C786,[1]Inventario!$B$6:$J$310,[1]Inventario!$G$6:$G$310)</f>
        <v>7.2</v>
      </c>
      <c r="E786" s="237">
        <v>6</v>
      </c>
      <c r="F786" s="36" t="s">
        <v>1229</v>
      </c>
      <c r="G786" s="36" t="s">
        <v>1227</v>
      </c>
      <c r="H786" s="4">
        <v>61200000</v>
      </c>
      <c r="I786" s="36" t="s">
        <v>1802</v>
      </c>
    </row>
    <row r="787" spans="1:9" ht="33" x14ac:dyDescent="0.2">
      <c r="A787" s="236" t="str">
        <f>LOOKUP(C787,[1]Inventario!$B$6:$J$310,[1]Inventario!$D$6:$D$310)</f>
        <v>Laurel</v>
      </c>
      <c r="B787" s="36" t="str">
        <f>LOOKUP(C787,[1]Inventario!$B$6:$J$310,[1]Inventario!$C$6:$C$310)</f>
        <v>Mango - Caimito</v>
      </c>
      <c r="C787" s="36" t="s">
        <v>1233</v>
      </c>
      <c r="D787" s="237">
        <f>LOOKUP(C787,[1]Inventario!$B$6:$J$310,[1]Inventario!$G$6:$G$310)</f>
        <v>3.8620000000000001</v>
      </c>
      <c r="E787" s="237">
        <v>6</v>
      </c>
      <c r="F787" s="36" t="s">
        <v>1218</v>
      </c>
      <c r="G787" s="36" t="s">
        <v>1227</v>
      </c>
      <c r="H787" s="4">
        <v>32827000</v>
      </c>
      <c r="I787" s="36" t="s">
        <v>1802</v>
      </c>
    </row>
    <row r="788" spans="1:9" ht="33" x14ac:dyDescent="0.2">
      <c r="A788" s="236" t="str">
        <f>LOOKUP(C788,[1]Inventario!$B$6:$J$310,[1]Inventario!$D$6:$D$310)</f>
        <v>Laurel</v>
      </c>
      <c r="B788" s="36" t="str">
        <f>LOOKUP(C788,[1]Inventario!$B$6:$J$310,[1]Inventario!$C$6:$C$310)</f>
        <v>Abangares-Caracol</v>
      </c>
      <c r="C788" s="36" t="s">
        <v>1234</v>
      </c>
      <c r="D788" s="237">
        <f>LOOKUP(C788,[1]Inventario!$B$6:$J$310,[1]Inventario!$G$6:$G$310)</f>
        <v>3.6030000000000002</v>
      </c>
      <c r="E788" s="237">
        <v>6</v>
      </c>
      <c r="F788" s="36" t="s">
        <v>1229</v>
      </c>
      <c r="G788" s="36" t="s">
        <v>1227</v>
      </c>
      <c r="H788" s="4">
        <v>30625500</v>
      </c>
      <c r="I788" s="36" t="s">
        <v>1802</v>
      </c>
    </row>
    <row r="789" spans="1:9" ht="33" x14ac:dyDescent="0.2">
      <c r="A789" s="236" t="str">
        <f>LOOKUP(C789,[1]Inventario!$B$6:$J$310,[1]Inventario!$D$6:$D$310)</f>
        <v>Laurel</v>
      </c>
      <c r="B789" s="36" t="str">
        <f>LOOKUP(C789,[1]Inventario!$B$6:$J$310,[1]Inventario!$C$6:$C$310)</f>
        <v>Zaragoza</v>
      </c>
      <c r="C789" s="36" t="s">
        <v>1241</v>
      </c>
      <c r="D789" s="237">
        <f>LOOKUP(C789,[1]Inventario!$B$6:$J$310,[1]Inventario!$G$6:$G$310)</f>
        <v>16.814</v>
      </c>
      <c r="E789" s="237">
        <v>6</v>
      </c>
      <c r="F789" s="36" t="s">
        <v>1221</v>
      </c>
      <c r="G789" s="36" t="s">
        <v>1227</v>
      </c>
      <c r="H789" s="4">
        <v>244720700</v>
      </c>
      <c r="I789" s="36" t="s">
        <v>1802</v>
      </c>
    </row>
    <row r="790" spans="1:9" ht="33" x14ac:dyDescent="0.2">
      <c r="A790" s="236" t="str">
        <f>LOOKUP(C790,[1]Inventario!$B$6:$J$310,[1]Inventario!$D$6:$D$310)</f>
        <v>Laurel</v>
      </c>
      <c r="B790" s="36" t="str">
        <f>LOOKUP(C790,[1]Inventario!$B$6:$J$310,[1]Inventario!$C$6:$C$310)</f>
        <v>Caracol</v>
      </c>
      <c r="C790" s="36" t="s">
        <v>1244</v>
      </c>
      <c r="D790" s="237">
        <f>LOOKUP(C790,[1]Inventario!$B$6:$J$310,[1]Inventario!$G$6:$G$310)</f>
        <v>4.6189999999999998</v>
      </c>
      <c r="E790" s="237">
        <v>6</v>
      </c>
      <c r="F790" s="36" t="s">
        <v>1229</v>
      </c>
      <c r="G790" s="36" t="s">
        <v>1227</v>
      </c>
      <c r="H790" s="4">
        <v>39261500</v>
      </c>
      <c r="I790" s="36" t="s">
        <v>1802</v>
      </c>
    </row>
    <row r="791" spans="1:9" ht="33" x14ac:dyDescent="0.2">
      <c r="A791" s="236" t="str">
        <f>LOOKUP(C791,[1]Inventario!$B$6:$J$310,[1]Inventario!$D$6:$D$310)</f>
        <v>Laurel</v>
      </c>
      <c r="B791" s="36" t="str">
        <f>LOOKUP(C791,[1]Inventario!$B$6:$J$310,[1]Inventario!$C$6:$C$310)</f>
        <v>Naranjo</v>
      </c>
      <c r="C791" s="36" t="s">
        <v>1245</v>
      </c>
      <c r="D791" s="237">
        <f>LOOKUP(C791,[1]Inventario!$B$6:$J$310,[1]Inventario!$G$6:$G$310)</f>
        <v>3.1</v>
      </c>
      <c r="E791" s="237">
        <v>6</v>
      </c>
      <c r="F791" s="36" t="s">
        <v>1218</v>
      </c>
      <c r="G791" s="36" t="s">
        <v>1227</v>
      </c>
      <c r="H791" s="4">
        <v>26350000</v>
      </c>
      <c r="I791" s="36" t="s">
        <v>1802</v>
      </c>
    </row>
    <row r="792" spans="1:9" ht="33" x14ac:dyDescent="0.2">
      <c r="A792" s="236" t="str">
        <f>LOOKUP(C792,[1]Inventario!$B$6:$J$310,[1]Inventario!$D$6:$D$310)</f>
        <v>Laurel</v>
      </c>
      <c r="B792" s="36" t="str">
        <f>LOOKUP(C792,[1]Inventario!$B$6:$J$310,[1]Inventario!$C$6:$C$310)</f>
        <v>La Montaña</v>
      </c>
      <c r="C792" s="36" t="s">
        <v>1247</v>
      </c>
      <c r="D792" s="237">
        <f>LOOKUP(C792,[1]Inventario!$B$6:$J$310,[1]Inventario!$G$6:$G$310)</f>
        <v>0.91900000000000004</v>
      </c>
      <c r="E792" s="237">
        <v>6</v>
      </c>
      <c r="F792" s="36" t="s">
        <v>1229</v>
      </c>
      <c r="G792" s="36" t="s">
        <v>1227</v>
      </c>
      <c r="H792" s="4">
        <v>7811500</v>
      </c>
      <c r="I792" s="36" t="s">
        <v>1802</v>
      </c>
    </row>
    <row r="793" spans="1:9" ht="33" x14ac:dyDescent="0.2">
      <c r="A793" s="236" t="str">
        <f>LOOKUP(C793,[1]Inventario!$B$6:$J$310,[1]Inventario!$D$6:$D$310)</f>
        <v>Laurel</v>
      </c>
      <c r="B793" s="36" t="str">
        <f>LOOKUP(C793,[1]Inventario!$B$6:$J$310,[1]Inventario!$C$6:$C$310)</f>
        <v>La Campesina</v>
      </c>
      <c r="C793" s="36" t="s">
        <v>1269</v>
      </c>
      <c r="D793" s="237">
        <f>LOOKUP(C793,[1]Inventario!$B$6:$J$310,[1]Inventario!$G$6:$G$310)</f>
        <v>1.4790000000000001</v>
      </c>
      <c r="E793" s="237">
        <v>6</v>
      </c>
      <c r="F793" s="36" t="s">
        <v>1218</v>
      </c>
      <c r="G793" s="36" t="s">
        <v>1227</v>
      </c>
      <c r="H793" s="4">
        <v>12571500</v>
      </c>
      <c r="I793" s="36" t="s">
        <v>1802</v>
      </c>
    </row>
    <row r="794" spans="1:9" ht="33" x14ac:dyDescent="0.2">
      <c r="A794" s="236" t="str">
        <f>LOOKUP(C794,[1]Inventario!$B$6:$J$310,[1]Inventario!$D$6:$D$310)</f>
        <v>Laurel</v>
      </c>
      <c r="B794" s="36" t="str">
        <f>LOOKUP(C794,[1]Inventario!$B$6:$J$310,[1]Inventario!$C$6:$C$310)</f>
        <v>Puesto González</v>
      </c>
      <c r="C794" s="36" t="s">
        <v>1270</v>
      </c>
      <c r="D794" s="237">
        <f>LOOKUP(C794,[1]Inventario!$B$6:$J$310,[1]Inventario!$G$6:$G$310)</f>
        <v>1.954</v>
      </c>
      <c r="E794" s="237">
        <v>6</v>
      </c>
      <c r="F794" s="36" t="s">
        <v>1218</v>
      </c>
      <c r="G794" s="36" t="s">
        <v>1227</v>
      </c>
      <c r="H794" s="4">
        <v>16609000</v>
      </c>
      <c r="I794" s="36" t="s">
        <v>1802</v>
      </c>
    </row>
    <row r="795" spans="1:9" ht="33" x14ac:dyDescent="0.2">
      <c r="A795" s="236" t="str">
        <f>LOOKUP(C795,[1]Inventario!$B$6:$J$310,[1]Inventario!$D$6:$D$310)</f>
        <v>Laurel</v>
      </c>
      <c r="B795" s="36" t="str">
        <f>LOOKUP(C795,[1]Inventario!$B$6:$J$310,[1]Inventario!$C$6:$C$310)</f>
        <v>Caucho - Mango</v>
      </c>
      <c r="C795" s="36" t="s">
        <v>1271</v>
      </c>
      <c r="D795" s="237">
        <f>LOOKUP(C795,[1]Inventario!$B$6:$J$310,[1]Inventario!$G$6:$G$310)</f>
        <v>1.129</v>
      </c>
      <c r="E795" s="237">
        <v>6</v>
      </c>
      <c r="F795" s="36" t="s">
        <v>1218</v>
      </c>
      <c r="G795" s="36" t="s">
        <v>1227</v>
      </c>
      <c r="H795" s="4">
        <v>9596500</v>
      </c>
      <c r="I795" s="36" t="s">
        <v>1802</v>
      </c>
    </row>
    <row r="796" spans="1:9" ht="33" x14ac:dyDescent="0.2">
      <c r="A796" s="236" t="str">
        <f>LOOKUP(C796,[1]Inventario!$B$6:$J$310,[1]Inventario!$D$6:$D$310)</f>
        <v>Laurel</v>
      </c>
      <c r="B796" s="36" t="str">
        <f>LOOKUP(C796,[1]Inventario!$B$6:$J$310,[1]Inventario!$C$6:$C$310)</f>
        <v>Caucho - Cenizo</v>
      </c>
      <c r="C796" s="36" t="s">
        <v>1272</v>
      </c>
      <c r="D796" s="237">
        <f>LOOKUP(C796,[1]Inventario!$B$6:$J$310,[1]Inventario!$G$6:$G$310)</f>
        <v>0.92200000000000004</v>
      </c>
      <c r="E796" s="237">
        <v>6</v>
      </c>
      <c r="F796" s="36" t="s">
        <v>1218</v>
      </c>
      <c r="G796" s="36" t="s">
        <v>1227</v>
      </c>
      <c r="H796" s="4">
        <v>7837000</v>
      </c>
      <c r="I796" s="36" t="s">
        <v>1802</v>
      </c>
    </row>
    <row r="797" spans="1:9" ht="33" x14ac:dyDescent="0.2">
      <c r="A797" s="236" t="str">
        <f>LOOKUP(C797,[1]Inventario!$B$6:$J$310,[1]Inventario!$D$6:$D$310)</f>
        <v>Laurel</v>
      </c>
      <c r="B797" s="36" t="str">
        <f>LOOKUP(C797,[1]Inventario!$B$6:$J$310,[1]Inventario!$C$6:$C$310)</f>
        <v>Roble 01</v>
      </c>
      <c r="C797" s="36" t="s">
        <v>1273</v>
      </c>
      <c r="D797" s="237">
        <f>LOOKUP(C797,[1]Inventario!$B$6:$J$310,[1]Inventario!$G$6:$G$310)</f>
        <v>1.1000000000000001</v>
      </c>
      <c r="E797" s="237">
        <v>6</v>
      </c>
      <c r="F797" s="36" t="s">
        <v>1218</v>
      </c>
      <c r="G797" s="36" t="s">
        <v>1227</v>
      </c>
      <c r="H797" s="4">
        <v>9350000</v>
      </c>
      <c r="I797" s="36" t="s">
        <v>1802</v>
      </c>
    </row>
    <row r="798" spans="1:9" ht="33" x14ac:dyDescent="0.2">
      <c r="A798" s="236" t="str">
        <f>LOOKUP(C798,[1]Inventario!$B$6:$J$310,[1]Inventario!$D$6:$D$310)</f>
        <v>Laurel</v>
      </c>
      <c r="B798" s="36" t="str">
        <f>LOOKUP(C798,[1]Inventario!$B$6:$J$310,[1]Inventario!$C$6:$C$310)</f>
        <v>Roblito 01</v>
      </c>
      <c r="C798" s="36" t="s">
        <v>1274</v>
      </c>
      <c r="D798" s="237">
        <f>LOOKUP(C798,[1]Inventario!$B$6:$J$310,[1]Inventario!$G$6:$G$310)</f>
        <v>1.913</v>
      </c>
      <c r="E798" s="237">
        <v>6</v>
      </c>
      <c r="F798" s="36" t="s">
        <v>1218</v>
      </c>
      <c r="G798" s="36" t="s">
        <v>1227</v>
      </c>
      <c r="H798" s="4">
        <v>16260500</v>
      </c>
      <c r="I798" s="36" t="s">
        <v>1802</v>
      </c>
    </row>
    <row r="799" spans="1:9" ht="33" x14ac:dyDescent="0.2">
      <c r="A799" s="236" t="str">
        <f>LOOKUP(C799,[1]Inventario!$B$6:$J$310,[1]Inventario!$D$6:$D$310)</f>
        <v>Laurel</v>
      </c>
      <c r="B799" s="36" t="str">
        <f>LOOKUP(C799,[1]Inventario!$B$6:$J$310,[1]Inventario!$C$6:$C$310)</f>
        <v>Roblito 02</v>
      </c>
      <c r="C799" s="36" t="s">
        <v>1275</v>
      </c>
      <c r="D799" s="237">
        <f>LOOKUP(C799,[1]Inventario!$B$6:$J$310,[1]Inventario!$G$6:$G$310)</f>
        <v>3.2589999999999999</v>
      </c>
      <c r="E799" s="237">
        <v>6</v>
      </c>
      <c r="F799" s="36" t="s">
        <v>1218</v>
      </c>
      <c r="G799" s="36" t="s">
        <v>1227</v>
      </c>
      <c r="H799" s="4">
        <v>27701500</v>
      </c>
      <c r="I799" s="36" t="s">
        <v>1802</v>
      </c>
    </row>
    <row r="800" spans="1:9" ht="33" x14ac:dyDescent="0.2">
      <c r="A800" s="236" t="str">
        <f>LOOKUP(C800,[1]Inventario!$B$6:$J$310,[1]Inventario!$D$6:$D$310)</f>
        <v>Laurel</v>
      </c>
      <c r="B800" s="36" t="str">
        <f>LOOKUP(C800,[1]Inventario!$B$6:$J$310,[1]Inventario!$C$6:$C$310)</f>
        <v>Naranjo - Tamarindo</v>
      </c>
      <c r="C800" s="36" t="s">
        <v>1276</v>
      </c>
      <c r="D800" s="237">
        <f>LOOKUP(C800,[1]Inventario!$B$6:$J$310,[1]Inventario!$G$6:$G$310)</f>
        <v>2.8130000000000002</v>
      </c>
      <c r="E800" s="237">
        <v>6</v>
      </c>
      <c r="F800" s="36" t="s">
        <v>1218</v>
      </c>
      <c r="G800" s="36" t="s">
        <v>1227</v>
      </c>
      <c r="H800" s="4">
        <v>23910500</v>
      </c>
      <c r="I800" s="36" t="s">
        <v>1802</v>
      </c>
    </row>
    <row r="801" spans="1:9" ht="33" x14ac:dyDescent="0.2">
      <c r="A801" s="236" t="str">
        <f>LOOKUP(C801,[1]Inventario!$B$6:$J$310,[1]Inventario!$D$6:$D$310)</f>
        <v>Laurel</v>
      </c>
      <c r="B801" s="36" t="str">
        <f>LOOKUP(C801,[1]Inventario!$B$6:$J$310,[1]Inventario!$C$6:$C$310)</f>
        <v>Bella Luz-Incendio</v>
      </c>
      <c r="C801" s="36" t="s">
        <v>1277</v>
      </c>
      <c r="D801" s="237">
        <f>LOOKUP(C801,[1]Inventario!$B$6:$J$310,[1]Inventario!$G$6:$G$310)</f>
        <v>2.649</v>
      </c>
      <c r="E801" s="237">
        <v>6</v>
      </c>
      <c r="F801" s="36" t="s">
        <v>1218</v>
      </c>
      <c r="G801" s="36" t="s">
        <v>1227</v>
      </c>
      <c r="H801" s="4">
        <v>22516500</v>
      </c>
      <c r="I801" s="36" t="s">
        <v>1802</v>
      </c>
    </row>
    <row r="802" spans="1:9" ht="33" x14ac:dyDescent="0.2">
      <c r="A802" s="236" t="str">
        <f>LOOKUP(C802,[1]Inventario!$B$6:$J$310,[1]Inventario!$D$6:$D$310)</f>
        <v>Laurel</v>
      </c>
      <c r="B802" s="36" t="str">
        <f>LOOKUP(C802,[1]Inventario!$B$6:$J$310,[1]Inventario!$C$6:$C$310)</f>
        <v>Santa Rosa</v>
      </c>
      <c r="C802" s="36" t="s">
        <v>1278</v>
      </c>
      <c r="D802" s="237">
        <f>LOOKUP(C802,[1]Inventario!$B$6:$J$310,[1]Inventario!$G$6:$G$310)</f>
        <v>6.5090000000000003</v>
      </c>
      <c r="E802" s="237">
        <v>6</v>
      </c>
      <c r="F802" s="36" t="s">
        <v>1221</v>
      </c>
      <c r="G802" s="36" t="s">
        <v>1227</v>
      </c>
      <c r="H802" s="4">
        <v>55326500</v>
      </c>
      <c r="I802" s="36" t="s">
        <v>1802</v>
      </c>
    </row>
    <row r="803" spans="1:9" ht="33" x14ac:dyDescent="0.2">
      <c r="A803" s="236" t="str">
        <f>LOOKUP(C803,[1]Inventario!$B$6:$J$310,[1]Inventario!$D$6:$D$310)</f>
        <v>Laurel</v>
      </c>
      <c r="B803" s="36" t="str">
        <f>LOOKUP(C803,[1]Inventario!$B$6:$J$310,[1]Inventario!$C$6:$C$310)</f>
        <v xml:space="preserve">Santa-Rosa-Pueblo de Dios </v>
      </c>
      <c r="C803" s="36" t="s">
        <v>1279</v>
      </c>
      <c r="D803" s="237">
        <f>LOOKUP(C803,[1]Inventario!$B$6:$J$310,[1]Inventario!$G$6:$G$310)</f>
        <v>1.113</v>
      </c>
      <c r="E803" s="237">
        <v>6</v>
      </c>
      <c r="F803" s="36" t="s">
        <v>1221</v>
      </c>
      <c r="G803" s="36" t="s">
        <v>1227</v>
      </c>
      <c r="H803" s="4">
        <v>9460500</v>
      </c>
      <c r="I803" s="36" t="s">
        <v>1802</v>
      </c>
    </row>
    <row r="804" spans="1:9" ht="49.5" x14ac:dyDescent="0.2">
      <c r="A804" s="236" t="str">
        <f>LOOKUP(C804,[1]Inventario!$B$6:$J$310,[1]Inventario!$D$6:$D$310)</f>
        <v>Laurel</v>
      </c>
      <c r="B804" s="36" t="str">
        <f>LOOKUP(C804,[1]Inventario!$B$6:$J$310,[1]Inventario!$C$6:$C$310)</f>
        <v>Pueblo de Dios</v>
      </c>
      <c r="C804" s="36" t="s">
        <v>1280</v>
      </c>
      <c r="D804" s="237">
        <f>LOOKUP(C804,[1]Inventario!$B$6:$J$310,[1]Inventario!$G$6:$G$310)</f>
        <v>4.7510000000000003</v>
      </c>
      <c r="E804" s="237">
        <v>6</v>
      </c>
      <c r="F804" s="36" t="s">
        <v>1221</v>
      </c>
      <c r="G804" s="36" t="s">
        <v>1222</v>
      </c>
      <c r="H804" s="4">
        <v>73640500</v>
      </c>
      <c r="I804" s="36" t="s">
        <v>1802</v>
      </c>
    </row>
    <row r="805" spans="1:9" ht="49.5" x14ac:dyDescent="0.2">
      <c r="A805" s="236" t="str">
        <f>LOOKUP(C805,[1]Inventario!$B$6:$J$310,[1]Inventario!$D$6:$D$310)</f>
        <v>Laurel</v>
      </c>
      <c r="B805" s="36" t="str">
        <f>LOOKUP(C805,[1]Inventario!$B$6:$J$310,[1]Inventario!$C$6:$C$310)</f>
        <v>Los Tanques de Agua</v>
      </c>
      <c r="C805" s="36" t="s">
        <v>1281</v>
      </c>
      <c r="D805" s="237">
        <f>LOOKUP(C805,[1]Inventario!$B$6:$J$310,[1]Inventario!$G$6:$G$310)</f>
        <v>3.222</v>
      </c>
      <c r="E805" s="237">
        <v>6</v>
      </c>
      <c r="F805" s="36" t="s">
        <v>1221</v>
      </c>
      <c r="G805" s="36" t="s">
        <v>1222</v>
      </c>
      <c r="H805" s="4">
        <v>49941000</v>
      </c>
      <c r="I805" s="36" t="s">
        <v>1802</v>
      </c>
    </row>
    <row r="806" spans="1:9" ht="33" x14ac:dyDescent="0.2">
      <c r="A806" s="236" t="str">
        <f>LOOKUP(C806,[1]Inventario!$B$6:$J$310,[1]Inventario!$D$6:$D$310)</f>
        <v>Laurel</v>
      </c>
      <c r="B806" s="36" t="str">
        <f>LOOKUP(C806,[1]Inventario!$B$6:$J$310,[1]Inventario!$C$6:$C$310)</f>
        <v>Guido</v>
      </c>
      <c r="C806" s="36" t="s">
        <v>1282</v>
      </c>
      <c r="D806" s="237">
        <f>LOOKUP(C806,[1]Inventario!$B$6:$J$310,[1]Inventario!$G$6:$G$310)</f>
        <v>2.6280000000000001</v>
      </c>
      <c r="E806" s="237">
        <v>6</v>
      </c>
      <c r="F806" s="36" t="s">
        <v>1229</v>
      </c>
      <c r="G806" s="36" t="s">
        <v>1227</v>
      </c>
      <c r="H806" s="4">
        <v>22338000</v>
      </c>
      <c r="I806" s="36" t="s">
        <v>1802</v>
      </c>
    </row>
    <row r="807" spans="1:9" ht="33" x14ac:dyDescent="0.2">
      <c r="A807" s="236" t="str">
        <f>LOOKUP(C807,[1]Inventario!$B$6:$J$310,[1]Inventario!$D$6:$D$310)</f>
        <v>Laurel</v>
      </c>
      <c r="B807" s="36" t="str">
        <f>LOOKUP(C807,[1]Inventario!$B$6:$J$310,[1]Inventario!$C$6:$C$310)</f>
        <v>Monteverde</v>
      </c>
      <c r="C807" s="36" t="s">
        <v>1283</v>
      </c>
      <c r="D807" s="237">
        <f>LOOKUP(C807,[1]Inventario!$B$6:$J$310,[1]Inventario!$G$6:$G$310)</f>
        <v>3.4169999999999998</v>
      </c>
      <c r="E807" s="237">
        <v>6</v>
      </c>
      <c r="F807" s="36" t="s">
        <v>1229</v>
      </c>
      <c r="G807" s="36" t="s">
        <v>1227</v>
      </c>
      <c r="H807" s="4">
        <v>29044500</v>
      </c>
      <c r="I807" s="36" t="s">
        <v>1802</v>
      </c>
    </row>
    <row r="808" spans="1:9" ht="33" x14ac:dyDescent="0.2">
      <c r="A808" s="236" t="str">
        <f>LOOKUP(C808,[1]Inventario!$B$6:$J$310,[1]Inventario!$D$6:$D$310)</f>
        <v>Laurel</v>
      </c>
      <c r="B808" s="36" t="str">
        <f>LOOKUP(C808,[1]Inventario!$B$6:$J$310,[1]Inventario!$C$6:$C$310)</f>
        <v>Santa Lucía - Monteverde</v>
      </c>
      <c r="C808" s="36" t="s">
        <v>1284</v>
      </c>
      <c r="D808" s="237">
        <f>LOOKUP(C808,[1]Inventario!$B$6:$J$310,[1]Inventario!$G$6:$G$310)</f>
        <v>1.7410000000000001</v>
      </c>
      <c r="E808" s="237">
        <v>6</v>
      </c>
      <c r="F808" s="36" t="s">
        <v>1229</v>
      </c>
      <c r="G808" s="36" t="s">
        <v>1227</v>
      </c>
      <c r="H808" s="4">
        <v>14798500</v>
      </c>
      <c r="I808" s="36" t="s">
        <v>1802</v>
      </c>
    </row>
    <row r="809" spans="1:9" ht="33" x14ac:dyDescent="0.2">
      <c r="A809" s="236" t="str">
        <f>LOOKUP(C809,[1]Inventario!$B$6:$J$310,[1]Inventario!$D$6:$D$310)</f>
        <v>Laurel</v>
      </c>
      <c r="B809" s="36" t="str">
        <f>LOOKUP(C809,[1]Inventario!$B$6:$J$310,[1]Inventario!$C$6:$C$310)</f>
        <v>Cangrejo Verde</v>
      </c>
      <c r="C809" s="36" t="s">
        <v>1285</v>
      </c>
      <c r="D809" s="237">
        <f>LOOKUP(C809,[1]Inventario!$B$6:$J$310,[1]Inventario!$G$6:$G$310)</f>
        <v>5.476</v>
      </c>
      <c r="E809" s="237">
        <v>6</v>
      </c>
      <c r="F809" s="36" t="s">
        <v>1229</v>
      </c>
      <c r="G809" s="36" t="s">
        <v>1227</v>
      </c>
      <c r="H809" s="4">
        <v>46546000</v>
      </c>
      <c r="I809" s="36" t="s">
        <v>1802</v>
      </c>
    </row>
    <row r="810" spans="1:9" ht="33" x14ac:dyDescent="0.2">
      <c r="A810" s="236" t="str">
        <f>LOOKUP(C810,[1]Inventario!$B$6:$J$310,[1]Inventario!$D$6:$D$310)</f>
        <v>Laurel</v>
      </c>
      <c r="B810" s="36" t="str">
        <f>LOOKUP(C810,[1]Inventario!$B$6:$J$310,[1]Inventario!$C$6:$C$310)</f>
        <v>Caracol - Incendio</v>
      </c>
      <c r="C810" s="36" t="s">
        <v>1286</v>
      </c>
      <c r="D810" s="237">
        <f>LOOKUP(C810,[1]Inventario!$B$6:$J$310,[1]Inventario!$G$6:$G$310)</f>
        <v>1.3660000000000001</v>
      </c>
      <c r="E810" s="237">
        <v>6</v>
      </c>
      <c r="F810" s="36" t="s">
        <v>1229</v>
      </c>
      <c r="G810" s="36" t="s">
        <v>1227</v>
      </c>
      <c r="H810" s="4">
        <v>11611000</v>
      </c>
      <c r="I810" s="36" t="s">
        <v>1802</v>
      </c>
    </row>
    <row r="811" spans="1:9" ht="33" x14ac:dyDescent="0.2">
      <c r="A811" s="236" t="str">
        <f>LOOKUP(C811,[1]Inventario!$B$6:$J$310,[1]Inventario!$D$6:$D$310)</f>
        <v>Laurel</v>
      </c>
      <c r="B811" s="36" t="str">
        <f>LOOKUP(C811,[1]Inventario!$B$6:$J$310,[1]Inventario!$C$6:$C$310)</f>
        <v>Vereh-Nubia</v>
      </c>
      <c r="C811" s="36" t="s">
        <v>1287</v>
      </c>
      <c r="D811" s="237">
        <f>LOOKUP(C811,[1]Inventario!$B$6:$J$310,[1]Inventario!$G$6:$G$310)</f>
        <v>3.3</v>
      </c>
      <c r="E811" s="237">
        <v>6</v>
      </c>
      <c r="F811" s="36" t="s">
        <v>1229</v>
      </c>
      <c r="G811" s="36" t="s">
        <v>1227</v>
      </c>
      <c r="H811" s="4">
        <v>28050000</v>
      </c>
      <c r="I811" s="36" t="s">
        <v>1802</v>
      </c>
    </row>
    <row r="812" spans="1:9" ht="33" x14ac:dyDescent="0.2">
      <c r="A812" s="236" t="str">
        <f>LOOKUP(C812,[1]Inventario!$B$6:$J$310,[1]Inventario!$D$6:$D$310)</f>
        <v>Laurel</v>
      </c>
      <c r="B812" s="36" t="str">
        <f>LOOKUP(C812,[1]Inventario!$B$6:$J$310,[1]Inventario!$C$6:$C$310)</f>
        <v>Cuatro Bocas -Vereh</v>
      </c>
      <c r="C812" s="36" t="s">
        <v>1288</v>
      </c>
      <c r="D812" s="237">
        <f>LOOKUP(C812,[1]Inventario!$B$6:$J$310,[1]Inventario!$G$6:$G$310)</f>
        <v>7.9</v>
      </c>
      <c r="E812" s="237">
        <v>6</v>
      </c>
      <c r="F812" s="36" t="s">
        <v>1229</v>
      </c>
      <c r="G812" s="36" t="s">
        <v>1227</v>
      </c>
      <c r="H812" s="4">
        <v>67150000</v>
      </c>
      <c r="I812" s="36" t="s">
        <v>1802</v>
      </c>
    </row>
    <row r="813" spans="1:9" ht="33" x14ac:dyDescent="0.2">
      <c r="A813" s="236" t="str">
        <f>LOOKUP(C813,[1]Inventario!$B$6:$J$310,[1]Inventario!$D$6:$D$310)</f>
        <v>Laurel</v>
      </c>
      <c r="B813" s="36" t="str">
        <f>LOOKUP(C813,[1]Inventario!$B$6:$J$310,[1]Inventario!$C$6:$C$310)</f>
        <v>Tamarindo-Cenizo</v>
      </c>
      <c r="C813" s="36" t="s">
        <v>1289</v>
      </c>
      <c r="D813" s="237">
        <f>LOOKUP(C813,[1]Inventario!$B$6:$J$310,[1]Inventario!$G$6:$G$310)</f>
        <v>2.2999999999999998</v>
      </c>
      <c r="E813" s="237">
        <v>6</v>
      </c>
      <c r="F813" s="36" t="s">
        <v>1290</v>
      </c>
      <c r="G813" s="36" t="s">
        <v>1227</v>
      </c>
      <c r="H813" s="4">
        <v>19550000</v>
      </c>
      <c r="I813" s="36" t="s">
        <v>1802</v>
      </c>
    </row>
    <row r="814" spans="1:9" ht="33" x14ac:dyDescent="0.2">
      <c r="A814" s="236" t="str">
        <f>LOOKUP(C814,[1]Inventario!$B$6:$J$310,[1]Inventario!$D$6:$D$310)</f>
        <v>Laurel</v>
      </c>
      <c r="B814" s="36" t="str">
        <f>LOOKUP(C814,[1]Inventario!$B$6:$J$310,[1]Inventario!$C$6:$C$310)</f>
        <v>Roble 02</v>
      </c>
      <c r="C814" s="36" t="s">
        <v>1296</v>
      </c>
      <c r="D814" s="237">
        <f>LOOKUP(C814,[1]Inventario!$B$6:$J$310,[1]Inventario!$G$6:$G$310)</f>
        <v>1.169</v>
      </c>
      <c r="E814" s="237">
        <v>6</v>
      </c>
      <c r="F814" s="36" t="s">
        <v>1229</v>
      </c>
      <c r="G814" s="36" t="s">
        <v>1227</v>
      </c>
      <c r="H814" s="4">
        <v>9936500</v>
      </c>
      <c r="I814" s="36" t="s">
        <v>1802</v>
      </c>
    </row>
    <row r="815" spans="1:9" ht="33" x14ac:dyDescent="0.2">
      <c r="A815" s="236" t="str">
        <f>LOOKUP(C815,[1]Inventario!$B$6:$J$310,[1]Inventario!$D$6:$D$310)</f>
        <v>Laurel</v>
      </c>
      <c r="B815" s="36" t="str">
        <f>LOOKUP(C815,[1]Inventario!$B$6:$J$310,[1]Inventario!$C$6:$C$310)</f>
        <v>Coyoche 01</v>
      </c>
      <c r="C815" s="36" t="s">
        <v>1297</v>
      </c>
      <c r="D815" s="237">
        <f>LOOKUP(C815,[1]Inventario!$B$6:$J$310,[1]Inventario!$G$6:$G$310)</f>
        <v>1.206</v>
      </c>
      <c r="E815" s="237">
        <v>6</v>
      </c>
      <c r="F815" s="36" t="s">
        <v>1229</v>
      </c>
      <c r="G815" s="36" t="s">
        <v>1227</v>
      </c>
      <c r="H815" s="4">
        <v>10251000</v>
      </c>
      <c r="I815" s="36" t="s">
        <v>1802</v>
      </c>
    </row>
    <row r="816" spans="1:9" ht="33" x14ac:dyDescent="0.2">
      <c r="A816" s="236" t="str">
        <f>LOOKUP(C816,[1]Inventario!$B$6:$J$310,[1]Inventario!$D$6:$D$310)</f>
        <v>Laurel</v>
      </c>
      <c r="B816" s="36" t="str">
        <f>LOOKUP(C816,[1]Inventario!$B$6:$J$310,[1]Inventario!$C$6:$C$310)</f>
        <v>Alcabú</v>
      </c>
      <c r="C816" s="36" t="s">
        <v>1298</v>
      </c>
      <c r="D816" s="237">
        <f>LOOKUP(C816,[1]Inventario!$B$6:$J$310,[1]Inventario!$G$6:$G$310)</f>
        <v>3.3650000000000002</v>
      </c>
      <c r="E816" s="237">
        <v>6</v>
      </c>
      <c r="F816" s="36" t="s">
        <v>1229</v>
      </c>
      <c r="G816" s="36" t="s">
        <v>1227</v>
      </c>
      <c r="H816" s="4">
        <v>28602500</v>
      </c>
      <c r="I816" s="36" t="s">
        <v>1802</v>
      </c>
    </row>
    <row r="817" spans="1:9" ht="33" x14ac:dyDescent="0.2">
      <c r="A817" s="236" t="str">
        <f>LOOKUP(C817,[1]Inventario!$B$6:$J$310,[1]Inventario!$D$6:$D$310)</f>
        <v>Laurel</v>
      </c>
      <c r="B817" s="36" t="str">
        <f>LOOKUP(C817,[1]Inventario!$B$6:$J$310,[1]Inventario!$C$6:$C$310)</f>
        <v>Calles Urbanas Laurel Sector Norte</v>
      </c>
      <c r="C817" s="36" t="s">
        <v>1304</v>
      </c>
      <c r="D817" s="237">
        <f>LOOKUP(C817,[1]Inventario!$B$6:$J$310,[1]Inventario!$G$6:$G$310)</f>
        <v>4.343</v>
      </c>
      <c r="E817" s="237">
        <v>6</v>
      </c>
      <c r="F817" s="36" t="s">
        <v>1218</v>
      </c>
      <c r="G817" s="36" t="s">
        <v>1227</v>
      </c>
      <c r="H817" s="4">
        <v>36915500</v>
      </c>
      <c r="I817" s="36" t="s">
        <v>1802</v>
      </c>
    </row>
    <row r="818" spans="1:9" ht="33" x14ac:dyDescent="0.2">
      <c r="A818" s="236" t="str">
        <f>LOOKUP(C818,[1]Inventario!$B$6:$J$310,[1]Inventario!$D$6:$D$310)</f>
        <v>Laurel</v>
      </c>
      <c r="B818" s="36" t="str">
        <f>LOOKUP(C818,[1]Inventario!$B$6:$J$310,[1]Inventario!$C$6:$C$310)</f>
        <v xml:space="preserve">Incendio </v>
      </c>
      <c r="C818" s="36" t="s">
        <v>1317</v>
      </c>
      <c r="D818" s="237">
        <f>LOOKUP(C818,[1]Inventario!$B$6:$J$310,[1]Inventario!$G$6:$G$310)</f>
        <v>1.105</v>
      </c>
      <c r="E818" s="237">
        <v>6</v>
      </c>
      <c r="F818" s="36" t="s">
        <v>1218</v>
      </c>
      <c r="G818" s="36" t="s">
        <v>1227</v>
      </c>
      <c r="H818" s="4">
        <v>9392500</v>
      </c>
      <c r="I818" s="36" t="s">
        <v>1802</v>
      </c>
    </row>
    <row r="819" spans="1:9" ht="33" x14ac:dyDescent="0.2">
      <c r="A819" s="236" t="str">
        <f>LOOKUP(C819,[1]Inventario!$B$6:$J$310,[1]Inventario!$D$6:$D$310)</f>
        <v>Laurel</v>
      </c>
      <c r="B819" s="36" t="str">
        <f>LOOKUP(C819,[1]Inventario!$B$6:$J$310,[1]Inventario!$C$6:$C$310)</f>
        <v>La Escuela</v>
      </c>
      <c r="C819" s="36" t="s">
        <v>1318</v>
      </c>
      <c r="D819" s="237">
        <f>LOOKUP(C819,[1]Inventario!$B$6:$J$310,[1]Inventario!$G$6:$G$310)</f>
        <v>2.7</v>
      </c>
      <c r="E819" s="237">
        <v>6</v>
      </c>
      <c r="F819" s="36" t="s">
        <v>1290</v>
      </c>
      <c r="G819" s="36" t="s">
        <v>1227</v>
      </c>
      <c r="H819" s="4">
        <v>22950000</v>
      </c>
      <c r="I819" s="36" t="s">
        <v>1802</v>
      </c>
    </row>
    <row r="820" spans="1:9" ht="33" x14ac:dyDescent="0.2">
      <c r="A820" s="236" t="str">
        <f>LOOKUP(C820,[1]Inventario!$B$6:$J$310,[1]Inventario!$D$6:$D$310)</f>
        <v>Laurel</v>
      </c>
      <c r="B820" s="36" t="str">
        <f>LOOKUP(C820,[1]Inventario!$B$6:$J$310,[1]Inventario!$C$6:$C$310)</f>
        <v>Jobo</v>
      </c>
      <c r="C820" s="36" t="s">
        <v>1319</v>
      </c>
      <c r="D820" s="237">
        <f>LOOKUP(C820,[1]Inventario!$B$6:$J$310,[1]Inventario!$G$6:$G$310)</f>
        <v>6.46</v>
      </c>
      <c r="E820" s="237">
        <v>6</v>
      </c>
      <c r="F820" s="36" t="s">
        <v>1218</v>
      </c>
      <c r="G820" s="36" t="s">
        <v>1227</v>
      </c>
      <c r="H820" s="4">
        <v>54910000</v>
      </c>
      <c r="I820" s="36" t="s">
        <v>1802</v>
      </c>
    </row>
    <row r="821" spans="1:9" ht="33" x14ac:dyDescent="0.2">
      <c r="A821" s="236" t="str">
        <f>LOOKUP(C821,[1]Inventario!$B$6:$J$310,[1]Inventario!$D$6:$D$310)</f>
        <v>Laurel</v>
      </c>
      <c r="B821" s="36" t="str">
        <f>LOOKUP(C821,[1]Inventario!$B$6:$J$310,[1]Inventario!$C$6:$C$310)</f>
        <v>Corotú</v>
      </c>
      <c r="C821" s="36" t="s">
        <v>1320</v>
      </c>
      <c r="D821" s="237">
        <f>LOOKUP(C821,[1]Inventario!$B$6:$J$310,[1]Inventario!$G$6:$G$310)</f>
        <v>1.2</v>
      </c>
      <c r="E821" s="237">
        <v>6</v>
      </c>
      <c r="F821" s="36" t="s">
        <v>1218</v>
      </c>
      <c r="G821" s="36" t="s">
        <v>1227</v>
      </c>
      <c r="H821" s="4">
        <v>10200000</v>
      </c>
      <c r="I821" s="36" t="s">
        <v>1802</v>
      </c>
    </row>
    <row r="822" spans="1:9" ht="33" x14ac:dyDescent="0.2">
      <c r="A822" s="236" t="str">
        <f>LOOKUP(C822,[1]Inventario!$B$6:$J$310,[1]Inventario!$D$6:$D$310)</f>
        <v>Laurel</v>
      </c>
      <c r="B822" s="36" t="str">
        <f>LOOKUP(C822,[1]Inventario!$B$6:$J$310,[1]Inventario!$C$6:$C$310)</f>
        <v>Caimito-Jobo</v>
      </c>
      <c r="C822" s="36" t="s">
        <v>1321</v>
      </c>
      <c r="D822" s="237">
        <f>LOOKUP(C822,[1]Inventario!$B$6:$J$310,[1]Inventario!$G$6:$G$310)</f>
        <v>1.139</v>
      </c>
      <c r="E822" s="237">
        <v>6</v>
      </c>
      <c r="F822" s="36" t="s">
        <v>1218</v>
      </c>
      <c r="G822" s="36" t="s">
        <v>1227</v>
      </c>
      <c r="H822" s="4">
        <v>9681500</v>
      </c>
      <c r="I822" s="36" t="s">
        <v>1802</v>
      </c>
    </row>
    <row r="823" spans="1:9" ht="33" x14ac:dyDescent="0.2">
      <c r="A823" s="236" t="str">
        <f>LOOKUP(C823,[1]Inventario!$B$6:$J$310,[1]Inventario!$D$6:$D$310)</f>
        <v>Laurel</v>
      </c>
      <c r="B823" s="36" t="str">
        <f>LOOKUP(C823,[1]Inventario!$B$6:$J$310,[1]Inventario!$C$6:$C$310)</f>
        <v xml:space="preserve">Laurel </v>
      </c>
      <c r="C823" s="36" t="s">
        <v>1322</v>
      </c>
      <c r="D823" s="237">
        <f>LOOKUP(C823,[1]Inventario!$B$6:$J$310,[1]Inventario!$G$6:$G$310)</f>
        <v>1.198</v>
      </c>
      <c r="E823" s="237">
        <v>6</v>
      </c>
      <c r="F823" s="36" t="s">
        <v>1218</v>
      </c>
      <c r="G823" s="36" t="s">
        <v>1227</v>
      </c>
      <c r="H823" s="4">
        <v>10183000</v>
      </c>
      <c r="I823" s="36" t="s">
        <v>1802</v>
      </c>
    </row>
    <row r="824" spans="1:9" ht="33" x14ac:dyDescent="0.2">
      <c r="A824" s="236" t="str">
        <f>LOOKUP(C824,[1]Inventario!$B$6:$J$310,[1]Inventario!$D$6:$D$310)</f>
        <v>Laurel</v>
      </c>
      <c r="B824" s="36" t="str">
        <f>LOOKUP(C824,[1]Inventario!$B$6:$J$310,[1]Inventario!$C$6:$C$310)</f>
        <v xml:space="preserve">Caucho </v>
      </c>
      <c r="C824" s="36" t="s">
        <v>1323</v>
      </c>
      <c r="D824" s="237">
        <f>LOOKUP(C824,[1]Inventario!$B$6:$J$310,[1]Inventario!$G$6:$G$310)</f>
        <v>0.97</v>
      </c>
      <c r="E824" s="237">
        <v>6</v>
      </c>
      <c r="F824" s="36" t="s">
        <v>1218</v>
      </c>
      <c r="G824" s="36" t="s">
        <v>1227</v>
      </c>
      <c r="H824" s="4">
        <v>8245000</v>
      </c>
      <c r="I824" s="36" t="s">
        <v>1802</v>
      </c>
    </row>
    <row r="825" spans="1:9" ht="33" x14ac:dyDescent="0.2">
      <c r="A825" s="236" t="str">
        <f>LOOKUP(C825,[1]Inventario!$B$6:$J$310,[1]Inventario!$D$6:$D$310)</f>
        <v>Laurel</v>
      </c>
      <c r="B825" s="36" t="str">
        <f>LOOKUP(C825,[1]Inventario!$B$6:$J$310,[1]Inventario!$C$6:$C$310)</f>
        <v>Cuadrante Bambito</v>
      </c>
      <c r="C825" s="36" t="s">
        <v>1324</v>
      </c>
      <c r="D825" s="237">
        <f>LOOKUP(C825,[1]Inventario!$B$6:$J$310,[1]Inventario!$G$6:$G$310)</f>
        <v>1.65</v>
      </c>
      <c r="E825" s="237">
        <v>6</v>
      </c>
      <c r="F825" s="36" t="s">
        <v>1290</v>
      </c>
      <c r="G825" s="36" t="s">
        <v>1227</v>
      </c>
      <c r="H825" s="4">
        <v>14025000</v>
      </c>
      <c r="I825" s="36" t="s">
        <v>1802</v>
      </c>
    </row>
    <row r="826" spans="1:9" ht="33" x14ac:dyDescent="0.2">
      <c r="A826" s="236" t="str">
        <f>LOOKUP(C826,[1]Inventario!$B$6:$J$310,[1]Inventario!$D$6:$D$310)</f>
        <v>Laurel</v>
      </c>
      <c r="B826" s="36" t="str">
        <f>LOOKUP(C826,[1]Inventario!$B$6:$J$310,[1]Inventario!$C$6:$C$310)</f>
        <v>Vereh 02</v>
      </c>
      <c r="C826" s="36" t="s">
        <v>1326</v>
      </c>
      <c r="D826" s="237">
        <f>LOOKUP(C826,[1]Inventario!$B$6:$J$310,[1]Inventario!$G$6:$G$310)</f>
        <v>0.5</v>
      </c>
      <c r="E826" s="237">
        <v>6</v>
      </c>
      <c r="F826" s="36" t="s">
        <v>1229</v>
      </c>
      <c r="G826" s="36" t="s">
        <v>1227</v>
      </c>
      <c r="H826" s="4">
        <v>4250000</v>
      </c>
      <c r="I826" s="36" t="s">
        <v>1802</v>
      </c>
    </row>
    <row r="827" spans="1:9" ht="49.5" x14ac:dyDescent="0.2">
      <c r="A827" s="236" t="str">
        <f>LOOKUP(C827,[1]Inventario!$B$6:$J$310,[1]Inventario!$D$6:$D$310)</f>
        <v>Laurel</v>
      </c>
      <c r="B827" s="36" t="str">
        <f>LOOKUP(C827,[1]Inventario!$B$6:$J$310,[1]Inventario!$C$6:$C$310)</f>
        <v xml:space="preserve"> Las Vegas</v>
      </c>
      <c r="C827" s="36" t="s">
        <v>1335</v>
      </c>
      <c r="D827" s="237">
        <f>LOOKUP(C827,[1]Inventario!$B$6:$J$310,[1]Inventario!$G$6:$G$310)</f>
        <v>3.34</v>
      </c>
      <c r="E827" s="237">
        <v>6</v>
      </c>
      <c r="F827" s="36" t="s">
        <v>1221</v>
      </c>
      <c r="G827" s="36" t="s">
        <v>1222</v>
      </c>
      <c r="H827" s="4">
        <v>51770000</v>
      </c>
      <c r="I827" s="36" t="s">
        <v>1802</v>
      </c>
    </row>
    <row r="828" spans="1:9" ht="33" x14ac:dyDescent="0.2">
      <c r="A828" s="236" t="str">
        <f>LOOKUP(C828,[1]Inventario!$B$6:$J$310,[1]Inventario!$D$6:$D$310)</f>
        <v>Laurel</v>
      </c>
      <c r="B828" s="36" t="str">
        <f>LOOKUP(C828,[1]Inventario!$B$6:$J$310,[1]Inventario!$C$6:$C$310)</f>
        <v>Km 24-Finca Alcabú</v>
      </c>
      <c r="C828" s="36" t="s">
        <v>1341</v>
      </c>
      <c r="D828" s="237">
        <f>LOOKUP(C828,[1]Inventario!$B$6:$J$310,[1]Inventario!$G$6:$G$310)</f>
        <v>3.0819999999999999</v>
      </c>
      <c r="E828" s="237">
        <v>6</v>
      </c>
      <c r="F828" s="36" t="s">
        <v>1229</v>
      </c>
      <c r="G828" s="36" t="s">
        <v>1227</v>
      </c>
      <c r="H828" s="4">
        <v>26197000</v>
      </c>
      <c r="I828" s="36" t="s">
        <v>1802</v>
      </c>
    </row>
    <row r="829" spans="1:9" ht="49.5" x14ac:dyDescent="0.2">
      <c r="A829" s="236" t="str">
        <f>LOOKUP(C829,[1]Inventario!$B$6:$J$310,[1]Inventario!$D$6:$D$310)</f>
        <v>Laurel</v>
      </c>
      <c r="B829" s="36" t="str">
        <f>LOOKUP(C829,[1]Inventario!$B$6:$J$310,[1]Inventario!$C$6:$C$310)</f>
        <v>Las Vegas-Alto Conte</v>
      </c>
      <c r="C829" s="36" t="s">
        <v>1344</v>
      </c>
      <c r="D829" s="237">
        <f>LOOKUP(C829,[1]Inventario!$B$6:$J$310,[1]Inventario!$G$6:$G$310)</f>
        <v>2</v>
      </c>
      <c r="E829" s="237">
        <v>6</v>
      </c>
      <c r="F829" s="36" t="s">
        <v>1221</v>
      </c>
      <c r="G829" s="36" t="s">
        <v>1222</v>
      </c>
      <c r="H829" s="4">
        <v>31000000</v>
      </c>
      <c r="I829" s="36" t="s">
        <v>1802</v>
      </c>
    </row>
    <row r="830" spans="1:9" ht="49.5" x14ac:dyDescent="0.2">
      <c r="A830" s="236" t="str">
        <f>LOOKUP(C830,[1]Inventario!$B$6:$J$310,[1]Inventario!$D$6:$D$310)</f>
        <v>Laurel</v>
      </c>
      <c r="B830" s="36" t="str">
        <f>LOOKUP(C830,[1]Inventario!$B$6:$J$310,[1]Inventario!$C$6:$C$310)</f>
        <v>Las Vegas-Buriquí</v>
      </c>
      <c r="C830" s="36" t="s">
        <v>1346</v>
      </c>
      <c r="D830" s="237">
        <f>LOOKUP(C830,[1]Inventario!$B$6:$J$310,[1]Inventario!$G$6:$G$310)</f>
        <v>4.67</v>
      </c>
      <c r="E830" s="237">
        <v>6</v>
      </c>
      <c r="F830" s="36" t="s">
        <v>1221</v>
      </c>
      <c r="G830" s="36" t="s">
        <v>1222</v>
      </c>
      <c r="H830" s="4">
        <v>39695000</v>
      </c>
      <c r="I830" s="36" t="s">
        <v>1802</v>
      </c>
    </row>
    <row r="831" spans="1:9" ht="49.5" x14ac:dyDescent="0.2">
      <c r="A831" s="236" t="s">
        <v>1354</v>
      </c>
      <c r="B831" s="36" t="s">
        <v>1900</v>
      </c>
      <c r="C831" s="36" t="s">
        <v>1901</v>
      </c>
      <c r="D831" s="237">
        <v>4.12</v>
      </c>
      <c r="E831" s="237">
        <v>10.1</v>
      </c>
      <c r="F831" s="36" t="s">
        <v>1878</v>
      </c>
      <c r="G831" s="36" t="s">
        <v>1879</v>
      </c>
      <c r="H831" s="4">
        <v>16480000</v>
      </c>
      <c r="I831" s="36" t="s">
        <v>66</v>
      </c>
    </row>
    <row r="832" spans="1:9" ht="49.5" x14ac:dyDescent="0.2">
      <c r="A832" s="236" t="s">
        <v>1354</v>
      </c>
      <c r="B832" s="36" t="s">
        <v>1902</v>
      </c>
      <c r="C832" s="36" t="s">
        <v>1903</v>
      </c>
      <c r="D832" s="237">
        <v>7.9050000000000002</v>
      </c>
      <c r="E832" s="237">
        <v>10.1</v>
      </c>
      <c r="F832" s="36" t="s">
        <v>1878</v>
      </c>
      <c r="G832" s="36" t="s">
        <v>1879</v>
      </c>
      <c r="H832" s="4">
        <v>31620000</v>
      </c>
      <c r="I832" s="36" t="s">
        <v>66</v>
      </c>
    </row>
    <row r="833" spans="1:9" ht="33" x14ac:dyDescent="0.2">
      <c r="A833" s="236" t="str">
        <f>LOOKUP(C833,[1]Inventario!$B$6:$J$310,[1]Inventario!$D$6:$D$310)</f>
        <v>Laurel</v>
      </c>
      <c r="B833" s="36" t="str">
        <f>LOOKUP(C833,[1]Inventario!$B$6:$J$310,[1]Inventario!$C$6:$C$310)</f>
        <v>San Juan</v>
      </c>
      <c r="C833" s="36" t="s">
        <v>1349</v>
      </c>
      <c r="D833" s="237">
        <f>LOOKUP(C833,[1]Inventario!$B$6:$J$310,[1]Inventario!$G$6:$G$310)</f>
        <v>2.4710000000000001</v>
      </c>
      <c r="E833" s="237">
        <v>6</v>
      </c>
      <c r="F833" s="36" t="s">
        <v>1218</v>
      </c>
      <c r="G833" s="36" t="s">
        <v>1227</v>
      </c>
      <c r="H833" s="4">
        <v>21003500</v>
      </c>
      <c r="I833" s="36" t="s">
        <v>1802</v>
      </c>
    </row>
    <row r="834" spans="1:9" x14ac:dyDescent="0.2">
      <c r="A834" s="412" t="s">
        <v>69</v>
      </c>
      <c r="B834" s="413"/>
      <c r="C834" s="413"/>
      <c r="D834" s="413"/>
      <c r="E834" s="413"/>
      <c r="F834" s="413"/>
      <c r="G834" s="414"/>
      <c r="H834" s="5">
        <f>+SUM(H697:H833)</f>
        <v>4920683307.1519318</v>
      </c>
      <c r="I834" s="37"/>
    </row>
    <row r="835" spans="1:9" x14ac:dyDescent="0.2">
      <c r="A835" s="410" t="s">
        <v>1386</v>
      </c>
      <c r="B835" s="411"/>
      <c r="C835" s="411"/>
      <c r="D835" s="411"/>
      <c r="E835" s="411"/>
      <c r="F835" s="411"/>
      <c r="G835" s="411"/>
      <c r="H835" s="411"/>
      <c r="I835" s="411"/>
    </row>
    <row r="836" spans="1:9" ht="33" x14ac:dyDescent="0.2">
      <c r="A836" s="236" t="s">
        <v>1399</v>
      </c>
      <c r="B836" s="313" t="s">
        <v>44</v>
      </c>
      <c r="C836" s="313" t="s">
        <v>1400</v>
      </c>
      <c r="D836" s="237">
        <v>2</v>
      </c>
      <c r="E836" s="237">
        <v>10</v>
      </c>
      <c r="F836" s="313" t="s">
        <v>1401</v>
      </c>
      <c r="G836" s="313" t="s">
        <v>1402</v>
      </c>
      <c r="H836" s="4">
        <v>80000000</v>
      </c>
      <c r="I836" s="313" t="s">
        <v>66</v>
      </c>
    </row>
    <row r="837" spans="1:9" ht="33" x14ac:dyDescent="0.2">
      <c r="A837" s="236" t="s">
        <v>1399</v>
      </c>
      <c r="B837" s="313" t="s">
        <v>44</v>
      </c>
      <c r="C837" s="313" t="s">
        <v>1403</v>
      </c>
      <c r="D837" s="237">
        <v>0.74</v>
      </c>
      <c r="E837" s="237">
        <v>7</v>
      </c>
      <c r="F837" s="313" t="s">
        <v>1401</v>
      </c>
      <c r="G837" s="313" t="s">
        <v>1402</v>
      </c>
      <c r="H837" s="4">
        <v>15000000</v>
      </c>
      <c r="I837" s="313" t="s">
        <v>66</v>
      </c>
    </row>
    <row r="838" spans="1:9" x14ac:dyDescent="0.2">
      <c r="A838" s="236" t="s">
        <v>1399</v>
      </c>
      <c r="B838" s="313" t="s">
        <v>1404</v>
      </c>
      <c r="C838" s="313" t="s">
        <v>1405</v>
      </c>
      <c r="D838" s="237">
        <v>0.4</v>
      </c>
      <c r="E838" s="237">
        <v>7</v>
      </c>
      <c r="F838" s="313" t="s">
        <v>1406</v>
      </c>
      <c r="G838" s="313" t="s">
        <v>1407</v>
      </c>
      <c r="H838" s="4">
        <v>45000000</v>
      </c>
      <c r="I838" s="313" t="s">
        <v>66</v>
      </c>
    </row>
    <row r="839" spans="1:9" ht="33" x14ac:dyDescent="0.2">
      <c r="A839" s="236" t="s">
        <v>1399</v>
      </c>
      <c r="B839" s="313" t="s">
        <v>1408</v>
      </c>
      <c r="C839" s="313" t="s">
        <v>1409</v>
      </c>
      <c r="D839" s="237">
        <v>7</v>
      </c>
      <c r="E839" s="237">
        <v>8</v>
      </c>
      <c r="F839" s="313" t="s">
        <v>1401</v>
      </c>
      <c r="G839" s="313" t="s">
        <v>1402</v>
      </c>
      <c r="H839" s="4">
        <v>20000000</v>
      </c>
      <c r="I839" s="313" t="s">
        <v>66</v>
      </c>
    </row>
    <row r="840" spans="1:9" ht="33" x14ac:dyDescent="0.2">
      <c r="A840" s="236" t="s">
        <v>1410</v>
      </c>
      <c r="B840" s="313" t="s">
        <v>1411</v>
      </c>
      <c r="C840" s="313" t="s">
        <v>1412</v>
      </c>
      <c r="D840" s="237">
        <v>5.58</v>
      </c>
      <c r="E840" s="237">
        <v>7</v>
      </c>
      <c r="F840" s="313" t="s">
        <v>1401</v>
      </c>
      <c r="G840" s="313" t="s">
        <v>1401</v>
      </c>
      <c r="H840" s="4">
        <v>15000000</v>
      </c>
      <c r="I840" s="313" t="s">
        <v>66</v>
      </c>
    </row>
    <row r="841" spans="1:9" ht="33" x14ac:dyDescent="0.2">
      <c r="A841" s="236" t="s">
        <v>1410</v>
      </c>
      <c r="B841" s="313" t="s">
        <v>1413</v>
      </c>
      <c r="C841" s="313" t="s">
        <v>1414</v>
      </c>
      <c r="D841" s="237">
        <v>5.3</v>
      </c>
      <c r="E841" s="237">
        <v>10</v>
      </c>
      <c r="F841" s="313" t="s">
        <v>1401</v>
      </c>
      <c r="G841" s="313" t="s">
        <v>1401</v>
      </c>
      <c r="H841" s="4">
        <v>18000000</v>
      </c>
      <c r="I841" s="313" t="s">
        <v>66</v>
      </c>
    </row>
    <row r="842" spans="1:9" ht="33" x14ac:dyDescent="0.2">
      <c r="A842" s="236" t="s">
        <v>1410</v>
      </c>
      <c r="B842" s="313" t="s">
        <v>1415</v>
      </c>
      <c r="C842" s="313" t="s">
        <v>1416</v>
      </c>
      <c r="D842" s="237">
        <v>1.75</v>
      </c>
      <c r="E842" s="237">
        <v>10</v>
      </c>
      <c r="F842" s="313" t="s">
        <v>1401</v>
      </c>
      <c r="G842" s="313" t="s">
        <v>1401</v>
      </c>
      <c r="H842" s="4">
        <v>36000000</v>
      </c>
      <c r="I842" s="313" t="s">
        <v>66</v>
      </c>
    </row>
    <row r="843" spans="1:9" ht="33" x14ac:dyDescent="0.2">
      <c r="A843" s="236" t="s">
        <v>1410</v>
      </c>
      <c r="B843" s="313" t="s">
        <v>1417</v>
      </c>
      <c r="C843" s="313" t="s">
        <v>1418</v>
      </c>
      <c r="D843" s="237">
        <v>6.4</v>
      </c>
      <c r="E843" s="237">
        <v>7</v>
      </c>
      <c r="F843" s="313" t="s">
        <v>1401</v>
      </c>
      <c r="G843" s="313" t="s">
        <v>1401</v>
      </c>
      <c r="H843" s="4">
        <v>60000000</v>
      </c>
      <c r="I843" s="313" t="s">
        <v>66</v>
      </c>
    </row>
    <row r="844" spans="1:9" ht="33" x14ac:dyDescent="0.2">
      <c r="A844" s="236" t="s">
        <v>1419</v>
      </c>
      <c r="B844" s="313" t="s">
        <v>1420</v>
      </c>
      <c r="C844" s="313" t="s">
        <v>1421</v>
      </c>
      <c r="D844" s="237">
        <v>11.3</v>
      </c>
      <c r="E844" s="237">
        <v>12</v>
      </c>
      <c r="F844" s="313" t="s">
        <v>1401</v>
      </c>
      <c r="G844" s="313" t="s">
        <v>1401</v>
      </c>
      <c r="H844" s="4">
        <v>15000000</v>
      </c>
      <c r="I844" s="313" t="s">
        <v>66</v>
      </c>
    </row>
    <row r="845" spans="1:9" ht="44.25" customHeight="1" x14ac:dyDescent="0.2">
      <c r="A845" s="412" t="s">
        <v>69</v>
      </c>
      <c r="B845" s="413"/>
      <c r="C845" s="413"/>
      <c r="D845" s="413"/>
      <c r="E845" s="413"/>
      <c r="F845" s="413"/>
      <c r="G845" s="414"/>
      <c r="H845" s="5">
        <f>+SUM(H836:H844)</f>
        <v>304000000</v>
      </c>
      <c r="I845" s="37"/>
    </row>
    <row r="846" spans="1:9" ht="44.25" customHeight="1" x14ac:dyDescent="0.2">
      <c r="A846" s="412" t="s">
        <v>1388</v>
      </c>
      <c r="B846" s="413"/>
      <c r="C846" s="413"/>
      <c r="D846" s="413"/>
      <c r="E846" s="413"/>
      <c r="F846" s="413"/>
      <c r="G846" s="413"/>
      <c r="H846" s="413"/>
      <c r="I846" s="413"/>
    </row>
    <row r="847" spans="1:9" ht="44.25" customHeight="1" x14ac:dyDescent="0.2">
      <c r="A847" s="236" t="s">
        <v>1659</v>
      </c>
      <c r="B847" s="36" t="s">
        <v>1660</v>
      </c>
      <c r="C847" s="36" t="s">
        <v>1661</v>
      </c>
      <c r="D847" s="237">
        <v>4.2</v>
      </c>
      <c r="E847" s="237">
        <v>5.5</v>
      </c>
      <c r="F847" s="36" t="s">
        <v>1649</v>
      </c>
      <c r="G847" s="36" t="s">
        <v>1653</v>
      </c>
      <c r="H847" s="4">
        <v>104737500</v>
      </c>
      <c r="I847" s="36" t="s">
        <v>66</v>
      </c>
    </row>
    <row r="848" spans="1:9" ht="44.25" customHeight="1" x14ac:dyDescent="0.2">
      <c r="A848" s="236" t="s">
        <v>1627</v>
      </c>
      <c r="B848" s="36" t="s">
        <v>1685</v>
      </c>
      <c r="C848" s="36" t="s">
        <v>1686</v>
      </c>
      <c r="D848" s="237">
        <v>2.2000000000000002</v>
      </c>
      <c r="E848" s="237">
        <v>5.5</v>
      </c>
      <c r="F848" s="36" t="s">
        <v>1649</v>
      </c>
      <c r="G848" s="36" t="s">
        <v>1650</v>
      </c>
      <c r="H848" s="4">
        <v>54862500</v>
      </c>
      <c r="I848" s="36" t="s">
        <v>66</v>
      </c>
    </row>
    <row r="849" spans="1:9" ht="44.25" customHeight="1" x14ac:dyDescent="0.2">
      <c r="A849" s="236" t="s">
        <v>1627</v>
      </c>
      <c r="B849" s="36" t="s">
        <v>1687</v>
      </c>
      <c r="C849" s="36" t="s">
        <v>1688</v>
      </c>
      <c r="D849" s="237">
        <v>2.5</v>
      </c>
      <c r="E849" s="237">
        <v>5.5</v>
      </c>
      <c r="F849" s="36" t="s">
        <v>1649</v>
      </c>
      <c r="G849" s="36" t="s">
        <v>1668</v>
      </c>
      <c r="H849" s="4">
        <v>62343750</v>
      </c>
      <c r="I849" s="36" t="s">
        <v>66</v>
      </c>
    </row>
    <row r="850" spans="1:9" ht="44.25" customHeight="1" x14ac:dyDescent="0.2">
      <c r="A850" s="236" t="s">
        <v>1627</v>
      </c>
      <c r="B850" s="36" t="s">
        <v>1689</v>
      </c>
      <c r="C850" s="36" t="s">
        <v>1690</v>
      </c>
      <c r="D850" s="237">
        <v>12.5</v>
      </c>
      <c r="E850" s="237">
        <v>5.5</v>
      </c>
      <c r="F850" s="36" t="s">
        <v>1649</v>
      </c>
      <c r="G850" s="36" t="s">
        <v>1668</v>
      </c>
      <c r="H850" s="4">
        <v>274718750</v>
      </c>
      <c r="I850" s="36" t="s">
        <v>66</v>
      </c>
    </row>
    <row r="851" spans="1:9" ht="44.25" customHeight="1" x14ac:dyDescent="0.2">
      <c r="A851" s="236" t="s">
        <v>1627</v>
      </c>
      <c r="B851" s="36" t="s">
        <v>1691</v>
      </c>
      <c r="C851" s="36" t="s">
        <v>1692</v>
      </c>
      <c r="D851" s="237">
        <v>2</v>
      </c>
      <c r="E851" s="237">
        <v>5.5</v>
      </c>
      <c r="F851" s="36" t="s">
        <v>1649</v>
      </c>
      <c r="G851" s="36" t="s">
        <v>1653</v>
      </c>
      <c r="H851" s="4">
        <v>26195000</v>
      </c>
      <c r="I851" s="36" t="s">
        <v>66</v>
      </c>
    </row>
    <row r="852" spans="1:9" ht="44.25" customHeight="1" x14ac:dyDescent="0.2">
      <c r="A852" s="236" t="s">
        <v>1627</v>
      </c>
      <c r="B852" s="36" t="s">
        <v>1693</v>
      </c>
      <c r="C852" s="36" t="s">
        <v>1694</v>
      </c>
      <c r="D852" s="237">
        <v>2.2000000000000002</v>
      </c>
      <c r="E852" s="237">
        <v>5.5</v>
      </c>
      <c r="F852" s="36" t="s">
        <v>1649</v>
      </c>
      <c r="G852" s="36" t="s">
        <v>1695</v>
      </c>
      <c r="H852" s="4">
        <v>54862500</v>
      </c>
      <c r="I852" s="36" t="s">
        <v>66</v>
      </c>
    </row>
    <row r="853" spans="1:9" ht="44.25" customHeight="1" x14ac:dyDescent="0.2">
      <c r="A853" s="236" t="s">
        <v>1646</v>
      </c>
      <c r="B853" s="36" t="s">
        <v>1647</v>
      </c>
      <c r="C853" s="36" t="s">
        <v>1648</v>
      </c>
      <c r="D853" s="237">
        <v>5</v>
      </c>
      <c r="E853" s="237">
        <v>5.5</v>
      </c>
      <c r="F853" s="36" t="s">
        <v>1649</v>
      </c>
      <c r="G853" s="36" t="s">
        <v>1650</v>
      </c>
      <c r="H853" s="4">
        <v>65487500</v>
      </c>
      <c r="I853" s="36" t="s">
        <v>66</v>
      </c>
    </row>
    <row r="854" spans="1:9" ht="44.25" customHeight="1" x14ac:dyDescent="0.2">
      <c r="A854" s="236" t="s">
        <v>1646</v>
      </c>
      <c r="B854" s="36" t="s">
        <v>1651</v>
      </c>
      <c r="C854" s="36" t="s">
        <v>1652</v>
      </c>
      <c r="D854" s="237">
        <v>5.2</v>
      </c>
      <c r="E854" s="237">
        <v>5.5</v>
      </c>
      <c r="F854" s="36" t="s">
        <v>1649</v>
      </c>
      <c r="G854" s="36" t="s">
        <v>1653</v>
      </c>
      <c r="H854" s="4">
        <v>68107000</v>
      </c>
      <c r="I854" s="36" t="s">
        <v>66</v>
      </c>
    </row>
    <row r="855" spans="1:9" ht="44.25" customHeight="1" x14ac:dyDescent="0.2">
      <c r="A855" s="236" t="s">
        <v>1646</v>
      </c>
      <c r="B855" s="36" t="s">
        <v>1654</v>
      </c>
      <c r="C855" s="36" t="s">
        <v>1612</v>
      </c>
      <c r="D855" s="237">
        <v>8</v>
      </c>
      <c r="E855" s="237">
        <v>5.5</v>
      </c>
      <c r="F855" s="36" t="s">
        <v>1655</v>
      </c>
      <c r="G855" s="36" t="s">
        <v>1656</v>
      </c>
      <c r="H855" s="4">
        <v>45019000</v>
      </c>
      <c r="I855" s="36" t="s">
        <v>66</v>
      </c>
    </row>
    <row r="856" spans="1:9" ht="44.25" customHeight="1" x14ac:dyDescent="0.2">
      <c r="A856" s="236" t="s">
        <v>1646</v>
      </c>
      <c r="B856" s="36" t="s">
        <v>1657</v>
      </c>
      <c r="C856" s="36" t="s">
        <v>1658</v>
      </c>
      <c r="D856" s="237">
        <v>20</v>
      </c>
      <c r="E856" s="237">
        <v>5.5</v>
      </c>
      <c r="F856" s="36" t="s">
        <v>1649</v>
      </c>
      <c r="G856" s="36" t="s">
        <v>1653</v>
      </c>
      <c r="H856" s="4">
        <v>291550000</v>
      </c>
      <c r="I856" s="36" t="s">
        <v>66</v>
      </c>
    </row>
    <row r="857" spans="1:9" ht="44.25" customHeight="1" x14ac:dyDescent="0.2">
      <c r="A857" s="236" t="s">
        <v>1662</v>
      </c>
      <c r="B857" s="36" t="s">
        <v>1663</v>
      </c>
      <c r="C857" s="36" t="s">
        <v>1664</v>
      </c>
      <c r="D857" s="237">
        <v>7.5</v>
      </c>
      <c r="E857" s="237">
        <v>5.5</v>
      </c>
      <c r="F857" s="36" t="s">
        <v>1655</v>
      </c>
      <c r="G857" s="36" t="s">
        <v>1653</v>
      </c>
      <c r="H857" s="4">
        <v>187031250</v>
      </c>
      <c r="I857" s="36" t="s">
        <v>66</v>
      </c>
    </row>
    <row r="858" spans="1:9" ht="44.25" customHeight="1" x14ac:dyDescent="0.2">
      <c r="A858" s="236" t="s">
        <v>1622</v>
      </c>
      <c r="B858" s="36" t="s">
        <v>1665</v>
      </c>
      <c r="C858" s="36" t="s">
        <v>1666</v>
      </c>
      <c r="D858" s="237">
        <v>5.9</v>
      </c>
      <c r="E858" s="237">
        <v>5.5</v>
      </c>
      <c r="F858" s="36" t="s">
        <v>1667</v>
      </c>
      <c r="G858" s="36" t="s">
        <v>1668</v>
      </c>
      <c r="H858" s="4">
        <v>112203250</v>
      </c>
      <c r="I858" s="36" t="s">
        <v>66</v>
      </c>
    </row>
    <row r="859" spans="1:9" ht="44.25" customHeight="1" x14ac:dyDescent="0.2">
      <c r="A859" s="236" t="s">
        <v>1622</v>
      </c>
      <c r="B859" s="36" t="s">
        <v>1669</v>
      </c>
      <c r="C859" s="36" t="s">
        <v>1670</v>
      </c>
      <c r="D859" s="237">
        <v>4.5</v>
      </c>
      <c r="E859" s="237">
        <v>5.5</v>
      </c>
      <c r="F859" s="36" t="s">
        <v>1667</v>
      </c>
      <c r="G859" s="36" t="s">
        <v>1668</v>
      </c>
      <c r="H859" s="4">
        <v>112218750</v>
      </c>
      <c r="I859" s="36" t="s">
        <v>66</v>
      </c>
    </row>
    <row r="860" spans="1:9" ht="44.25" customHeight="1" x14ac:dyDescent="0.2">
      <c r="A860" s="236" t="s">
        <v>1622</v>
      </c>
      <c r="B860" s="36" t="s">
        <v>1671</v>
      </c>
      <c r="C860" s="36" t="s">
        <v>1672</v>
      </c>
      <c r="D860" s="237">
        <v>6.6</v>
      </c>
      <c r="E860" s="237">
        <v>5.5</v>
      </c>
      <c r="F860" s="36" t="s">
        <v>1667</v>
      </c>
      <c r="G860" s="36" t="s">
        <v>1653</v>
      </c>
      <c r="H860" s="4">
        <v>164587500</v>
      </c>
      <c r="I860" s="36" t="s">
        <v>66</v>
      </c>
    </row>
    <row r="861" spans="1:9" ht="33" x14ac:dyDescent="0.2">
      <c r="A861" s="236" t="s">
        <v>1622</v>
      </c>
      <c r="B861" s="36" t="s">
        <v>1673</v>
      </c>
      <c r="C861" s="36" t="s">
        <v>1674</v>
      </c>
      <c r="D861" s="237">
        <v>2.8</v>
      </c>
      <c r="E861" s="237">
        <v>5.5</v>
      </c>
      <c r="F861" s="36" t="s">
        <v>1667</v>
      </c>
      <c r="G861" s="36" t="s">
        <v>1653</v>
      </c>
      <c r="H861" s="4">
        <v>40817000</v>
      </c>
      <c r="I861" s="36" t="s">
        <v>66</v>
      </c>
    </row>
    <row r="862" spans="1:9" ht="33" x14ac:dyDescent="0.2">
      <c r="A862" s="236" t="s">
        <v>1622</v>
      </c>
      <c r="B862" s="36" t="s">
        <v>1675</v>
      </c>
      <c r="C862" s="36" t="s">
        <v>1676</v>
      </c>
      <c r="D862" s="237">
        <v>3</v>
      </c>
      <c r="E862" s="237">
        <v>5.5</v>
      </c>
      <c r="F862" s="36" t="s">
        <v>1649</v>
      </c>
      <c r="G862" s="36" t="s">
        <v>1653</v>
      </c>
      <c r="H862" s="4">
        <v>43732500</v>
      </c>
      <c r="I862" s="36" t="s">
        <v>66</v>
      </c>
    </row>
    <row r="863" spans="1:9" ht="33" x14ac:dyDescent="0.2">
      <c r="A863" s="236" t="s">
        <v>1622</v>
      </c>
      <c r="B863" s="36" t="s">
        <v>1677</v>
      </c>
      <c r="C863" s="36" t="s">
        <v>1678</v>
      </c>
      <c r="D863" s="237">
        <v>2</v>
      </c>
      <c r="E863" s="237">
        <v>5.5</v>
      </c>
      <c r="F863" s="36" t="s">
        <v>1655</v>
      </c>
      <c r="G863" s="36" t="s">
        <v>1679</v>
      </c>
      <c r="H863" s="4">
        <v>20097000</v>
      </c>
      <c r="I863" s="36" t="s">
        <v>66</v>
      </c>
    </row>
    <row r="864" spans="1:9" ht="33" x14ac:dyDescent="0.2">
      <c r="A864" s="236" t="s">
        <v>1622</v>
      </c>
      <c r="B864" s="36" t="s">
        <v>1680</v>
      </c>
      <c r="C864" s="36" t="s">
        <v>1624</v>
      </c>
      <c r="D864" s="237">
        <v>0.6</v>
      </c>
      <c r="E864" s="237">
        <v>5.5</v>
      </c>
      <c r="F864" s="36" t="s">
        <v>1655</v>
      </c>
      <c r="G864" s="36" t="s">
        <v>1679</v>
      </c>
      <c r="H864" s="4">
        <v>4306500</v>
      </c>
      <c r="I864" s="36" t="s">
        <v>66</v>
      </c>
    </row>
    <row r="865" spans="1:9" ht="33" x14ac:dyDescent="0.2">
      <c r="A865" s="236" t="s">
        <v>1622</v>
      </c>
      <c r="B865" s="36" t="s">
        <v>1681</v>
      </c>
      <c r="C865" s="36" t="s">
        <v>1682</v>
      </c>
      <c r="D865" s="237">
        <v>0.9</v>
      </c>
      <c r="E865" s="237">
        <v>5.5</v>
      </c>
      <c r="F865" s="36" t="s">
        <v>1655</v>
      </c>
      <c r="G865" s="36" t="s">
        <v>1679</v>
      </c>
      <c r="H865" s="4">
        <v>11787750</v>
      </c>
      <c r="I865" s="36" t="s">
        <v>66</v>
      </c>
    </row>
    <row r="866" spans="1:9" ht="33" x14ac:dyDescent="0.2">
      <c r="A866" s="236" t="s">
        <v>1622</v>
      </c>
      <c r="B866" s="36" t="s">
        <v>1683</v>
      </c>
      <c r="C866" s="36" t="s">
        <v>1684</v>
      </c>
      <c r="D866" s="237">
        <v>2.5</v>
      </c>
      <c r="E866" s="237">
        <v>5.5</v>
      </c>
      <c r="F866" s="36" t="s">
        <v>1655</v>
      </c>
      <c r="G866" s="36" t="s">
        <v>1679</v>
      </c>
      <c r="H866" s="4">
        <v>32743750</v>
      </c>
      <c r="I866" s="36" t="s">
        <v>66</v>
      </c>
    </row>
    <row r="867" spans="1:9" x14ac:dyDescent="0.2">
      <c r="A867" s="412" t="s">
        <v>69</v>
      </c>
      <c r="B867" s="413"/>
      <c r="C867" s="413"/>
      <c r="D867" s="413"/>
      <c r="E867" s="413"/>
      <c r="F867" s="413"/>
      <c r="G867" s="414"/>
      <c r="H867" s="5">
        <f>+SUM(H847:H866)</f>
        <v>1777408750</v>
      </c>
      <c r="I867" s="37"/>
    </row>
    <row r="868" spans="1:9" x14ac:dyDescent="0.2">
      <c r="A868" s="412" t="s">
        <v>1385</v>
      </c>
      <c r="B868" s="413"/>
      <c r="C868" s="413"/>
      <c r="D868" s="413"/>
      <c r="E868" s="413"/>
      <c r="F868" s="413"/>
      <c r="G868" s="413"/>
      <c r="H868" s="413"/>
      <c r="I868" s="413"/>
    </row>
    <row r="869" spans="1:9" ht="66" x14ac:dyDescent="0.2">
      <c r="A869" s="236" t="s">
        <v>464</v>
      </c>
      <c r="B869" s="36" t="s">
        <v>1810</v>
      </c>
      <c r="C869" s="36" t="s">
        <v>1811</v>
      </c>
      <c r="D869" s="237">
        <v>6.38</v>
      </c>
      <c r="E869" s="237">
        <v>4</v>
      </c>
      <c r="F869" s="36" t="s">
        <v>1808</v>
      </c>
      <c r="G869" s="36" t="s">
        <v>1809</v>
      </c>
      <c r="H869" s="4">
        <v>1500000</v>
      </c>
      <c r="I869" s="36" t="s">
        <v>66</v>
      </c>
    </row>
    <row r="870" spans="1:9" ht="66" x14ac:dyDescent="0.2">
      <c r="A870" s="236" t="s">
        <v>464</v>
      </c>
      <c r="B870" s="36" t="s">
        <v>1810</v>
      </c>
      <c r="C870" s="36" t="s">
        <v>1812</v>
      </c>
      <c r="D870" s="237">
        <v>6.665</v>
      </c>
      <c r="E870" s="237">
        <v>20</v>
      </c>
      <c r="F870" s="36" t="s">
        <v>1808</v>
      </c>
      <c r="G870" s="36" t="s">
        <v>1809</v>
      </c>
      <c r="H870" s="4">
        <v>15000000</v>
      </c>
      <c r="I870" s="36" t="s">
        <v>66</v>
      </c>
    </row>
    <row r="871" spans="1:9" ht="66" x14ac:dyDescent="0.2">
      <c r="A871" s="236" t="s">
        <v>464</v>
      </c>
      <c r="B871" s="36" t="s">
        <v>1813</v>
      </c>
      <c r="C871" s="36" t="s">
        <v>1814</v>
      </c>
      <c r="D871" s="237">
        <v>6.665</v>
      </c>
      <c r="E871" s="237">
        <v>6.6</v>
      </c>
      <c r="F871" s="36" t="s">
        <v>1815</v>
      </c>
      <c r="G871" s="36" t="s">
        <v>1816</v>
      </c>
      <c r="H871" s="4">
        <v>25000000</v>
      </c>
      <c r="I871" s="36" t="s">
        <v>66</v>
      </c>
    </row>
    <row r="872" spans="1:9" ht="49.5" x14ac:dyDescent="0.2">
      <c r="A872" s="236" t="s">
        <v>464</v>
      </c>
      <c r="B872" s="36"/>
      <c r="C872" s="36" t="s">
        <v>1817</v>
      </c>
      <c r="D872" s="237">
        <v>13.565</v>
      </c>
      <c r="E872" s="237">
        <v>35</v>
      </c>
      <c r="F872" s="36" t="s">
        <v>1818</v>
      </c>
      <c r="G872" s="36" t="s">
        <v>1819</v>
      </c>
      <c r="H872" s="4">
        <v>7000000</v>
      </c>
      <c r="I872" s="36" t="s">
        <v>66</v>
      </c>
    </row>
    <row r="873" spans="1:9" ht="49.5" x14ac:dyDescent="0.2">
      <c r="A873" s="236" t="s">
        <v>1820</v>
      </c>
      <c r="B873" s="36" t="s">
        <v>306</v>
      </c>
      <c r="C873" s="36" t="s">
        <v>1821</v>
      </c>
      <c r="D873" s="237">
        <v>22.594999999999999</v>
      </c>
      <c r="E873" s="237">
        <v>2.5</v>
      </c>
      <c r="F873" s="36" t="s">
        <v>1803</v>
      </c>
      <c r="G873" s="36" t="s">
        <v>1804</v>
      </c>
      <c r="H873" s="4">
        <v>4000000</v>
      </c>
      <c r="I873" s="36" t="s">
        <v>66</v>
      </c>
    </row>
    <row r="874" spans="1:9" ht="49.5" x14ac:dyDescent="0.2">
      <c r="A874" s="236" t="s">
        <v>1820</v>
      </c>
      <c r="B874" s="36" t="s">
        <v>306</v>
      </c>
      <c r="C874" s="36" t="s">
        <v>1822</v>
      </c>
      <c r="D874" s="237">
        <v>22.594999999999999</v>
      </c>
      <c r="E874" s="237">
        <v>2.5</v>
      </c>
      <c r="F874" s="36" t="s">
        <v>1803</v>
      </c>
      <c r="G874" s="36" t="s">
        <v>1804</v>
      </c>
      <c r="H874" s="4">
        <v>4000000</v>
      </c>
      <c r="I874" s="36" t="s">
        <v>66</v>
      </c>
    </row>
    <row r="875" spans="1:9" ht="49.5" x14ac:dyDescent="0.2">
      <c r="A875" s="236" t="s">
        <v>1820</v>
      </c>
      <c r="B875" s="36" t="s">
        <v>306</v>
      </c>
      <c r="C875" s="36" t="s">
        <v>1823</v>
      </c>
      <c r="D875" s="237">
        <v>22.594999999999999</v>
      </c>
      <c r="E875" s="237">
        <v>2</v>
      </c>
      <c r="F875" s="36" t="s">
        <v>1803</v>
      </c>
      <c r="G875" s="36" t="s">
        <v>1804</v>
      </c>
      <c r="H875" s="4">
        <v>4000000</v>
      </c>
      <c r="I875" s="36" t="s">
        <v>66</v>
      </c>
    </row>
    <row r="876" spans="1:9" ht="49.5" x14ac:dyDescent="0.2">
      <c r="A876" s="236" t="s">
        <v>1820</v>
      </c>
      <c r="B876" s="36" t="s">
        <v>1493</v>
      </c>
      <c r="C876" s="36" t="s">
        <v>1824</v>
      </c>
      <c r="D876" s="237">
        <v>6.82</v>
      </c>
      <c r="E876" s="237">
        <v>2.8</v>
      </c>
      <c r="F876" s="36" t="s">
        <v>1803</v>
      </c>
      <c r="G876" s="36" t="s">
        <v>1804</v>
      </c>
      <c r="H876" s="4">
        <v>4000000</v>
      </c>
      <c r="I876" s="36" t="s">
        <v>66</v>
      </c>
    </row>
    <row r="877" spans="1:9" ht="33" x14ac:dyDescent="0.2">
      <c r="A877" s="236" t="s">
        <v>1820</v>
      </c>
      <c r="B877" s="36" t="s">
        <v>1493</v>
      </c>
      <c r="C877" s="36" t="s">
        <v>1825</v>
      </c>
      <c r="D877" s="237">
        <v>22.594999999999999</v>
      </c>
      <c r="E877" s="237">
        <v>30</v>
      </c>
      <c r="F877" s="36" t="s">
        <v>1808</v>
      </c>
      <c r="G877" s="36" t="s">
        <v>1809</v>
      </c>
      <c r="H877" s="4">
        <v>5000000</v>
      </c>
      <c r="I877" s="36" t="s">
        <v>66</v>
      </c>
    </row>
    <row r="878" spans="1:9" ht="49.5" x14ac:dyDescent="0.2">
      <c r="A878" s="236" t="s">
        <v>1696</v>
      </c>
      <c r="B878" s="36" t="s">
        <v>1826</v>
      </c>
      <c r="C878" s="36" t="s">
        <v>1827</v>
      </c>
      <c r="D878" s="237">
        <v>2.38</v>
      </c>
      <c r="E878" s="237">
        <v>6</v>
      </c>
      <c r="F878" s="36" t="s">
        <v>1828</v>
      </c>
      <c r="G878" s="36" t="s">
        <v>1806</v>
      </c>
      <c r="H878" s="4">
        <v>7500000</v>
      </c>
      <c r="I878" s="36" t="s">
        <v>66</v>
      </c>
    </row>
    <row r="879" spans="1:9" ht="49.5" x14ac:dyDescent="0.2">
      <c r="A879" s="236" t="s">
        <v>1696</v>
      </c>
      <c r="B879" s="36" t="s">
        <v>1826</v>
      </c>
      <c r="C879" s="36" t="s">
        <v>1829</v>
      </c>
      <c r="D879" s="237">
        <v>2.38</v>
      </c>
      <c r="E879" s="237">
        <v>10</v>
      </c>
      <c r="F879" s="36" t="s">
        <v>1830</v>
      </c>
      <c r="G879" s="36" t="s">
        <v>1809</v>
      </c>
      <c r="H879" s="4">
        <v>15000000</v>
      </c>
      <c r="I879" s="36" t="s">
        <v>66</v>
      </c>
    </row>
    <row r="880" spans="1:9" ht="66" x14ac:dyDescent="0.2">
      <c r="A880" s="236" t="s">
        <v>1696</v>
      </c>
      <c r="B880" s="36" t="s">
        <v>1831</v>
      </c>
      <c r="C880" s="36" t="s">
        <v>1832</v>
      </c>
      <c r="D880" s="237">
        <v>18.690000000000001</v>
      </c>
      <c r="E880" s="237">
        <v>6</v>
      </c>
      <c r="F880" s="36" t="s">
        <v>1833</v>
      </c>
      <c r="G880" s="36" t="s">
        <v>1806</v>
      </c>
      <c r="H880" s="4">
        <v>50000000</v>
      </c>
      <c r="I880" s="36" t="s">
        <v>66</v>
      </c>
    </row>
    <row r="881" spans="1:10" ht="49.5" x14ac:dyDescent="0.2">
      <c r="A881" s="236" t="s">
        <v>1696</v>
      </c>
      <c r="B881" s="36" t="s">
        <v>1834</v>
      </c>
      <c r="C881" s="36" t="s">
        <v>1835</v>
      </c>
      <c r="D881" s="237">
        <v>14.11</v>
      </c>
      <c r="E881" s="237">
        <v>8</v>
      </c>
      <c r="F881" s="36" t="s">
        <v>1836</v>
      </c>
      <c r="G881" s="36" t="s">
        <v>1837</v>
      </c>
      <c r="H881" s="4">
        <v>25000000</v>
      </c>
      <c r="I881" s="36" t="s">
        <v>66</v>
      </c>
    </row>
    <row r="882" spans="1:10" ht="66" x14ac:dyDescent="0.2">
      <c r="A882" s="236" t="s">
        <v>1696</v>
      </c>
      <c r="B882" s="36" t="s">
        <v>48</v>
      </c>
      <c r="C882" s="36" t="s">
        <v>1838</v>
      </c>
      <c r="D882" s="237">
        <v>18.690000000000001</v>
      </c>
      <c r="E882" s="237">
        <v>6</v>
      </c>
      <c r="F882" s="36" t="s">
        <v>1839</v>
      </c>
      <c r="G882" s="36" t="s">
        <v>1806</v>
      </c>
      <c r="H882" s="4">
        <v>60000000</v>
      </c>
      <c r="I882" s="36" t="s">
        <v>66</v>
      </c>
    </row>
    <row r="883" spans="1:10" ht="66" x14ac:dyDescent="0.2">
      <c r="A883" s="236" t="s">
        <v>1696</v>
      </c>
      <c r="B883" s="36" t="s">
        <v>1840</v>
      </c>
      <c r="C883" s="36" t="s">
        <v>1841</v>
      </c>
      <c r="D883" s="237">
        <v>6.38</v>
      </c>
      <c r="E883" s="237">
        <v>100</v>
      </c>
      <c r="F883" s="36">
        <v>1500000</v>
      </c>
      <c r="G883" s="36" t="s">
        <v>1804</v>
      </c>
      <c r="H883" s="4">
        <v>3000000</v>
      </c>
      <c r="I883" s="36" t="s">
        <v>66</v>
      </c>
    </row>
    <row r="884" spans="1:10" ht="66" x14ac:dyDescent="0.2">
      <c r="A884" s="236" t="s">
        <v>1696</v>
      </c>
      <c r="B884" s="36" t="s">
        <v>1840</v>
      </c>
      <c r="C884" s="36" t="s">
        <v>1842</v>
      </c>
      <c r="D884" s="237">
        <v>6.38</v>
      </c>
      <c r="E884" s="237">
        <v>80</v>
      </c>
      <c r="F884" s="36" t="s">
        <v>1803</v>
      </c>
      <c r="G884" s="36" t="s">
        <v>1804</v>
      </c>
      <c r="H884" s="4">
        <v>3000000</v>
      </c>
      <c r="I884" s="36" t="s">
        <v>66</v>
      </c>
    </row>
    <row r="885" spans="1:10" ht="66" x14ac:dyDescent="0.2">
      <c r="A885" s="236" t="s">
        <v>1696</v>
      </c>
      <c r="B885" s="36" t="s">
        <v>1843</v>
      </c>
      <c r="C885" s="36" t="s">
        <v>1844</v>
      </c>
      <c r="D885" s="237">
        <v>12.79</v>
      </c>
      <c r="E885" s="237">
        <v>6</v>
      </c>
      <c r="F885" s="36" t="s">
        <v>1845</v>
      </c>
      <c r="G885" s="36" t="s">
        <v>1806</v>
      </c>
      <c r="H885" s="4">
        <v>20000000</v>
      </c>
      <c r="I885" s="36" t="s">
        <v>66</v>
      </c>
    </row>
    <row r="886" spans="1:10" ht="49.5" x14ac:dyDescent="0.2">
      <c r="A886" s="236" t="s">
        <v>1696</v>
      </c>
      <c r="B886" s="36" t="s">
        <v>1843</v>
      </c>
      <c r="C886" s="36" t="s">
        <v>1846</v>
      </c>
      <c r="D886" s="237">
        <v>11.55</v>
      </c>
      <c r="E886" s="237">
        <v>10</v>
      </c>
      <c r="F886" s="36" t="s">
        <v>1847</v>
      </c>
      <c r="G886" s="36" t="s">
        <v>1809</v>
      </c>
      <c r="H886" s="4">
        <v>20000000</v>
      </c>
      <c r="I886" s="36" t="s">
        <v>66</v>
      </c>
    </row>
    <row r="887" spans="1:10" ht="49.5" x14ac:dyDescent="0.2">
      <c r="A887" s="236" t="s">
        <v>1696</v>
      </c>
      <c r="B887" s="36" t="s">
        <v>1843</v>
      </c>
      <c r="C887" s="36" t="s">
        <v>1848</v>
      </c>
      <c r="D887" s="237">
        <v>12.79</v>
      </c>
      <c r="E887" s="237">
        <v>8</v>
      </c>
      <c r="F887" s="36" t="s">
        <v>1849</v>
      </c>
      <c r="G887" s="36" t="s">
        <v>1807</v>
      </c>
      <c r="H887" s="4" t="s">
        <v>1850</v>
      </c>
      <c r="I887" s="36" t="s">
        <v>66</v>
      </c>
    </row>
    <row r="888" spans="1:10" ht="49.5" x14ac:dyDescent="0.2">
      <c r="A888" s="236" t="s">
        <v>1696</v>
      </c>
      <c r="B888" s="36" t="s">
        <v>1851</v>
      </c>
      <c r="C888" s="36" t="s">
        <v>1852</v>
      </c>
      <c r="D888" s="237">
        <v>11.55</v>
      </c>
      <c r="E888" s="237">
        <v>9</v>
      </c>
      <c r="F888" s="36" t="s">
        <v>1803</v>
      </c>
      <c r="G888" s="36" t="s">
        <v>1804</v>
      </c>
      <c r="H888" s="4">
        <v>4000000</v>
      </c>
      <c r="I888" s="36" t="s">
        <v>66</v>
      </c>
    </row>
    <row r="889" spans="1:10" ht="49.5" x14ac:dyDescent="0.2">
      <c r="A889" s="236" t="s">
        <v>1696</v>
      </c>
      <c r="B889" s="36" t="s">
        <v>439</v>
      </c>
      <c r="C889" s="36" t="s">
        <v>1853</v>
      </c>
      <c r="D889" s="237">
        <v>11.55</v>
      </c>
      <c r="E889" s="237">
        <v>2</v>
      </c>
      <c r="F889" s="36" t="s">
        <v>1808</v>
      </c>
      <c r="G889" s="36" t="s">
        <v>1809</v>
      </c>
      <c r="H889" s="4">
        <v>2500000</v>
      </c>
      <c r="I889" s="36" t="s">
        <v>66</v>
      </c>
    </row>
    <row r="890" spans="1:10" ht="66" x14ac:dyDescent="0.2">
      <c r="A890" s="236" t="s">
        <v>1696</v>
      </c>
      <c r="B890" s="36" t="s">
        <v>439</v>
      </c>
      <c r="C890" s="36" t="s">
        <v>1854</v>
      </c>
      <c r="D890" s="237">
        <v>11.55</v>
      </c>
      <c r="E890" s="237">
        <v>8</v>
      </c>
      <c r="F890" s="36" t="s">
        <v>1803</v>
      </c>
      <c r="G890" s="36" t="s">
        <v>1804</v>
      </c>
      <c r="H890" s="4">
        <v>1000000</v>
      </c>
      <c r="I890" s="36" t="s">
        <v>66</v>
      </c>
    </row>
    <row r="891" spans="1:10" ht="66" x14ac:dyDescent="0.2">
      <c r="A891" s="236" t="s">
        <v>1696</v>
      </c>
      <c r="B891" s="36" t="s">
        <v>439</v>
      </c>
      <c r="C891" s="36" t="s">
        <v>1855</v>
      </c>
      <c r="D891" s="237">
        <v>11.55</v>
      </c>
      <c r="E891" s="237">
        <v>5</v>
      </c>
      <c r="F891" s="36" t="s">
        <v>1808</v>
      </c>
      <c r="G891" s="36" t="s">
        <v>1809</v>
      </c>
      <c r="H891" s="4">
        <v>2000000</v>
      </c>
      <c r="I891" s="36" t="s">
        <v>66</v>
      </c>
    </row>
    <row r="892" spans="1:10" x14ac:dyDescent="0.2">
      <c r="A892" s="412" t="s">
        <v>69</v>
      </c>
      <c r="B892" s="413"/>
      <c r="C892" s="413"/>
      <c r="D892" s="413"/>
      <c r="E892" s="413"/>
      <c r="F892" s="413"/>
      <c r="G892" s="414"/>
      <c r="H892" s="5">
        <f>+SUM(H869:H891)</f>
        <v>282500000</v>
      </c>
      <c r="I892" s="37"/>
    </row>
    <row r="893" spans="1:10" x14ac:dyDescent="0.2">
      <c r="A893" s="415" t="s">
        <v>1384</v>
      </c>
      <c r="B893" s="416"/>
      <c r="C893" s="416"/>
      <c r="D893" s="416"/>
      <c r="E893" s="416"/>
      <c r="F893" s="416"/>
      <c r="G893" s="416"/>
      <c r="H893" s="416"/>
      <c r="I893" s="417"/>
      <c r="J893" s="240"/>
    </row>
    <row r="894" spans="1:10" ht="49.5" x14ac:dyDescent="0.2">
      <c r="A894" s="236" t="s">
        <v>47</v>
      </c>
      <c r="B894" s="328" t="s">
        <v>1856</v>
      </c>
      <c r="C894" s="328" t="s">
        <v>1857</v>
      </c>
      <c r="D894" s="237">
        <v>7.77</v>
      </c>
      <c r="E894" s="237">
        <v>6</v>
      </c>
      <c r="F894" s="328" t="s">
        <v>1805</v>
      </c>
      <c r="G894" s="328" t="s">
        <v>1806</v>
      </c>
      <c r="H894" s="4">
        <v>6000000</v>
      </c>
      <c r="I894" s="328" t="s">
        <v>66</v>
      </c>
    </row>
    <row r="895" spans="1:10" ht="49.5" x14ac:dyDescent="0.2">
      <c r="A895" s="236" t="s">
        <v>1858</v>
      </c>
      <c r="B895" s="328" t="s">
        <v>1859</v>
      </c>
      <c r="C895" s="328" t="s">
        <v>1860</v>
      </c>
      <c r="D895" s="237">
        <v>8.65</v>
      </c>
      <c r="E895" s="237">
        <v>6.5</v>
      </c>
      <c r="F895" s="328" t="s">
        <v>1861</v>
      </c>
      <c r="G895" s="328" t="s">
        <v>1862</v>
      </c>
      <c r="H895" s="4">
        <v>15000000</v>
      </c>
      <c r="I895" s="328" t="s">
        <v>66</v>
      </c>
    </row>
    <row r="896" spans="1:10" x14ac:dyDescent="0.2">
      <c r="A896" s="236" t="s">
        <v>2183</v>
      </c>
      <c r="B896" s="328" t="s">
        <v>1714</v>
      </c>
      <c r="C896" s="328" t="s">
        <v>2971</v>
      </c>
      <c r="D896" s="237">
        <v>4.88</v>
      </c>
      <c r="E896" s="237">
        <v>10.94</v>
      </c>
      <c r="F896" s="328" t="s">
        <v>2972</v>
      </c>
      <c r="G896" s="328" t="s">
        <v>2973</v>
      </c>
      <c r="H896" s="4">
        <v>25000000</v>
      </c>
      <c r="I896" s="328" t="s">
        <v>150</v>
      </c>
    </row>
    <row r="897" spans="1:10" ht="33" x14ac:dyDescent="0.2">
      <c r="A897" s="236" t="s">
        <v>2080</v>
      </c>
      <c r="B897" s="328" t="s">
        <v>2974</v>
      </c>
      <c r="C897" s="328" t="s">
        <v>2975</v>
      </c>
      <c r="D897" s="237">
        <v>7.83</v>
      </c>
      <c r="E897" s="237">
        <v>10.96</v>
      </c>
      <c r="F897" s="328" t="s">
        <v>2976</v>
      </c>
      <c r="G897" s="328" t="s">
        <v>2977</v>
      </c>
      <c r="H897" s="4">
        <v>35000000</v>
      </c>
      <c r="I897" s="328" t="s">
        <v>150</v>
      </c>
    </row>
    <row r="898" spans="1:10" ht="33" x14ac:dyDescent="0.2">
      <c r="A898" s="236" t="s">
        <v>2080</v>
      </c>
      <c r="B898" s="328" t="s">
        <v>2978</v>
      </c>
      <c r="C898" s="328" t="s">
        <v>2979</v>
      </c>
      <c r="D898" s="237">
        <v>4.88</v>
      </c>
      <c r="E898" s="237">
        <v>11.56</v>
      </c>
      <c r="F898" s="328" t="s">
        <v>2976</v>
      </c>
      <c r="G898" s="328" t="s">
        <v>2980</v>
      </c>
      <c r="H898" s="4">
        <v>25000000</v>
      </c>
      <c r="I898" s="328" t="s">
        <v>150</v>
      </c>
    </row>
    <row r="899" spans="1:10" ht="33" x14ac:dyDescent="0.2">
      <c r="A899" s="236" t="s">
        <v>2183</v>
      </c>
      <c r="B899" s="328" t="s">
        <v>2981</v>
      </c>
      <c r="C899" s="328" t="s">
        <v>2982</v>
      </c>
      <c r="D899" s="237">
        <v>3.23</v>
      </c>
      <c r="E899" s="237">
        <v>12.14</v>
      </c>
      <c r="F899" s="328" t="s">
        <v>2976</v>
      </c>
      <c r="G899" s="328" t="s">
        <v>2983</v>
      </c>
      <c r="H899" s="4">
        <v>18500000</v>
      </c>
      <c r="I899" s="328" t="s">
        <v>150</v>
      </c>
    </row>
    <row r="900" spans="1:10" ht="49.5" x14ac:dyDescent="0.2">
      <c r="A900" s="236" t="s">
        <v>2183</v>
      </c>
      <c r="B900" s="328" t="s">
        <v>2984</v>
      </c>
      <c r="C900" s="328" t="s">
        <v>2985</v>
      </c>
      <c r="D900" s="237">
        <v>3.32</v>
      </c>
      <c r="E900" s="237">
        <v>11.63</v>
      </c>
      <c r="F900" s="328" t="s">
        <v>2976</v>
      </c>
      <c r="G900" s="328" t="s">
        <v>2980</v>
      </c>
      <c r="H900" s="4">
        <v>15500000</v>
      </c>
      <c r="I900" s="328" t="s">
        <v>150</v>
      </c>
    </row>
    <row r="901" spans="1:10" ht="49.5" x14ac:dyDescent="0.2">
      <c r="A901" s="236" t="s">
        <v>2183</v>
      </c>
      <c r="B901" s="328" t="s">
        <v>2986</v>
      </c>
      <c r="C901" s="328" t="s">
        <v>2987</v>
      </c>
      <c r="D901" s="237">
        <v>4.82</v>
      </c>
      <c r="E901" s="237">
        <v>11.08</v>
      </c>
      <c r="F901" s="328" t="s">
        <v>2976</v>
      </c>
      <c r="G901" s="328" t="s">
        <v>2988</v>
      </c>
      <c r="H901" s="4">
        <v>25000000</v>
      </c>
      <c r="I901" s="328" t="s">
        <v>150</v>
      </c>
    </row>
    <row r="902" spans="1:10" ht="33" x14ac:dyDescent="0.2">
      <c r="A902" s="236" t="s">
        <v>2183</v>
      </c>
      <c r="B902" s="328" t="s">
        <v>2989</v>
      </c>
      <c r="C902" s="328" t="s">
        <v>2990</v>
      </c>
      <c r="D902" s="237">
        <v>1.82</v>
      </c>
      <c r="E902" s="237">
        <v>9.73</v>
      </c>
      <c r="F902" s="328" t="s">
        <v>2976</v>
      </c>
      <c r="G902" s="328" t="s">
        <v>2988</v>
      </c>
      <c r="H902" s="4">
        <v>12000000</v>
      </c>
      <c r="I902" s="328" t="s">
        <v>150</v>
      </c>
    </row>
    <row r="903" spans="1:10" ht="33" x14ac:dyDescent="0.2">
      <c r="A903" s="236" t="s">
        <v>1384</v>
      </c>
      <c r="B903" s="328" t="s">
        <v>2991</v>
      </c>
      <c r="C903" s="328" t="s">
        <v>2992</v>
      </c>
      <c r="D903" s="237">
        <v>4.4800000000000004</v>
      </c>
      <c r="E903" s="237">
        <v>9.31</v>
      </c>
      <c r="F903" s="328" t="s">
        <v>2976</v>
      </c>
      <c r="G903" s="328" t="s">
        <v>2980</v>
      </c>
      <c r="H903" s="4">
        <v>25500000</v>
      </c>
      <c r="I903" s="328" t="s">
        <v>150</v>
      </c>
    </row>
    <row r="904" spans="1:10" ht="33" x14ac:dyDescent="0.2">
      <c r="A904" s="236" t="s">
        <v>1384</v>
      </c>
      <c r="B904" s="328" t="s">
        <v>2993</v>
      </c>
      <c r="C904" s="328" t="s">
        <v>2994</v>
      </c>
      <c r="D904" s="237">
        <v>5.36</v>
      </c>
      <c r="E904" s="237">
        <v>8.59</v>
      </c>
      <c r="F904" s="328" t="s">
        <v>2995</v>
      </c>
      <c r="G904" s="328" t="s">
        <v>2996</v>
      </c>
      <c r="H904" s="4">
        <v>25000000</v>
      </c>
      <c r="I904" s="328" t="s">
        <v>150</v>
      </c>
    </row>
    <row r="905" spans="1:10" ht="49.5" x14ac:dyDescent="0.2">
      <c r="A905" s="236" t="s">
        <v>1384</v>
      </c>
      <c r="B905" s="328" t="s">
        <v>2997</v>
      </c>
      <c r="C905" s="328" t="s">
        <v>2998</v>
      </c>
      <c r="D905" s="237">
        <v>6.46</v>
      </c>
      <c r="E905" s="237">
        <v>9.1199999999999992</v>
      </c>
      <c r="F905" s="328" t="s">
        <v>2976</v>
      </c>
      <c r="G905" s="328" t="s">
        <v>2988</v>
      </c>
      <c r="H905" s="4">
        <v>30500000</v>
      </c>
      <c r="I905" s="328" t="s">
        <v>150</v>
      </c>
    </row>
    <row r="906" spans="1:10" x14ac:dyDescent="0.2">
      <c r="A906" s="236" t="s">
        <v>1384</v>
      </c>
      <c r="B906" s="328" t="s">
        <v>2999</v>
      </c>
      <c r="C906" s="328" t="s">
        <v>3000</v>
      </c>
      <c r="D906" s="237">
        <v>3.55</v>
      </c>
      <c r="E906" s="237">
        <v>13.47</v>
      </c>
      <c r="F906" s="328" t="s">
        <v>2976</v>
      </c>
      <c r="G906" s="328" t="s">
        <v>2988</v>
      </c>
      <c r="H906" s="4">
        <v>9000000</v>
      </c>
      <c r="I906" s="328" t="s">
        <v>150</v>
      </c>
    </row>
    <row r="907" spans="1:10" ht="33" x14ac:dyDescent="0.2">
      <c r="A907" s="236" t="s">
        <v>1384</v>
      </c>
      <c r="B907" s="328" t="s">
        <v>3001</v>
      </c>
      <c r="C907" s="328" t="s">
        <v>3002</v>
      </c>
      <c r="D907" s="237" t="s">
        <v>3003</v>
      </c>
      <c r="E907" s="237">
        <v>12.25</v>
      </c>
      <c r="F907" s="328" t="s">
        <v>2976</v>
      </c>
      <c r="G907" s="328" t="s">
        <v>3004</v>
      </c>
      <c r="H907" s="4">
        <v>35000000</v>
      </c>
      <c r="I907" s="328" t="s">
        <v>150</v>
      </c>
    </row>
    <row r="908" spans="1:10" ht="33" x14ac:dyDescent="0.2">
      <c r="A908" s="236" t="s">
        <v>1384</v>
      </c>
      <c r="B908" s="328" t="s">
        <v>3005</v>
      </c>
      <c r="C908" s="328" t="s">
        <v>3006</v>
      </c>
      <c r="D908" s="237">
        <v>7.29</v>
      </c>
      <c r="E908" s="237">
        <v>12.94</v>
      </c>
      <c r="F908" s="328" t="s">
        <v>2976</v>
      </c>
      <c r="G908" s="328" t="s">
        <v>2988</v>
      </c>
      <c r="H908" s="4">
        <v>25000000</v>
      </c>
      <c r="I908" s="328" t="s">
        <v>150</v>
      </c>
    </row>
    <row r="909" spans="1:10" x14ac:dyDescent="0.2">
      <c r="A909" s="412" t="s">
        <v>69</v>
      </c>
      <c r="B909" s="413"/>
      <c r="C909" s="413"/>
      <c r="D909" s="413"/>
      <c r="E909" s="413"/>
      <c r="F909" s="413"/>
      <c r="G909" s="414"/>
      <c r="H909" s="5">
        <f>+SUM(H894:H908)</f>
        <v>327000000</v>
      </c>
      <c r="I909" s="37"/>
    </row>
    <row r="910" spans="1:10" x14ac:dyDescent="0.2">
      <c r="A910" s="412" t="s">
        <v>1981</v>
      </c>
      <c r="B910" s="413"/>
      <c r="C910" s="413"/>
      <c r="D910" s="413"/>
      <c r="E910" s="413"/>
      <c r="F910" s="413"/>
      <c r="G910" s="413"/>
      <c r="H910" s="413"/>
      <c r="I910" s="414"/>
      <c r="J910" s="240"/>
    </row>
    <row r="911" spans="1:10" ht="83.25" customHeight="1" x14ac:dyDescent="0.2">
      <c r="A911" s="236" t="s">
        <v>1982</v>
      </c>
      <c r="B911" s="36" t="s">
        <v>1982</v>
      </c>
      <c r="C911" s="36" t="s">
        <v>1983</v>
      </c>
      <c r="D911" s="237">
        <v>7.2</v>
      </c>
      <c r="E911" s="237" t="s">
        <v>1984</v>
      </c>
      <c r="F911" s="36" t="s">
        <v>1985</v>
      </c>
      <c r="G911" s="36" t="s">
        <v>1865</v>
      </c>
      <c r="H911" s="4">
        <v>1189609.6800000002</v>
      </c>
      <c r="I911" s="36" t="s">
        <v>66</v>
      </c>
    </row>
    <row r="912" spans="1:10" ht="91.5" customHeight="1" x14ac:dyDescent="0.2">
      <c r="A912" s="236" t="s">
        <v>1982</v>
      </c>
      <c r="B912" s="36" t="s">
        <v>412</v>
      </c>
      <c r="C912" s="36" t="s">
        <v>1986</v>
      </c>
      <c r="D912" s="237">
        <v>12.49</v>
      </c>
      <c r="E912" s="237">
        <v>4</v>
      </c>
      <c r="F912" s="36" t="s">
        <v>1987</v>
      </c>
      <c r="G912" s="36" t="s">
        <v>1980</v>
      </c>
      <c r="H912" s="4">
        <v>50000</v>
      </c>
      <c r="I912" s="36" t="s">
        <v>66</v>
      </c>
    </row>
    <row r="913" spans="1:9" x14ac:dyDescent="0.2">
      <c r="A913" s="412" t="s">
        <v>69</v>
      </c>
      <c r="B913" s="413"/>
      <c r="C913" s="413"/>
      <c r="D913" s="413"/>
      <c r="E913" s="413"/>
      <c r="F913" s="413"/>
      <c r="G913" s="414"/>
      <c r="H913" s="5">
        <f>+SUM(H911:H912)</f>
        <v>1239609.6800000002</v>
      </c>
      <c r="I913" s="37"/>
    </row>
    <row r="914" spans="1:9" x14ac:dyDescent="0.2">
      <c r="A914" s="412" t="s">
        <v>2828</v>
      </c>
      <c r="B914" s="413"/>
      <c r="C914" s="413"/>
      <c r="D914" s="413"/>
      <c r="E914" s="413"/>
      <c r="F914" s="413"/>
      <c r="G914" s="414"/>
      <c r="H914" s="5">
        <f>+H913+H909+H892+H867+H845+H834+H695+H660+H613+H595+H581+H576+H567+H544+H142+H106+H98</f>
        <v>42279121142.029099</v>
      </c>
      <c r="I914" s="37"/>
    </row>
  </sheetData>
  <mergeCells count="57">
    <mergeCell ref="F584:F585"/>
    <mergeCell ref="G584:G585"/>
    <mergeCell ref="A1:I1"/>
    <mergeCell ref="A2:I2"/>
    <mergeCell ref="A3:I3"/>
    <mergeCell ref="A106:G106"/>
    <mergeCell ref="A98:G98"/>
    <mergeCell ref="G6:G7"/>
    <mergeCell ref="H6:H7"/>
    <mergeCell ref="A5:A7"/>
    <mergeCell ref="B6:B7"/>
    <mergeCell ref="F6:F7"/>
    <mergeCell ref="C6:C7"/>
    <mergeCell ref="I5:I7"/>
    <mergeCell ref="A4:I4"/>
    <mergeCell ref="D6:E6"/>
    <mergeCell ref="A142:G142"/>
    <mergeCell ref="A544:G544"/>
    <mergeCell ref="G5:H5"/>
    <mergeCell ref="B5:E5"/>
    <mergeCell ref="A8:G8"/>
    <mergeCell ref="A143:H143"/>
    <mergeCell ref="H8:I8"/>
    <mergeCell ref="A99:I99"/>
    <mergeCell ref="A107:I107"/>
    <mergeCell ref="A545:I545"/>
    <mergeCell ref="A595:G595"/>
    <mergeCell ref="A696:I696"/>
    <mergeCell ref="A695:G695"/>
    <mergeCell ref="A834:G834"/>
    <mergeCell ref="A614:I614"/>
    <mergeCell ref="A660:G660"/>
    <mergeCell ref="A577:I577"/>
    <mergeCell ref="A582:I582"/>
    <mergeCell ref="A596:H596"/>
    <mergeCell ref="A613:G613"/>
    <mergeCell ref="A584:A585"/>
    <mergeCell ref="B584:B585"/>
    <mergeCell ref="C584:C585"/>
    <mergeCell ref="D584:D585"/>
    <mergeCell ref="E584:E585"/>
    <mergeCell ref="A835:I835"/>
    <mergeCell ref="A845:G845"/>
    <mergeCell ref="A567:G567"/>
    <mergeCell ref="A914:G914"/>
    <mergeCell ref="A910:I910"/>
    <mergeCell ref="A913:G913"/>
    <mergeCell ref="A846:I846"/>
    <mergeCell ref="A868:I868"/>
    <mergeCell ref="A892:G892"/>
    <mergeCell ref="A893:I893"/>
    <mergeCell ref="A909:G909"/>
    <mergeCell ref="A867:G867"/>
    <mergeCell ref="A568:I568"/>
    <mergeCell ref="A576:G576"/>
    <mergeCell ref="A581:G581"/>
    <mergeCell ref="A661:I661"/>
  </mergeCells>
  <phoneticPr fontId="5" type="noConversion"/>
  <printOptions horizontalCentered="1" verticalCentered="1"/>
  <pageMargins left="0.39370078740157483" right="0.39370078740157483" top="0.78740157480314965" bottom="0.78740157480314965" header="0.39370078740157483" footer="0.39370078740157483"/>
  <pageSetup scale="75" orientation="landscape" verticalDpi="597" r:id="rId1"/>
  <headerFooter alignWithMargins="0">
    <oddHeader>&amp;L&amp;"Arial,Negrita"&amp;G&amp;C&amp;"Arial,Negrita"&amp;12COMISIÓN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7926-5741-4C28-9AE2-5FA86FC03998}">
  <sheetPr>
    <tabColor rgb="FF00B050"/>
    <pageSetUpPr fitToPage="1"/>
  </sheetPr>
  <dimension ref="A1:I166"/>
  <sheetViews>
    <sheetView showGridLines="0" topLeftCell="C155" zoomScale="70" zoomScaleNormal="70" workbookViewId="0">
      <selection activeCell="J162" sqref="J162"/>
    </sheetView>
  </sheetViews>
  <sheetFormatPr baseColWidth="10" defaultColWidth="11.42578125" defaultRowHeight="12.75" x14ac:dyDescent="0.2"/>
  <cols>
    <col min="1" max="1" width="16.85546875" style="6" customWidth="1"/>
    <col min="2" max="2" width="12.85546875" style="12" customWidth="1"/>
    <col min="3" max="3" width="15.28515625" style="6" customWidth="1"/>
    <col min="4" max="4" width="15" style="6" customWidth="1"/>
    <col min="5" max="5" width="35.5703125" style="6" customWidth="1"/>
    <col min="6" max="6" width="36" style="6" customWidth="1"/>
    <col min="7" max="7" width="28" style="6" customWidth="1"/>
    <col min="8" max="8" width="17.7109375" style="6" customWidth="1"/>
    <col min="9" max="16384" width="11.42578125" style="6"/>
  </cols>
  <sheetData>
    <row r="1" spans="1:8" ht="18" customHeight="1" x14ac:dyDescent="0.2">
      <c r="A1" s="443" t="s">
        <v>89</v>
      </c>
      <c r="B1" s="443"/>
      <c r="C1" s="443"/>
      <c r="D1" s="443"/>
      <c r="E1" s="443"/>
      <c r="F1" s="443"/>
      <c r="G1" s="443"/>
      <c r="H1" s="443"/>
    </row>
    <row r="2" spans="1:8" ht="18" customHeight="1" x14ac:dyDescent="0.2">
      <c r="A2" s="444" t="s">
        <v>9</v>
      </c>
      <c r="B2" s="444"/>
      <c r="C2" s="444"/>
      <c r="D2" s="444"/>
      <c r="E2" s="444"/>
      <c r="F2" s="444"/>
      <c r="G2" s="444"/>
      <c r="H2" s="444"/>
    </row>
    <row r="3" spans="1:8" ht="18" customHeight="1" thickBot="1" x14ac:dyDescent="0.25">
      <c r="A3" s="445" t="s">
        <v>67</v>
      </c>
      <c r="B3" s="445"/>
      <c r="C3" s="445"/>
      <c r="D3" s="445"/>
      <c r="E3" s="445"/>
      <c r="F3" s="445"/>
      <c r="G3" s="445"/>
      <c r="H3" s="445"/>
    </row>
    <row r="4" spans="1:8" ht="13.5" customHeight="1" x14ac:dyDescent="0.2">
      <c r="A4" s="448"/>
      <c r="B4" s="448"/>
      <c r="C4" s="448"/>
      <c r="D4" s="448"/>
      <c r="E4" s="448"/>
      <c r="F4" s="448"/>
      <c r="G4" s="448"/>
      <c r="H4" s="448"/>
    </row>
    <row r="5" spans="1:8" ht="35.25" customHeight="1" x14ac:dyDescent="0.2">
      <c r="A5" s="449" t="s">
        <v>0</v>
      </c>
      <c r="B5" s="446" t="s">
        <v>4</v>
      </c>
      <c r="C5" s="446"/>
      <c r="D5" s="446"/>
      <c r="E5" s="39" t="s">
        <v>1</v>
      </c>
      <c r="F5" s="446" t="s">
        <v>2</v>
      </c>
      <c r="G5" s="446"/>
      <c r="H5" s="446" t="s">
        <v>13</v>
      </c>
    </row>
    <row r="6" spans="1:8" ht="12.75" customHeight="1" x14ac:dyDescent="0.2">
      <c r="A6" s="450"/>
      <c r="B6" s="446" t="s">
        <v>3</v>
      </c>
      <c r="C6" s="446" t="s">
        <v>10</v>
      </c>
      <c r="D6" s="446" t="s">
        <v>70</v>
      </c>
      <c r="E6" s="446" t="s">
        <v>5</v>
      </c>
      <c r="F6" s="446" t="s">
        <v>6</v>
      </c>
      <c r="G6" s="447" t="s">
        <v>7</v>
      </c>
      <c r="H6" s="446"/>
    </row>
    <row r="7" spans="1:8" ht="67.5" customHeight="1" x14ac:dyDescent="0.2">
      <c r="A7" s="450"/>
      <c r="B7" s="446"/>
      <c r="C7" s="446"/>
      <c r="D7" s="446"/>
      <c r="E7" s="446"/>
      <c r="F7" s="446"/>
      <c r="G7" s="447"/>
      <c r="H7" s="446"/>
    </row>
    <row r="8" spans="1:8" ht="17.25" thickBot="1" x14ac:dyDescent="0.25">
      <c r="A8" s="437" t="s">
        <v>90</v>
      </c>
      <c r="B8" s="437"/>
      <c r="C8" s="437"/>
      <c r="D8" s="437"/>
      <c r="E8" s="437"/>
      <c r="F8" s="437"/>
      <c r="G8" s="437"/>
      <c r="H8" s="437"/>
    </row>
    <row r="9" spans="1:8" ht="96.75" customHeight="1" x14ac:dyDescent="0.2">
      <c r="A9" s="36" t="s">
        <v>39</v>
      </c>
      <c r="B9" s="36" t="s">
        <v>83</v>
      </c>
      <c r="C9" s="36" t="s">
        <v>1799</v>
      </c>
      <c r="D9" s="36" t="s">
        <v>84</v>
      </c>
      <c r="E9" s="36" t="s">
        <v>73</v>
      </c>
      <c r="F9" s="36" t="s">
        <v>1800</v>
      </c>
      <c r="G9" s="22">
        <v>275000000</v>
      </c>
      <c r="H9" s="16" t="s">
        <v>66</v>
      </c>
    </row>
    <row r="10" spans="1:8" ht="49.5" x14ac:dyDescent="0.2">
      <c r="A10" s="36" t="s">
        <v>39</v>
      </c>
      <c r="B10" s="36" t="s">
        <v>85</v>
      </c>
      <c r="C10" s="36" t="s">
        <v>86</v>
      </c>
      <c r="D10" s="36" t="s">
        <v>87</v>
      </c>
      <c r="E10" s="36" t="s">
        <v>73</v>
      </c>
      <c r="F10" s="36" t="s">
        <v>74</v>
      </c>
      <c r="G10" s="22">
        <v>400000000</v>
      </c>
      <c r="H10" s="16" t="s">
        <v>66</v>
      </c>
    </row>
    <row r="11" spans="1:8" ht="49.5" x14ac:dyDescent="0.2">
      <c r="A11" s="36" t="s">
        <v>39</v>
      </c>
      <c r="B11" s="36" t="s">
        <v>83</v>
      </c>
      <c r="C11" s="36" t="s">
        <v>1799</v>
      </c>
      <c r="D11" s="36" t="s">
        <v>88</v>
      </c>
      <c r="E11" s="36" t="s">
        <v>73</v>
      </c>
      <c r="F11" s="36" t="s">
        <v>1800</v>
      </c>
      <c r="G11" s="22">
        <v>275000000</v>
      </c>
      <c r="H11" s="16" t="s">
        <v>66</v>
      </c>
    </row>
    <row r="12" spans="1:8" ht="49.5" x14ac:dyDescent="0.2">
      <c r="A12" s="36" t="s">
        <v>33</v>
      </c>
      <c r="B12" s="36" t="s">
        <v>1801</v>
      </c>
      <c r="C12" s="36" t="s">
        <v>71</v>
      </c>
      <c r="D12" s="36" t="s">
        <v>72</v>
      </c>
      <c r="E12" s="36" t="s">
        <v>73</v>
      </c>
      <c r="F12" s="36" t="s">
        <v>74</v>
      </c>
      <c r="G12" s="22">
        <v>400000000</v>
      </c>
      <c r="H12" s="16" t="s">
        <v>66</v>
      </c>
    </row>
    <row r="13" spans="1:8" ht="49.5" x14ac:dyDescent="0.2">
      <c r="A13" s="36" t="s">
        <v>23</v>
      </c>
      <c r="B13" s="36" t="s">
        <v>75</v>
      </c>
      <c r="C13" s="36" t="s">
        <v>76</v>
      </c>
      <c r="D13" s="36" t="s">
        <v>77</v>
      </c>
      <c r="E13" s="36" t="s">
        <v>78</v>
      </c>
      <c r="F13" s="36" t="s">
        <v>74</v>
      </c>
      <c r="G13" s="22">
        <v>400000000</v>
      </c>
      <c r="H13" s="16" t="s">
        <v>66</v>
      </c>
    </row>
    <row r="14" spans="1:8" ht="33" x14ac:dyDescent="0.2">
      <c r="A14" s="36" t="s">
        <v>23</v>
      </c>
      <c r="B14" s="36" t="s">
        <v>79</v>
      </c>
      <c r="C14" s="36" t="s">
        <v>80</v>
      </c>
      <c r="D14" s="36" t="s">
        <v>81</v>
      </c>
      <c r="E14" s="36" t="s">
        <v>82</v>
      </c>
      <c r="F14" s="36" t="s">
        <v>1800</v>
      </c>
      <c r="G14" s="22">
        <v>275000000</v>
      </c>
      <c r="H14" s="16" t="s">
        <v>66</v>
      </c>
    </row>
    <row r="15" spans="1:8" ht="17.25" thickBot="1" x14ac:dyDescent="0.25">
      <c r="A15" s="441" t="s">
        <v>69</v>
      </c>
      <c r="B15" s="441"/>
      <c r="C15" s="441"/>
      <c r="D15" s="441"/>
      <c r="E15" s="441"/>
      <c r="F15" s="442"/>
      <c r="G15" s="10">
        <f>SUM(G9:G14)</f>
        <v>2025000000</v>
      </c>
      <c r="H15" s="11"/>
    </row>
    <row r="16" spans="1:8" ht="16.5" x14ac:dyDescent="0.2">
      <c r="A16" s="439" t="s">
        <v>134</v>
      </c>
      <c r="B16" s="439"/>
      <c r="C16" s="439"/>
      <c r="D16" s="439"/>
      <c r="E16" s="439"/>
      <c r="F16" s="439"/>
      <c r="G16" s="439"/>
      <c r="H16" s="439"/>
    </row>
    <row r="17" spans="1:9" ht="49.5" x14ac:dyDescent="0.2">
      <c r="A17" s="7" t="s">
        <v>930</v>
      </c>
      <c r="B17" s="7" t="s">
        <v>154</v>
      </c>
      <c r="C17" s="7" t="s">
        <v>155</v>
      </c>
      <c r="D17" s="7" t="s">
        <v>156</v>
      </c>
      <c r="E17" s="7" t="s">
        <v>157</v>
      </c>
      <c r="F17" s="7" t="s">
        <v>158</v>
      </c>
      <c r="G17" s="8">
        <v>225976719.13999999</v>
      </c>
      <c r="H17" s="16" t="s">
        <v>66</v>
      </c>
    </row>
    <row r="18" spans="1:9" ht="49.5" x14ac:dyDescent="0.2">
      <c r="A18" s="7" t="s">
        <v>930</v>
      </c>
      <c r="B18" s="7" t="s">
        <v>159</v>
      </c>
      <c r="C18" s="7" t="s">
        <v>160</v>
      </c>
      <c r="D18" s="7" t="s">
        <v>156</v>
      </c>
      <c r="E18" s="7" t="s">
        <v>157</v>
      </c>
      <c r="F18" s="7" t="s">
        <v>158</v>
      </c>
      <c r="G18" s="8">
        <v>128702000</v>
      </c>
      <c r="H18" s="16" t="s">
        <v>66</v>
      </c>
    </row>
    <row r="19" spans="1:9" ht="49.5" x14ac:dyDescent="0.2">
      <c r="A19" s="7" t="s">
        <v>44</v>
      </c>
      <c r="B19" s="7" t="s">
        <v>161</v>
      </c>
      <c r="C19" s="7" t="s">
        <v>162</v>
      </c>
      <c r="D19" s="7" t="s">
        <v>163</v>
      </c>
      <c r="E19" s="7" t="s">
        <v>164</v>
      </c>
      <c r="F19" s="7" t="s">
        <v>165</v>
      </c>
      <c r="G19" s="8">
        <v>111113274.5</v>
      </c>
      <c r="H19" s="16" t="s">
        <v>66</v>
      </c>
    </row>
    <row r="20" spans="1:9" ht="49.5" x14ac:dyDescent="0.2">
      <c r="A20" s="7" t="s">
        <v>44</v>
      </c>
      <c r="B20" s="7" t="s">
        <v>166</v>
      </c>
      <c r="C20" s="7" t="s">
        <v>167</v>
      </c>
      <c r="D20" s="7" t="s">
        <v>163</v>
      </c>
      <c r="E20" s="7" t="s">
        <v>164</v>
      </c>
      <c r="F20" s="7" t="s">
        <v>165</v>
      </c>
      <c r="G20" s="8">
        <v>111113274.5</v>
      </c>
      <c r="H20" s="16" t="s">
        <v>66</v>
      </c>
      <c r="I20" s="18"/>
    </row>
    <row r="21" spans="1:9" ht="17.25" thickBot="1" x14ac:dyDescent="0.25">
      <c r="A21" s="441" t="s">
        <v>69</v>
      </c>
      <c r="B21" s="441"/>
      <c r="C21" s="441"/>
      <c r="D21" s="441"/>
      <c r="E21" s="441"/>
      <c r="F21" s="442"/>
      <c r="G21" s="10">
        <f>+SUM(G17:G20)</f>
        <v>576905268.13999999</v>
      </c>
      <c r="H21" s="11"/>
    </row>
    <row r="22" spans="1:9" ht="16.5" x14ac:dyDescent="0.2">
      <c r="A22" s="440" t="s">
        <v>169</v>
      </c>
      <c r="B22" s="440"/>
      <c r="C22" s="440"/>
      <c r="D22" s="440"/>
      <c r="E22" s="440"/>
      <c r="F22" s="440"/>
      <c r="G22" s="440"/>
      <c r="H22" s="440"/>
    </row>
    <row r="23" spans="1:9" ht="99" x14ac:dyDescent="0.2">
      <c r="A23" s="7" t="s">
        <v>169</v>
      </c>
      <c r="B23" s="7" t="s">
        <v>206</v>
      </c>
      <c r="C23" s="7" t="s">
        <v>194</v>
      </c>
      <c r="D23" s="7" t="s">
        <v>206</v>
      </c>
      <c r="E23" s="7" t="s">
        <v>213</v>
      </c>
      <c r="F23" s="7" t="s">
        <v>214</v>
      </c>
      <c r="G23" s="8">
        <v>50000000</v>
      </c>
      <c r="H23" s="16" t="s">
        <v>66</v>
      </c>
    </row>
    <row r="24" spans="1:9" ht="17.25" thickBot="1" x14ac:dyDescent="0.25">
      <c r="A24" s="441" t="s">
        <v>69</v>
      </c>
      <c r="B24" s="441"/>
      <c r="C24" s="441"/>
      <c r="D24" s="441"/>
      <c r="E24" s="441"/>
      <c r="F24" s="442"/>
      <c r="G24" s="10">
        <f>+SUM(G23)</f>
        <v>50000000</v>
      </c>
      <c r="H24" s="11"/>
    </row>
    <row r="25" spans="1:9" ht="17.25" thickBot="1" x14ac:dyDescent="0.25">
      <c r="A25" s="451" t="s">
        <v>216</v>
      </c>
      <c r="B25" s="451"/>
      <c r="C25" s="451"/>
      <c r="D25" s="451"/>
      <c r="E25" s="451"/>
      <c r="F25" s="451"/>
      <c r="G25" s="451"/>
      <c r="H25" s="452"/>
    </row>
    <row r="26" spans="1:9" ht="49.5" x14ac:dyDescent="0.2">
      <c r="A26" s="7" t="s">
        <v>269</v>
      </c>
      <c r="B26" s="7" t="s">
        <v>737</v>
      </c>
      <c r="C26" s="7" t="s">
        <v>738</v>
      </c>
      <c r="D26" s="7" t="s">
        <v>739</v>
      </c>
      <c r="E26" s="7" t="s">
        <v>740</v>
      </c>
      <c r="F26" s="7" t="s">
        <v>741</v>
      </c>
      <c r="G26" s="8">
        <v>30000000</v>
      </c>
      <c r="H26" s="16" t="s">
        <v>66</v>
      </c>
    </row>
    <row r="27" spans="1:9" ht="49.5" x14ac:dyDescent="0.2">
      <c r="A27" s="7" t="s">
        <v>420</v>
      </c>
      <c r="B27" s="7" t="s">
        <v>481</v>
      </c>
      <c r="C27" s="7" t="s">
        <v>742</v>
      </c>
      <c r="D27" s="7" t="s">
        <v>743</v>
      </c>
      <c r="E27" s="7" t="s">
        <v>740</v>
      </c>
      <c r="F27" s="7" t="s">
        <v>741</v>
      </c>
      <c r="G27" s="8">
        <v>25000000</v>
      </c>
      <c r="H27" s="16" t="s">
        <v>66</v>
      </c>
    </row>
    <row r="28" spans="1:9" ht="147" customHeight="1" x14ac:dyDescent="0.2">
      <c r="A28" s="7" t="s">
        <v>1989</v>
      </c>
      <c r="B28" s="7" t="s">
        <v>243</v>
      </c>
      <c r="C28" s="7" t="s">
        <v>2110</v>
      </c>
      <c r="D28" s="7" t="s">
        <v>2111</v>
      </c>
      <c r="E28" s="7" t="s">
        <v>2112</v>
      </c>
      <c r="F28" s="7" t="s">
        <v>2113</v>
      </c>
      <c r="G28" s="8">
        <v>20000000</v>
      </c>
      <c r="H28" s="16" t="s">
        <v>66</v>
      </c>
    </row>
    <row r="29" spans="1:9" ht="131.25" customHeight="1" x14ac:dyDescent="0.2">
      <c r="A29" s="7" t="s">
        <v>2830</v>
      </c>
      <c r="B29" s="7" t="s">
        <v>2114</v>
      </c>
      <c r="C29" s="7" t="s">
        <v>2115</v>
      </c>
      <c r="D29" s="7" t="s">
        <v>1554</v>
      </c>
      <c r="E29" s="7" t="s">
        <v>2116</v>
      </c>
      <c r="F29" s="7" t="s">
        <v>2117</v>
      </c>
      <c r="G29" s="8">
        <v>150000000</v>
      </c>
      <c r="H29" s="16" t="s">
        <v>66</v>
      </c>
    </row>
    <row r="30" spans="1:9" ht="156" customHeight="1" x14ac:dyDescent="0.2">
      <c r="A30" s="7" t="s">
        <v>556</v>
      </c>
      <c r="B30" s="7" t="s">
        <v>556</v>
      </c>
      <c r="C30" s="7" t="s">
        <v>2118</v>
      </c>
      <c r="D30" s="7" t="s">
        <v>1371</v>
      </c>
      <c r="E30" s="7" t="s">
        <v>2119</v>
      </c>
      <c r="F30" s="7" t="s">
        <v>2120</v>
      </c>
      <c r="G30" s="8">
        <v>5000000</v>
      </c>
      <c r="H30" s="16" t="s">
        <v>66</v>
      </c>
    </row>
    <row r="31" spans="1:9" ht="17.25" thickBot="1" x14ac:dyDescent="0.25">
      <c r="A31" s="437" t="s">
        <v>69</v>
      </c>
      <c r="B31" s="437"/>
      <c r="C31" s="437"/>
      <c r="D31" s="437"/>
      <c r="E31" s="437"/>
      <c r="F31" s="438"/>
      <c r="G31" s="10">
        <f>+SUM(G26:G30)</f>
        <v>230000000</v>
      </c>
      <c r="H31" s="11"/>
    </row>
    <row r="32" spans="1:9" ht="17.25" thickBot="1" x14ac:dyDescent="0.25">
      <c r="A32" s="436" t="s">
        <v>754</v>
      </c>
      <c r="B32" s="436"/>
      <c r="C32" s="436"/>
      <c r="D32" s="436"/>
      <c r="E32" s="436"/>
      <c r="F32" s="436"/>
      <c r="G32" s="436"/>
      <c r="H32" s="436"/>
    </row>
    <row r="33" spans="1:8" ht="156" customHeight="1" x14ac:dyDescent="0.2">
      <c r="A33" s="7" t="s">
        <v>754</v>
      </c>
      <c r="B33" s="7" t="s">
        <v>822</v>
      </c>
      <c r="C33" s="7" t="s">
        <v>823</v>
      </c>
      <c r="D33" s="7" t="s">
        <v>824</v>
      </c>
      <c r="E33" s="7" t="s">
        <v>825</v>
      </c>
      <c r="F33" s="7" t="s">
        <v>826</v>
      </c>
      <c r="G33" s="8">
        <v>40000000</v>
      </c>
      <c r="H33" s="16" t="s">
        <v>1802</v>
      </c>
    </row>
    <row r="34" spans="1:8" ht="156" customHeight="1" x14ac:dyDescent="0.2">
      <c r="A34" s="7" t="s">
        <v>754</v>
      </c>
      <c r="B34" s="7" t="s">
        <v>754</v>
      </c>
      <c r="C34" s="7" t="s">
        <v>827</v>
      </c>
      <c r="D34" s="7" t="s">
        <v>828</v>
      </c>
      <c r="E34" s="7" t="s">
        <v>825</v>
      </c>
      <c r="F34" s="7" t="s">
        <v>826</v>
      </c>
      <c r="G34" s="8">
        <v>40000000</v>
      </c>
      <c r="H34" s="16" t="s">
        <v>1802</v>
      </c>
    </row>
    <row r="35" spans="1:8" ht="156" customHeight="1" x14ac:dyDescent="0.2">
      <c r="A35" s="7" t="s">
        <v>754</v>
      </c>
      <c r="B35" s="7" t="s">
        <v>829</v>
      </c>
      <c r="C35" s="7" t="s">
        <v>830</v>
      </c>
      <c r="D35" s="7" t="s">
        <v>824</v>
      </c>
      <c r="E35" s="7" t="s">
        <v>831</v>
      </c>
      <c r="F35" s="7" t="s">
        <v>832</v>
      </c>
      <c r="G35" s="8">
        <v>80000000</v>
      </c>
      <c r="H35" s="16" t="s">
        <v>1802</v>
      </c>
    </row>
    <row r="36" spans="1:8" ht="156" customHeight="1" x14ac:dyDescent="0.2">
      <c r="A36" s="7" t="s">
        <v>833</v>
      </c>
      <c r="B36" s="7" t="s">
        <v>834</v>
      </c>
      <c r="C36" s="7" t="s">
        <v>830</v>
      </c>
      <c r="D36" s="7" t="s">
        <v>835</v>
      </c>
      <c r="E36" s="7" t="s">
        <v>825</v>
      </c>
      <c r="F36" s="7" t="s">
        <v>826</v>
      </c>
      <c r="G36" s="8">
        <v>40000000</v>
      </c>
      <c r="H36" s="16" t="s">
        <v>1802</v>
      </c>
    </row>
    <row r="37" spans="1:8" ht="156" customHeight="1" x14ac:dyDescent="0.2">
      <c r="A37" s="7" t="s">
        <v>645</v>
      </c>
      <c r="B37" s="7" t="s">
        <v>151</v>
      </c>
      <c r="C37" s="7" t="s">
        <v>836</v>
      </c>
      <c r="D37" s="7" t="s">
        <v>837</v>
      </c>
      <c r="E37" s="7" t="s">
        <v>825</v>
      </c>
      <c r="F37" s="7" t="s">
        <v>826</v>
      </c>
      <c r="G37" s="8">
        <v>60000000</v>
      </c>
      <c r="H37" s="16" t="s">
        <v>1802</v>
      </c>
    </row>
    <row r="38" spans="1:8" ht="156" customHeight="1" x14ac:dyDescent="0.2">
      <c r="A38" s="7" t="s">
        <v>645</v>
      </c>
      <c r="B38" s="7" t="s">
        <v>767</v>
      </c>
      <c r="C38" s="7" t="s">
        <v>838</v>
      </c>
      <c r="D38" s="7" t="s">
        <v>839</v>
      </c>
      <c r="E38" s="7" t="s">
        <v>825</v>
      </c>
      <c r="F38" s="7" t="s">
        <v>826</v>
      </c>
      <c r="G38" s="8">
        <v>40000000</v>
      </c>
      <c r="H38" s="16" t="s">
        <v>1802</v>
      </c>
    </row>
    <row r="39" spans="1:8" ht="156" customHeight="1" x14ac:dyDescent="0.2">
      <c r="A39" s="7" t="s">
        <v>645</v>
      </c>
      <c r="B39" s="7" t="s">
        <v>767</v>
      </c>
      <c r="C39" s="7" t="s">
        <v>840</v>
      </c>
      <c r="D39" s="7" t="s">
        <v>841</v>
      </c>
      <c r="E39" s="7" t="s">
        <v>825</v>
      </c>
      <c r="F39" s="7" t="s">
        <v>826</v>
      </c>
      <c r="G39" s="8">
        <v>40000000</v>
      </c>
      <c r="H39" s="16" t="s">
        <v>1802</v>
      </c>
    </row>
    <row r="40" spans="1:8" ht="156" customHeight="1" x14ac:dyDescent="0.2">
      <c r="A40" s="7" t="s">
        <v>645</v>
      </c>
      <c r="B40" s="7" t="s">
        <v>842</v>
      </c>
      <c r="C40" s="7" t="s">
        <v>843</v>
      </c>
      <c r="D40" s="7" t="s">
        <v>844</v>
      </c>
      <c r="E40" s="7" t="s">
        <v>825</v>
      </c>
      <c r="F40" s="7" t="s">
        <v>826</v>
      </c>
      <c r="G40" s="8">
        <v>40000000</v>
      </c>
      <c r="H40" s="16" t="s">
        <v>1802</v>
      </c>
    </row>
    <row r="41" spans="1:8" ht="156" customHeight="1" x14ac:dyDescent="0.2">
      <c r="A41" s="7" t="s">
        <v>645</v>
      </c>
      <c r="B41" s="7" t="s">
        <v>845</v>
      </c>
      <c r="C41" s="7" t="s">
        <v>846</v>
      </c>
      <c r="D41" s="7" t="s">
        <v>839</v>
      </c>
      <c r="E41" s="7" t="s">
        <v>825</v>
      </c>
      <c r="F41" s="7" t="s">
        <v>826</v>
      </c>
      <c r="G41" s="8">
        <v>40000000</v>
      </c>
      <c r="H41" s="16" t="s">
        <v>1802</v>
      </c>
    </row>
    <row r="42" spans="1:8" ht="156" customHeight="1" x14ac:dyDescent="0.2">
      <c r="A42" s="7" t="s">
        <v>645</v>
      </c>
      <c r="B42" s="7" t="s">
        <v>845</v>
      </c>
      <c r="C42" s="7" t="s">
        <v>847</v>
      </c>
      <c r="D42" s="7" t="s">
        <v>848</v>
      </c>
      <c r="E42" s="7" t="s">
        <v>849</v>
      </c>
      <c r="F42" s="7" t="s">
        <v>832</v>
      </c>
      <c r="G42" s="8">
        <v>80000000</v>
      </c>
      <c r="H42" s="16" t="s">
        <v>66</v>
      </c>
    </row>
    <row r="43" spans="1:8" ht="156" customHeight="1" x14ac:dyDescent="0.2">
      <c r="A43" s="7" t="s">
        <v>850</v>
      </c>
      <c r="B43" s="7" t="s">
        <v>151</v>
      </c>
      <c r="C43" s="7" t="s">
        <v>851</v>
      </c>
      <c r="D43" s="7" t="s">
        <v>837</v>
      </c>
      <c r="E43" s="7" t="s">
        <v>852</v>
      </c>
      <c r="F43" s="7" t="s">
        <v>826</v>
      </c>
      <c r="G43" s="8">
        <v>40000000</v>
      </c>
      <c r="H43" s="16" t="s">
        <v>1802</v>
      </c>
    </row>
    <row r="44" spans="1:8" ht="156" customHeight="1" x14ac:dyDescent="0.2">
      <c r="A44" s="7" t="s">
        <v>645</v>
      </c>
      <c r="B44" s="7" t="s">
        <v>853</v>
      </c>
      <c r="C44" s="7" t="s">
        <v>854</v>
      </c>
      <c r="D44" s="7" t="s">
        <v>839</v>
      </c>
      <c r="E44" s="7" t="s">
        <v>831</v>
      </c>
      <c r="F44" s="7" t="s">
        <v>826</v>
      </c>
      <c r="G44" s="8">
        <v>40000000</v>
      </c>
      <c r="H44" s="16" t="s">
        <v>1802</v>
      </c>
    </row>
    <row r="45" spans="1:8" ht="156" customHeight="1" x14ac:dyDescent="0.2">
      <c r="A45" s="7" t="s">
        <v>780</v>
      </c>
      <c r="B45" s="7" t="s">
        <v>855</v>
      </c>
      <c r="C45" s="7" t="s">
        <v>856</v>
      </c>
      <c r="D45" s="7" t="s">
        <v>857</v>
      </c>
      <c r="E45" s="7" t="s">
        <v>852</v>
      </c>
      <c r="F45" s="7" t="s">
        <v>826</v>
      </c>
      <c r="G45" s="8">
        <v>60000000</v>
      </c>
      <c r="H45" s="16" t="s">
        <v>1802</v>
      </c>
    </row>
    <row r="46" spans="1:8" ht="156" customHeight="1" x14ac:dyDescent="0.2">
      <c r="A46" s="7" t="s">
        <v>780</v>
      </c>
      <c r="B46" s="7" t="s">
        <v>858</v>
      </c>
      <c r="C46" s="7" t="s">
        <v>859</v>
      </c>
      <c r="D46" s="7" t="s">
        <v>860</v>
      </c>
      <c r="E46" s="7" t="s">
        <v>831</v>
      </c>
      <c r="F46" s="7" t="s">
        <v>826</v>
      </c>
      <c r="G46" s="8">
        <v>40000000</v>
      </c>
      <c r="H46" s="16" t="s">
        <v>1802</v>
      </c>
    </row>
    <row r="47" spans="1:8" ht="156" customHeight="1" x14ac:dyDescent="0.2">
      <c r="A47" s="7" t="s">
        <v>780</v>
      </c>
      <c r="B47" s="7" t="s">
        <v>861</v>
      </c>
      <c r="C47" s="7" t="s">
        <v>862</v>
      </c>
      <c r="D47" s="7" t="s">
        <v>863</v>
      </c>
      <c r="E47" s="7" t="s">
        <v>831</v>
      </c>
      <c r="F47" s="7" t="s">
        <v>826</v>
      </c>
      <c r="G47" s="8">
        <v>40000000</v>
      </c>
      <c r="H47" s="16" t="s">
        <v>1802</v>
      </c>
    </row>
    <row r="48" spans="1:8" ht="156" customHeight="1" x14ac:dyDescent="0.2">
      <c r="A48" s="7" t="s">
        <v>780</v>
      </c>
      <c r="B48" s="7" t="s">
        <v>861</v>
      </c>
      <c r="C48" s="7" t="s">
        <v>864</v>
      </c>
      <c r="D48" s="7" t="s">
        <v>865</v>
      </c>
      <c r="E48" s="7" t="s">
        <v>831</v>
      </c>
      <c r="F48" s="7" t="s">
        <v>826</v>
      </c>
      <c r="G48" s="8">
        <v>40000000</v>
      </c>
      <c r="H48" s="16" t="s">
        <v>1802</v>
      </c>
    </row>
    <row r="49" spans="1:8" ht="156" customHeight="1" x14ac:dyDescent="0.2">
      <c r="A49" s="7" t="s">
        <v>780</v>
      </c>
      <c r="B49" s="7" t="s">
        <v>861</v>
      </c>
      <c r="C49" s="7" t="s">
        <v>2851</v>
      </c>
      <c r="D49" s="7" t="s">
        <v>865</v>
      </c>
      <c r="E49" s="7" t="s">
        <v>831</v>
      </c>
      <c r="F49" s="7" t="s">
        <v>2852</v>
      </c>
      <c r="G49" s="8">
        <v>40000000</v>
      </c>
      <c r="H49" s="16" t="s">
        <v>1802</v>
      </c>
    </row>
    <row r="50" spans="1:8" ht="156" customHeight="1" x14ac:dyDescent="0.2">
      <c r="A50" s="7" t="s">
        <v>780</v>
      </c>
      <c r="B50" s="7" t="s">
        <v>866</v>
      </c>
      <c r="C50" s="7" t="s">
        <v>867</v>
      </c>
      <c r="D50" s="7" t="s">
        <v>860</v>
      </c>
      <c r="E50" s="7" t="s">
        <v>868</v>
      </c>
      <c r="F50" s="7" t="s">
        <v>832</v>
      </c>
      <c r="G50" s="8">
        <v>80000000</v>
      </c>
      <c r="H50" s="16" t="s">
        <v>1802</v>
      </c>
    </row>
    <row r="51" spans="1:8" ht="156" customHeight="1" x14ac:dyDescent="0.2">
      <c r="A51" s="7" t="s">
        <v>780</v>
      </c>
      <c r="B51" s="7" t="s">
        <v>869</v>
      </c>
      <c r="C51" s="7" t="s">
        <v>870</v>
      </c>
      <c r="D51" s="7" t="s">
        <v>865</v>
      </c>
      <c r="E51" s="7" t="s">
        <v>831</v>
      </c>
      <c r="F51" s="7" t="s">
        <v>826</v>
      </c>
      <c r="G51" s="8">
        <v>45000000</v>
      </c>
      <c r="H51" s="16" t="s">
        <v>1802</v>
      </c>
    </row>
    <row r="52" spans="1:8" ht="156" customHeight="1" x14ac:dyDescent="0.2">
      <c r="A52" s="7" t="s">
        <v>780</v>
      </c>
      <c r="B52" s="7" t="s">
        <v>871</v>
      </c>
      <c r="C52" s="7" t="s">
        <v>872</v>
      </c>
      <c r="D52" s="7" t="s">
        <v>873</v>
      </c>
      <c r="E52" s="7" t="s">
        <v>849</v>
      </c>
      <c r="F52" s="7" t="s">
        <v>832</v>
      </c>
      <c r="G52" s="8">
        <v>80000000</v>
      </c>
      <c r="H52" s="16" t="s">
        <v>1802</v>
      </c>
    </row>
    <row r="53" spans="1:8" ht="17.25" thickBot="1" x14ac:dyDescent="0.25">
      <c r="A53" s="441" t="s">
        <v>69</v>
      </c>
      <c r="B53" s="441"/>
      <c r="C53" s="441"/>
      <c r="D53" s="441"/>
      <c r="E53" s="441"/>
      <c r="F53" s="442"/>
      <c r="G53" s="10">
        <f>+SUM(G33:G52)</f>
        <v>1005000000</v>
      </c>
      <c r="H53" s="11"/>
    </row>
    <row r="54" spans="1:8" ht="17.25" thickBot="1" x14ac:dyDescent="0.25">
      <c r="A54" s="437" t="s">
        <v>906</v>
      </c>
      <c r="B54" s="437"/>
      <c r="C54" s="437"/>
      <c r="D54" s="437"/>
      <c r="E54" s="437"/>
      <c r="F54" s="437"/>
      <c r="G54" s="437"/>
      <c r="H54" s="437"/>
    </row>
    <row r="55" spans="1:8" ht="80.25" customHeight="1" x14ac:dyDescent="0.2">
      <c r="A55" s="7" t="s">
        <v>907</v>
      </c>
      <c r="B55" s="7" t="s">
        <v>908</v>
      </c>
      <c r="C55" s="7" t="s">
        <v>909</v>
      </c>
      <c r="D55" s="7" t="s">
        <v>910</v>
      </c>
      <c r="E55" s="7" t="s">
        <v>911</v>
      </c>
      <c r="F55" s="7" t="s">
        <v>912</v>
      </c>
      <c r="G55" s="8">
        <v>463393700</v>
      </c>
      <c r="H55" s="9" t="s">
        <v>66</v>
      </c>
    </row>
    <row r="56" spans="1:8" ht="80.25" customHeight="1" x14ac:dyDescent="0.2">
      <c r="A56" s="7" t="s">
        <v>734</v>
      </c>
      <c r="B56" s="7" t="s">
        <v>900</v>
      </c>
      <c r="C56" s="7" t="s">
        <v>901</v>
      </c>
      <c r="D56" s="7" t="s">
        <v>746</v>
      </c>
      <c r="E56" s="7" t="s">
        <v>1642</v>
      </c>
      <c r="F56" s="7" t="s">
        <v>1643</v>
      </c>
      <c r="G56" s="8">
        <v>297495000</v>
      </c>
      <c r="H56" s="9" t="s">
        <v>66</v>
      </c>
    </row>
    <row r="57" spans="1:8" ht="80.25" customHeight="1" x14ac:dyDescent="0.2">
      <c r="A57" s="7" t="s">
        <v>734</v>
      </c>
      <c r="B57" s="7" t="s">
        <v>1644</v>
      </c>
      <c r="C57" s="7" t="s">
        <v>891</v>
      </c>
      <c r="D57" s="7" t="s">
        <v>1645</v>
      </c>
      <c r="E57" s="7" t="s">
        <v>911</v>
      </c>
      <c r="F57" s="7" t="s">
        <v>1643</v>
      </c>
      <c r="G57" s="8">
        <v>225375000</v>
      </c>
      <c r="H57" s="9" t="s">
        <v>66</v>
      </c>
    </row>
    <row r="58" spans="1:8" ht="17.25" thickBot="1" x14ac:dyDescent="0.25">
      <c r="A58" s="441" t="s">
        <v>69</v>
      </c>
      <c r="B58" s="441"/>
      <c r="C58" s="441"/>
      <c r="D58" s="441"/>
      <c r="E58" s="441"/>
      <c r="F58" s="442"/>
      <c r="G58" s="10">
        <f>+SUM(G55:G57)</f>
        <v>986263700</v>
      </c>
      <c r="H58" s="11"/>
    </row>
    <row r="59" spans="1:8" ht="17.25" thickBot="1" x14ac:dyDescent="0.25">
      <c r="A59" s="436" t="s">
        <v>932</v>
      </c>
      <c r="B59" s="436"/>
      <c r="C59" s="436"/>
      <c r="D59" s="436"/>
      <c r="E59" s="436"/>
      <c r="F59" s="436"/>
      <c r="G59" s="436"/>
      <c r="H59" s="436"/>
    </row>
    <row r="60" spans="1:8" ht="123" customHeight="1" x14ac:dyDescent="0.2">
      <c r="A60" s="290" t="s">
        <v>933</v>
      </c>
      <c r="B60" s="291" t="s">
        <v>989</v>
      </c>
      <c r="C60" s="292" t="s">
        <v>990</v>
      </c>
      <c r="D60" s="292" t="s">
        <v>991</v>
      </c>
      <c r="E60" s="293" t="s">
        <v>992</v>
      </c>
      <c r="F60" s="293" t="s">
        <v>993</v>
      </c>
      <c r="G60" s="8">
        <v>200000000</v>
      </c>
      <c r="H60" s="288" t="s">
        <v>66</v>
      </c>
    </row>
    <row r="61" spans="1:8" ht="123" customHeight="1" x14ac:dyDescent="0.2">
      <c r="A61" s="290" t="s">
        <v>933</v>
      </c>
      <c r="B61" s="291" t="s">
        <v>994</v>
      </c>
      <c r="C61" s="292" t="s">
        <v>935</v>
      </c>
      <c r="D61" s="292" t="s">
        <v>995</v>
      </c>
      <c r="E61" s="293" t="s">
        <v>992</v>
      </c>
      <c r="F61" s="293" t="s">
        <v>996</v>
      </c>
      <c r="G61" s="8">
        <v>60000000</v>
      </c>
      <c r="H61" s="289" t="s">
        <v>66</v>
      </c>
    </row>
    <row r="62" spans="1:8" ht="123" customHeight="1" x14ac:dyDescent="0.2">
      <c r="A62" s="290" t="s">
        <v>933</v>
      </c>
      <c r="B62" s="291" t="s">
        <v>2833</v>
      </c>
      <c r="C62" s="292" t="s">
        <v>935</v>
      </c>
      <c r="D62" s="292" t="s">
        <v>995</v>
      </c>
      <c r="E62" s="293" t="s">
        <v>2834</v>
      </c>
      <c r="F62" s="293" t="s">
        <v>2835</v>
      </c>
      <c r="G62" s="8">
        <v>250000000</v>
      </c>
      <c r="H62" s="289" t="s">
        <v>66</v>
      </c>
    </row>
    <row r="63" spans="1:8" ht="17.25" thickBot="1" x14ac:dyDescent="0.25">
      <c r="A63" s="441" t="s">
        <v>69</v>
      </c>
      <c r="B63" s="441"/>
      <c r="C63" s="441"/>
      <c r="D63" s="441"/>
      <c r="E63" s="441"/>
      <c r="F63" s="442"/>
      <c r="G63" s="287">
        <f>+SUM(G60:G62)</f>
        <v>510000000</v>
      </c>
      <c r="H63" s="11"/>
    </row>
    <row r="64" spans="1:8" ht="17.25" thickBot="1" x14ac:dyDescent="0.25">
      <c r="A64" s="436" t="s">
        <v>999</v>
      </c>
      <c r="B64" s="436"/>
      <c r="C64" s="436"/>
      <c r="D64" s="436"/>
      <c r="E64" s="436"/>
      <c r="F64" s="436"/>
      <c r="G64" s="436"/>
      <c r="H64" s="436"/>
    </row>
    <row r="65" spans="1:8" ht="123" customHeight="1" x14ac:dyDescent="0.2">
      <c r="A65" s="290" t="s">
        <v>2837</v>
      </c>
      <c r="B65" s="291" t="s">
        <v>1044</v>
      </c>
      <c r="C65" s="292" t="s">
        <v>2838</v>
      </c>
      <c r="D65" s="292" t="s">
        <v>1045</v>
      </c>
      <c r="E65" s="293" t="s">
        <v>1046</v>
      </c>
      <c r="F65" s="293" t="s">
        <v>1043</v>
      </c>
      <c r="G65" s="8">
        <v>600000000</v>
      </c>
      <c r="H65" s="289" t="s">
        <v>66</v>
      </c>
    </row>
    <row r="66" spans="1:8" ht="123" customHeight="1" x14ac:dyDescent="0.2">
      <c r="A66" s="290" t="s">
        <v>210</v>
      </c>
      <c r="B66" s="291" t="s">
        <v>2839</v>
      </c>
      <c r="C66" s="292" t="s">
        <v>2840</v>
      </c>
      <c r="D66" s="292" t="s">
        <v>1041</v>
      </c>
      <c r="E66" s="293" t="s">
        <v>1042</v>
      </c>
      <c r="F66" s="293" t="s">
        <v>1043</v>
      </c>
      <c r="G66" s="8">
        <v>600000000</v>
      </c>
      <c r="H66" s="289" t="s">
        <v>66</v>
      </c>
    </row>
    <row r="67" spans="1:8" ht="17.25" thickBot="1" x14ac:dyDescent="0.25">
      <c r="A67" s="437" t="s">
        <v>69</v>
      </c>
      <c r="B67" s="437"/>
      <c r="C67" s="437"/>
      <c r="D67" s="437"/>
      <c r="E67" s="437"/>
      <c r="F67" s="438"/>
      <c r="G67" s="10">
        <f>+SUM(G65:G66)</f>
        <v>1200000000</v>
      </c>
      <c r="H67" s="11"/>
    </row>
    <row r="68" spans="1:8" ht="17.25" thickBot="1" x14ac:dyDescent="0.25">
      <c r="A68" s="437" t="s">
        <v>1134</v>
      </c>
      <c r="B68" s="437"/>
      <c r="C68" s="437"/>
      <c r="D68" s="437"/>
      <c r="E68" s="437"/>
      <c r="F68" s="437"/>
      <c r="G68" s="437"/>
      <c r="H68" s="437"/>
    </row>
    <row r="69" spans="1:8" ht="99" x14ac:dyDescent="0.2">
      <c r="A69" s="7" t="s">
        <v>1134</v>
      </c>
      <c r="B69" s="7" t="s">
        <v>2099</v>
      </c>
      <c r="C69" s="7" t="s">
        <v>2100</v>
      </c>
      <c r="D69" s="7" t="s">
        <v>2101</v>
      </c>
      <c r="E69" s="7" t="s">
        <v>2102</v>
      </c>
      <c r="F69" s="7" t="s">
        <v>2103</v>
      </c>
      <c r="G69" s="8">
        <v>49485711.058194391</v>
      </c>
      <c r="H69" s="9" t="s">
        <v>66</v>
      </c>
    </row>
    <row r="70" spans="1:8" ht="33" x14ac:dyDescent="0.2">
      <c r="A70" s="7" t="s">
        <v>1134</v>
      </c>
      <c r="B70" s="7" t="s">
        <v>1185</v>
      </c>
      <c r="C70" s="7" t="s">
        <v>1186</v>
      </c>
      <c r="D70" s="7" t="s">
        <v>998</v>
      </c>
      <c r="E70" s="7" t="s">
        <v>1187</v>
      </c>
      <c r="F70" s="7" t="s">
        <v>1188</v>
      </c>
      <c r="G70" s="8">
        <v>256000000</v>
      </c>
      <c r="H70" s="9" t="s">
        <v>66</v>
      </c>
    </row>
    <row r="71" spans="1:8" ht="33" x14ac:dyDescent="0.2">
      <c r="A71" s="7" t="s">
        <v>1140</v>
      </c>
      <c r="B71" s="7" t="s">
        <v>1195</v>
      </c>
      <c r="C71" s="7" t="s">
        <v>1196</v>
      </c>
      <c r="D71" s="7" t="s">
        <v>1197</v>
      </c>
      <c r="E71" s="7" t="s">
        <v>1187</v>
      </c>
      <c r="F71" s="7" t="s">
        <v>1188</v>
      </c>
      <c r="G71" s="8">
        <v>401000000</v>
      </c>
      <c r="H71" s="9" t="s">
        <v>66</v>
      </c>
    </row>
    <row r="72" spans="1:8" ht="33" x14ac:dyDescent="0.2">
      <c r="A72" s="7" t="s">
        <v>1140</v>
      </c>
      <c r="B72" s="7" t="s">
        <v>1198</v>
      </c>
      <c r="C72" s="7" t="s">
        <v>1199</v>
      </c>
      <c r="D72" s="7" t="s">
        <v>1200</v>
      </c>
      <c r="E72" s="7" t="s">
        <v>1187</v>
      </c>
      <c r="F72" s="7" t="s">
        <v>1188</v>
      </c>
      <c r="G72" s="8">
        <v>323000000</v>
      </c>
      <c r="H72" s="9" t="s">
        <v>66</v>
      </c>
    </row>
    <row r="73" spans="1:8" ht="33" x14ac:dyDescent="0.2">
      <c r="A73" s="7" t="s">
        <v>1156</v>
      </c>
      <c r="B73" s="7" t="s">
        <v>1189</v>
      </c>
      <c r="C73" s="7" t="s">
        <v>1190</v>
      </c>
      <c r="D73" s="7" t="s">
        <v>1191</v>
      </c>
      <c r="E73" s="7" t="s">
        <v>1187</v>
      </c>
      <c r="F73" s="7" t="s">
        <v>1188</v>
      </c>
      <c r="G73" s="8">
        <v>323000000</v>
      </c>
      <c r="H73" s="9" t="s">
        <v>66</v>
      </c>
    </row>
    <row r="74" spans="1:8" ht="33" x14ac:dyDescent="0.2">
      <c r="A74" s="7" t="s">
        <v>1156</v>
      </c>
      <c r="B74" s="7" t="s">
        <v>1192</v>
      </c>
      <c r="C74" s="7" t="s">
        <v>1193</v>
      </c>
      <c r="D74" s="7" t="s">
        <v>1194</v>
      </c>
      <c r="E74" s="7" t="s">
        <v>1187</v>
      </c>
      <c r="F74" s="7" t="s">
        <v>1188</v>
      </c>
      <c r="G74" s="8">
        <v>276500000</v>
      </c>
      <c r="H74" s="9" t="s">
        <v>66</v>
      </c>
    </row>
    <row r="75" spans="1:8" ht="33" x14ac:dyDescent="0.2">
      <c r="A75" s="7" t="s">
        <v>1156</v>
      </c>
      <c r="B75" s="7" t="s">
        <v>1201</v>
      </c>
      <c r="C75" s="7" t="s">
        <v>1190</v>
      </c>
      <c r="D75" s="7" t="s">
        <v>1202</v>
      </c>
      <c r="E75" s="7" t="s">
        <v>1187</v>
      </c>
      <c r="F75" s="7" t="s">
        <v>1188</v>
      </c>
      <c r="G75" s="8">
        <v>325000000</v>
      </c>
      <c r="H75" s="9" t="s">
        <v>66</v>
      </c>
    </row>
    <row r="76" spans="1:8" ht="33" x14ac:dyDescent="0.2">
      <c r="A76" s="7" t="s">
        <v>1156</v>
      </c>
      <c r="B76" s="7" t="s">
        <v>1162</v>
      </c>
      <c r="C76" s="7" t="s">
        <v>1193</v>
      </c>
      <c r="D76" s="7" t="s">
        <v>1203</v>
      </c>
      <c r="E76" s="7" t="s">
        <v>1187</v>
      </c>
      <c r="F76" s="7" t="s">
        <v>1188</v>
      </c>
      <c r="G76" s="8">
        <v>325000000</v>
      </c>
      <c r="H76" s="9" t="s">
        <v>66</v>
      </c>
    </row>
    <row r="77" spans="1:8" ht="99" x14ac:dyDescent="0.2">
      <c r="A77" s="7" t="s">
        <v>2104</v>
      </c>
      <c r="B77" s="7" t="s">
        <v>2105</v>
      </c>
      <c r="C77" s="7" t="s">
        <v>2106</v>
      </c>
      <c r="D77" s="7" t="s">
        <v>2107</v>
      </c>
      <c r="E77" s="7" t="s">
        <v>2108</v>
      </c>
      <c r="F77" s="7" t="s">
        <v>2109</v>
      </c>
      <c r="G77" s="8">
        <v>4580857.5189848598</v>
      </c>
      <c r="H77" s="9" t="s">
        <v>66</v>
      </c>
    </row>
    <row r="78" spans="1:8" ht="17.25" thickBot="1" x14ac:dyDescent="0.25">
      <c r="A78" s="437" t="s">
        <v>69</v>
      </c>
      <c r="B78" s="437"/>
      <c r="C78" s="437"/>
      <c r="D78" s="437"/>
      <c r="E78" s="437"/>
      <c r="F78" s="438"/>
      <c r="G78" s="10">
        <f>+SUM(G69:G77)</f>
        <v>2283566568.577179</v>
      </c>
      <c r="H78" s="11"/>
    </row>
    <row r="79" spans="1:8" ht="17.25" thickBot="1" x14ac:dyDescent="0.25">
      <c r="A79" s="437" t="s">
        <v>1216</v>
      </c>
      <c r="B79" s="437"/>
      <c r="C79" s="437"/>
      <c r="D79" s="437"/>
      <c r="E79" s="437"/>
      <c r="F79" s="437"/>
      <c r="G79" s="437"/>
      <c r="H79" s="437"/>
    </row>
    <row r="80" spans="1:8" ht="99" x14ac:dyDescent="0.2">
      <c r="A80" s="7" t="s">
        <v>1216</v>
      </c>
      <c r="B80" s="7" t="s">
        <v>2089</v>
      </c>
      <c r="C80" s="7" t="s">
        <v>2090</v>
      </c>
      <c r="D80" s="7" t="s">
        <v>2091</v>
      </c>
      <c r="E80" s="7" t="s">
        <v>2092</v>
      </c>
      <c r="F80" s="7" t="s">
        <v>2093</v>
      </c>
      <c r="G80" s="8">
        <v>403200000</v>
      </c>
      <c r="H80" s="9" t="s">
        <v>66</v>
      </c>
    </row>
    <row r="81" spans="1:8" ht="99" x14ac:dyDescent="0.2">
      <c r="A81" s="7" t="s">
        <v>1216</v>
      </c>
      <c r="B81" s="7" t="s">
        <v>2094</v>
      </c>
      <c r="C81" s="7" t="s">
        <v>2095</v>
      </c>
      <c r="D81" s="7" t="s">
        <v>2096</v>
      </c>
      <c r="E81" s="7" t="s">
        <v>2097</v>
      </c>
      <c r="F81" s="7" t="s">
        <v>2098</v>
      </c>
      <c r="G81" s="8">
        <v>283500000</v>
      </c>
      <c r="H81" s="9" t="s">
        <v>66</v>
      </c>
    </row>
    <row r="82" spans="1:8" ht="49.5" x14ac:dyDescent="0.2">
      <c r="A82" s="7" t="s">
        <v>1374</v>
      </c>
      <c r="B82" s="7" t="s">
        <v>1375</v>
      </c>
      <c r="C82" s="7" t="s">
        <v>1376</v>
      </c>
      <c r="D82" s="7" t="s">
        <v>1377</v>
      </c>
      <c r="E82" s="7" t="s">
        <v>1358</v>
      </c>
      <c r="F82" s="7" t="s">
        <v>1378</v>
      </c>
      <c r="G82" s="8">
        <v>286000000</v>
      </c>
      <c r="H82" s="9" t="s">
        <v>66</v>
      </c>
    </row>
    <row r="83" spans="1:8" ht="49.5" x14ac:dyDescent="0.2">
      <c r="A83" s="7" t="s">
        <v>1360</v>
      </c>
      <c r="B83" s="7" t="s">
        <v>1361</v>
      </c>
      <c r="C83" s="7" t="s">
        <v>1362</v>
      </c>
      <c r="D83" s="7" t="s">
        <v>1363</v>
      </c>
      <c r="E83" s="7" t="s">
        <v>1358</v>
      </c>
      <c r="F83" s="7" t="s">
        <v>1359</v>
      </c>
      <c r="G83" s="8">
        <v>195000000</v>
      </c>
      <c r="H83" s="9" t="s">
        <v>66</v>
      </c>
    </row>
    <row r="84" spans="1:8" ht="49.5" x14ac:dyDescent="0.2">
      <c r="A84" s="7" t="s">
        <v>1360</v>
      </c>
      <c r="B84" s="7" t="s">
        <v>1361</v>
      </c>
      <c r="C84" s="7" t="s">
        <v>1362</v>
      </c>
      <c r="D84" s="7" t="s">
        <v>1364</v>
      </c>
      <c r="E84" s="7" t="s">
        <v>1358</v>
      </c>
      <c r="F84" s="7" t="s">
        <v>1359</v>
      </c>
      <c r="G84" s="8">
        <v>195000000</v>
      </c>
      <c r="H84" s="9" t="s">
        <v>66</v>
      </c>
    </row>
    <row r="85" spans="1:8" ht="49.5" x14ac:dyDescent="0.2">
      <c r="A85" s="7" t="s">
        <v>1360</v>
      </c>
      <c r="B85" s="7" t="s">
        <v>1361</v>
      </c>
      <c r="C85" s="7" t="s">
        <v>1362</v>
      </c>
      <c r="D85" s="7" t="s">
        <v>1365</v>
      </c>
      <c r="E85" s="7" t="s">
        <v>1366</v>
      </c>
      <c r="F85" s="7" t="s">
        <v>1367</v>
      </c>
      <c r="G85" s="8">
        <v>156000000</v>
      </c>
      <c r="H85" s="9" t="s">
        <v>66</v>
      </c>
    </row>
    <row r="86" spans="1:8" ht="49.5" x14ac:dyDescent="0.2">
      <c r="A86" s="7" t="s">
        <v>1368</v>
      </c>
      <c r="B86" s="7" t="s">
        <v>1369</v>
      </c>
      <c r="C86" s="7" t="s">
        <v>1370</v>
      </c>
      <c r="D86" s="7" t="s">
        <v>1371</v>
      </c>
      <c r="E86" s="7" t="s">
        <v>1372</v>
      </c>
      <c r="F86" s="7" t="s">
        <v>1373</v>
      </c>
      <c r="G86" s="8">
        <v>234000000</v>
      </c>
      <c r="H86" s="9" t="s">
        <v>66</v>
      </c>
    </row>
    <row r="87" spans="1:8" ht="49.5" x14ac:dyDescent="0.2">
      <c r="A87" s="7" t="s">
        <v>1354</v>
      </c>
      <c r="B87" s="7" t="s">
        <v>1355</v>
      </c>
      <c r="C87" s="7" t="s">
        <v>1356</v>
      </c>
      <c r="D87" s="7" t="s">
        <v>1357</v>
      </c>
      <c r="E87" s="7" t="s">
        <v>1358</v>
      </c>
      <c r="F87" s="7" t="s">
        <v>1359</v>
      </c>
      <c r="G87" s="8">
        <v>195000000</v>
      </c>
      <c r="H87" s="9" t="s">
        <v>66</v>
      </c>
    </row>
    <row r="88" spans="1:8" ht="17.25" thickBot="1" x14ac:dyDescent="0.25">
      <c r="A88" s="437" t="s">
        <v>69</v>
      </c>
      <c r="B88" s="437"/>
      <c r="C88" s="437"/>
      <c r="D88" s="437"/>
      <c r="E88" s="437"/>
      <c r="F88" s="438"/>
      <c r="G88" s="10">
        <f>+SUM(G80:G87)</f>
        <v>1947700000</v>
      </c>
      <c r="H88" s="11"/>
    </row>
    <row r="89" spans="1:8" ht="17.25" thickBot="1" x14ac:dyDescent="0.25">
      <c r="A89" s="436" t="s">
        <v>1386</v>
      </c>
      <c r="B89" s="436"/>
      <c r="C89" s="436"/>
      <c r="D89" s="436"/>
      <c r="E89" s="436"/>
      <c r="F89" s="436"/>
      <c r="G89" s="436"/>
      <c r="H89" s="436"/>
    </row>
    <row r="90" spans="1:8" ht="33" x14ac:dyDescent="0.2">
      <c r="A90" s="7" t="s">
        <v>1399</v>
      </c>
      <c r="B90" s="7" t="s">
        <v>1422</v>
      </c>
      <c r="C90" s="7" t="s">
        <v>1423</v>
      </c>
      <c r="D90" s="7" t="s">
        <v>1424</v>
      </c>
      <c r="E90" s="7" t="s">
        <v>1425</v>
      </c>
      <c r="F90" s="7" t="s">
        <v>1426</v>
      </c>
      <c r="G90" s="8">
        <v>109500000</v>
      </c>
      <c r="H90" s="9" t="s">
        <v>66</v>
      </c>
    </row>
    <row r="91" spans="1:8" ht="49.5" x14ac:dyDescent="0.2">
      <c r="A91" s="7" t="s">
        <v>1427</v>
      </c>
      <c r="B91" s="7" t="s">
        <v>1404</v>
      </c>
      <c r="C91" s="7" t="s">
        <v>1428</v>
      </c>
      <c r="D91" s="7" t="s">
        <v>1424</v>
      </c>
      <c r="E91" s="7" t="s">
        <v>1429</v>
      </c>
      <c r="F91" s="7" t="s">
        <v>1430</v>
      </c>
      <c r="G91" s="8">
        <v>112500000</v>
      </c>
      <c r="H91" s="9" t="s">
        <v>66</v>
      </c>
    </row>
    <row r="92" spans="1:8" ht="17.25" thickBot="1" x14ac:dyDescent="0.25">
      <c r="A92" s="437" t="s">
        <v>69</v>
      </c>
      <c r="B92" s="437"/>
      <c r="C92" s="437"/>
      <c r="D92" s="437"/>
      <c r="E92" s="437"/>
      <c r="F92" s="438"/>
      <c r="G92" s="10">
        <f>+SUM(G90:G91)</f>
        <v>222000000</v>
      </c>
      <c r="H92" s="11"/>
    </row>
    <row r="93" spans="1:8" ht="17.25" thickBot="1" x14ac:dyDescent="0.25">
      <c r="A93" s="437" t="s">
        <v>511</v>
      </c>
      <c r="B93" s="437"/>
      <c r="C93" s="437"/>
      <c r="D93" s="437"/>
      <c r="E93" s="437"/>
      <c r="F93" s="437"/>
      <c r="G93" s="437"/>
      <c r="H93" s="437"/>
    </row>
    <row r="94" spans="1:8" ht="33" x14ac:dyDescent="0.2">
      <c r="A94" s="7" t="s">
        <v>511</v>
      </c>
      <c r="B94" s="7" t="s">
        <v>498</v>
      </c>
      <c r="C94" s="7" t="s">
        <v>1490</v>
      </c>
      <c r="D94" s="7" t="s">
        <v>1395</v>
      </c>
      <c r="E94" s="7" t="s">
        <v>1491</v>
      </c>
      <c r="F94" s="7" t="s">
        <v>1479</v>
      </c>
      <c r="G94" s="8">
        <v>420000000</v>
      </c>
      <c r="H94" s="9" t="s">
        <v>66</v>
      </c>
    </row>
    <row r="95" spans="1:8" ht="33" x14ac:dyDescent="0.2">
      <c r="A95" s="7" t="s">
        <v>511</v>
      </c>
      <c r="B95" s="7" t="s">
        <v>1567</v>
      </c>
      <c r="C95" s="7" t="s">
        <v>1492</v>
      </c>
      <c r="D95" s="7" t="s">
        <v>1493</v>
      </c>
      <c r="E95" s="7" t="s">
        <v>1494</v>
      </c>
      <c r="F95" s="7" t="s">
        <v>1473</v>
      </c>
      <c r="G95" s="8">
        <v>150000000</v>
      </c>
      <c r="H95" s="9" t="s">
        <v>66</v>
      </c>
    </row>
    <row r="96" spans="1:8" ht="33" x14ac:dyDescent="0.2">
      <c r="A96" s="7" t="s">
        <v>511</v>
      </c>
      <c r="B96" s="7" t="s">
        <v>1568</v>
      </c>
      <c r="C96" s="7" t="s">
        <v>1495</v>
      </c>
      <c r="D96" s="7" t="s">
        <v>1496</v>
      </c>
      <c r="E96" s="7" t="s">
        <v>1494</v>
      </c>
      <c r="F96" s="7" t="s">
        <v>1497</v>
      </c>
      <c r="G96" s="8">
        <v>120000000</v>
      </c>
      <c r="H96" s="9" t="s">
        <v>66</v>
      </c>
    </row>
    <row r="97" spans="1:8" ht="67.5" customHeight="1" x14ac:dyDescent="0.2">
      <c r="A97" s="7" t="s">
        <v>511</v>
      </c>
      <c r="B97" s="7" t="s">
        <v>587</v>
      </c>
      <c r="C97" s="7" t="s">
        <v>1498</v>
      </c>
      <c r="D97" s="7" t="s">
        <v>1499</v>
      </c>
      <c r="E97" s="7" t="s">
        <v>1046</v>
      </c>
      <c r="F97" s="7" t="s">
        <v>1500</v>
      </c>
      <c r="G97" s="8">
        <v>50000000</v>
      </c>
      <c r="H97" s="9" t="s">
        <v>66</v>
      </c>
    </row>
    <row r="98" spans="1:8" ht="67.5" customHeight="1" x14ac:dyDescent="0.2">
      <c r="A98" s="7" t="s">
        <v>511</v>
      </c>
      <c r="B98" s="7" t="s">
        <v>615</v>
      </c>
      <c r="C98" s="7" t="s">
        <v>1082</v>
      </c>
      <c r="D98" s="7" t="s">
        <v>1501</v>
      </c>
      <c r="E98" s="7" t="s">
        <v>1502</v>
      </c>
      <c r="F98" s="7" t="s">
        <v>1503</v>
      </c>
      <c r="G98" s="8">
        <v>300000000</v>
      </c>
      <c r="H98" s="9" t="s">
        <v>66</v>
      </c>
    </row>
    <row r="99" spans="1:8" ht="67.5" customHeight="1" x14ac:dyDescent="0.2">
      <c r="A99" s="7" t="s">
        <v>511</v>
      </c>
      <c r="B99" s="7" t="s">
        <v>1393</v>
      </c>
      <c r="C99" s="7" t="s">
        <v>1504</v>
      </c>
      <c r="D99" s="7" t="s">
        <v>1499</v>
      </c>
      <c r="E99" s="7" t="s">
        <v>1505</v>
      </c>
      <c r="F99" s="7" t="s">
        <v>1506</v>
      </c>
      <c r="G99" s="8">
        <v>840000000</v>
      </c>
      <c r="H99" s="9" t="s">
        <v>66</v>
      </c>
    </row>
    <row r="100" spans="1:8" ht="67.5" customHeight="1" x14ac:dyDescent="0.2">
      <c r="A100" s="7" t="s">
        <v>511</v>
      </c>
      <c r="B100" s="7" t="s">
        <v>647</v>
      </c>
      <c r="C100" s="7" t="s">
        <v>1507</v>
      </c>
      <c r="D100" s="7" t="s">
        <v>1508</v>
      </c>
      <c r="E100" s="7" t="s">
        <v>1505</v>
      </c>
      <c r="F100" s="7" t="s">
        <v>1479</v>
      </c>
      <c r="G100" s="8">
        <v>420000000</v>
      </c>
      <c r="H100" s="9" t="s">
        <v>66</v>
      </c>
    </row>
    <row r="101" spans="1:8" ht="67.5" customHeight="1" x14ac:dyDescent="0.2">
      <c r="A101" s="7" t="s">
        <v>511</v>
      </c>
      <c r="B101" s="7" t="s">
        <v>1094</v>
      </c>
      <c r="C101" s="7" t="s">
        <v>1509</v>
      </c>
      <c r="D101" s="7" t="s">
        <v>1510</v>
      </c>
      <c r="E101" s="7" t="s">
        <v>1502</v>
      </c>
      <c r="F101" s="7" t="s">
        <v>1511</v>
      </c>
      <c r="G101" s="8">
        <v>120000000</v>
      </c>
      <c r="H101" s="9" t="s">
        <v>66</v>
      </c>
    </row>
    <row r="102" spans="1:8" ht="67.5" customHeight="1" x14ac:dyDescent="0.2">
      <c r="A102" s="7" t="s">
        <v>511</v>
      </c>
      <c r="B102" s="7" t="s">
        <v>511</v>
      </c>
      <c r="C102" s="7" t="s">
        <v>1512</v>
      </c>
      <c r="D102" s="7" t="s">
        <v>1513</v>
      </c>
      <c r="E102" s="7" t="s">
        <v>1514</v>
      </c>
      <c r="F102" s="7" t="s">
        <v>1515</v>
      </c>
      <c r="G102" s="8">
        <v>120000000</v>
      </c>
      <c r="H102" s="9" t="s">
        <v>66</v>
      </c>
    </row>
    <row r="103" spans="1:8" ht="67.5" customHeight="1" x14ac:dyDescent="0.2">
      <c r="A103" s="7" t="s">
        <v>511</v>
      </c>
      <c r="B103" s="7" t="s">
        <v>1569</v>
      </c>
      <c r="C103" s="7" t="s">
        <v>1516</v>
      </c>
      <c r="D103" s="7" t="s">
        <v>1496</v>
      </c>
      <c r="E103" s="7" t="s">
        <v>1517</v>
      </c>
      <c r="F103" s="7" t="s">
        <v>1518</v>
      </c>
      <c r="G103" s="8"/>
      <c r="H103" s="9" t="s">
        <v>66</v>
      </c>
    </row>
    <row r="104" spans="1:8" ht="67.5" customHeight="1" x14ac:dyDescent="0.2">
      <c r="A104" s="7" t="s">
        <v>1097</v>
      </c>
      <c r="B104" s="7" t="s">
        <v>1570</v>
      </c>
      <c r="C104" s="7" t="s">
        <v>1519</v>
      </c>
      <c r="D104" s="7" t="s">
        <v>1520</v>
      </c>
      <c r="E104" s="7" t="s">
        <v>1443</v>
      </c>
      <c r="F104" s="7" t="s">
        <v>1521</v>
      </c>
      <c r="G104" s="8">
        <v>220500000</v>
      </c>
      <c r="H104" s="9" t="s">
        <v>66</v>
      </c>
    </row>
    <row r="105" spans="1:8" ht="33" x14ac:dyDescent="0.2">
      <c r="A105" s="7" t="s">
        <v>1097</v>
      </c>
      <c r="B105" s="7" t="s">
        <v>1571</v>
      </c>
      <c r="C105" s="7" t="s">
        <v>1522</v>
      </c>
      <c r="D105" s="7" t="s">
        <v>1523</v>
      </c>
      <c r="E105" s="7" t="s">
        <v>1461</v>
      </c>
      <c r="F105" s="7" t="s">
        <v>1524</v>
      </c>
      <c r="G105" s="8">
        <v>150000000</v>
      </c>
      <c r="H105" s="9" t="s">
        <v>66</v>
      </c>
    </row>
    <row r="106" spans="1:8" ht="33" x14ac:dyDescent="0.2">
      <c r="A106" s="7" t="s">
        <v>1097</v>
      </c>
      <c r="B106" s="7" t="s">
        <v>1571</v>
      </c>
      <c r="C106" s="7" t="s">
        <v>1522</v>
      </c>
      <c r="D106" s="7" t="s">
        <v>1394</v>
      </c>
      <c r="E106" s="7" t="s">
        <v>1461</v>
      </c>
      <c r="F106" s="7" t="s">
        <v>1525</v>
      </c>
      <c r="G106" s="8">
        <v>300000000</v>
      </c>
      <c r="H106" s="9" t="s">
        <v>66</v>
      </c>
    </row>
    <row r="107" spans="1:8" ht="33" x14ac:dyDescent="0.2">
      <c r="A107" s="7" t="s">
        <v>1097</v>
      </c>
      <c r="B107" s="7" t="s">
        <v>1572</v>
      </c>
      <c r="C107" s="7" t="s">
        <v>1526</v>
      </c>
      <c r="D107" s="7" t="s">
        <v>1394</v>
      </c>
      <c r="E107" s="7" t="s">
        <v>1461</v>
      </c>
      <c r="F107" s="7" t="s">
        <v>1527</v>
      </c>
      <c r="G107" s="8">
        <v>100000000</v>
      </c>
      <c r="H107" s="9" t="s">
        <v>66</v>
      </c>
    </row>
    <row r="108" spans="1:8" ht="33" x14ac:dyDescent="0.2">
      <c r="A108" s="7" t="s">
        <v>1097</v>
      </c>
      <c r="B108" s="7" t="s">
        <v>1393</v>
      </c>
      <c r="C108" s="7" t="s">
        <v>1504</v>
      </c>
      <c r="D108" s="7" t="s">
        <v>1499</v>
      </c>
      <c r="E108" s="7" t="s">
        <v>1505</v>
      </c>
      <c r="F108" s="7" t="s">
        <v>1506</v>
      </c>
      <c r="G108" s="8">
        <v>840000000</v>
      </c>
      <c r="H108" s="9" t="s">
        <v>66</v>
      </c>
    </row>
    <row r="109" spans="1:8" ht="33" x14ac:dyDescent="0.2">
      <c r="A109" s="7" t="s">
        <v>1097</v>
      </c>
      <c r="B109" s="7" t="s">
        <v>1055</v>
      </c>
      <c r="C109" s="7" t="s">
        <v>1528</v>
      </c>
      <c r="D109" s="7" t="s">
        <v>1394</v>
      </c>
      <c r="E109" s="7" t="s">
        <v>1529</v>
      </c>
      <c r="F109" s="7" t="s">
        <v>1479</v>
      </c>
      <c r="G109" s="8">
        <v>420000000</v>
      </c>
      <c r="H109" s="9" t="s">
        <v>66</v>
      </c>
    </row>
    <row r="110" spans="1:8" ht="33" x14ac:dyDescent="0.2">
      <c r="A110" s="7" t="s">
        <v>1097</v>
      </c>
      <c r="B110" s="7" t="s">
        <v>1573</v>
      </c>
      <c r="C110" s="7" t="s">
        <v>1100</v>
      </c>
      <c r="D110" s="7" t="s">
        <v>1530</v>
      </c>
      <c r="E110" s="7" t="s">
        <v>1461</v>
      </c>
      <c r="F110" s="7" t="s">
        <v>1531</v>
      </c>
      <c r="G110" s="8">
        <v>150000000</v>
      </c>
      <c r="H110" s="9" t="s">
        <v>66</v>
      </c>
    </row>
    <row r="111" spans="1:8" ht="33" x14ac:dyDescent="0.2">
      <c r="A111" s="7" t="s">
        <v>1069</v>
      </c>
      <c r="B111" s="7" t="s">
        <v>1471</v>
      </c>
      <c r="C111" s="7" t="s">
        <v>1074</v>
      </c>
      <c r="D111" s="7" t="s">
        <v>1471</v>
      </c>
      <c r="E111" s="7" t="s">
        <v>1472</v>
      </c>
      <c r="F111" s="7" t="s">
        <v>1473</v>
      </c>
      <c r="G111" s="8">
        <v>150000000</v>
      </c>
      <c r="H111" s="9" t="s">
        <v>66</v>
      </c>
    </row>
    <row r="112" spans="1:8" ht="33" x14ac:dyDescent="0.2">
      <c r="A112" s="7" t="s">
        <v>1069</v>
      </c>
      <c r="B112" s="7" t="s">
        <v>1069</v>
      </c>
      <c r="C112" s="7" t="s">
        <v>1435</v>
      </c>
      <c r="D112" s="7" t="s">
        <v>1474</v>
      </c>
      <c r="E112" s="7" t="s">
        <v>1472</v>
      </c>
      <c r="F112" s="7" t="s">
        <v>1475</v>
      </c>
      <c r="G112" s="8">
        <v>180000000</v>
      </c>
      <c r="H112" s="9" t="s">
        <v>66</v>
      </c>
    </row>
    <row r="113" spans="1:8" ht="33" x14ac:dyDescent="0.2">
      <c r="A113" s="7" t="s">
        <v>1069</v>
      </c>
      <c r="B113" s="7" t="s">
        <v>1075</v>
      </c>
      <c r="C113" s="7" t="s">
        <v>1476</v>
      </c>
      <c r="D113" s="7" t="s">
        <v>1477</v>
      </c>
      <c r="E113" s="7" t="s">
        <v>1478</v>
      </c>
      <c r="F113" s="7" t="s">
        <v>1479</v>
      </c>
      <c r="G113" s="8">
        <v>420000000</v>
      </c>
      <c r="H113" s="9" t="s">
        <v>66</v>
      </c>
    </row>
    <row r="114" spans="1:8" ht="33" x14ac:dyDescent="0.2">
      <c r="A114" s="7" t="s">
        <v>1069</v>
      </c>
      <c r="B114" s="7" t="s">
        <v>1075</v>
      </c>
      <c r="C114" s="7" t="s">
        <v>1480</v>
      </c>
      <c r="D114" s="7" t="s">
        <v>1477</v>
      </c>
      <c r="E114" s="7" t="s">
        <v>1478</v>
      </c>
      <c r="F114" s="7" t="s">
        <v>1481</v>
      </c>
      <c r="G114" s="8">
        <v>330000000</v>
      </c>
      <c r="H114" s="9" t="s">
        <v>66</v>
      </c>
    </row>
    <row r="115" spans="1:8" ht="33" x14ac:dyDescent="0.2">
      <c r="A115" s="7" t="s">
        <v>1069</v>
      </c>
      <c r="B115" s="7" t="s">
        <v>1069</v>
      </c>
      <c r="C115" s="7" t="s">
        <v>1482</v>
      </c>
      <c r="D115" s="7" t="s">
        <v>1397</v>
      </c>
      <c r="E115" s="7" t="s">
        <v>1478</v>
      </c>
      <c r="F115" s="7" t="s">
        <v>1479</v>
      </c>
      <c r="G115" s="8">
        <v>420000000</v>
      </c>
      <c r="H115" s="9" t="s">
        <v>66</v>
      </c>
    </row>
    <row r="116" spans="1:8" ht="33" x14ac:dyDescent="0.2">
      <c r="A116" s="7" t="s">
        <v>1069</v>
      </c>
      <c r="B116" s="7" t="s">
        <v>1563</v>
      </c>
      <c r="C116" s="7" t="s">
        <v>1072</v>
      </c>
      <c r="D116" s="7" t="s">
        <v>1483</v>
      </c>
      <c r="E116" s="7" t="s">
        <v>1461</v>
      </c>
      <c r="F116" s="7" t="s">
        <v>1484</v>
      </c>
      <c r="G116" s="8">
        <v>220500000</v>
      </c>
      <c r="H116" s="9" t="s">
        <v>66</v>
      </c>
    </row>
    <row r="117" spans="1:8" ht="33" x14ac:dyDescent="0.2">
      <c r="A117" s="7" t="s">
        <v>1069</v>
      </c>
      <c r="B117" s="7" t="s">
        <v>1564</v>
      </c>
      <c r="C117" s="7" t="s">
        <v>1485</v>
      </c>
      <c r="D117" s="7" t="s">
        <v>1467</v>
      </c>
      <c r="E117" s="7" t="s">
        <v>1486</v>
      </c>
      <c r="F117" s="7" t="s">
        <v>1487</v>
      </c>
      <c r="G117" s="8">
        <v>300000000</v>
      </c>
      <c r="H117" s="9" t="s">
        <v>66</v>
      </c>
    </row>
    <row r="118" spans="1:8" ht="33" x14ac:dyDescent="0.2">
      <c r="A118" s="7" t="s">
        <v>1069</v>
      </c>
      <c r="B118" s="7" t="s">
        <v>1565</v>
      </c>
      <c r="C118" s="7" t="s">
        <v>1488</v>
      </c>
      <c r="D118" s="7" t="s">
        <v>1467</v>
      </c>
      <c r="E118" s="7" t="s">
        <v>1486</v>
      </c>
      <c r="F118" s="7" t="s">
        <v>1487</v>
      </c>
      <c r="G118" s="8">
        <v>300000000</v>
      </c>
      <c r="H118" s="9" t="s">
        <v>66</v>
      </c>
    </row>
    <row r="119" spans="1:8" ht="33" x14ac:dyDescent="0.2">
      <c r="A119" s="7" t="s">
        <v>1069</v>
      </c>
      <c r="B119" s="7" t="s">
        <v>1566</v>
      </c>
      <c r="C119" s="7" t="s">
        <v>1489</v>
      </c>
      <c r="D119" s="7" t="s">
        <v>1467</v>
      </c>
      <c r="E119" s="7" t="s">
        <v>1486</v>
      </c>
      <c r="F119" s="7" t="s">
        <v>1487</v>
      </c>
      <c r="G119" s="8">
        <v>300000000</v>
      </c>
      <c r="H119" s="9" t="s">
        <v>66</v>
      </c>
    </row>
    <row r="120" spans="1:8" ht="49.5" x14ac:dyDescent="0.2">
      <c r="A120" s="7" t="s">
        <v>1069</v>
      </c>
      <c r="B120" s="7" t="s">
        <v>35</v>
      </c>
      <c r="C120" s="7" t="s">
        <v>2085</v>
      </c>
      <c r="D120" s="7" t="s">
        <v>2086</v>
      </c>
      <c r="E120" s="7" t="s">
        <v>2087</v>
      </c>
      <c r="F120" s="7" t="s">
        <v>2088</v>
      </c>
      <c r="G120" s="8">
        <v>150000000</v>
      </c>
      <c r="H120" s="9" t="s">
        <v>66</v>
      </c>
    </row>
    <row r="121" spans="1:8" ht="33" x14ac:dyDescent="0.2">
      <c r="A121" s="7" t="s">
        <v>1118</v>
      </c>
      <c r="B121" s="7" t="s">
        <v>1574</v>
      </c>
      <c r="C121" s="7" t="s">
        <v>1127</v>
      </c>
      <c r="D121" s="7" t="s">
        <v>1536</v>
      </c>
      <c r="E121" s="7" t="s">
        <v>1461</v>
      </c>
      <c r="F121" s="7" t="s">
        <v>1455</v>
      </c>
      <c r="G121" s="8">
        <v>120000000</v>
      </c>
      <c r="H121" s="9" t="s">
        <v>66</v>
      </c>
    </row>
    <row r="122" spans="1:8" ht="33" x14ac:dyDescent="0.2">
      <c r="A122" s="7" t="s">
        <v>1118</v>
      </c>
      <c r="B122" s="7" t="s">
        <v>1118</v>
      </c>
      <c r="C122" s="7" t="s">
        <v>1128</v>
      </c>
      <c r="D122" s="7" t="s">
        <v>1537</v>
      </c>
      <c r="E122" s="7" t="s">
        <v>1538</v>
      </c>
      <c r="F122" s="7" t="s">
        <v>1539</v>
      </c>
      <c r="G122" s="8">
        <v>220500000</v>
      </c>
      <c r="H122" s="9" t="s">
        <v>66</v>
      </c>
    </row>
    <row r="123" spans="1:8" ht="16.5" x14ac:dyDescent="0.2">
      <c r="A123" s="7" t="s">
        <v>1118</v>
      </c>
      <c r="B123" s="7" t="s">
        <v>1575</v>
      </c>
      <c r="C123" s="7" t="s">
        <v>1540</v>
      </c>
      <c r="D123" s="7" t="s">
        <v>1541</v>
      </c>
      <c r="E123" s="7" t="s">
        <v>1538</v>
      </c>
      <c r="F123" s="7" t="s">
        <v>1542</v>
      </c>
      <c r="G123" s="8">
        <v>100000000</v>
      </c>
      <c r="H123" s="9" t="s">
        <v>66</v>
      </c>
    </row>
    <row r="124" spans="1:8" ht="33" x14ac:dyDescent="0.2">
      <c r="A124" s="7" t="s">
        <v>1118</v>
      </c>
      <c r="B124" s="7" t="s">
        <v>1576</v>
      </c>
      <c r="C124" s="7" t="s">
        <v>1104</v>
      </c>
      <c r="D124" s="7" t="s">
        <v>1543</v>
      </c>
      <c r="E124" s="7" t="s">
        <v>1461</v>
      </c>
      <c r="F124" s="7" t="s">
        <v>1531</v>
      </c>
      <c r="G124" s="8">
        <v>150000000</v>
      </c>
      <c r="H124" s="9" t="s">
        <v>66</v>
      </c>
    </row>
    <row r="125" spans="1:8" ht="33" x14ac:dyDescent="0.2">
      <c r="A125" s="7" t="s">
        <v>1118</v>
      </c>
      <c r="B125" s="7" t="s">
        <v>1577</v>
      </c>
      <c r="C125" s="7" t="s">
        <v>1125</v>
      </c>
      <c r="D125" s="7" t="s">
        <v>1544</v>
      </c>
      <c r="E125" s="7" t="s">
        <v>1461</v>
      </c>
      <c r="F125" s="7" t="s">
        <v>1531</v>
      </c>
      <c r="G125" s="8">
        <v>150000000</v>
      </c>
      <c r="H125" s="9" t="s">
        <v>66</v>
      </c>
    </row>
    <row r="126" spans="1:8" ht="33" x14ac:dyDescent="0.2">
      <c r="A126" s="7" t="s">
        <v>1102</v>
      </c>
      <c r="B126" s="7" t="s">
        <v>1102</v>
      </c>
      <c r="C126" s="7" t="s">
        <v>1117</v>
      </c>
      <c r="D126" s="7" t="s">
        <v>1550</v>
      </c>
      <c r="E126" s="7" t="s">
        <v>1549</v>
      </c>
      <c r="F126" s="7" t="s">
        <v>1479</v>
      </c>
      <c r="G126" s="8">
        <v>420000000</v>
      </c>
      <c r="H126" s="9" t="s">
        <v>66</v>
      </c>
    </row>
    <row r="127" spans="1:8" ht="33" x14ac:dyDescent="0.2">
      <c r="A127" s="7" t="s">
        <v>1102</v>
      </c>
      <c r="B127" s="7" t="s">
        <v>1579</v>
      </c>
      <c r="C127" s="7" t="s">
        <v>1104</v>
      </c>
      <c r="D127" s="7" t="s">
        <v>1551</v>
      </c>
      <c r="E127" s="7" t="s">
        <v>1552</v>
      </c>
      <c r="F127" s="7" t="s">
        <v>1553</v>
      </c>
      <c r="G127" s="8">
        <v>150000000</v>
      </c>
      <c r="H127" s="9" t="s">
        <v>66</v>
      </c>
    </row>
    <row r="128" spans="1:8" ht="16.5" x14ac:dyDescent="0.2">
      <c r="A128" s="7" t="s">
        <v>1102</v>
      </c>
      <c r="B128" s="7" t="s">
        <v>48</v>
      </c>
      <c r="C128" s="7" t="s">
        <v>1108</v>
      </c>
      <c r="D128" s="7" t="s">
        <v>1554</v>
      </c>
      <c r="E128" s="7" t="s">
        <v>1552</v>
      </c>
      <c r="F128" s="7" t="s">
        <v>1555</v>
      </c>
      <c r="G128" s="8">
        <v>500000000</v>
      </c>
      <c r="H128" s="9" t="s">
        <v>66</v>
      </c>
    </row>
    <row r="129" spans="1:8" ht="33" x14ac:dyDescent="0.2">
      <c r="A129" s="7" t="s">
        <v>1109</v>
      </c>
      <c r="B129" s="7" t="s">
        <v>1578</v>
      </c>
      <c r="C129" s="7" t="s">
        <v>1113</v>
      </c>
      <c r="D129" s="7" t="s">
        <v>1545</v>
      </c>
      <c r="E129" s="7" t="s">
        <v>1546</v>
      </c>
      <c r="F129" s="7" t="s">
        <v>1547</v>
      </c>
      <c r="G129" s="8">
        <v>220500000</v>
      </c>
      <c r="H129" s="9" t="s">
        <v>66</v>
      </c>
    </row>
    <row r="130" spans="1:8" ht="33" x14ac:dyDescent="0.2">
      <c r="A130" s="7" t="s">
        <v>1109</v>
      </c>
      <c r="B130" s="7" t="s">
        <v>1110</v>
      </c>
      <c r="C130" s="7" t="s">
        <v>1116</v>
      </c>
      <c r="D130" s="7" t="s">
        <v>1548</v>
      </c>
      <c r="E130" s="7" t="s">
        <v>1549</v>
      </c>
      <c r="F130" s="7" t="s">
        <v>1479</v>
      </c>
      <c r="G130" s="8">
        <v>420000000</v>
      </c>
      <c r="H130" s="9" t="s">
        <v>66</v>
      </c>
    </row>
    <row r="131" spans="1:8" ht="33" x14ac:dyDescent="0.2">
      <c r="A131" s="7" t="s">
        <v>1059</v>
      </c>
      <c r="B131" s="7" t="s">
        <v>725</v>
      </c>
      <c r="C131" s="7" t="s">
        <v>1460</v>
      </c>
      <c r="D131" s="7" t="s">
        <v>1396</v>
      </c>
      <c r="E131" s="7" t="s">
        <v>1461</v>
      </c>
      <c r="F131" s="7" t="s">
        <v>1462</v>
      </c>
      <c r="G131" s="8">
        <v>300000000</v>
      </c>
      <c r="H131" s="9" t="s">
        <v>66</v>
      </c>
    </row>
    <row r="132" spans="1:8" ht="33" x14ac:dyDescent="0.2">
      <c r="A132" s="7" t="s">
        <v>1059</v>
      </c>
      <c r="B132" s="7" t="s">
        <v>1066</v>
      </c>
      <c r="C132" s="7" t="s">
        <v>1463</v>
      </c>
      <c r="D132" s="7" t="s">
        <v>1464</v>
      </c>
      <c r="E132" s="7" t="s">
        <v>1465</v>
      </c>
      <c r="F132" s="7" t="s">
        <v>1455</v>
      </c>
      <c r="G132" s="8">
        <v>120000000</v>
      </c>
      <c r="H132" s="9" t="s">
        <v>66</v>
      </c>
    </row>
    <row r="133" spans="1:8" ht="33" x14ac:dyDescent="0.2">
      <c r="A133" s="7" t="s">
        <v>1059</v>
      </c>
      <c r="B133" s="7" t="s">
        <v>260</v>
      </c>
      <c r="C133" s="7" t="s">
        <v>1463</v>
      </c>
      <c r="D133" s="7" t="s">
        <v>1466</v>
      </c>
      <c r="E133" s="7" t="s">
        <v>1465</v>
      </c>
      <c r="F133" s="7" t="s">
        <v>1455</v>
      </c>
      <c r="G133" s="8">
        <v>120000000</v>
      </c>
      <c r="H133" s="9" t="s">
        <v>66</v>
      </c>
    </row>
    <row r="134" spans="1:8" ht="33" x14ac:dyDescent="0.2">
      <c r="A134" s="7" t="s">
        <v>1059</v>
      </c>
      <c r="B134" s="7" t="s">
        <v>260</v>
      </c>
      <c r="C134" s="7" t="s">
        <v>1463</v>
      </c>
      <c r="D134" s="7" t="s">
        <v>1467</v>
      </c>
      <c r="E134" s="7" t="s">
        <v>1468</v>
      </c>
      <c r="F134" s="7" t="s">
        <v>1469</v>
      </c>
      <c r="G134" s="8">
        <v>50000000</v>
      </c>
      <c r="H134" s="9" t="s">
        <v>66</v>
      </c>
    </row>
    <row r="135" spans="1:8" ht="16.5" x14ac:dyDescent="0.2">
      <c r="A135" s="7" t="s">
        <v>1059</v>
      </c>
      <c r="B135" s="7" t="s">
        <v>200</v>
      </c>
      <c r="C135" s="7" t="s">
        <v>1065</v>
      </c>
      <c r="D135" s="7" t="s">
        <v>1396</v>
      </c>
      <c r="E135" s="7" t="s">
        <v>1458</v>
      </c>
      <c r="F135" s="7" t="s">
        <v>1470</v>
      </c>
      <c r="G135" s="8">
        <v>420000000</v>
      </c>
      <c r="H135" s="9" t="s">
        <v>66</v>
      </c>
    </row>
    <row r="136" spans="1:8" ht="16.5" x14ac:dyDescent="0.2">
      <c r="A136" s="7" t="s">
        <v>1059</v>
      </c>
      <c r="B136" s="7" t="s">
        <v>1580</v>
      </c>
      <c r="C136" s="7" t="s">
        <v>1556</v>
      </c>
      <c r="D136" s="7" t="s">
        <v>1396</v>
      </c>
      <c r="E136" s="7" t="s">
        <v>1552</v>
      </c>
      <c r="F136" s="7" t="s">
        <v>1527</v>
      </c>
      <c r="G136" s="8">
        <v>350000000</v>
      </c>
      <c r="H136" s="9" t="s">
        <v>66</v>
      </c>
    </row>
    <row r="137" spans="1:8" ht="16.5" x14ac:dyDescent="0.2">
      <c r="A137" s="7" t="s">
        <v>1059</v>
      </c>
      <c r="B137" s="7" t="s">
        <v>1581</v>
      </c>
      <c r="C137" s="7" t="s">
        <v>1557</v>
      </c>
      <c r="D137" s="7" t="s">
        <v>1396</v>
      </c>
      <c r="E137" s="7" t="s">
        <v>1552</v>
      </c>
      <c r="F137" s="7" t="s">
        <v>1558</v>
      </c>
      <c r="G137" s="8">
        <v>700000000</v>
      </c>
      <c r="H137" s="9" t="s">
        <v>66</v>
      </c>
    </row>
    <row r="138" spans="1:8" ht="33" x14ac:dyDescent="0.2">
      <c r="A138" s="7" t="s">
        <v>1050</v>
      </c>
      <c r="B138" s="7" t="s">
        <v>1559</v>
      </c>
      <c r="C138" s="7" t="s">
        <v>1431</v>
      </c>
      <c r="D138" s="7" t="s">
        <v>1432</v>
      </c>
      <c r="E138" s="7" t="s">
        <v>1433</v>
      </c>
      <c r="F138" s="7" t="s">
        <v>1434</v>
      </c>
      <c r="G138" s="8">
        <v>150000000</v>
      </c>
      <c r="H138" s="9" t="s">
        <v>66</v>
      </c>
    </row>
    <row r="139" spans="1:8" ht="33" x14ac:dyDescent="0.2">
      <c r="A139" s="7" t="s">
        <v>1050</v>
      </c>
      <c r="B139" s="7" t="s">
        <v>1559</v>
      </c>
      <c r="C139" s="7" t="s">
        <v>1435</v>
      </c>
      <c r="D139" s="7" t="s">
        <v>1436</v>
      </c>
      <c r="E139" s="7" t="s">
        <v>1437</v>
      </c>
      <c r="F139" s="7" t="s">
        <v>1438</v>
      </c>
      <c r="G139" s="8">
        <v>300000000</v>
      </c>
      <c r="H139" s="9" t="s">
        <v>66</v>
      </c>
    </row>
    <row r="140" spans="1:8" ht="33" x14ac:dyDescent="0.2">
      <c r="A140" s="7" t="s">
        <v>1050</v>
      </c>
      <c r="B140" s="7" t="s">
        <v>1560</v>
      </c>
      <c r="C140" s="7" t="s">
        <v>1439</v>
      </c>
      <c r="D140" s="7" t="s">
        <v>1440</v>
      </c>
      <c r="E140" s="7" t="s">
        <v>1441</v>
      </c>
      <c r="F140" s="7" t="s">
        <v>1434</v>
      </c>
      <c r="G140" s="8">
        <v>150000000</v>
      </c>
      <c r="H140" s="9" t="s">
        <v>66</v>
      </c>
    </row>
    <row r="141" spans="1:8" ht="33" x14ac:dyDescent="0.2">
      <c r="A141" s="7" t="s">
        <v>1050</v>
      </c>
      <c r="B141" s="7" t="s">
        <v>1561</v>
      </c>
      <c r="C141" s="7" t="s">
        <v>1056</v>
      </c>
      <c r="D141" s="7" t="s">
        <v>1442</v>
      </c>
      <c r="E141" s="7" t="s">
        <v>1443</v>
      </c>
      <c r="F141" s="7" t="s">
        <v>1434</v>
      </c>
      <c r="G141" s="8">
        <v>220500000</v>
      </c>
      <c r="H141" s="9" t="s">
        <v>66</v>
      </c>
    </row>
    <row r="142" spans="1:8" ht="33" x14ac:dyDescent="0.2">
      <c r="A142" s="7" t="s">
        <v>1050</v>
      </c>
      <c r="B142" s="7" t="s">
        <v>1562</v>
      </c>
      <c r="C142" s="7" t="s">
        <v>1444</v>
      </c>
      <c r="D142" s="7" t="s">
        <v>1445</v>
      </c>
      <c r="E142" s="7" t="s">
        <v>1443</v>
      </c>
      <c r="F142" s="7" t="s">
        <v>1446</v>
      </c>
      <c r="G142" s="8">
        <v>300000000</v>
      </c>
      <c r="H142" s="9" t="s">
        <v>66</v>
      </c>
    </row>
    <row r="143" spans="1:8" ht="33" x14ac:dyDescent="0.2">
      <c r="A143" s="7" t="s">
        <v>1050</v>
      </c>
      <c r="B143" s="7" t="s">
        <v>1561</v>
      </c>
      <c r="C143" s="7" t="s">
        <v>1056</v>
      </c>
      <c r="D143" s="7" t="s">
        <v>1447</v>
      </c>
      <c r="E143" s="7" t="s">
        <v>1443</v>
      </c>
      <c r="F143" s="7" t="s">
        <v>1434</v>
      </c>
      <c r="G143" s="8">
        <v>220500000</v>
      </c>
      <c r="H143" s="9" t="s">
        <v>66</v>
      </c>
    </row>
    <row r="144" spans="1:8" ht="33" x14ac:dyDescent="0.2">
      <c r="A144" s="7" t="s">
        <v>1050</v>
      </c>
      <c r="B144" s="7" t="s">
        <v>1561</v>
      </c>
      <c r="C144" s="7" t="s">
        <v>1056</v>
      </c>
      <c r="D144" s="7" t="s">
        <v>1448</v>
      </c>
      <c r="E144" s="7" t="s">
        <v>1443</v>
      </c>
      <c r="F144" s="7" t="s">
        <v>1434</v>
      </c>
      <c r="G144" s="8">
        <v>220500000</v>
      </c>
      <c r="H144" s="9" t="s">
        <v>66</v>
      </c>
    </row>
    <row r="145" spans="1:9" ht="33" x14ac:dyDescent="0.2">
      <c r="A145" s="7" t="s">
        <v>1050</v>
      </c>
      <c r="B145" s="7" t="s">
        <v>1561</v>
      </c>
      <c r="C145" s="7" t="s">
        <v>1056</v>
      </c>
      <c r="D145" s="7" t="s">
        <v>1449</v>
      </c>
      <c r="E145" s="7" t="s">
        <v>1443</v>
      </c>
      <c r="F145" s="7" t="s">
        <v>1434</v>
      </c>
      <c r="G145" s="8">
        <v>120000000</v>
      </c>
      <c r="H145" s="9" t="s">
        <v>66</v>
      </c>
    </row>
    <row r="146" spans="1:9" ht="33" x14ac:dyDescent="0.2">
      <c r="A146" s="7" t="s">
        <v>1050</v>
      </c>
      <c r="B146" s="7" t="s">
        <v>587</v>
      </c>
      <c r="C146" s="7" t="s">
        <v>1450</v>
      </c>
      <c r="D146" s="7" t="s">
        <v>1451</v>
      </c>
      <c r="E146" s="7" t="s">
        <v>1452</v>
      </c>
      <c r="F146" s="7" t="s">
        <v>1453</v>
      </c>
      <c r="G146" s="8">
        <v>220500000</v>
      </c>
      <c r="H146" s="9" t="s">
        <v>66</v>
      </c>
    </row>
    <row r="147" spans="1:9" ht="33" x14ac:dyDescent="0.2">
      <c r="A147" s="7" t="s">
        <v>1050</v>
      </c>
      <c r="B147" s="7" t="s">
        <v>1055</v>
      </c>
      <c r="C147" s="7" t="s">
        <v>1431</v>
      </c>
      <c r="D147" s="7" t="s">
        <v>1454</v>
      </c>
      <c r="E147" s="7" t="s">
        <v>1452</v>
      </c>
      <c r="F147" s="7" t="s">
        <v>1455</v>
      </c>
      <c r="G147" s="8">
        <v>120000000</v>
      </c>
      <c r="H147" s="9" t="s">
        <v>66</v>
      </c>
    </row>
    <row r="148" spans="1:9" ht="16.5" x14ac:dyDescent="0.2">
      <c r="A148" s="7" t="s">
        <v>1050</v>
      </c>
      <c r="B148" s="7" t="s">
        <v>1051</v>
      </c>
      <c r="C148" s="7" t="s">
        <v>1456</v>
      </c>
      <c r="D148" s="7" t="s">
        <v>1457</v>
      </c>
      <c r="E148" s="7" t="s">
        <v>1458</v>
      </c>
      <c r="F148" s="7" t="s">
        <v>1459</v>
      </c>
      <c r="G148" s="8">
        <v>420000000</v>
      </c>
      <c r="H148" s="9" t="s">
        <v>66</v>
      </c>
    </row>
    <row r="149" spans="1:9" ht="16.5" x14ac:dyDescent="0.2">
      <c r="A149" s="7" t="s">
        <v>1093</v>
      </c>
      <c r="B149" s="7" t="s">
        <v>615</v>
      </c>
      <c r="C149" s="7" t="s">
        <v>1532</v>
      </c>
      <c r="D149" s="7" t="s">
        <v>821</v>
      </c>
      <c r="E149" s="7" t="s">
        <v>1533</v>
      </c>
      <c r="F149" s="7" t="s">
        <v>1531</v>
      </c>
      <c r="G149" s="8">
        <v>150000000</v>
      </c>
      <c r="H149" s="9" t="s">
        <v>66</v>
      </c>
    </row>
    <row r="150" spans="1:9" ht="33" x14ac:dyDescent="0.2">
      <c r="A150" s="7" t="s">
        <v>1093</v>
      </c>
      <c r="B150" s="7" t="s">
        <v>637</v>
      </c>
      <c r="C150" s="7" t="s">
        <v>1534</v>
      </c>
      <c r="D150" s="7" t="s">
        <v>821</v>
      </c>
      <c r="E150" s="7" t="s">
        <v>1461</v>
      </c>
      <c r="F150" s="7" t="s">
        <v>1535</v>
      </c>
      <c r="G150" s="8">
        <v>420000000</v>
      </c>
      <c r="H150" s="9" t="s">
        <v>66</v>
      </c>
    </row>
    <row r="151" spans="1:9" ht="17.25" thickBot="1" x14ac:dyDescent="0.25">
      <c r="A151" s="437" t="s">
        <v>69</v>
      </c>
      <c r="B151" s="437"/>
      <c r="C151" s="437"/>
      <c r="D151" s="437"/>
      <c r="E151" s="437"/>
      <c r="F151" s="438"/>
      <c r="G151" s="10">
        <f>+SUM(G94:G150)</f>
        <v>15014000000</v>
      </c>
      <c r="H151" s="11"/>
    </row>
    <row r="152" spans="1:9" ht="17.25" thickBot="1" x14ac:dyDescent="0.25">
      <c r="A152" s="437" t="s">
        <v>1388</v>
      </c>
      <c r="B152" s="437"/>
      <c r="C152" s="437"/>
      <c r="D152" s="437"/>
      <c r="E152" s="437"/>
      <c r="F152" s="437"/>
      <c r="G152" s="437"/>
      <c r="H152" s="437"/>
    </row>
    <row r="153" spans="1:9" ht="233.25" customHeight="1" x14ac:dyDescent="0.2">
      <c r="A153" s="7" t="s">
        <v>1616</v>
      </c>
      <c r="B153" s="7" t="s">
        <v>1617</v>
      </c>
      <c r="C153" s="7" t="s">
        <v>1618</v>
      </c>
      <c r="D153" s="7" t="s">
        <v>1619</v>
      </c>
      <c r="E153" s="7" t="s">
        <v>1620</v>
      </c>
      <c r="F153" s="7" t="s">
        <v>1621</v>
      </c>
      <c r="G153" s="8">
        <v>159000</v>
      </c>
      <c r="H153" s="9" t="s">
        <v>66</v>
      </c>
      <c r="I153" s="18"/>
    </row>
    <row r="154" spans="1:9" ht="66" x14ac:dyDescent="0.2">
      <c r="A154" s="7" t="s">
        <v>1616</v>
      </c>
      <c r="B154" s="7" t="s">
        <v>1638</v>
      </c>
      <c r="C154" s="7" t="s">
        <v>1639</v>
      </c>
      <c r="D154" s="7" t="s">
        <v>1640</v>
      </c>
      <c r="E154" s="7" t="s">
        <v>1641</v>
      </c>
      <c r="F154" s="7" t="s">
        <v>1637</v>
      </c>
      <c r="G154" s="8" t="s">
        <v>1709</v>
      </c>
      <c r="H154" s="9" t="s">
        <v>66</v>
      </c>
    </row>
    <row r="155" spans="1:9" ht="115.5" x14ac:dyDescent="0.2">
      <c r="A155" s="7" t="s">
        <v>1627</v>
      </c>
      <c r="B155" s="7" t="s">
        <v>1628</v>
      </c>
      <c r="C155" s="7" t="s">
        <v>1629</v>
      </c>
      <c r="D155" s="7" t="s">
        <v>1630</v>
      </c>
      <c r="E155" s="7" t="s">
        <v>1631</v>
      </c>
      <c r="F155" s="7" t="s">
        <v>1632</v>
      </c>
      <c r="G155" s="8">
        <v>520000</v>
      </c>
      <c r="H155" s="9" t="s">
        <v>66</v>
      </c>
    </row>
    <row r="156" spans="1:9" ht="66" x14ac:dyDescent="0.2">
      <c r="A156" s="7" t="s">
        <v>1627</v>
      </c>
      <c r="B156" s="7" t="s">
        <v>1633</v>
      </c>
      <c r="C156" s="7" t="s">
        <v>1634</v>
      </c>
      <c r="D156" s="7" t="s">
        <v>1635</v>
      </c>
      <c r="E156" s="7" t="s">
        <v>1636</v>
      </c>
      <c r="F156" s="7" t="s">
        <v>1637</v>
      </c>
      <c r="G156" s="8" t="s">
        <v>1709</v>
      </c>
      <c r="H156" s="9" t="s">
        <v>66</v>
      </c>
    </row>
    <row r="157" spans="1:9" ht="66" x14ac:dyDescent="0.2">
      <c r="A157" s="7" t="s">
        <v>1622</v>
      </c>
      <c r="B157" s="7" t="s">
        <v>1623</v>
      </c>
      <c r="C157" s="7" t="s">
        <v>1624</v>
      </c>
      <c r="D157" s="7" t="s">
        <v>1191</v>
      </c>
      <c r="E157" s="7" t="s">
        <v>1625</v>
      </c>
      <c r="F157" s="7" t="s">
        <v>1626</v>
      </c>
      <c r="G157" s="8">
        <v>248020</v>
      </c>
      <c r="H157" s="9" t="s">
        <v>66</v>
      </c>
    </row>
    <row r="158" spans="1:9" ht="132" x14ac:dyDescent="0.2">
      <c r="A158" s="7" t="s">
        <v>1610</v>
      </c>
      <c r="B158" s="7" t="s">
        <v>1611</v>
      </c>
      <c r="C158" s="7" t="s">
        <v>1612</v>
      </c>
      <c r="D158" s="7" t="s">
        <v>1613</v>
      </c>
      <c r="E158" s="7" t="s">
        <v>1614</v>
      </c>
      <c r="F158" s="7" t="s">
        <v>1615</v>
      </c>
      <c r="G158" s="8">
        <v>1160000</v>
      </c>
      <c r="H158" s="9" t="s">
        <v>66</v>
      </c>
    </row>
    <row r="159" spans="1:9" ht="17.25" thickBot="1" x14ac:dyDescent="0.25">
      <c r="A159" s="437" t="s">
        <v>69</v>
      </c>
      <c r="B159" s="437"/>
      <c r="C159" s="437"/>
      <c r="D159" s="437"/>
      <c r="E159" s="437"/>
      <c r="F159" s="438"/>
      <c r="G159" s="10">
        <f>+SUM(G153:G158)</f>
        <v>2087020</v>
      </c>
      <c r="H159" s="11"/>
    </row>
    <row r="160" spans="1:9" ht="17.25" thickBot="1" x14ac:dyDescent="0.25">
      <c r="A160" s="436" t="s">
        <v>1384</v>
      </c>
      <c r="B160" s="436"/>
      <c r="C160" s="436"/>
      <c r="D160" s="436"/>
      <c r="E160" s="436"/>
      <c r="F160" s="436"/>
      <c r="G160" s="436"/>
      <c r="H160" s="436"/>
    </row>
    <row r="161" spans="1:8" ht="115.5" x14ac:dyDescent="0.2">
      <c r="A161" s="7" t="s">
        <v>2074</v>
      </c>
      <c r="B161" s="7" t="s">
        <v>2075</v>
      </c>
      <c r="C161" s="7" t="s">
        <v>2076</v>
      </c>
      <c r="D161" s="7" t="s">
        <v>2077</v>
      </c>
      <c r="E161" s="7" t="s">
        <v>2078</v>
      </c>
      <c r="F161" s="7" t="s">
        <v>2079</v>
      </c>
      <c r="G161" s="8">
        <v>150000000</v>
      </c>
      <c r="H161" s="9" t="s">
        <v>66</v>
      </c>
    </row>
    <row r="162" spans="1:8" ht="66" x14ac:dyDescent="0.2">
      <c r="A162" s="7" t="s">
        <v>2080</v>
      </c>
      <c r="B162" s="7"/>
      <c r="C162" s="7" t="s">
        <v>2081</v>
      </c>
      <c r="D162" s="7" t="s">
        <v>2082</v>
      </c>
      <c r="E162" s="7" t="s">
        <v>2083</v>
      </c>
      <c r="F162" s="7" t="s">
        <v>2084</v>
      </c>
      <c r="G162" s="8">
        <v>20000000</v>
      </c>
      <c r="H162" s="9" t="s">
        <v>66</v>
      </c>
    </row>
    <row r="163" spans="1:8" ht="33" x14ac:dyDescent="0.2">
      <c r="A163" s="7" t="s">
        <v>1858</v>
      </c>
      <c r="B163" s="7" t="s">
        <v>3007</v>
      </c>
      <c r="C163" s="7" t="s">
        <v>3008</v>
      </c>
      <c r="D163" s="7" t="s">
        <v>3009</v>
      </c>
      <c r="E163" s="7" t="s">
        <v>3010</v>
      </c>
      <c r="F163" s="7" t="s">
        <v>3011</v>
      </c>
      <c r="G163" s="8">
        <v>110000000</v>
      </c>
      <c r="H163" s="9" t="s">
        <v>150</v>
      </c>
    </row>
    <row r="164" spans="1:8" ht="16.5" x14ac:dyDescent="0.2">
      <c r="A164" s="7" t="s">
        <v>2183</v>
      </c>
      <c r="B164" s="7" t="s">
        <v>1714</v>
      </c>
      <c r="C164" s="7" t="s">
        <v>2971</v>
      </c>
      <c r="D164" s="7" t="s">
        <v>3012</v>
      </c>
      <c r="E164" s="7" t="s">
        <v>3013</v>
      </c>
      <c r="F164" s="7" t="s">
        <v>3014</v>
      </c>
      <c r="G164" s="8">
        <v>25000000</v>
      </c>
      <c r="H164" s="9" t="s">
        <v>150</v>
      </c>
    </row>
    <row r="165" spans="1:8" ht="33" x14ac:dyDescent="0.2">
      <c r="A165" s="7" t="s">
        <v>2080</v>
      </c>
      <c r="B165" s="7" t="s">
        <v>1731</v>
      </c>
      <c r="C165" s="7" t="s">
        <v>3015</v>
      </c>
      <c r="D165" s="7" t="s">
        <v>3012</v>
      </c>
      <c r="E165" s="7" t="s">
        <v>3016</v>
      </c>
      <c r="F165" s="7" t="s">
        <v>3017</v>
      </c>
      <c r="G165" s="8">
        <v>35000000</v>
      </c>
      <c r="H165" s="9" t="s">
        <v>150</v>
      </c>
    </row>
    <row r="166" spans="1:8" ht="17.25" thickBot="1" x14ac:dyDescent="0.25">
      <c r="A166" s="437" t="s">
        <v>69</v>
      </c>
      <c r="B166" s="437"/>
      <c r="C166" s="437"/>
      <c r="D166" s="437"/>
      <c r="E166" s="437"/>
      <c r="F166" s="438"/>
      <c r="G166" s="10">
        <f>+SUM(G161:G165)</f>
        <v>340000000</v>
      </c>
      <c r="H166" s="11"/>
    </row>
  </sheetData>
  <mergeCells count="42">
    <mergeCell ref="A59:H59"/>
    <mergeCell ref="A32:H32"/>
    <mergeCell ref="A53:F53"/>
    <mergeCell ref="A67:F67"/>
    <mergeCell ref="D6:D7"/>
    <mergeCell ref="E6:E7"/>
    <mergeCell ref="A15:F15"/>
    <mergeCell ref="A24:F24"/>
    <mergeCell ref="A25:H25"/>
    <mergeCell ref="A21:F21"/>
    <mergeCell ref="A8:H8"/>
    <mergeCell ref="A64:H64"/>
    <mergeCell ref="A31:F31"/>
    <mergeCell ref="A54:H54"/>
    <mergeCell ref="A1:H1"/>
    <mergeCell ref="A2:H2"/>
    <mergeCell ref="A3:H3"/>
    <mergeCell ref="F6:F7"/>
    <mergeCell ref="G6:G7"/>
    <mergeCell ref="A4:H4"/>
    <mergeCell ref="A5:A7"/>
    <mergeCell ref="B5:D5"/>
    <mergeCell ref="F5:G5"/>
    <mergeCell ref="H5:H7"/>
    <mergeCell ref="B6:B7"/>
    <mergeCell ref="C6:C7"/>
    <mergeCell ref="A160:H160"/>
    <mergeCell ref="A166:F166"/>
    <mergeCell ref="A16:H16"/>
    <mergeCell ref="A22:H22"/>
    <mergeCell ref="A159:F159"/>
    <mergeCell ref="A89:H89"/>
    <mergeCell ref="A92:F92"/>
    <mergeCell ref="A93:H93"/>
    <mergeCell ref="A151:F151"/>
    <mergeCell ref="A152:H152"/>
    <mergeCell ref="A79:H79"/>
    <mergeCell ref="A88:F88"/>
    <mergeCell ref="A68:H68"/>
    <mergeCell ref="A78:F78"/>
    <mergeCell ref="A63:F63"/>
    <mergeCell ref="A58:F58"/>
  </mergeCells>
  <printOptions horizontalCentered="1" verticalCentered="1"/>
  <pageMargins left="0.39370078740157483" right="0.39370078740157483" top="0.98425196850393704" bottom="0.78740157480314965" header="0.39370078740157483" footer="0.39370078740157483"/>
  <pageSetup scale="74" orientation="landscape" verticalDpi="597" r:id="rId1"/>
  <headerFooter alignWithMargins="0">
    <oddHeader xml:space="preserve">&amp;L&amp;"Arial,Negrita"&amp;G&amp;C&amp;"Arial,Negrita"&amp;12COMISIÓN NACIONAL DE PREVENCIÓN DE RIESGOS Y ATENCIÓN DE EMERGENCIAS&amp;R&amp;"Arial,Negrita"&amp;8&amp;D
 &amp;T&amp;"Arial,Normal"&amp;10
</oddHeader>
    <oddFooter>&amp;C&amp;"Arial,Negrita"&amp;8Página &amp;P/&amp;N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A828-3031-5D4C-B804-D6239F9F588C}">
  <sheetPr>
    <tabColor rgb="FF00B050"/>
    <pageSetUpPr fitToPage="1"/>
  </sheetPr>
  <dimension ref="A1:XFD119"/>
  <sheetViews>
    <sheetView showGridLines="0" zoomScale="80" zoomScaleNormal="80" workbookViewId="0">
      <selection activeCell="A11" sqref="A11"/>
    </sheetView>
  </sheetViews>
  <sheetFormatPr baseColWidth="10" defaultColWidth="11.42578125" defaultRowHeight="12.75" x14ac:dyDescent="0.2"/>
  <cols>
    <col min="1" max="1" width="21.85546875" style="14" customWidth="1"/>
    <col min="2" max="2" width="18.28515625" style="14" customWidth="1"/>
    <col min="3" max="3" width="15.28515625" style="14" customWidth="1"/>
    <col min="4" max="4" width="14.140625" style="14" customWidth="1"/>
    <col min="5" max="5" width="37.7109375" style="14" bestFit="1" customWidth="1"/>
    <col min="6" max="6" width="77.85546875" style="14" bestFit="1" customWidth="1"/>
    <col min="7" max="7" width="23" style="14" customWidth="1"/>
    <col min="8" max="8" width="17.140625" style="14" customWidth="1"/>
    <col min="9" max="9" width="15.85546875" style="297" customWidth="1"/>
    <col min="10" max="219" width="11.42578125" style="297"/>
    <col min="220" max="16384" width="11.42578125" style="14"/>
  </cols>
  <sheetData>
    <row r="1" spans="1:219" s="13" customFormat="1" ht="18.75" customHeight="1" x14ac:dyDescent="0.3">
      <c r="A1" s="428" t="s">
        <v>133</v>
      </c>
      <c r="B1" s="428"/>
      <c r="C1" s="428"/>
      <c r="D1" s="428"/>
      <c r="E1" s="428"/>
      <c r="F1" s="428"/>
      <c r="G1" s="428"/>
      <c r="H1" s="428"/>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c r="EE1" s="296"/>
      <c r="EF1" s="296"/>
      <c r="EG1" s="296"/>
      <c r="EH1" s="296"/>
      <c r="EI1" s="296"/>
      <c r="EJ1" s="296"/>
      <c r="EK1" s="296"/>
      <c r="EL1" s="296"/>
      <c r="EM1" s="296"/>
      <c r="EN1" s="296"/>
      <c r="EO1" s="296"/>
      <c r="EP1" s="296"/>
      <c r="EQ1" s="296"/>
      <c r="ER1" s="296"/>
      <c r="ES1" s="296"/>
      <c r="ET1" s="296"/>
      <c r="EU1" s="296"/>
      <c r="EV1" s="296"/>
      <c r="EW1" s="296"/>
      <c r="EX1" s="296"/>
      <c r="EY1" s="296"/>
      <c r="EZ1" s="296"/>
      <c r="FA1" s="296"/>
      <c r="FB1" s="296"/>
      <c r="FC1" s="296"/>
      <c r="FD1" s="296"/>
      <c r="FE1" s="296"/>
      <c r="FF1" s="296"/>
      <c r="FG1" s="296"/>
      <c r="FH1" s="296"/>
      <c r="FI1" s="296"/>
      <c r="FJ1" s="296"/>
      <c r="FK1" s="296"/>
      <c r="FL1" s="296"/>
      <c r="FM1" s="296"/>
      <c r="FN1" s="296"/>
      <c r="FO1" s="296"/>
      <c r="FP1" s="296"/>
      <c r="FQ1" s="296"/>
      <c r="FR1" s="296"/>
      <c r="FS1" s="296"/>
      <c r="FT1" s="296"/>
      <c r="FU1" s="296"/>
      <c r="FV1" s="296"/>
      <c r="FW1" s="296"/>
      <c r="FX1" s="296"/>
      <c r="FY1" s="296"/>
      <c r="FZ1" s="296"/>
      <c r="GA1" s="296"/>
      <c r="GB1" s="296"/>
      <c r="GC1" s="296"/>
      <c r="GD1" s="296"/>
      <c r="GE1" s="296"/>
      <c r="GF1" s="296"/>
      <c r="GG1" s="296"/>
      <c r="GH1" s="296"/>
      <c r="GI1" s="296"/>
      <c r="GJ1" s="296"/>
      <c r="GK1" s="296"/>
      <c r="GL1" s="296"/>
      <c r="GM1" s="296"/>
      <c r="GN1" s="296"/>
      <c r="GO1" s="296"/>
      <c r="GP1" s="296"/>
      <c r="GQ1" s="296"/>
      <c r="GR1" s="296"/>
      <c r="GS1" s="296"/>
      <c r="GT1" s="296"/>
      <c r="GU1" s="296"/>
      <c r="GV1" s="296"/>
      <c r="GW1" s="296"/>
      <c r="GX1" s="296"/>
      <c r="GY1" s="296"/>
      <c r="GZ1" s="296"/>
      <c r="HA1" s="296"/>
      <c r="HB1" s="296"/>
      <c r="HC1" s="296"/>
      <c r="HD1" s="296"/>
      <c r="HE1" s="296"/>
      <c r="HF1" s="296"/>
      <c r="HG1" s="296"/>
      <c r="HH1" s="296"/>
      <c r="HI1" s="296"/>
      <c r="HJ1" s="296"/>
      <c r="HK1" s="296"/>
    </row>
    <row r="2" spans="1:219" s="13" customFormat="1" ht="18.75" customHeight="1" x14ac:dyDescent="0.3">
      <c r="A2" s="429" t="s">
        <v>9</v>
      </c>
      <c r="B2" s="429"/>
      <c r="C2" s="429"/>
      <c r="D2" s="429"/>
      <c r="E2" s="429"/>
      <c r="F2" s="429"/>
      <c r="G2" s="429"/>
      <c r="H2" s="429"/>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6"/>
      <c r="GH2" s="296"/>
      <c r="GI2" s="296"/>
      <c r="GJ2" s="296"/>
      <c r="GK2" s="296"/>
      <c r="GL2" s="296"/>
      <c r="GM2" s="296"/>
      <c r="GN2" s="296"/>
      <c r="GO2" s="296"/>
      <c r="GP2" s="296"/>
      <c r="GQ2" s="296"/>
      <c r="GR2" s="296"/>
      <c r="GS2" s="296"/>
      <c r="GT2" s="296"/>
      <c r="GU2" s="296"/>
      <c r="GV2" s="296"/>
      <c r="GW2" s="296"/>
      <c r="GX2" s="296"/>
      <c r="GY2" s="296"/>
      <c r="GZ2" s="296"/>
      <c r="HA2" s="296"/>
      <c r="HB2" s="296"/>
      <c r="HC2" s="296"/>
      <c r="HD2" s="296"/>
      <c r="HE2" s="296"/>
      <c r="HF2" s="296"/>
      <c r="HG2" s="296"/>
      <c r="HH2" s="296"/>
      <c r="HI2" s="296"/>
      <c r="HJ2" s="296"/>
      <c r="HK2" s="296"/>
    </row>
    <row r="3" spans="1:219" s="13" customFormat="1" ht="18.75" customHeight="1" x14ac:dyDescent="0.3">
      <c r="A3" s="430" t="s">
        <v>67</v>
      </c>
      <c r="B3" s="430"/>
      <c r="C3" s="430"/>
      <c r="D3" s="430"/>
      <c r="E3" s="430"/>
      <c r="F3" s="430"/>
      <c r="G3" s="430"/>
      <c r="H3" s="430"/>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96"/>
      <c r="DD3" s="296"/>
      <c r="DE3" s="296"/>
      <c r="DF3" s="296"/>
      <c r="DG3" s="296"/>
      <c r="DH3" s="296"/>
      <c r="DI3" s="296"/>
      <c r="DJ3" s="296"/>
      <c r="DK3" s="296"/>
      <c r="DL3" s="296"/>
      <c r="DM3" s="296"/>
      <c r="DN3" s="296"/>
      <c r="DO3" s="296"/>
      <c r="DP3" s="296"/>
      <c r="DQ3" s="296"/>
      <c r="DR3" s="296"/>
      <c r="DS3" s="296"/>
      <c r="DT3" s="296"/>
      <c r="DU3" s="296"/>
      <c r="DV3" s="296"/>
      <c r="DW3" s="296"/>
      <c r="DX3" s="296"/>
      <c r="DY3" s="296"/>
      <c r="DZ3" s="296"/>
      <c r="EA3" s="296"/>
      <c r="EB3" s="296"/>
      <c r="EC3" s="296"/>
      <c r="ED3" s="296"/>
      <c r="EE3" s="296"/>
      <c r="EF3" s="296"/>
      <c r="EG3" s="296"/>
      <c r="EH3" s="296"/>
      <c r="EI3" s="296"/>
      <c r="EJ3" s="296"/>
      <c r="EK3" s="296"/>
      <c r="EL3" s="296"/>
      <c r="EM3" s="296"/>
      <c r="EN3" s="296"/>
      <c r="EO3" s="296"/>
      <c r="EP3" s="296"/>
      <c r="EQ3" s="296"/>
      <c r="ER3" s="296"/>
      <c r="ES3" s="296"/>
      <c r="ET3" s="296"/>
      <c r="EU3" s="296"/>
      <c r="EV3" s="296"/>
      <c r="EW3" s="296"/>
      <c r="EX3" s="296"/>
      <c r="EY3" s="296"/>
      <c r="EZ3" s="296"/>
      <c r="FA3" s="296"/>
      <c r="FB3" s="296"/>
      <c r="FC3" s="296"/>
      <c r="FD3" s="296"/>
      <c r="FE3" s="296"/>
      <c r="FF3" s="296"/>
      <c r="FG3" s="296"/>
      <c r="FH3" s="296"/>
      <c r="FI3" s="296"/>
      <c r="FJ3" s="296"/>
      <c r="FK3" s="296"/>
      <c r="FL3" s="296"/>
      <c r="FM3" s="296"/>
      <c r="FN3" s="296"/>
      <c r="FO3" s="296"/>
      <c r="FP3" s="296"/>
      <c r="FQ3" s="296"/>
      <c r="FR3" s="296"/>
      <c r="FS3" s="296"/>
      <c r="FT3" s="296"/>
      <c r="FU3" s="296"/>
      <c r="FV3" s="296"/>
      <c r="FW3" s="296"/>
      <c r="FX3" s="296"/>
      <c r="FY3" s="296"/>
      <c r="FZ3" s="296"/>
      <c r="GA3" s="296"/>
      <c r="GB3" s="296"/>
      <c r="GC3" s="296"/>
      <c r="GD3" s="296"/>
      <c r="GE3" s="296"/>
      <c r="GF3" s="296"/>
      <c r="GG3" s="296"/>
      <c r="GH3" s="296"/>
      <c r="GI3" s="296"/>
      <c r="GJ3" s="296"/>
      <c r="GK3" s="296"/>
      <c r="GL3" s="296"/>
      <c r="GM3" s="296"/>
      <c r="GN3" s="296"/>
      <c r="GO3" s="296"/>
      <c r="GP3" s="296"/>
      <c r="GQ3" s="296"/>
      <c r="GR3" s="296"/>
      <c r="GS3" s="296"/>
      <c r="GT3" s="296"/>
      <c r="GU3" s="296"/>
      <c r="GV3" s="296"/>
      <c r="GW3" s="296"/>
      <c r="GX3" s="296"/>
      <c r="GY3" s="296"/>
      <c r="GZ3" s="296"/>
      <c r="HA3" s="296"/>
      <c r="HB3" s="296"/>
      <c r="HC3" s="296"/>
      <c r="HD3" s="296"/>
      <c r="HE3" s="296"/>
      <c r="HF3" s="296"/>
      <c r="HG3" s="296"/>
      <c r="HH3" s="296"/>
      <c r="HI3" s="296"/>
      <c r="HJ3" s="296"/>
      <c r="HK3" s="296"/>
    </row>
    <row r="4" spans="1:219" ht="18" customHeight="1" x14ac:dyDescent="0.2">
      <c r="A4" s="454"/>
      <c r="B4" s="454"/>
      <c r="C4" s="454"/>
      <c r="D4" s="454"/>
      <c r="E4" s="454"/>
      <c r="F4" s="454"/>
      <c r="G4" s="454"/>
      <c r="H4" s="454"/>
    </row>
    <row r="5" spans="1:219" ht="33" customHeight="1" x14ac:dyDescent="0.2">
      <c r="A5" s="424" t="s">
        <v>0</v>
      </c>
      <c r="B5" s="424" t="s">
        <v>4</v>
      </c>
      <c r="C5" s="424"/>
      <c r="D5" s="424"/>
      <c r="E5" s="274" t="s">
        <v>1</v>
      </c>
      <c r="F5" s="424" t="s">
        <v>2</v>
      </c>
      <c r="G5" s="424"/>
      <c r="H5" s="424" t="s">
        <v>13</v>
      </c>
    </row>
    <row r="6" spans="1:219" ht="12.75" customHeight="1" x14ac:dyDescent="0.2">
      <c r="A6" s="432"/>
      <c r="B6" s="424" t="s">
        <v>3</v>
      </c>
      <c r="C6" s="424" t="s">
        <v>10</v>
      </c>
      <c r="D6" s="424" t="s">
        <v>70</v>
      </c>
      <c r="E6" s="424" t="s">
        <v>5</v>
      </c>
      <c r="F6" s="424" t="s">
        <v>6</v>
      </c>
      <c r="G6" s="431" t="s">
        <v>7</v>
      </c>
      <c r="H6" s="424"/>
    </row>
    <row r="7" spans="1:219" ht="57" customHeight="1" x14ac:dyDescent="0.2">
      <c r="A7" s="432"/>
      <c r="B7" s="424"/>
      <c r="C7" s="424"/>
      <c r="D7" s="424"/>
      <c r="E7" s="424"/>
      <c r="F7" s="424"/>
      <c r="G7" s="431"/>
      <c r="H7" s="424"/>
    </row>
    <row r="8" spans="1:219" ht="16.5" x14ac:dyDescent="0.2">
      <c r="A8" s="424" t="s">
        <v>90</v>
      </c>
      <c r="B8" s="424"/>
      <c r="C8" s="424"/>
      <c r="D8" s="424"/>
      <c r="E8" s="424"/>
      <c r="F8" s="424"/>
      <c r="G8" s="424"/>
      <c r="H8" s="424"/>
    </row>
    <row r="9" spans="1:219" ht="82.5" x14ac:dyDescent="0.2">
      <c r="A9" s="3" t="s">
        <v>50</v>
      </c>
      <c r="B9" s="3" t="s">
        <v>101</v>
      </c>
      <c r="C9" s="3" t="s">
        <v>102</v>
      </c>
      <c r="D9" s="3" t="s">
        <v>93</v>
      </c>
      <c r="E9" s="3" t="s">
        <v>103</v>
      </c>
      <c r="F9" s="3" t="s">
        <v>95</v>
      </c>
      <c r="G9" s="21">
        <v>45000000</v>
      </c>
      <c r="H9" s="44" t="s">
        <v>66</v>
      </c>
    </row>
    <row r="10" spans="1:219" ht="82.5" x14ac:dyDescent="0.2">
      <c r="A10" s="3" t="s">
        <v>50</v>
      </c>
      <c r="B10" s="3" t="s">
        <v>21</v>
      </c>
      <c r="C10" s="3" t="s">
        <v>104</v>
      </c>
      <c r="D10" s="3" t="s">
        <v>93</v>
      </c>
      <c r="E10" s="3" t="s">
        <v>103</v>
      </c>
      <c r="F10" s="3" t="s">
        <v>105</v>
      </c>
      <c r="G10" s="21">
        <v>45000000</v>
      </c>
      <c r="H10" s="44" t="s">
        <v>66</v>
      </c>
    </row>
    <row r="11" spans="1:219" ht="82.5" x14ac:dyDescent="0.2">
      <c r="A11" s="3" t="s">
        <v>50</v>
      </c>
      <c r="B11" s="3" t="s">
        <v>106</v>
      </c>
      <c r="C11" s="3" t="s">
        <v>107</v>
      </c>
      <c r="D11" s="3" t="s">
        <v>106</v>
      </c>
      <c r="E11" s="3" t="s">
        <v>103</v>
      </c>
      <c r="F11" s="3" t="s">
        <v>108</v>
      </c>
      <c r="G11" s="21">
        <v>45000000</v>
      </c>
      <c r="H11" s="44" t="s">
        <v>66</v>
      </c>
    </row>
    <row r="12" spans="1:219" ht="82.5" x14ac:dyDescent="0.2">
      <c r="A12" s="3" t="s">
        <v>50</v>
      </c>
      <c r="B12" s="3" t="s">
        <v>101</v>
      </c>
      <c r="C12" s="3" t="s">
        <v>109</v>
      </c>
      <c r="D12" s="3" t="s">
        <v>110</v>
      </c>
      <c r="E12" s="3" t="s">
        <v>111</v>
      </c>
      <c r="F12" s="3" t="s">
        <v>108</v>
      </c>
      <c r="G12" s="21">
        <v>45000000</v>
      </c>
      <c r="H12" s="44" t="s">
        <v>66</v>
      </c>
    </row>
    <row r="13" spans="1:219" ht="82.5" x14ac:dyDescent="0.2">
      <c r="A13" s="3" t="s">
        <v>50</v>
      </c>
      <c r="B13" s="3" t="s">
        <v>112</v>
      </c>
      <c r="C13" s="3" t="s">
        <v>113</v>
      </c>
      <c r="D13" s="3" t="s">
        <v>110</v>
      </c>
      <c r="E13" s="3" t="s">
        <v>103</v>
      </c>
      <c r="F13" s="3" t="s">
        <v>95</v>
      </c>
      <c r="G13" s="21">
        <v>45000000</v>
      </c>
      <c r="H13" s="44" t="s">
        <v>66</v>
      </c>
    </row>
    <row r="14" spans="1:219" ht="82.5" x14ac:dyDescent="0.2">
      <c r="A14" s="3" t="s">
        <v>50</v>
      </c>
      <c r="B14" s="3" t="s">
        <v>114</v>
      </c>
      <c r="C14" s="3" t="s">
        <v>115</v>
      </c>
      <c r="D14" s="3" t="s">
        <v>116</v>
      </c>
      <c r="E14" s="3" t="s">
        <v>103</v>
      </c>
      <c r="F14" s="3" t="s">
        <v>95</v>
      </c>
      <c r="G14" s="21">
        <v>45000000</v>
      </c>
      <c r="H14" s="44" t="s">
        <v>66</v>
      </c>
    </row>
    <row r="15" spans="1:219" ht="82.5" x14ac:dyDescent="0.2">
      <c r="A15" s="3" t="s">
        <v>50</v>
      </c>
      <c r="B15" s="3" t="s">
        <v>106</v>
      </c>
      <c r="C15" s="3" t="s">
        <v>117</v>
      </c>
      <c r="D15" s="3" t="s">
        <v>93</v>
      </c>
      <c r="E15" s="3" t="s">
        <v>103</v>
      </c>
      <c r="F15" s="3" t="s">
        <v>95</v>
      </c>
      <c r="G15" s="21">
        <v>45000000</v>
      </c>
      <c r="H15" s="44" t="s">
        <v>66</v>
      </c>
      <c r="I15" s="298"/>
    </row>
    <row r="16" spans="1:219" ht="82.5" x14ac:dyDescent="0.2">
      <c r="A16" s="3" t="s">
        <v>40</v>
      </c>
      <c r="B16" s="3" t="s">
        <v>1792</v>
      </c>
      <c r="C16" s="3" t="s">
        <v>1793</v>
      </c>
      <c r="D16" s="3" t="s">
        <v>129</v>
      </c>
      <c r="E16" s="3" t="s">
        <v>103</v>
      </c>
      <c r="F16" s="3" t="s">
        <v>108</v>
      </c>
      <c r="G16" s="21">
        <v>45000000</v>
      </c>
      <c r="H16" s="44" t="s">
        <v>66</v>
      </c>
    </row>
    <row r="17" spans="1:219" ht="82.5" x14ac:dyDescent="0.2">
      <c r="A17" s="3" t="s">
        <v>40</v>
      </c>
      <c r="B17" s="3" t="s">
        <v>1731</v>
      </c>
      <c r="C17" s="3" t="s">
        <v>130</v>
      </c>
      <c r="D17" s="3" t="s">
        <v>84</v>
      </c>
      <c r="E17" s="3" t="s">
        <v>103</v>
      </c>
      <c r="F17" s="3" t="s">
        <v>95</v>
      </c>
      <c r="G17" s="21">
        <v>45000000</v>
      </c>
      <c r="H17" s="44" t="s">
        <v>66</v>
      </c>
    </row>
    <row r="18" spans="1:219" ht="82.5" x14ac:dyDescent="0.2">
      <c r="A18" s="3" t="s">
        <v>40</v>
      </c>
      <c r="B18" s="3" t="s">
        <v>131</v>
      </c>
      <c r="C18" s="3" t="s">
        <v>132</v>
      </c>
      <c r="D18" s="3" t="s">
        <v>93</v>
      </c>
      <c r="E18" s="3" t="s">
        <v>111</v>
      </c>
      <c r="F18" s="3" t="s">
        <v>95</v>
      </c>
      <c r="G18" s="21">
        <v>45000000</v>
      </c>
      <c r="H18" s="44" t="s">
        <v>66</v>
      </c>
      <c r="I18" s="298"/>
    </row>
    <row r="19" spans="1:219" ht="82.5" x14ac:dyDescent="0.2">
      <c r="A19" s="3" t="s">
        <v>15</v>
      </c>
      <c r="B19" s="3" t="s">
        <v>470</v>
      </c>
      <c r="C19" s="3" t="s">
        <v>100</v>
      </c>
      <c r="D19" s="3" t="s">
        <v>97</v>
      </c>
      <c r="E19" s="3" t="s">
        <v>98</v>
      </c>
      <c r="F19" s="3" t="s">
        <v>95</v>
      </c>
      <c r="G19" s="21">
        <v>45000000</v>
      </c>
      <c r="H19" s="44" t="s">
        <v>66</v>
      </c>
      <c r="I19" s="298"/>
    </row>
    <row r="20" spans="1:219" ht="82.5" x14ac:dyDescent="0.2">
      <c r="A20" s="3" t="s">
        <v>14</v>
      </c>
      <c r="B20" s="3" t="s">
        <v>91</v>
      </c>
      <c r="C20" s="3" t="s">
        <v>92</v>
      </c>
      <c r="D20" s="3" t="s">
        <v>93</v>
      </c>
      <c r="E20" s="3" t="s">
        <v>94</v>
      </c>
      <c r="F20" s="3" t="s">
        <v>95</v>
      </c>
      <c r="G20" s="21">
        <v>45000000</v>
      </c>
      <c r="H20" s="44" t="s">
        <v>66</v>
      </c>
      <c r="I20" s="298"/>
    </row>
    <row r="21" spans="1:219" ht="82.5" x14ac:dyDescent="0.2">
      <c r="A21" s="3" t="s">
        <v>14</v>
      </c>
      <c r="B21" s="3" t="s">
        <v>99</v>
      </c>
      <c r="C21" s="3" t="s">
        <v>96</v>
      </c>
      <c r="D21" s="3" t="s">
        <v>97</v>
      </c>
      <c r="E21" s="3" t="s">
        <v>98</v>
      </c>
      <c r="F21" s="3" t="s">
        <v>95</v>
      </c>
      <c r="G21" s="21">
        <v>45000000</v>
      </c>
      <c r="H21" s="44" t="s">
        <v>66</v>
      </c>
      <c r="I21" s="298"/>
    </row>
    <row r="22" spans="1:219" ht="82.5" x14ac:dyDescent="0.2">
      <c r="A22" s="3" t="s">
        <v>33</v>
      </c>
      <c r="B22" s="3" t="s">
        <v>127</v>
      </c>
      <c r="C22" s="3" t="s">
        <v>1794</v>
      </c>
      <c r="D22" s="3" t="s">
        <v>93</v>
      </c>
      <c r="E22" s="3" t="s">
        <v>103</v>
      </c>
      <c r="F22" s="3" t="s">
        <v>95</v>
      </c>
      <c r="G22" s="21">
        <v>45000000</v>
      </c>
      <c r="H22" s="44" t="s">
        <v>66</v>
      </c>
      <c r="I22" s="298"/>
    </row>
    <row r="23" spans="1:219" ht="82.5" x14ac:dyDescent="0.2">
      <c r="A23" s="3" t="s">
        <v>33</v>
      </c>
      <c r="B23" s="3" t="s">
        <v>1781</v>
      </c>
      <c r="C23" s="3" t="s">
        <v>1795</v>
      </c>
      <c r="D23" s="3" t="s">
        <v>128</v>
      </c>
      <c r="E23" s="3" t="s">
        <v>103</v>
      </c>
      <c r="F23" s="3" t="s">
        <v>95</v>
      </c>
      <c r="G23" s="21">
        <v>45000000</v>
      </c>
      <c r="H23" s="44" t="s">
        <v>66</v>
      </c>
      <c r="I23" s="298"/>
    </row>
    <row r="24" spans="1:219" ht="82.5" x14ac:dyDescent="0.2">
      <c r="A24" s="3" t="s">
        <v>24</v>
      </c>
      <c r="B24" s="3" t="s">
        <v>27</v>
      </c>
      <c r="C24" s="3" t="s">
        <v>118</v>
      </c>
      <c r="D24" s="3" t="s">
        <v>119</v>
      </c>
      <c r="E24" s="3" t="s">
        <v>103</v>
      </c>
      <c r="F24" s="3" t="s">
        <v>95</v>
      </c>
      <c r="G24" s="21">
        <v>45000000</v>
      </c>
      <c r="H24" s="44" t="s">
        <v>66</v>
      </c>
      <c r="I24" s="298"/>
    </row>
    <row r="25" spans="1:219" ht="82.5" x14ac:dyDescent="0.2">
      <c r="A25" s="3" t="s">
        <v>24</v>
      </c>
      <c r="B25" s="3" t="s">
        <v>120</v>
      </c>
      <c r="C25" s="3" t="s">
        <v>121</v>
      </c>
      <c r="D25" s="3" t="s">
        <v>122</v>
      </c>
      <c r="E25" s="3" t="s">
        <v>103</v>
      </c>
      <c r="F25" s="3" t="s">
        <v>95</v>
      </c>
      <c r="G25" s="21">
        <v>45000000</v>
      </c>
      <c r="H25" s="44" t="s">
        <v>66</v>
      </c>
      <c r="I25" s="298"/>
    </row>
    <row r="26" spans="1:219" ht="82.5" x14ac:dyDescent="0.2">
      <c r="A26" s="3" t="s">
        <v>24</v>
      </c>
      <c r="B26" s="3" t="s">
        <v>1796</v>
      </c>
      <c r="C26" s="3" t="s">
        <v>123</v>
      </c>
      <c r="D26" s="3" t="s">
        <v>119</v>
      </c>
      <c r="E26" s="3" t="s">
        <v>103</v>
      </c>
      <c r="F26" s="3" t="s">
        <v>95</v>
      </c>
      <c r="G26" s="21">
        <v>45000000</v>
      </c>
      <c r="H26" s="44" t="s">
        <v>66</v>
      </c>
      <c r="I26" s="298"/>
    </row>
    <row r="27" spans="1:219" ht="82.5" x14ac:dyDescent="0.2">
      <c r="A27" s="3" t="s">
        <v>24</v>
      </c>
      <c r="B27" s="3" t="s">
        <v>1797</v>
      </c>
      <c r="C27" s="3" t="s">
        <v>124</v>
      </c>
      <c r="D27" s="3" t="s">
        <v>125</v>
      </c>
      <c r="E27" s="3" t="s">
        <v>103</v>
      </c>
      <c r="F27" s="3" t="s">
        <v>95</v>
      </c>
      <c r="G27" s="21">
        <v>45000000</v>
      </c>
      <c r="H27" s="44" t="s">
        <v>66</v>
      </c>
      <c r="I27" s="298"/>
    </row>
    <row r="28" spans="1:219" ht="82.5" x14ac:dyDescent="0.2">
      <c r="A28" s="3" t="s">
        <v>24</v>
      </c>
      <c r="B28" s="3" t="s">
        <v>126</v>
      </c>
      <c r="C28" s="3" t="s">
        <v>1798</v>
      </c>
      <c r="D28" s="3" t="s">
        <v>93</v>
      </c>
      <c r="E28" s="3" t="s">
        <v>103</v>
      </c>
      <c r="F28" s="3" t="s">
        <v>95</v>
      </c>
      <c r="G28" s="21">
        <v>45000000</v>
      </c>
      <c r="H28" s="44" t="s">
        <v>66</v>
      </c>
      <c r="I28" s="298"/>
    </row>
    <row r="29" spans="1:219" ht="16.5" x14ac:dyDescent="0.2">
      <c r="A29" s="424" t="s">
        <v>69</v>
      </c>
      <c r="B29" s="424"/>
      <c r="C29" s="424"/>
      <c r="D29" s="424"/>
      <c r="E29" s="424"/>
      <c r="F29" s="424"/>
      <c r="G29" s="17">
        <f>SUM(G9:G28)</f>
        <v>900000000</v>
      </c>
      <c r="H29" s="5"/>
    </row>
    <row r="30" spans="1:219" ht="16.5" x14ac:dyDescent="0.2">
      <c r="A30" s="424" t="s">
        <v>216</v>
      </c>
      <c r="B30" s="424"/>
      <c r="C30" s="424"/>
      <c r="D30" s="424"/>
      <c r="E30" s="424"/>
      <c r="F30" s="424"/>
      <c r="G30" s="424"/>
      <c r="H30" s="424"/>
    </row>
    <row r="31" spans="1:219" s="1" customFormat="1" ht="16.5" x14ac:dyDescent="0.2">
      <c r="A31" s="275" t="s">
        <v>744</v>
      </c>
      <c r="B31" s="275" t="s">
        <v>306</v>
      </c>
      <c r="C31" s="275" t="s">
        <v>745</v>
      </c>
      <c r="D31" s="275" t="s">
        <v>746</v>
      </c>
      <c r="E31" s="275" t="s">
        <v>747</v>
      </c>
      <c r="F31" s="275" t="s">
        <v>748</v>
      </c>
      <c r="G31" s="15">
        <v>25000000</v>
      </c>
      <c r="H31" s="16" t="s">
        <v>66</v>
      </c>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99"/>
      <c r="HK31" s="299"/>
    </row>
    <row r="32" spans="1:219" s="1" customFormat="1" ht="33" x14ac:dyDescent="0.2">
      <c r="A32" s="275" t="s">
        <v>366</v>
      </c>
      <c r="B32" s="275" t="s">
        <v>369</v>
      </c>
      <c r="C32" s="275" t="s">
        <v>749</v>
      </c>
      <c r="D32" s="275" t="s">
        <v>746</v>
      </c>
      <c r="E32" s="275" t="s">
        <v>750</v>
      </c>
      <c r="F32" s="275" t="s">
        <v>751</v>
      </c>
      <c r="G32" s="15">
        <v>5000000</v>
      </c>
      <c r="H32" s="16" t="s">
        <v>66</v>
      </c>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c r="DH32" s="299"/>
      <c r="DI32" s="299"/>
      <c r="DJ32" s="299"/>
      <c r="DK32" s="299"/>
      <c r="DL32" s="299"/>
      <c r="DM32" s="299"/>
      <c r="DN32" s="299"/>
      <c r="DO32" s="299"/>
      <c r="DP32" s="299"/>
      <c r="DQ32" s="299"/>
      <c r="DR32" s="299"/>
      <c r="DS32" s="299"/>
      <c r="DT32" s="299"/>
      <c r="DU32" s="299"/>
      <c r="DV32" s="299"/>
      <c r="DW32" s="299"/>
      <c r="DX32" s="299"/>
      <c r="DY32" s="299"/>
      <c r="DZ32" s="299"/>
      <c r="EA32" s="299"/>
      <c r="EB32" s="299"/>
      <c r="EC32" s="299"/>
      <c r="ED32" s="299"/>
      <c r="EE32" s="299"/>
      <c r="EF32" s="299"/>
      <c r="EG32" s="299"/>
      <c r="EH32" s="299"/>
      <c r="EI32" s="299"/>
      <c r="EJ32" s="299"/>
      <c r="EK32" s="299"/>
      <c r="EL32" s="299"/>
      <c r="EM32" s="299"/>
      <c r="EN32" s="299"/>
      <c r="EO32" s="299"/>
      <c r="EP32" s="299"/>
      <c r="EQ32" s="299"/>
      <c r="ER32" s="299"/>
      <c r="ES32" s="299"/>
      <c r="ET32" s="299"/>
      <c r="EU32" s="299"/>
      <c r="EV32" s="299"/>
      <c r="EW32" s="299"/>
      <c r="EX32" s="299"/>
      <c r="EY32" s="299"/>
      <c r="EZ32" s="299"/>
      <c r="FA32" s="299"/>
      <c r="FB32" s="299"/>
      <c r="FC32" s="299"/>
      <c r="FD32" s="299"/>
      <c r="FE32" s="299"/>
      <c r="FF32" s="299"/>
      <c r="FG32" s="299"/>
      <c r="FH32" s="299"/>
      <c r="FI32" s="299"/>
      <c r="FJ32" s="299"/>
      <c r="FK32" s="299"/>
      <c r="FL32" s="299"/>
      <c r="FM32" s="299"/>
      <c r="FN32" s="299"/>
      <c r="FO32" s="299"/>
      <c r="FP32" s="299"/>
      <c r="FQ32" s="299"/>
      <c r="FR32" s="299"/>
      <c r="FS32" s="299"/>
      <c r="FT32" s="299"/>
      <c r="FU32" s="299"/>
      <c r="FV32" s="299"/>
      <c r="FW32" s="299"/>
      <c r="FX32" s="299"/>
      <c r="FY32" s="299"/>
      <c r="FZ32" s="299"/>
      <c r="GA32" s="299"/>
      <c r="GB32" s="299"/>
      <c r="GC32" s="299"/>
      <c r="GD32" s="299"/>
      <c r="GE32" s="299"/>
      <c r="GF32" s="299"/>
      <c r="GG32" s="299"/>
      <c r="GH32" s="299"/>
      <c r="GI32" s="299"/>
      <c r="GJ32" s="299"/>
      <c r="GK32" s="299"/>
      <c r="GL32" s="299"/>
      <c r="GM32" s="299"/>
      <c r="GN32" s="299"/>
      <c r="GO32" s="299"/>
      <c r="GP32" s="299"/>
      <c r="GQ32" s="299"/>
      <c r="GR32" s="299"/>
      <c r="GS32" s="299"/>
      <c r="GT32" s="299"/>
      <c r="GU32" s="299"/>
      <c r="GV32" s="299"/>
      <c r="GW32" s="299"/>
      <c r="GX32" s="299"/>
      <c r="GY32" s="299"/>
      <c r="GZ32" s="299"/>
      <c r="HA32" s="299"/>
      <c r="HB32" s="299"/>
      <c r="HC32" s="299"/>
      <c r="HD32" s="299"/>
      <c r="HE32" s="299"/>
      <c r="HF32" s="299"/>
      <c r="HG32" s="299"/>
      <c r="HH32" s="299"/>
      <c r="HI32" s="299"/>
      <c r="HJ32" s="299"/>
      <c r="HK32" s="299"/>
    </row>
    <row r="33" spans="1:219" s="1" customFormat="1" ht="16.5" x14ac:dyDescent="0.2">
      <c r="A33" s="275" t="s">
        <v>366</v>
      </c>
      <c r="B33" s="275" t="s">
        <v>369</v>
      </c>
      <c r="C33" s="275" t="s">
        <v>749</v>
      </c>
      <c r="D33" s="275" t="s">
        <v>746</v>
      </c>
      <c r="E33" s="275" t="s">
        <v>752</v>
      </c>
      <c r="F33" s="275" t="s">
        <v>753</v>
      </c>
      <c r="G33" s="15">
        <v>12000000</v>
      </c>
      <c r="H33" s="16" t="s">
        <v>66</v>
      </c>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c r="CN33" s="299"/>
      <c r="CO33" s="299"/>
      <c r="CP33" s="299"/>
      <c r="CQ33" s="299"/>
      <c r="CR33" s="299"/>
      <c r="CS33" s="299"/>
      <c r="CT33" s="299"/>
      <c r="CU33" s="299"/>
      <c r="CV33" s="299"/>
      <c r="CW33" s="299"/>
      <c r="CX33" s="299"/>
      <c r="CY33" s="299"/>
      <c r="CZ33" s="299"/>
      <c r="DA33" s="299"/>
      <c r="DB33" s="299"/>
      <c r="DC33" s="299"/>
      <c r="DD33" s="299"/>
      <c r="DE33" s="299"/>
      <c r="DF33" s="299"/>
      <c r="DG33" s="299"/>
      <c r="DH33" s="299"/>
      <c r="DI33" s="299"/>
      <c r="DJ33" s="299"/>
      <c r="DK33" s="299"/>
      <c r="DL33" s="299"/>
      <c r="DM33" s="299"/>
      <c r="DN33" s="299"/>
      <c r="DO33" s="299"/>
      <c r="DP33" s="299"/>
      <c r="DQ33" s="299"/>
      <c r="DR33" s="299"/>
      <c r="DS33" s="299"/>
      <c r="DT33" s="299"/>
      <c r="DU33" s="299"/>
      <c r="DV33" s="299"/>
      <c r="DW33" s="299"/>
      <c r="DX33" s="299"/>
      <c r="DY33" s="299"/>
      <c r="DZ33" s="299"/>
      <c r="EA33" s="299"/>
      <c r="EB33" s="299"/>
      <c r="EC33" s="299"/>
      <c r="ED33" s="299"/>
      <c r="EE33" s="299"/>
      <c r="EF33" s="299"/>
      <c r="EG33" s="299"/>
      <c r="EH33" s="299"/>
      <c r="EI33" s="299"/>
      <c r="EJ33" s="299"/>
      <c r="EK33" s="299"/>
      <c r="EL33" s="299"/>
      <c r="EM33" s="299"/>
      <c r="EN33" s="299"/>
      <c r="EO33" s="299"/>
      <c r="EP33" s="299"/>
      <c r="EQ33" s="299"/>
      <c r="ER33" s="299"/>
      <c r="ES33" s="299"/>
      <c r="ET33" s="299"/>
      <c r="EU33" s="299"/>
      <c r="EV33" s="299"/>
      <c r="EW33" s="299"/>
      <c r="EX33" s="299"/>
      <c r="EY33" s="299"/>
      <c r="EZ33" s="299"/>
      <c r="FA33" s="299"/>
      <c r="FB33" s="299"/>
      <c r="FC33" s="299"/>
      <c r="FD33" s="299"/>
      <c r="FE33" s="299"/>
      <c r="FF33" s="299"/>
      <c r="FG33" s="299"/>
      <c r="FH33" s="299"/>
      <c r="FI33" s="299"/>
      <c r="FJ33" s="299"/>
      <c r="FK33" s="299"/>
      <c r="FL33" s="299"/>
      <c r="FM33" s="299"/>
      <c r="FN33" s="299"/>
      <c r="FO33" s="299"/>
      <c r="FP33" s="299"/>
      <c r="FQ33" s="299"/>
      <c r="FR33" s="299"/>
      <c r="FS33" s="299"/>
      <c r="FT33" s="299"/>
      <c r="FU33" s="299"/>
      <c r="FV33" s="299"/>
      <c r="FW33" s="299"/>
      <c r="FX33" s="299"/>
      <c r="FY33" s="299"/>
      <c r="FZ33" s="299"/>
      <c r="GA33" s="299"/>
      <c r="GB33" s="299"/>
      <c r="GC33" s="299"/>
      <c r="GD33" s="299"/>
      <c r="GE33" s="299"/>
      <c r="GF33" s="299"/>
      <c r="GG33" s="299"/>
      <c r="GH33" s="299"/>
      <c r="GI33" s="299"/>
      <c r="GJ33" s="299"/>
      <c r="GK33" s="299"/>
      <c r="GL33" s="299"/>
      <c r="GM33" s="299"/>
      <c r="GN33" s="299"/>
      <c r="GO33" s="299"/>
      <c r="GP33" s="299"/>
      <c r="GQ33" s="299"/>
      <c r="GR33" s="299"/>
      <c r="GS33" s="299"/>
      <c r="GT33" s="299"/>
      <c r="GU33" s="299"/>
      <c r="GV33" s="299"/>
      <c r="GW33" s="299"/>
      <c r="GX33" s="299"/>
      <c r="GY33" s="299"/>
      <c r="GZ33" s="299"/>
      <c r="HA33" s="299"/>
      <c r="HB33" s="299"/>
      <c r="HC33" s="299"/>
      <c r="HD33" s="299"/>
      <c r="HE33" s="299"/>
      <c r="HF33" s="299"/>
      <c r="HG33" s="299"/>
      <c r="HH33" s="299"/>
      <c r="HI33" s="299"/>
      <c r="HJ33" s="299"/>
      <c r="HK33" s="299"/>
    </row>
    <row r="34" spans="1:219" s="1" customFormat="1" ht="99" x14ac:dyDescent="0.2">
      <c r="A34" s="275" t="s">
        <v>632</v>
      </c>
      <c r="B34" s="275" t="s">
        <v>665</v>
      </c>
      <c r="C34" s="275" t="s">
        <v>2150</v>
      </c>
      <c r="D34" s="275" t="s">
        <v>2151</v>
      </c>
      <c r="E34" s="275" t="s">
        <v>2152</v>
      </c>
      <c r="F34" s="275" t="s">
        <v>2153</v>
      </c>
      <c r="G34" s="15">
        <v>800000</v>
      </c>
      <c r="H34" s="16" t="s">
        <v>66</v>
      </c>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c r="CO34" s="299"/>
      <c r="CP34" s="299"/>
      <c r="CQ34" s="299"/>
      <c r="CR34" s="299"/>
      <c r="CS34" s="299"/>
      <c r="CT34" s="299"/>
      <c r="CU34" s="299"/>
      <c r="CV34" s="299"/>
      <c r="CW34" s="299"/>
      <c r="CX34" s="299"/>
      <c r="CY34" s="299"/>
      <c r="CZ34" s="299"/>
      <c r="DA34" s="299"/>
      <c r="DB34" s="299"/>
      <c r="DC34" s="299"/>
      <c r="DD34" s="299"/>
      <c r="DE34" s="299"/>
      <c r="DF34" s="299"/>
      <c r="DG34" s="299"/>
      <c r="DH34" s="299"/>
      <c r="DI34" s="299"/>
      <c r="DJ34" s="299"/>
      <c r="DK34" s="299"/>
      <c r="DL34" s="299"/>
      <c r="DM34" s="299"/>
      <c r="DN34" s="299"/>
      <c r="DO34" s="299"/>
      <c r="DP34" s="299"/>
      <c r="DQ34" s="299"/>
      <c r="DR34" s="299"/>
      <c r="DS34" s="299"/>
      <c r="DT34" s="299"/>
      <c r="DU34" s="299"/>
      <c r="DV34" s="299"/>
      <c r="DW34" s="299"/>
      <c r="DX34" s="299"/>
      <c r="DY34" s="299"/>
      <c r="DZ34" s="299"/>
      <c r="EA34" s="299"/>
      <c r="EB34" s="299"/>
      <c r="EC34" s="299"/>
      <c r="ED34" s="299"/>
      <c r="EE34" s="299"/>
      <c r="EF34" s="299"/>
      <c r="EG34" s="299"/>
      <c r="EH34" s="299"/>
      <c r="EI34" s="299"/>
      <c r="EJ34" s="299"/>
      <c r="EK34" s="299"/>
      <c r="EL34" s="299"/>
      <c r="EM34" s="299"/>
      <c r="EN34" s="299"/>
      <c r="EO34" s="299"/>
      <c r="EP34" s="299"/>
      <c r="EQ34" s="299"/>
      <c r="ER34" s="299"/>
      <c r="ES34" s="299"/>
      <c r="ET34" s="299"/>
      <c r="EU34" s="299"/>
      <c r="EV34" s="299"/>
      <c r="EW34" s="299"/>
      <c r="EX34" s="299"/>
      <c r="EY34" s="299"/>
      <c r="EZ34" s="299"/>
      <c r="FA34" s="299"/>
      <c r="FB34" s="299"/>
      <c r="FC34" s="299"/>
      <c r="FD34" s="299"/>
      <c r="FE34" s="299"/>
      <c r="FF34" s="299"/>
      <c r="FG34" s="299"/>
      <c r="FH34" s="299"/>
      <c r="FI34" s="299"/>
      <c r="FJ34" s="299"/>
      <c r="FK34" s="299"/>
      <c r="FL34" s="299"/>
      <c r="FM34" s="299"/>
      <c r="FN34" s="299"/>
      <c r="FO34" s="299"/>
      <c r="FP34" s="299"/>
      <c r="FQ34" s="299"/>
      <c r="FR34" s="299"/>
      <c r="FS34" s="299"/>
      <c r="FT34" s="299"/>
      <c r="FU34" s="299"/>
      <c r="FV34" s="299"/>
      <c r="FW34" s="299"/>
      <c r="FX34" s="299"/>
      <c r="FY34" s="299"/>
      <c r="FZ34" s="299"/>
      <c r="GA34" s="299"/>
      <c r="GB34" s="299"/>
      <c r="GC34" s="299"/>
      <c r="GD34" s="299"/>
      <c r="GE34" s="299"/>
      <c r="GF34" s="299"/>
      <c r="GG34" s="299"/>
      <c r="GH34" s="299"/>
      <c r="GI34" s="299"/>
      <c r="GJ34" s="299"/>
      <c r="GK34" s="299"/>
      <c r="GL34" s="299"/>
      <c r="GM34" s="299"/>
      <c r="GN34" s="299"/>
      <c r="GO34" s="299"/>
      <c r="GP34" s="299"/>
      <c r="GQ34" s="299"/>
      <c r="GR34" s="299"/>
      <c r="GS34" s="299"/>
      <c r="GT34" s="299"/>
      <c r="GU34" s="299"/>
      <c r="GV34" s="299"/>
      <c r="GW34" s="299"/>
      <c r="GX34" s="299"/>
      <c r="GY34" s="299"/>
      <c r="GZ34" s="299"/>
      <c r="HA34" s="299"/>
      <c r="HB34" s="299"/>
      <c r="HC34" s="299"/>
      <c r="HD34" s="299"/>
      <c r="HE34" s="299"/>
      <c r="HF34" s="299"/>
      <c r="HG34" s="299"/>
      <c r="HH34" s="299"/>
      <c r="HI34" s="299"/>
      <c r="HJ34" s="299"/>
      <c r="HK34" s="299"/>
    </row>
    <row r="35" spans="1:219" ht="16.5" x14ac:dyDescent="0.2">
      <c r="A35" s="424" t="s">
        <v>69</v>
      </c>
      <c r="B35" s="424"/>
      <c r="C35" s="424"/>
      <c r="D35" s="424"/>
      <c r="E35" s="424"/>
      <c r="F35" s="424"/>
      <c r="G35" s="17">
        <f>+SUM(G31:G34)</f>
        <v>42800000</v>
      </c>
      <c r="H35" s="5"/>
    </row>
    <row r="36" spans="1:219" ht="16.5" x14ac:dyDescent="0.2">
      <c r="A36" s="453" t="s">
        <v>754</v>
      </c>
      <c r="B36" s="453"/>
      <c r="C36" s="453"/>
      <c r="D36" s="453"/>
      <c r="E36" s="453"/>
      <c r="F36" s="453"/>
      <c r="G36" s="453"/>
      <c r="H36" s="453"/>
    </row>
    <row r="37" spans="1:219" s="1" customFormat="1" ht="99" x14ac:dyDescent="0.2">
      <c r="A37" s="320" t="s">
        <v>645</v>
      </c>
      <c r="B37" s="320" t="s">
        <v>755</v>
      </c>
      <c r="C37" s="320" t="s">
        <v>756</v>
      </c>
      <c r="D37" s="320" t="s">
        <v>839</v>
      </c>
      <c r="E37" s="320" t="s">
        <v>874</v>
      </c>
      <c r="F37" s="320" t="s">
        <v>875</v>
      </c>
      <c r="G37" s="15">
        <v>80000000</v>
      </c>
      <c r="H37" s="16" t="s">
        <v>66</v>
      </c>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c r="CO37" s="299"/>
      <c r="CP37" s="299"/>
      <c r="CQ37" s="299"/>
      <c r="CR37" s="299"/>
      <c r="CS37" s="299"/>
      <c r="CT37" s="299"/>
      <c r="CU37" s="299"/>
      <c r="CV37" s="299"/>
      <c r="CW37" s="299"/>
      <c r="CX37" s="299"/>
      <c r="CY37" s="299"/>
      <c r="CZ37" s="299"/>
      <c r="DA37" s="299"/>
      <c r="DB37" s="299"/>
      <c r="DC37" s="299"/>
      <c r="DD37" s="299"/>
      <c r="DE37" s="299"/>
      <c r="DF37" s="299"/>
      <c r="DG37" s="299"/>
      <c r="DH37" s="299"/>
      <c r="DI37" s="299"/>
      <c r="DJ37" s="299"/>
      <c r="DK37" s="299"/>
      <c r="DL37" s="299"/>
      <c r="DM37" s="299"/>
      <c r="DN37" s="299"/>
      <c r="DO37" s="299"/>
      <c r="DP37" s="299"/>
      <c r="DQ37" s="299"/>
      <c r="DR37" s="299"/>
      <c r="DS37" s="299"/>
      <c r="DT37" s="299"/>
      <c r="DU37" s="299"/>
      <c r="DV37" s="299"/>
      <c r="DW37" s="299"/>
      <c r="DX37" s="299"/>
      <c r="DY37" s="299"/>
      <c r="DZ37" s="299"/>
      <c r="EA37" s="299"/>
      <c r="EB37" s="299"/>
      <c r="EC37" s="299"/>
      <c r="ED37" s="299"/>
      <c r="EE37" s="299"/>
      <c r="EF37" s="299"/>
      <c r="EG37" s="299"/>
      <c r="EH37" s="299"/>
      <c r="EI37" s="299"/>
      <c r="EJ37" s="299"/>
      <c r="EK37" s="299"/>
      <c r="EL37" s="299"/>
      <c r="EM37" s="299"/>
      <c r="EN37" s="299"/>
      <c r="EO37" s="299"/>
      <c r="EP37" s="299"/>
      <c r="EQ37" s="299"/>
      <c r="ER37" s="299"/>
      <c r="ES37" s="299"/>
      <c r="ET37" s="299"/>
      <c r="EU37" s="299"/>
      <c r="EV37" s="299"/>
      <c r="EW37" s="299"/>
      <c r="EX37" s="299"/>
      <c r="EY37" s="299"/>
      <c r="EZ37" s="299"/>
      <c r="FA37" s="299"/>
      <c r="FB37" s="299"/>
      <c r="FC37" s="299"/>
      <c r="FD37" s="299"/>
      <c r="FE37" s="299"/>
      <c r="FF37" s="299"/>
      <c r="FG37" s="299"/>
      <c r="FH37" s="299"/>
      <c r="FI37" s="299"/>
      <c r="FJ37" s="299"/>
      <c r="FK37" s="299"/>
      <c r="FL37" s="299"/>
      <c r="FM37" s="299"/>
      <c r="FN37" s="299"/>
      <c r="FO37" s="299"/>
      <c r="FP37" s="299"/>
      <c r="FQ37" s="299"/>
      <c r="FR37" s="299"/>
      <c r="FS37" s="299"/>
      <c r="FT37" s="299"/>
      <c r="FU37" s="299"/>
      <c r="FV37" s="299"/>
      <c r="FW37" s="299"/>
      <c r="FX37" s="299"/>
      <c r="FY37" s="299"/>
      <c r="FZ37" s="299"/>
      <c r="GA37" s="299"/>
      <c r="GB37" s="299"/>
      <c r="GC37" s="299"/>
      <c r="GD37" s="299"/>
      <c r="GE37" s="299"/>
      <c r="GF37" s="299"/>
      <c r="GG37" s="299"/>
      <c r="GH37" s="299"/>
      <c r="GI37" s="299"/>
      <c r="GJ37" s="299"/>
      <c r="GK37" s="299"/>
      <c r="GL37" s="299"/>
      <c r="GM37" s="299"/>
      <c r="GN37" s="299"/>
      <c r="GO37" s="299"/>
      <c r="GP37" s="299"/>
      <c r="GQ37" s="299"/>
      <c r="GR37" s="299"/>
      <c r="GS37" s="299"/>
      <c r="GT37" s="299"/>
      <c r="GU37" s="299"/>
      <c r="GV37" s="299"/>
      <c r="GW37" s="299"/>
      <c r="GX37" s="299"/>
      <c r="GY37" s="299"/>
      <c r="GZ37" s="299"/>
      <c r="HA37" s="299"/>
      <c r="HB37" s="299"/>
      <c r="HC37" s="299"/>
      <c r="HD37" s="299"/>
      <c r="HE37" s="299"/>
      <c r="HF37" s="299"/>
      <c r="HG37" s="299"/>
      <c r="HH37" s="299"/>
      <c r="HI37" s="299"/>
      <c r="HJ37" s="299"/>
      <c r="HK37" s="299"/>
    </row>
    <row r="38" spans="1:219" s="1" customFormat="1" ht="82.5" x14ac:dyDescent="0.2">
      <c r="A38" s="320" t="s">
        <v>645</v>
      </c>
      <c r="B38" s="320" t="s">
        <v>755</v>
      </c>
      <c r="C38" s="320" t="s">
        <v>876</v>
      </c>
      <c r="D38" s="320" t="s">
        <v>877</v>
      </c>
      <c r="E38" s="320" t="s">
        <v>878</v>
      </c>
      <c r="F38" s="320" t="s">
        <v>879</v>
      </c>
      <c r="G38" s="15">
        <v>25000000</v>
      </c>
      <c r="H38" s="16" t="s">
        <v>1802</v>
      </c>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299"/>
      <c r="CP38" s="299"/>
      <c r="CQ38" s="299"/>
      <c r="CR38" s="299"/>
      <c r="CS38" s="299"/>
      <c r="CT38" s="299"/>
      <c r="CU38" s="299"/>
      <c r="CV38" s="299"/>
      <c r="CW38" s="299"/>
      <c r="CX38" s="299"/>
      <c r="CY38" s="299"/>
      <c r="CZ38" s="299"/>
      <c r="DA38" s="299"/>
      <c r="DB38" s="299"/>
      <c r="DC38" s="299"/>
      <c r="DD38" s="299"/>
      <c r="DE38" s="299"/>
      <c r="DF38" s="299"/>
      <c r="DG38" s="299"/>
      <c r="DH38" s="299"/>
      <c r="DI38" s="299"/>
      <c r="DJ38" s="299"/>
      <c r="DK38" s="299"/>
      <c r="DL38" s="299"/>
      <c r="DM38" s="299"/>
      <c r="DN38" s="299"/>
      <c r="DO38" s="299"/>
      <c r="DP38" s="299"/>
      <c r="DQ38" s="299"/>
      <c r="DR38" s="299"/>
      <c r="DS38" s="299"/>
      <c r="DT38" s="299"/>
      <c r="DU38" s="299"/>
      <c r="DV38" s="299"/>
      <c r="DW38" s="299"/>
      <c r="DX38" s="299"/>
      <c r="DY38" s="299"/>
      <c r="DZ38" s="299"/>
      <c r="EA38" s="299"/>
      <c r="EB38" s="299"/>
      <c r="EC38" s="299"/>
      <c r="ED38" s="299"/>
      <c r="EE38" s="299"/>
      <c r="EF38" s="299"/>
      <c r="EG38" s="299"/>
      <c r="EH38" s="299"/>
      <c r="EI38" s="299"/>
      <c r="EJ38" s="299"/>
      <c r="EK38" s="299"/>
      <c r="EL38" s="299"/>
      <c r="EM38" s="299"/>
      <c r="EN38" s="299"/>
      <c r="EO38" s="299"/>
      <c r="EP38" s="299"/>
      <c r="EQ38" s="299"/>
      <c r="ER38" s="299"/>
      <c r="ES38" s="299"/>
      <c r="ET38" s="299"/>
      <c r="EU38" s="299"/>
      <c r="EV38" s="299"/>
      <c r="EW38" s="299"/>
      <c r="EX38" s="299"/>
      <c r="EY38" s="299"/>
      <c r="EZ38" s="299"/>
      <c r="FA38" s="299"/>
      <c r="FB38" s="299"/>
      <c r="FC38" s="299"/>
      <c r="FD38" s="299"/>
      <c r="FE38" s="299"/>
      <c r="FF38" s="299"/>
      <c r="FG38" s="299"/>
      <c r="FH38" s="299"/>
      <c r="FI38" s="299"/>
      <c r="FJ38" s="299"/>
      <c r="FK38" s="299"/>
      <c r="FL38" s="299"/>
      <c r="FM38" s="299"/>
      <c r="FN38" s="299"/>
      <c r="FO38" s="299"/>
      <c r="FP38" s="299"/>
      <c r="FQ38" s="299"/>
      <c r="FR38" s="299"/>
      <c r="FS38" s="299"/>
      <c r="FT38" s="299"/>
      <c r="FU38" s="299"/>
      <c r="FV38" s="299"/>
      <c r="FW38" s="299"/>
      <c r="FX38" s="299"/>
      <c r="FY38" s="299"/>
      <c r="FZ38" s="299"/>
      <c r="GA38" s="299"/>
      <c r="GB38" s="299"/>
      <c r="GC38" s="299"/>
      <c r="GD38" s="299"/>
      <c r="GE38" s="299"/>
      <c r="GF38" s="299"/>
      <c r="GG38" s="299"/>
      <c r="GH38" s="299"/>
      <c r="GI38" s="299"/>
      <c r="GJ38" s="299"/>
      <c r="GK38" s="299"/>
      <c r="GL38" s="299"/>
      <c r="GM38" s="299"/>
      <c r="GN38" s="299"/>
      <c r="GO38" s="299"/>
      <c r="GP38" s="299"/>
      <c r="GQ38" s="299"/>
      <c r="GR38" s="299"/>
      <c r="GS38" s="299"/>
      <c r="GT38" s="299"/>
      <c r="GU38" s="299"/>
      <c r="GV38" s="299"/>
      <c r="GW38" s="299"/>
      <c r="GX38" s="299"/>
      <c r="GY38" s="299"/>
      <c r="GZ38" s="299"/>
      <c r="HA38" s="299"/>
      <c r="HB38" s="299"/>
      <c r="HC38" s="299"/>
      <c r="HD38" s="299"/>
      <c r="HE38" s="299"/>
      <c r="HF38" s="299"/>
      <c r="HG38" s="299"/>
      <c r="HH38" s="299"/>
      <c r="HI38" s="299"/>
      <c r="HJ38" s="299"/>
      <c r="HK38" s="299"/>
    </row>
    <row r="39" spans="1:219" s="1" customFormat="1" ht="99" x14ac:dyDescent="0.2">
      <c r="A39" s="320" t="s">
        <v>645</v>
      </c>
      <c r="B39" s="320" t="s">
        <v>436</v>
      </c>
      <c r="C39" s="320" t="s">
        <v>760</v>
      </c>
      <c r="D39" s="320" t="s">
        <v>880</v>
      </c>
      <c r="E39" s="320" t="s">
        <v>878</v>
      </c>
      <c r="F39" s="320" t="s">
        <v>879</v>
      </c>
      <c r="G39" s="15">
        <v>10000000</v>
      </c>
      <c r="H39" s="16" t="s">
        <v>1802</v>
      </c>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299"/>
      <c r="DE39" s="299"/>
      <c r="DF39" s="299"/>
      <c r="DG39" s="299"/>
      <c r="DH39" s="299"/>
      <c r="DI39" s="299"/>
      <c r="DJ39" s="299"/>
      <c r="DK39" s="299"/>
      <c r="DL39" s="299"/>
      <c r="DM39" s="299"/>
      <c r="DN39" s="299"/>
      <c r="DO39" s="299"/>
      <c r="DP39" s="299"/>
      <c r="DQ39" s="299"/>
      <c r="DR39" s="299"/>
      <c r="DS39" s="299"/>
      <c r="DT39" s="299"/>
      <c r="DU39" s="299"/>
      <c r="DV39" s="299"/>
      <c r="DW39" s="299"/>
      <c r="DX39" s="299"/>
      <c r="DY39" s="299"/>
      <c r="DZ39" s="299"/>
      <c r="EA39" s="299"/>
      <c r="EB39" s="299"/>
      <c r="EC39" s="299"/>
      <c r="ED39" s="299"/>
      <c r="EE39" s="299"/>
      <c r="EF39" s="299"/>
      <c r="EG39" s="299"/>
      <c r="EH39" s="299"/>
      <c r="EI39" s="299"/>
      <c r="EJ39" s="299"/>
      <c r="EK39" s="299"/>
      <c r="EL39" s="299"/>
      <c r="EM39" s="299"/>
      <c r="EN39" s="299"/>
      <c r="EO39" s="299"/>
      <c r="EP39" s="299"/>
      <c r="EQ39" s="299"/>
      <c r="ER39" s="299"/>
      <c r="ES39" s="299"/>
      <c r="ET39" s="299"/>
      <c r="EU39" s="299"/>
      <c r="EV39" s="299"/>
      <c r="EW39" s="299"/>
      <c r="EX39" s="299"/>
      <c r="EY39" s="299"/>
      <c r="EZ39" s="299"/>
      <c r="FA39" s="299"/>
      <c r="FB39" s="299"/>
      <c r="FC39" s="299"/>
      <c r="FD39" s="299"/>
      <c r="FE39" s="299"/>
      <c r="FF39" s="299"/>
      <c r="FG39" s="299"/>
      <c r="FH39" s="299"/>
      <c r="FI39" s="299"/>
      <c r="FJ39" s="299"/>
      <c r="FK39" s="299"/>
      <c r="FL39" s="299"/>
      <c r="FM39" s="299"/>
      <c r="FN39" s="299"/>
      <c r="FO39" s="299"/>
      <c r="FP39" s="299"/>
      <c r="FQ39" s="299"/>
      <c r="FR39" s="299"/>
      <c r="FS39" s="299"/>
      <c r="FT39" s="299"/>
      <c r="FU39" s="299"/>
      <c r="FV39" s="299"/>
      <c r="FW39" s="299"/>
      <c r="FX39" s="299"/>
      <c r="FY39" s="299"/>
      <c r="FZ39" s="299"/>
      <c r="GA39" s="299"/>
      <c r="GB39" s="299"/>
      <c r="GC39" s="299"/>
      <c r="GD39" s="299"/>
      <c r="GE39" s="299"/>
      <c r="GF39" s="299"/>
      <c r="GG39" s="299"/>
      <c r="GH39" s="299"/>
      <c r="GI39" s="299"/>
      <c r="GJ39" s="299"/>
      <c r="GK39" s="299"/>
      <c r="GL39" s="299"/>
      <c r="GM39" s="299"/>
      <c r="GN39" s="299"/>
      <c r="GO39" s="299"/>
      <c r="GP39" s="299"/>
      <c r="GQ39" s="299"/>
      <c r="GR39" s="299"/>
      <c r="GS39" s="299"/>
      <c r="GT39" s="299"/>
      <c r="GU39" s="299"/>
      <c r="GV39" s="299"/>
      <c r="GW39" s="299"/>
      <c r="GX39" s="299"/>
      <c r="GY39" s="299"/>
      <c r="GZ39" s="299"/>
      <c r="HA39" s="299"/>
      <c r="HB39" s="299"/>
      <c r="HC39" s="299"/>
      <c r="HD39" s="299"/>
      <c r="HE39" s="299"/>
      <c r="HF39" s="299"/>
      <c r="HG39" s="299"/>
      <c r="HH39" s="299"/>
      <c r="HI39" s="299"/>
      <c r="HJ39" s="299"/>
      <c r="HK39" s="299"/>
    </row>
    <row r="40" spans="1:219" s="1" customFormat="1" ht="82.5" x14ac:dyDescent="0.2">
      <c r="A40" s="320" t="s">
        <v>645</v>
      </c>
      <c r="B40" s="320" t="s">
        <v>767</v>
      </c>
      <c r="C40" s="320" t="s">
        <v>768</v>
      </c>
      <c r="D40" s="320" t="s">
        <v>880</v>
      </c>
      <c r="E40" s="320" t="s">
        <v>878</v>
      </c>
      <c r="F40" s="320" t="s">
        <v>879</v>
      </c>
      <c r="G40" s="15">
        <v>20000000</v>
      </c>
      <c r="H40" s="16" t="s">
        <v>1802</v>
      </c>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c r="DC40" s="299"/>
      <c r="DD40" s="299"/>
      <c r="DE40" s="299"/>
      <c r="DF40" s="299"/>
      <c r="DG40" s="299"/>
      <c r="DH40" s="299"/>
      <c r="DI40" s="299"/>
      <c r="DJ40" s="299"/>
      <c r="DK40" s="299"/>
      <c r="DL40" s="299"/>
      <c r="DM40" s="299"/>
      <c r="DN40" s="299"/>
      <c r="DO40" s="299"/>
      <c r="DP40" s="299"/>
      <c r="DQ40" s="299"/>
      <c r="DR40" s="299"/>
      <c r="DS40" s="299"/>
      <c r="DT40" s="299"/>
      <c r="DU40" s="299"/>
      <c r="DV40" s="299"/>
      <c r="DW40" s="299"/>
      <c r="DX40" s="299"/>
      <c r="DY40" s="299"/>
      <c r="DZ40" s="299"/>
      <c r="EA40" s="299"/>
      <c r="EB40" s="299"/>
      <c r="EC40" s="299"/>
      <c r="ED40" s="299"/>
      <c r="EE40" s="299"/>
      <c r="EF40" s="299"/>
      <c r="EG40" s="299"/>
      <c r="EH40" s="299"/>
      <c r="EI40" s="299"/>
      <c r="EJ40" s="299"/>
      <c r="EK40" s="299"/>
      <c r="EL40" s="299"/>
      <c r="EM40" s="299"/>
      <c r="EN40" s="299"/>
      <c r="EO40" s="299"/>
      <c r="EP40" s="299"/>
      <c r="EQ40" s="299"/>
      <c r="ER40" s="299"/>
      <c r="ES40" s="299"/>
      <c r="ET40" s="299"/>
      <c r="EU40" s="299"/>
      <c r="EV40" s="299"/>
      <c r="EW40" s="299"/>
      <c r="EX40" s="299"/>
      <c r="EY40" s="299"/>
      <c r="EZ40" s="299"/>
      <c r="FA40" s="299"/>
      <c r="FB40" s="299"/>
      <c r="FC40" s="299"/>
      <c r="FD40" s="299"/>
      <c r="FE40" s="299"/>
      <c r="FF40" s="299"/>
      <c r="FG40" s="299"/>
      <c r="FH40" s="299"/>
      <c r="FI40" s="299"/>
      <c r="FJ40" s="299"/>
      <c r="FK40" s="299"/>
      <c r="FL40" s="299"/>
      <c r="FM40" s="299"/>
      <c r="FN40" s="299"/>
      <c r="FO40" s="299"/>
      <c r="FP40" s="299"/>
      <c r="FQ40" s="299"/>
      <c r="FR40" s="299"/>
      <c r="FS40" s="299"/>
      <c r="FT40" s="299"/>
      <c r="FU40" s="299"/>
      <c r="FV40" s="299"/>
      <c r="FW40" s="299"/>
      <c r="FX40" s="299"/>
      <c r="FY40" s="299"/>
      <c r="FZ40" s="299"/>
      <c r="GA40" s="299"/>
      <c r="GB40" s="299"/>
      <c r="GC40" s="299"/>
      <c r="GD40" s="299"/>
      <c r="GE40" s="299"/>
      <c r="GF40" s="299"/>
      <c r="GG40" s="299"/>
      <c r="GH40" s="299"/>
      <c r="GI40" s="299"/>
      <c r="GJ40" s="299"/>
      <c r="GK40" s="299"/>
      <c r="GL40" s="299"/>
      <c r="GM40" s="299"/>
      <c r="GN40" s="299"/>
      <c r="GO40" s="299"/>
      <c r="GP40" s="299"/>
      <c r="GQ40" s="299"/>
      <c r="GR40" s="299"/>
      <c r="GS40" s="299"/>
      <c r="GT40" s="299"/>
      <c r="GU40" s="299"/>
      <c r="GV40" s="299"/>
      <c r="GW40" s="299"/>
      <c r="GX40" s="299"/>
      <c r="GY40" s="299"/>
      <c r="GZ40" s="299"/>
      <c r="HA40" s="299"/>
      <c r="HB40" s="299"/>
      <c r="HC40" s="299"/>
      <c r="HD40" s="299"/>
      <c r="HE40" s="299"/>
      <c r="HF40" s="299"/>
      <c r="HG40" s="299"/>
      <c r="HH40" s="299"/>
      <c r="HI40" s="299"/>
      <c r="HJ40" s="299"/>
      <c r="HK40" s="299"/>
    </row>
    <row r="41" spans="1:219" s="1" customFormat="1" ht="82.5" x14ac:dyDescent="0.2">
      <c r="A41" s="320" t="s">
        <v>780</v>
      </c>
      <c r="B41" s="320" t="s">
        <v>217</v>
      </c>
      <c r="C41" s="320" t="s">
        <v>881</v>
      </c>
      <c r="D41" s="320" t="s">
        <v>880</v>
      </c>
      <c r="E41" s="320" t="s">
        <v>878</v>
      </c>
      <c r="F41" s="320" t="s">
        <v>879</v>
      </c>
      <c r="G41" s="15">
        <v>20000000</v>
      </c>
      <c r="H41" s="16" t="s">
        <v>66</v>
      </c>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299"/>
      <c r="CP41" s="299"/>
      <c r="CQ41" s="299"/>
      <c r="CR41" s="299"/>
      <c r="CS41" s="299"/>
      <c r="CT41" s="299"/>
      <c r="CU41" s="299"/>
      <c r="CV41" s="299"/>
      <c r="CW41" s="299"/>
      <c r="CX41" s="299"/>
      <c r="CY41" s="299"/>
      <c r="CZ41" s="299"/>
      <c r="DA41" s="299"/>
      <c r="DB41" s="299"/>
      <c r="DC41" s="299"/>
      <c r="DD41" s="299"/>
      <c r="DE41" s="299"/>
      <c r="DF41" s="299"/>
      <c r="DG41" s="299"/>
      <c r="DH41" s="299"/>
      <c r="DI41" s="299"/>
      <c r="DJ41" s="299"/>
      <c r="DK41" s="299"/>
      <c r="DL41" s="299"/>
      <c r="DM41" s="299"/>
      <c r="DN41" s="299"/>
      <c r="DO41" s="299"/>
      <c r="DP41" s="299"/>
      <c r="DQ41" s="299"/>
      <c r="DR41" s="299"/>
      <c r="DS41" s="299"/>
      <c r="DT41" s="299"/>
      <c r="DU41" s="299"/>
      <c r="DV41" s="299"/>
      <c r="DW41" s="299"/>
      <c r="DX41" s="299"/>
      <c r="DY41" s="299"/>
      <c r="DZ41" s="299"/>
      <c r="EA41" s="299"/>
      <c r="EB41" s="299"/>
      <c r="EC41" s="299"/>
      <c r="ED41" s="299"/>
      <c r="EE41" s="299"/>
      <c r="EF41" s="299"/>
      <c r="EG41" s="299"/>
      <c r="EH41" s="299"/>
      <c r="EI41" s="299"/>
      <c r="EJ41" s="299"/>
      <c r="EK41" s="299"/>
      <c r="EL41" s="299"/>
      <c r="EM41" s="299"/>
      <c r="EN41" s="299"/>
      <c r="EO41" s="299"/>
      <c r="EP41" s="299"/>
      <c r="EQ41" s="299"/>
      <c r="ER41" s="299"/>
      <c r="ES41" s="299"/>
      <c r="ET41" s="299"/>
      <c r="EU41" s="299"/>
      <c r="EV41" s="299"/>
      <c r="EW41" s="299"/>
      <c r="EX41" s="299"/>
      <c r="EY41" s="299"/>
      <c r="EZ41" s="299"/>
      <c r="FA41" s="299"/>
      <c r="FB41" s="299"/>
      <c r="FC41" s="299"/>
      <c r="FD41" s="299"/>
      <c r="FE41" s="299"/>
      <c r="FF41" s="299"/>
      <c r="FG41" s="299"/>
      <c r="FH41" s="299"/>
      <c r="FI41" s="299"/>
      <c r="FJ41" s="299"/>
      <c r="FK41" s="299"/>
      <c r="FL41" s="299"/>
      <c r="FM41" s="299"/>
      <c r="FN41" s="299"/>
      <c r="FO41" s="299"/>
      <c r="FP41" s="299"/>
      <c r="FQ41" s="299"/>
      <c r="FR41" s="299"/>
      <c r="FS41" s="299"/>
      <c r="FT41" s="299"/>
      <c r="FU41" s="299"/>
      <c r="FV41" s="299"/>
      <c r="FW41" s="299"/>
      <c r="FX41" s="299"/>
      <c r="FY41" s="299"/>
      <c r="FZ41" s="299"/>
      <c r="GA41" s="299"/>
      <c r="GB41" s="299"/>
      <c r="GC41" s="299"/>
      <c r="GD41" s="299"/>
      <c r="GE41" s="299"/>
      <c r="GF41" s="299"/>
      <c r="GG41" s="299"/>
      <c r="GH41" s="299"/>
      <c r="GI41" s="299"/>
      <c r="GJ41" s="299"/>
      <c r="GK41" s="299"/>
      <c r="GL41" s="299"/>
      <c r="GM41" s="299"/>
      <c r="GN41" s="299"/>
      <c r="GO41" s="299"/>
      <c r="GP41" s="299"/>
      <c r="GQ41" s="299"/>
      <c r="GR41" s="299"/>
      <c r="GS41" s="299"/>
      <c r="GT41" s="299"/>
      <c r="GU41" s="299"/>
      <c r="GV41" s="299"/>
      <c r="GW41" s="299"/>
      <c r="GX41" s="299"/>
      <c r="GY41" s="299"/>
      <c r="GZ41" s="299"/>
      <c r="HA41" s="299"/>
      <c r="HB41" s="299"/>
      <c r="HC41" s="299"/>
      <c r="HD41" s="299"/>
      <c r="HE41" s="299"/>
      <c r="HF41" s="299"/>
      <c r="HG41" s="299"/>
      <c r="HH41" s="299"/>
      <c r="HI41" s="299"/>
      <c r="HJ41" s="299"/>
      <c r="HK41" s="299"/>
    </row>
    <row r="42" spans="1:219" s="1" customFormat="1" ht="82.5" x14ac:dyDescent="0.2">
      <c r="A42" s="320" t="s">
        <v>754</v>
      </c>
      <c r="B42" s="320" t="s">
        <v>812</v>
      </c>
      <c r="C42" s="320" t="s">
        <v>813</v>
      </c>
      <c r="D42" s="320" t="s">
        <v>880</v>
      </c>
      <c r="E42" s="320" t="s">
        <v>878</v>
      </c>
      <c r="F42" s="320" t="s">
        <v>879</v>
      </c>
      <c r="G42" s="15">
        <v>15000000</v>
      </c>
      <c r="H42" s="16" t="s">
        <v>1802</v>
      </c>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299"/>
      <c r="CQ42" s="299"/>
      <c r="CR42" s="299"/>
      <c r="CS42" s="299"/>
      <c r="CT42" s="299"/>
      <c r="CU42" s="299"/>
      <c r="CV42" s="299"/>
      <c r="CW42" s="299"/>
      <c r="CX42" s="299"/>
      <c r="CY42" s="299"/>
      <c r="CZ42" s="299"/>
      <c r="DA42" s="299"/>
      <c r="DB42" s="299"/>
      <c r="DC42" s="299"/>
      <c r="DD42" s="299"/>
      <c r="DE42" s="299"/>
      <c r="DF42" s="299"/>
      <c r="DG42" s="299"/>
      <c r="DH42" s="299"/>
      <c r="DI42" s="299"/>
      <c r="DJ42" s="299"/>
      <c r="DK42" s="299"/>
      <c r="DL42" s="299"/>
      <c r="DM42" s="299"/>
      <c r="DN42" s="299"/>
      <c r="DO42" s="299"/>
      <c r="DP42" s="299"/>
      <c r="DQ42" s="299"/>
      <c r="DR42" s="299"/>
      <c r="DS42" s="299"/>
      <c r="DT42" s="299"/>
      <c r="DU42" s="299"/>
      <c r="DV42" s="299"/>
      <c r="DW42" s="299"/>
      <c r="DX42" s="299"/>
      <c r="DY42" s="299"/>
      <c r="DZ42" s="299"/>
      <c r="EA42" s="299"/>
      <c r="EB42" s="299"/>
      <c r="EC42" s="299"/>
      <c r="ED42" s="299"/>
      <c r="EE42" s="299"/>
      <c r="EF42" s="299"/>
      <c r="EG42" s="299"/>
      <c r="EH42" s="299"/>
      <c r="EI42" s="299"/>
      <c r="EJ42" s="299"/>
      <c r="EK42" s="299"/>
      <c r="EL42" s="299"/>
      <c r="EM42" s="299"/>
      <c r="EN42" s="299"/>
      <c r="EO42" s="299"/>
      <c r="EP42" s="299"/>
      <c r="EQ42" s="299"/>
      <c r="ER42" s="299"/>
      <c r="ES42" s="299"/>
      <c r="ET42" s="299"/>
      <c r="EU42" s="299"/>
      <c r="EV42" s="299"/>
      <c r="EW42" s="299"/>
      <c r="EX42" s="299"/>
      <c r="EY42" s="299"/>
      <c r="EZ42" s="299"/>
      <c r="FA42" s="299"/>
      <c r="FB42" s="299"/>
      <c r="FC42" s="299"/>
      <c r="FD42" s="299"/>
      <c r="FE42" s="299"/>
      <c r="FF42" s="299"/>
      <c r="FG42" s="299"/>
      <c r="FH42" s="299"/>
      <c r="FI42" s="299"/>
      <c r="FJ42" s="299"/>
      <c r="FK42" s="299"/>
      <c r="FL42" s="299"/>
      <c r="FM42" s="299"/>
      <c r="FN42" s="299"/>
      <c r="FO42" s="299"/>
      <c r="FP42" s="299"/>
      <c r="FQ42" s="299"/>
      <c r="FR42" s="299"/>
      <c r="FS42" s="299"/>
      <c r="FT42" s="299"/>
      <c r="FU42" s="299"/>
      <c r="FV42" s="299"/>
      <c r="FW42" s="299"/>
      <c r="FX42" s="299"/>
      <c r="FY42" s="299"/>
      <c r="FZ42" s="299"/>
      <c r="GA42" s="299"/>
      <c r="GB42" s="299"/>
      <c r="GC42" s="299"/>
      <c r="GD42" s="299"/>
      <c r="GE42" s="299"/>
      <c r="GF42" s="299"/>
      <c r="GG42" s="299"/>
      <c r="GH42" s="299"/>
      <c r="GI42" s="299"/>
      <c r="GJ42" s="299"/>
      <c r="GK42" s="299"/>
      <c r="GL42" s="299"/>
      <c r="GM42" s="299"/>
      <c r="GN42" s="299"/>
      <c r="GO42" s="299"/>
      <c r="GP42" s="299"/>
      <c r="GQ42" s="299"/>
      <c r="GR42" s="299"/>
      <c r="GS42" s="299"/>
      <c r="GT42" s="299"/>
      <c r="GU42" s="299"/>
      <c r="GV42" s="299"/>
      <c r="GW42" s="299"/>
      <c r="GX42" s="299"/>
      <c r="GY42" s="299"/>
      <c r="GZ42" s="299"/>
      <c r="HA42" s="299"/>
      <c r="HB42" s="299"/>
      <c r="HC42" s="299"/>
      <c r="HD42" s="299"/>
      <c r="HE42" s="299"/>
      <c r="HF42" s="299"/>
      <c r="HG42" s="299"/>
      <c r="HH42" s="299"/>
      <c r="HI42" s="299"/>
      <c r="HJ42" s="299"/>
      <c r="HK42" s="299"/>
    </row>
    <row r="43" spans="1:219" ht="16.5" x14ac:dyDescent="0.2">
      <c r="A43" s="424" t="s">
        <v>69</v>
      </c>
      <c r="B43" s="424"/>
      <c r="C43" s="424"/>
      <c r="D43" s="424"/>
      <c r="E43" s="424"/>
      <c r="F43" s="424"/>
      <c r="G43" s="17">
        <f>+SUM(G37:G42)</f>
        <v>170000000</v>
      </c>
      <c r="H43" s="5"/>
    </row>
    <row r="44" spans="1:219" ht="16.5" x14ac:dyDescent="0.2">
      <c r="A44" s="424" t="s">
        <v>906</v>
      </c>
      <c r="B44" s="424"/>
      <c r="C44" s="424"/>
      <c r="D44" s="424"/>
      <c r="E44" s="424"/>
      <c r="F44" s="424"/>
      <c r="G44" s="424"/>
      <c r="H44" s="424"/>
    </row>
    <row r="45" spans="1:219" ht="49.5" x14ac:dyDescent="0.2">
      <c r="A45" s="275" t="s">
        <v>913</v>
      </c>
      <c r="B45" s="275" t="s">
        <v>914</v>
      </c>
      <c r="C45" s="275" t="s">
        <v>915</v>
      </c>
      <c r="D45" s="275"/>
      <c r="E45" s="275" t="s">
        <v>916</v>
      </c>
      <c r="F45" s="275" t="s">
        <v>917</v>
      </c>
      <c r="G45" s="15">
        <v>35000000</v>
      </c>
      <c r="H45" s="16" t="s">
        <v>1802</v>
      </c>
    </row>
    <row r="46" spans="1:219" ht="16.5" x14ac:dyDescent="0.2">
      <c r="A46" s="275" t="s">
        <v>918</v>
      </c>
      <c r="B46" s="275" t="s">
        <v>919</v>
      </c>
      <c r="C46" s="275" t="s">
        <v>920</v>
      </c>
      <c r="D46" s="275"/>
      <c r="E46" s="275" t="s">
        <v>916</v>
      </c>
      <c r="F46" s="275" t="s">
        <v>921</v>
      </c>
      <c r="G46" s="15">
        <v>78750000</v>
      </c>
      <c r="H46" s="16" t="s">
        <v>66</v>
      </c>
    </row>
    <row r="47" spans="1:219" ht="16.5" x14ac:dyDescent="0.2">
      <c r="A47" s="275" t="s">
        <v>922</v>
      </c>
      <c r="B47" s="275" t="s">
        <v>923</v>
      </c>
      <c r="C47" s="275" t="s">
        <v>903</v>
      </c>
      <c r="D47" s="275"/>
      <c r="E47" s="275" t="s">
        <v>924</v>
      </c>
      <c r="F47" s="275" t="s">
        <v>925</v>
      </c>
      <c r="G47" s="15">
        <v>64500000</v>
      </c>
      <c r="H47" s="16" t="s">
        <v>66</v>
      </c>
    </row>
    <row r="48" spans="1:219" ht="16.5" x14ac:dyDescent="0.2">
      <c r="A48" s="424" t="s">
        <v>69</v>
      </c>
      <c r="B48" s="424"/>
      <c r="C48" s="424"/>
      <c r="D48" s="424"/>
      <c r="E48" s="424"/>
      <c r="F48" s="424"/>
      <c r="G48" s="17">
        <f>+SUM(G45:G47)</f>
        <v>178250000</v>
      </c>
      <c r="H48" s="5"/>
    </row>
    <row r="49" spans="1:16384" ht="17.25" thickBot="1" x14ac:dyDescent="0.25">
      <c r="A49" s="453" t="s">
        <v>932</v>
      </c>
      <c r="B49" s="453"/>
      <c r="C49" s="453"/>
      <c r="D49" s="453"/>
      <c r="E49" s="453"/>
      <c r="F49" s="453"/>
      <c r="G49" s="453"/>
      <c r="H49" s="453"/>
    </row>
    <row r="50" spans="1:16384" ht="49.5" customHeight="1" x14ac:dyDescent="0.2">
      <c r="A50" s="455" t="s">
        <v>933</v>
      </c>
      <c r="B50" s="455" t="s">
        <v>969</v>
      </c>
      <c r="C50" s="457" t="s">
        <v>970</v>
      </c>
      <c r="D50" s="457" t="s">
        <v>971</v>
      </c>
      <c r="E50" s="457" t="s">
        <v>972</v>
      </c>
      <c r="F50" s="457" t="s">
        <v>973</v>
      </c>
      <c r="G50" s="309">
        <v>35000000</v>
      </c>
      <c r="H50" s="16" t="s">
        <v>1802</v>
      </c>
      <c r="I50" s="462"/>
      <c r="J50" s="462"/>
      <c r="K50" s="461"/>
      <c r="L50" s="461"/>
      <c r="M50" s="461"/>
      <c r="N50" s="461"/>
      <c r="O50" s="300"/>
      <c r="P50" s="301"/>
      <c r="Q50" s="462"/>
      <c r="R50" s="462"/>
      <c r="S50" s="461"/>
      <c r="T50" s="461"/>
      <c r="U50" s="461"/>
      <c r="V50" s="461"/>
      <c r="W50" s="300"/>
      <c r="X50" s="301"/>
      <c r="Y50" s="462"/>
      <c r="Z50" s="462"/>
      <c r="AA50" s="461"/>
      <c r="AB50" s="461"/>
      <c r="AC50" s="461"/>
      <c r="AD50" s="461"/>
      <c r="AE50" s="300"/>
      <c r="AF50" s="301"/>
      <c r="AG50" s="462"/>
      <c r="AH50" s="462"/>
      <c r="AI50" s="461"/>
      <c r="AJ50" s="461"/>
      <c r="AK50" s="461"/>
      <c r="AL50" s="461"/>
      <c r="AM50" s="300"/>
      <c r="AN50" s="301"/>
      <c r="AO50" s="462"/>
      <c r="AP50" s="462"/>
      <c r="AQ50" s="461"/>
      <c r="AR50" s="461"/>
      <c r="AS50" s="461"/>
      <c r="AT50" s="461"/>
      <c r="AU50" s="300"/>
      <c r="AV50" s="301"/>
      <c r="AW50" s="462"/>
      <c r="AX50" s="462"/>
      <c r="AY50" s="461"/>
      <c r="AZ50" s="461"/>
      <c r="BA50" s="461"/>
      <c r="BB50" s="461"/>
      <c r="BC50" s="300"/>
      <c r="BD50" s="301"/>
      <c r="BE50" s="462"/>
      <c r="BF50" s="462"/>
      <c r="BG50" s="461"/>
      <c r="BH50" s="461"/>
      <c r="BI50" s="461"/>
      <c r="BJ50" s="461"/>
      <c r="BK50" s="300"/>
      <c r="BL50" s="301"/>
      <c r="BM50" s="462"/>
      <c r="BN50" s="462"/>
      <c r="BO50" s="461"/>
      <c r="BP50" s="461"/>
      <c r="BQ50" s="461"/>
      <c r="BR50" s="461"/>
      <c r="BS50" s="300"/>
      <c r="BT50" s="301"/>
      <c r="BU50" s="462"/>
      <c r="BV50" s="462"/>
      <c r="BW50" s="461"/>
      <c r="BX50" s="461"/>
      <c r="BY50" s="461"/>
      <c r="BZ50" s="461"/>
      <c r="CA50" s="300"/>
      <c r="CB50" s="301"/>
      <c r="CC50" s="462"/>
      <c r="CD50" s="462"/>
      <c r="CE50" s="461"/>
      <c r="CF50" s="461"/>
      <c r="CG50" s="461"/>
      <c r="CH50" s="461"/>
      <c r="CI50" s="300"/>
      <c r="CJ50" s="301"/>
      <c r="CK50" s="462"/>
      <c r="CL50" s="462"/>
      <c r="CM50" s="461"/>
      <c r="CN50" s="461"/>
      <c r="CO50" s="461"/>
      <c r="CP50" s="461"/>
      <c r="CQ50" s="300"/>
      <c r="CR50" s="301"/>
      <c r="CS50" s="462"/>
      <c r="CT50" s="462"/>
      <c r="CU50" s="461"/>
      <c r="CV50" s="461"/>
      <c r="CW50" s="461"/>
      <c r="CX50" s="461"/>
      <c r="CY50" s="300"/>
      <c r="CZ50" s="301"/>
      <c r="DA50" s="462"/>
      <c r="DB50" s="462"/>
      <c r="DC50" s="461"/>
      <c r="DD50" s="461"/>
      <c r="DE50" s="461"/>
      <c r="DF50" s="461"/>
      <c r="DG50" s="300"/>
      <c r="DH50" s="301"/>
      <c r="DI50" s="462"/>
      <c r="DJ50" s="462"/>
      <c r="DK50" s="461"/>
      <c r="DL50" s="461"/>
      <c r="DM50" s="461"/>
      <c r="DN50" s="461"/>
      <c r="DO50" s="300"/>
      <c r="DP50" s="301"/>
      <c r="DQ50" s="462"/>
      <c r="DR50" s="462"/>
      <c r="DS50" s="461"/>
      <c r="DT50" s="461"/>
      <c r="DU50" s="461"/>
      <c r="DV50" s="461"/>
      <c r="DW50" s="300"/>
      <c r="DX50" s="301"/>
      <c r="DY50" s="462"/>
      <c r="DZ50" s="462"/>
      <c r="EA50" s="461"/>
      <c r="EB50" s="461"/>
      <c r="EC50" s="461"/>
      <c r="ED50" s="461"/>
      <c r="EE50" s="300"/>
      <c r="EF50" s="301"/>
      <c r="EG50" s="462"/>
      <c r="EH50" s="462"/>
      <c r="EI50" s="461"/>
      <c r="EJ50" s="461"/>
      <c r="EK50" s="461"/>
      <c r="EL50" s="461"/>
      <c r="EM50" s="300"/>
      <c r="EN50" s="301"/>
      <c r="EO50" s="462"/>
      <c r="EP50" s="462"/>
      <c r="EQ50" s="461"/>
      <c r="ER50" s="461"/>
      <c r="ES50" s="461"/>
      <c r="ET50" s="461"/>
      <c r="EU50" s="300"/>
      <c r="EV50" s="301"/>
      <c r="EW50" s="462"/>
      <c r="EX50" s="462"/>
      <c r="EY50" s="461"/>
      <c r="EZ50" s="461"/>
      <c r="FA50" s="461"/>
      <c r="FB50" s="461"/>
      <c r="FC50" s="300"/>
      <c r="FD50" s="301"/>
      <c r="FE50" s="462"/>
      <c r="FF50" s="462"/>
      <c r="FG50" s="461"/>
      <c r="FH50" s="461"/>
      <c r="FI50" s="461"/>
      <c r="FJ50" s="461"/>
      <c r="FK50" s="300"/>
      <c r="FL50" s="301"/>
      <c r="FM50" s="462"/>
      <c r="FN50" s="462"/>
      <c r="FO50" s="461"/>
      <c r="FP50" s="461"/>
      <c r="FQ50" s="461"/>
      <c r="FR50" s="461"/>
      <c r="FS50" s="300"/>
      <c r="FT50" s="301"/>
      <c r="FU50" s="462"/>
      <c r="FV50" s="462"/>
      <c r="FW50" s="461"/>
      <c r="FX50" s="461"/>
      <c r="FY50" s="461"/>
      <c r="FZ50" s="461"/>
      <c r="GA50" s="300"/>
      <c r="GB50" s="301"/>
      <c r="GC50" s="462"/>
      <c r="GD50" s="462"/>
      <c r="GE50" s="461"/>
      <c r="GF50" s="461"/>
      <c r="GG50" s="461"/>
      <c r="GH50" s="461"/>
      <c r="GI50" s="300"/>
      <c r="GJ50" s="301"/>
      <c r="GK50" s="462"/>
      <c r="GL50" s="462"/>
      <c r="GM50" s="461"/>
      <c r="GN50" s="461"/>
      <c r="GO50" s="461"/>
      <c r="GP50" s="461"/>
      <c r="GQ50" s="300"/>
      <c r="GR50" s="301"/>
      <c r="GS50" s="462"/>
      <c r="GT50" s="462"/>
      <c r="GU50" s="461"/>
      <c r="GV50" s="461"/>
      <c r="GW50" s="461"/>
      <c r="GX50" s="461"/>
      <c r="GY50" s="300"/>
      <c r="GZ50" s="301"/>
      <c r="HA50" s="462"/>
      <c r="HB50" s="462"/>
      <c r="HC50" s="461"/>
      <c r="HD50" s="461"/>
      <c r="HE50" s="461"/>
      <c r="HF50" s="461"/>
      <c r="HG50" s="300"/>
      <c r="HH50" s="301"/>
      <c r="HI50" s="462"/>
      <c r="HJ50" s="462"/>
      <c r="HK50" s="461"/>
      <c r="HL50" s="468" t="s">
        <v>971</v>
      </c>
      <c r="HM50" s="466" t="s">
        <v>972</v>
      </c>
      <c r="HN50" s="466" t="s">
        <v>973</v>
      </c>
      <c r="HO50" s="284">
        <v>35000000</v>
      </c>
      <c r="HP50" s="276" t="s">
        <v>2836</v>
      </c>
      <c r="HQ50" s="463" t="s">
        <v>933</v>
      </c>
      <c r="HR50" s="465" t="s">
        <v>969</v>
      </c>
      <c r="HS50" s="466" t="s">
        <v>970</v>
      </c>
      <c r="HT50" s="466" t="s">
        <v>971</v>
      </c>
      <c r="HU50" s="466" t="s">
        <v>972</v>
      </c>
      <c r="HV50" s="466" t="s">
        <v>973</v>
      </c>
      <c r="HW50" s="284">
        <v>35000000</v>
      </c>
      <c r="HX50" s="276" t="s">
        <v>2836</v>
      </c>
      <c r="HY50" s="463" t="s">
        <v>933</v>
      </c>
      <c r="HZ50" s="465" t="s">
        <v>969</v>
      </c>
      <c r="IA50" s="466" t="s">
        <v>970</v>
      </c>
      <c r="IB50" s="466" t="s">
        <v>971</v>
      </c>
      <c r="IC50" s="466" t="s">
        <v>972</v>
      </c>
      <c r="ID50" s="466" t="s">
        <v>973</v>
      </c>
      <c r="IE50" s="284">
        <v>35000000</v>
      </c>
      <c r="IF50" s="276" t="s">
        <v>2836</v>
      </c>
      <c r="IG50" s="463" t="s">
        <v>933</v>
      </c>
      <c r="IH50" s="465" t="s">
        <v>969</v>
      </c>
      <c r="II50" s="466" t="s">
        <v>970</v>
      </c>
      <c r="IJ50" s="466" t="s">
        <v>971</v>
      </c>
      <c r="IK50" s="466" t="s">
        <v>972</v>
      </c>
      <c r="IL50" s="466" t="s">
        <v>973</v>
      </c>
      <c r="IM50" s="284">
        <v>35000000</v>
      </c>
      <c r="IN50" s="276" t="s">
        <v>2836</v>
      </c>
      <c r="IO50" s="463" t="s">
        <v>933</v>
      </c>
      <c r="IP50" s="465" t="s">
        <v>969</v>
      </c>
      <c r="IQ50" s="466" t="s">
        <v>970</v>
      </c>
      <c r="IR50" s="466" t="s">
        <v>971</v>
      </c>
      <c r="IS50" s="466" t="s">
        <v>972</v>
      </c>
      <c r="IT50" s="466" t="s">
        <v>973</v>
      </c>
      <c r="IU50" s="284">
        <v>35000000</v>
      </c>
      <c r="IV50" s="276" t="s">
        <v>2836</v>
      </c>
      <c r="IW50" s="463" t="s">
        <v>933</v>
      </c>
      <c r="IX50" s="465" t="s">
        <v>969</v>
      </c>
      <c r="IY50" s="466" t="s">
        <v>970</v>
      </c>
      <c r="IZ50" s="466" t="s">
        <v>971</v>
      </c>
      <c r="JA50" s="466" t="s">
        <v>972</v>
      </c>
      <c r="JB50" s="466" t="s">
        <v>973</v>
      </c>
      <c r="JC50" s="284">
        <v>35000000</v>
      </c>
      <c r="JD50" s="276" t="s">
        <v>2836</v>
      </c>
      <c r="JE50" s="463" t="s">
        <v>933</v>
      </c>
      <c r="JF50" s="465" t="s">
        <v>969</v>
      </c>
      <c r="JG50" s="466" t="s">
        <v>970</v>
      </c>
      <c r="JH50" s="466" t="s">
        <v>971</v>
      </c>
      <c r="JI50" s="466" t="s">
        <v>972</v>
      </c>
      <c r="JJ50" s="466" t="s">
        <v>973</v>
      </c>
      <c r="JK50" s="284">
        <v>35000000</v>
      </c>
      <c r="JL50" s="276" t="s">
        <v>2836</v>
      </c>
      <c r="JM50" s="463" t="s">
        <v>933</v>
      </c>
      <c r="JN50" s="465" t="s">
        <v>969</v>
      </c>
      <c r="JO50" s="466" t="s">
        <v>970</v>
      </c>
      <c r="JP50" s="466" t="s">
        <v>971</v>
      </c>
      <c r="JQ50" s="466" t="s">
        <v>972</v>
      </c>
      <c r="JR50" s="466" t="s">
        <v>973</v>
      </c>
      <c r="JS50" s="284">
        <v>35000000</v>
      </c>
      <c r="JT50" s="276" t="s">
        <v>2836</v>
      </c>
      <c r="JU50" s="463" t="s">
        <v>933</v>
      </c>
      <c r="JV50" s="465" t="s">
        <v>969</v>
      </c>
      <c r="JW50" s="466" t="s">
        <v>970</v>
      </c>
      <c r="JX50" s="466" t="s">
        <v>971</v>
      </c>
      <c r="JY50" s="466" t="s">
        <v>972</v>
      </c>
      <c r="JZ50" s="466" t="s">
        <v>973</v>
      </c>
      <c r="KA50" s="284">
        <v>35000000</v>
      </c>
      <c r="KB50" s="276" t="s">
        <v>2836</v>
      </c>
      <c r="KC50" s="463" t="s">
        <v>933</v>
      </c>
      <c r="KD50" s="465" t="s">
        <v>969</v>
      </c>
      <c r="KE50" s="466" t="s">
        <v>970</v>
      </c>
      <c r="KF50" s="466" t="s">
        <v>971</v>
      </c>
      <c r="KG50" s="466" t="s">
        <v>972</v>
      </c>
      <c r="KH50" s="466" t="s">
        <v>973</v>
      </c>
      <c r="KI50" s="284">
        <v>35000000</v>
      </c>
      <c r="KJ50" s="276" t="s">
        <v>2836</v>
      </c>
      <c r="KK50" s="463" t="s">
        <v>933</v>
      </c>
      <c r="KL50" s="465" t="s">
        <v>969</v>
      </c>
      <c r="KM50" s="466" t="s">
        <v>970</v>
      </c>
      <c r="KN50" s="466" t="s">
        <v>971</v>
      </c>
      <c r="KO50" s="466" t="s">
        <v>972</v>
      </c>
      <c r="KP50" s="466" t="s">
        <v>973</v>
      </c>
      <c r="KQ50" s="284">
        <v>35000000</v>
      </c>
      <c r="KR50" s="276" t="s">
        <v>2836</v>
      </c>
      <c r="KS50" s="463" t="s">
        <v>933</v>
      </c>
      <c r="KT50" s="465" t="s">
        <v>969</v>
      </c>
      <c r="KU50" s="466" t="s">
        <v>970</v>
      </c>
      <c r="KV50" s="466" t="s">
        <v>971</v>
      </c>
      <c r="KW50" s="466" t="s">
        <v>972</v>
      </c>
      <c r="KX50" s="466" t="s">
        <v>973</v>
      </c>
      <c r="KY50" s="284">
        <v>35000000</v>
      </c>
      <c r="KZ50" s="276" t="s">
        <v>2836</v>
      </c>
      <c r="LA50" s="463" t="s">
        <v>933</v>
      </c>
      <c r="LB50" s="465" t="s">
        <v>969</v>
      </c>
      <c r="LC50" s="466" t="s">
        <v>970</v>
      </c>
      <c r="LD50" s="466" t="s">
        <v>971</v>
      </c>
      <c r="LE50" s="466" t="s">
        <v>972</v>
      </c>
      <c r="LF50" s="466" t="s">
        <v>973</v>
      </c>
      <c r="LG50" s="284">
        <v>35000000</v>
      </c>
      <c r="LH50" s="276" t="s">
        <v>2836</v>
      </c>
      <c r="LI50" s="463" t="s">
        <v>933</v>
      </c>
      <c r="LJ50" s="465" t="s">
        <v>969</v>
      </c>
      <c r="LK50" s="466" t="s">
        <v>970</v>
      </c>
      <c r="LL50" s="466" t="s">
        <v>971</v>
      </c>
      <c r="LM50" s="466" t="s">
        <v>972</v>
      </c>
      <c r="LN50" s="466" t="s">
        <v>973</v>
      </c>
      <c r="LO50" s="284">
        <v>35000000</v>
      </c>
      <c r="LP50" s="276" t="s">
        <v>2836</v>
      </c>
      <c r="LQ50" s="463" t="s">
        <v>933</v>
      </c>
      <c r="LR50" s="465" t="s">
        <v>969</v>
      </c>
      <c r="LS50" s="466" t="s">
        <v>970</v>
      </c>
      <c r="LT50" s="466" t="s">
        <v>971</v>
      </c>
      <c r="LU50" s="466" t="s">
        <v>972</v>
      </c>
      <c r="LV50" s="466" t="s">
        <v>973</v>
      </c>
      <c r="LW50" s="284">
        <v>35000000</v>
      </c>
      <c r="LX50" s="276" t="s">
        <v>2836</v>
      </c>
      <c r="LY50" s="463" t="s">
        <v>933</v>
      </c>
      <c r="LZ50" s="465" t="s">
        <v>969</v>
      </c>
      <c r="MA50" s="466" t="s">
        <v>970</v>
      </c>
      <c r="MB50" s="466" t="s">
        <v>971</v>
      </c>
      <c r="MC50" s="466" t="s">
        <v>972</v>
      </c>
      <c r="MD50" s="466" t="s">
        <v>973</v>
      </c>
      <c r="ME50" s="284">
        <v>35000000</v>
      </c>
      <c r="MF50" s="276" t="s">
        <v>2836</v>
      </c>
      <c r="MG50" s="463" t="s">
        <v>933</v>
      </c>
      <c r="MH50" s="465" t="s">
        <v>969</v>
      </c>
      <c r="MI50" s="466" t="s">
        <v>970</v>
      </c>
      <c r="MJ50" s="466" t="s">
        <v>971</v>
      </c>
      <c r="MK50" s="466" t="s">
        <v>972</v>
      </c>
      <c r="ML50" s="466" t="s">
        <v>973</v>
      </c>
      <c r="MM50" s="284">
        <v>35000000</v>
      </c>
      <c r="MN50" s="276" t="s">
        <v>2836</v>
      </c>
      <c r="MO50" s="463" t="s">
        <v>933</v>
      </c>
      <c r="MP50" s="465" t="s">
        <v>969</v>
      </c>
      <c r="MQ50" s="466" t="s">
        <v>970</v>
      </c>
      <c r="MR50" s="466" t="s">
        <v>971</v>
      </c>
      <c r="MS50" s="466" t="s">
        <v>972</v>
      </c>
      <c r="MT50" s="466" t="s">
        <v>973</v>
      </c>
      <c r="MU50" s="284">
        <v>35000000</v>
      </c>
      <c r="MV50" s="276" t="s">
        <v>2836</v>
      </c>
      <c r="MW50" s="463" t="s">
        <v>933</v>
      </c>
      <c r="MX50" s="465" t="s">
        <v>969</v>
      </c>
      <c r="MY50" s="466" t="s">
        <v>970</v>
      </c>
      <c r="MZ50" s="466" t="s">
        <v>971</v>
      </c>
      <c r="NA50" s="466" t="s">
        <v>972</v>
      </c>
      <c r="NB50" s="466" t="s">
        <v>973</v>
      </c>
      <c r="NC50" s="284">
        <v>35000000</v>
      </c>
      <c r="ND50" s="276" t="s">
        <v>2836</v>
      </c>
      <c r="NE50" s="463" t="s">
        <v>933</v>
      </c>
      <c r="NF50" s="465" t="s">
        <v>969</v>
      </c>
      <c r="NG50" s="466" t="s">
        <v>970</v>
      </c>
      <c r="NH50" s="466" t="s">
        <v>971</v>
      </c>
      <c r="NI50" s="466" t="s">
        <v>972</v>
      </c>
      <c r="NJ50" s="466" t="s">
        <v>973</v>
      </c>
      <c r="NK50" s="284">
        <v>35000000</v>
      </c>
      <c r="NL50" s="276" t="s">
        <v>2836</v>
      </c>
      <c r="NM50" s="463" t="s">
        <v>933</v>
      </c>
      <c r="NN50" s="465" t="s">
        <v>969</v>
      </c>
      <c r="NO50" s="466" t="s">
        <v>970</v>
      </c>
      <c r="NP50" s="466" t="s">
        <v>971</v>
      </c>
      <c r="NQ50" s="466" t="s">
        <v>972</v>
      </c>
      <c r="NR50" s="466" t="s">
        <v>973</v>
      </c>
      <c r="NS50" s="284">
        <v>35000000</v>
      </c>
      <c r="NT50" s="276" t="s">
        <v>2836</v>
      </c>
      <c r="NU50" s="463" t="s">
        <v>933</v>
      </c>
      <c r="NV50" s="465" t="s">
        <v>969</v>
      </c>
      <c r="NW50" s="466" t="s">
        <v>970</v>
      </c>
      <c r="NX50" s="466" t="s">
        <v>971</v>
      </c>
      <c r="NY50" s="466" t="s">
        <v>972</v>
      </c>
      <c r="NZ50" s="466" t="s">
        <v>973</v>
      </c>
      <c r="OA50" s="284">
        <v>35000000</v>
      </c>
      <c r="OB50" s="276" t="s">
        <v>2836</v>
      </c>
      <c r="OC50" s="463" t="s">
        <v>933</v>
      </c>
      <c r="OD50" s="465" t="s">
        <v>969</v>
      </c>
      <c r="OE50" s="466" t="s">
        <v>970</v>
      </c>
      <c r="OF50" s="466" t="s">
        <v>971</v>
      </c>
      <c r="OG50" s="466" t="s">
        <v>972</v>
      </c>
      <c r="OH50" s="466" t="s">
        <v>973</v>
      </c>
      <c r="OI50" s="284">
        <v>35000000</v>
      </c>
      <c r="OJ50" s="276" t="s">
        <v>2836</v>
      </c>
      <c r="OK50" s="463" t="s">
        <v>933</v>
      </c>
      <c r="OL50" s="465" t="s">
        <v>969</v>
      </c>
      <c r="OM50" s="466" t="s">
        <v>970</v>
      </c>
      <c r="ON50" s="466" t="s">
        <v>971</v>
      </c>
      <c r="OO50" s="466" t="s">
        <v>972</v>
      </c>
      <c r="OP50" s="466" t="s">
        <v>973</v>
      </c>
      <c r="OQ50" s="284">
        <v>35000000</v>
      </c>
      <c r="OR50" s="276" t="s">
        <v>2836</v>
      </c>
      <c r="OS50" s="463" t="s">
        <v>933</v>
      </c>
      <c r="OT50" s="465" t="s">
        <v>969</v>
      </c>
      <c r="OU50" s="466" t="s">
        <v>970</v>
      </c>
      <c r="OV50" s="466" t="s">
        <v>971</v>
      </c>
      <c r="OW50" s="466" t="s">
        <v>972</v>
      </c>
      <c r="OX50" s="466" t="s">
        <v>973</v>
      </c>
      <c r="OY50" s="284">
        <v>35000000</v>
      </c>
      <c r="OZ50" s="276" t="s">
        <v>2836</v>
      </c>
      <c r="PA50" s="463" t="s">
        <v>933</v>
      </c>
      <c r="PB50" s="465" t="s">
        <v>969</v>
      </c>
      <c r="PC50" s="466" t="s">
        <v>970</v>
      </c>
      <c r="PD50" s="466" t="s">
        <v>971</v>
      </c>
      <c r="PE50" s="466" t="s">
        <v>972</v>
      </c>
      <c r="PF50" s="466" t="s">
        <v>973</v>
      </c>
      <c r="PG50" s="284">
        <v>35000000</v>
      </c>
      <c r="PH50" s="276" t="s">
        <v>2836</v>
      </c>
      <c r="PI50" s="463" t="s">
        <v>933</v>
      </c>
      <c r="PJ50" s="465" t="s">
        <v>969</v>
      </c>
      <c r="PK50" s="466" t="s">
        <v>970</v>
      </c>
      <c r="PL50" s="466" t="s">
        <v>971</v>
      </c>
      <c r="PM50" s="466" t="s">
        <v>972</v>
      </c>
      <c r="PN50" s="466" t="s">
        <v>973</v>
      </c>
      <c r="PO50" s="284">
        <v>35000000</v>
      </c>
      <c r="PP50" s="276" t="s">
        <v>2836</v>
      </c>
      <c r="PQ50" s="463" t="s">
        <v>933</v>
      </c>
      <c r="PR50" s="465" t="s">
        <v>969</v>
      </c>
      <c r="PS50" s="466" t="s">
        <v>970</v>
      </c>
      <c r="PT50" s="466" t="s">
        <v>971</v>
      </c>
      <c r="PU50" s="466" t="s">
        <v>972</v>
      </c>
      <c r="PV50" s="466" t="s">
        <v>973</v>
      </c>
      <c r="PW50" s="284">
        <v>35000000</v>
      </c>
      <c r="PX50" s="276" t="s">
        <v>2836</v>
      </c>
      <c r="PY50" s="463" t="s">
        <v>933</v>
      </c>
      <c r="PZ50" s="465" t="s">
        <v>969</v>
      </c>
      <c r="QA50" s="466" t="s">
        <v>970</v>
      </c>
      <c r="QB50" s="466" t="s">
        <v>971</v>
      </c>
      <c r="QC50" s="466" t="s">
        <v>972</v>
      </c>
      <c r="QD50" s="466" t="s">
        <v>973</v>
      </c>
      <c r="QE50" s="284">
        <v>35000000</v>
      </c>
      <c r="QF50" s="276" t="s">
        <v>2836</v>
      </c>
      <c r="QG50" s="463" t="s">
        <v>933</v>
      </c>
      <c r="QH50" s="465" t="s">
        <v>969</v>
      </c>
      <c r="QI50" s="466" t="s">
        <v>970</v>
      </c>
      <c r="QJ50" s="466" t="s">
        <v>971</v>
      </c>
      <c r="QK50" s="466" t="s">
        <v>972</v>
      </c>
      <c r="QL50" s="466" t="s">
        <v>973</v>
      </c>
      <c r="QM50" s="284">
        <v>35000000</v>
      </c>
      <c r="QN50" s="276" t="s">
        <v>2836</v>
      </c>
      <c r="QO50" s="463" t="s">
        <v>933</v>
      </c>
      <c r="QP50" s="465" t="s">
        <v>969</v>
      </c>
      <c r="QQ50" s="466" t="s">
        <v>970</v>
      </c>
      <c r="QR50" s="466" t="s">
        <v>971</v>
      </c>
      <c r="QS50" s="466" t="s">
        <v>972</v>
      </c>
      <c r="QT50" s="466" t="s">
        <v>973</v>
      </c>
      <c r="QU50" s="284">
        <v>35000000</v>
      </c>
      <c r="QV50" s="276" t="s">
        <v>2836</v>
      </c>
      <c r="QW50" s="463" t="s">
        <v>933</v>
      </c>
      <c r="QX50" s="465" t="s">
        <v>969</v>
      </c>
      <c r="QY50" s="466" t="s">
        <v>970</v>
      </c>
      <c r="QZ50" s="466" t="s">
        <v>971</v>
      </c>
      <c r="RA50" s="466" t="s">
        <v>972</v>
      </c>
      <c r="RB50" s="466" t="s">
        <v>973</v>
      </c>
      <c r="RC50" s="284">
        <v>35000000</v>
      </c>
      <c r="RD50" s="276" t="s">
        <v>2836</v>
      </c>
      <c r="RE50" s="463" t="s">
        <v>933</v>
      </c>
      <c r="RF50" s="465" t="s">
        <v>969</v>
      </c>
      <c r="RG50" s="466" t="s">
        <v>970</v>
      </c>
      <c r="RH50" s="466" t="s">
        <v>971</v>
      </c>
      <c r="RI50" s="466" t="s">
        <v>972</v>
      </c>
      <c r="RJ50" s="466" t="s">
        <v>973</v>
      </c>
      <c r="RK50" s="284">
        <v>35000000</v>
      </c>
      <c r="RL50" s="276" t="s">
        <v>2836</v>
      </c>
      <c r="RM50" s="463" t="s">
        <v>933</v>
      </c>
      <c r="RN50" s="465" t="s">
        <v>969</v>
      </c>
      <c r="RO50" s="466" t="s">
        <v>970</v>
      </c>
      <c r="RP50" s="466" t="s">
        <v>971</v>
      </c>
      <c r="RQ50" s="466" t="s">
        <v>972</v>
      </c>
      <c r="RR50" s="466" t="s">
        <v>973</v>
      </c>
      <c r="RS50" s="284">
        <v>35000000</v>
      </c>
      <c r="RT50" s="276" t="s">
        <v>2836</v>
      </c>
      <c r="RU50" s="463" t="s">
        <v>933</v>
      </c>
      <c r="RV50" s="465" t="s">
        <v>969</v>
      </c>
      <c r="RW50" s="466" t="s">
        <v>970</v>
      </c>
      <c r="RX50" s="466" t="s">
        <v>971</v>
      </c>
      <c r="RY50" s="466" t="s">
        <v>972</v>
      </c>
      <c r="RZ50" s="466" t="s">
        <v>973</v>
      </c>
      <c r="SA50" s="284">
        <v>35000000</v>
      </c>
      <c r="SB50" s="276" t="s">
        <v>2836</v>
      </c>
      <c r="SC50" s="463" t="s">
        <v>933</v>
      </c>
      <c r="SD50" s="465" t="s">
        <v>969</v>
      </c>
      <c r="SE50" s="466" t="s">
        <v>970</v>
      </c>
      <c r="SF50" s="466" t="s">
        <v>971</v>
      </c>
      <c r="SG50" s="466" t="s">
        <v>972</v>
      </c>
      <c r="SH50" s="466" t="s">
        <v>973</v>
      </c>
      <c r="SI50" s="284">
        <v>35000000</v>
      </c>
      <c r="SJ50" s="276" t="s">
        <v>2836</v>
      </c>
      <c r="SK50" s="463" t="s">
        <v>933</v>
      </c>
      <c r="SL50" s="465" t="s">
        <v>969</v>
      </c>
      <c r="SM50" s="466" t="s">
        <v>970</v>
      </c>
      <c r="SN50" s="466" t="s">
        <v>971</v>
      </c>
      <c r="SO50" s="466" t="s">
        <v>972</v>
      </c>
      <c r="SP50" s="466" t="s">
        <v>973</v>
      </c>
      <c r="SQ50" s="284">
        <v>35000000</v>
      </c>
      <c r="SR50" s="276" t="s">
        <v>2836</v>
      </c>
      <c r="SS50" s="463" t="s">
        <v>933</v>
      </c>
      <c r="ST50" s="465" t="s">
        <v>969</v>
      </c>
      <c r="SU50" s="466" t="s">
        <v>970</v>
      </c>
      <c r="SV50" s="466" t="s">
        <v>971</v>
      </c>
      <c r="SW50" s="466" t="s">
        <v>972</v>
      </c>
      <c r="SX50" s="466" t="s">
        <v>973</v>
      </c>
      <c r="SY50" s="284">
        <v>35000000</v>
      </c>
      <c r="SZ50" s="276" t="s">
        <v>2836</v>
      </c>
      <c r="TA50" s="463" t="s">
        <v>933</v>
      </c>
      <c r="TB50" s="465" t="s">
        <v>969</v>
      </c>
      <c r="TC50" s="466" t="s">
        <v>970</v>
      </c>
      <c r="TD50" s="466" t="s">
        <v>971</v>
      </c>
      <c r="TE50" s="466" t="s">
        <v>972</v>
      </c>
      <c r="TF50" s="466" t="s">
        <v>973</v>
      </c>
      <c r="TG50" s="284">
        <v>35000000</v>
      </c>
      <c r="TH50" s="276" t="s">
        <v>2836</v>
      </c>
      <c r="TI50" s="463" t="s">
        <v>933</v>
      </c>
      <c r="TJ50" s="465" t="s">
        <v>969</v>
      </c>
      <c r="TK50" s="466" t="s">
        <v>970</v>
      </c>
      <c r="TL50" s="466" t="s">
        <v>971</v>
      </c>
      <c r="TM50" s="466" t="s">
        <v>972</v>
      </c>
      <c r="TN50" s="466" t="s">
        <v>973</v>
      </c>
      <c r="TO50" s="284">
        <v>35000000</v>
      </c>
      <c r="TP50" s="276" t="s">
        <v>2836</v>
      </c>
      <c r="TQ50" s="463" t="s">
        <v>933</v>
      </c>
      <c r="TR50" s="465" t="s">
        <v>969</v>
      </c>
      <c r="TS50" s="466" t="s">
        <v>970</v>
      </c>
      <c r="TT50" s="466" t="s">
        <v>971</v>
      </c>
      <c r="TU50" s="466" t="s">
        <v>972</v>
      </c>
      <c r="TV50" s="466" t="s">
        <v>973</v>
      </c>
      <c r="TW50" s="284">
        <v>35000000</v>
      </c>
      <c r="TX50" s="276" t="s">
        <v>2836</v>
      </c>
      <c r="TY50" s="463" t="s">
        <v>933</v>
      </c>
      <c r="TZ50" s="465" t="s">
        <v>969</v>
      </c>
      <c r="UA50" s="466" t="s">
        <v>970</v>
      </c>
      <c r="UB50" s="466" t="s">
        <v>971</v>
      </c>
      <c r="UC50" s="466" t="s">
        <v>972</v>
      </c>
      <c r="UD50" s="466" t="s">
        <v>973</v>
      </c>
      <c r="UE50" s="284">
        <v>35000000</v>
      </c>
      <c r="UF50" s="276" t="s">
        <v>2836</v>
      </c>
      <c r="UG50" s="463" t="s">
        <v>933</v>
      </c>
      <c r="UH50" s="465" t="s">
        <v>969</v>
      </c>
      <c r="UI50" s="466" t="s">
        <v>970</v>
      </c>
      <c r="UJ50" s="466" t="s">
        <v>971</v>
      </c>
      <c r="UK50" s="466" t="s">
        <v>972</v>
      </c>
      <c r="UL50" s="466" t="s">
        <v>973</v>
      </c>
      <c r="UM50" s="284">
        <v>35000000</v>
      </c>
      <c r="UN50" s="276" t="s">
        <v>2836</v>
      </c>
      <c r="UO50" s="463" t="s">
        <v>933</v>
      </c>
      <c r="UP50" s="465" t="s">
        <v>969</v>
      </c>
      <c r="UQ50" s="466" t="s">
        <v>970</v>
      </c>
      <c r="UR50" s="466" t="s">
        <v>971</v>
      </c>
      <c r="US50" s="466" t="s">
        <v>972</v>
      </c>
      <c r="UT50" s="466" t="s">
        <v>973</v>
      </c>
      <c r="UU50" s="284">
        <v>35000000</v>
      </c>
      <c r="UV50" s="276" t="s">
        <v>2836</v>
      </c>
      <c r="UW50" s="463" t="s">
        <v>933</v>
      </c>
      <c r="UX50" s="465" t="s">
        <v>969</v>
      </c>
      <c r="UY50" s="466" t="s">
        <v>970</v>
      </c>
      <c r="UZ50" s="466" t="s">
        <v>971</v>
      </c>
      <c r="VA50" s="466" t="s">
        <v>972</v>
      </c>
      <c r="VB50" s="466" t="s">
        <v>973</v>
      </c>
      <c r="VC50" s="284">
        <v>35000000</v>
      </c>
      <c r="VD50" s="276" t="s">
        <v>2836</v>
      </c>
      <c r="VE50" s="463" t="s">
        <v>933</v>
      </c>
      <c r="VF50" s="465" t="s">
        <v>969</v>
      </c>
      <c r="VG50" s="466" t="s">
        <v>970</v>
      </c>
      <c r="VH50" s="466" t="s">
        <v>971</v>
      </c>
      <c r="VI50" s="466" t="s">
        <v>972</v>
      </c>
      <c r="VJ50" s="466" t="s">
        <v>973</v>
      </c>
      <c r="VK50" s="284">
        <v>35000000</v>
      </c>
      <c r="VL50" s="276" t="s">
        <v>2836</v>
      </c>
      <c r="VM50" s="463" t="s">
        <v>933</v>
      </c>
      <c r="VN50" s="465" t="s">
        <v>969</v>
      </c>
      <c r="VO50" s="466" t="s">
        <v>970</v>
      </c>
      <c r="VP50" s="466" t="s">
        <v>971</v>
      </c>
      <c r="VQ50" s="466" t="s">
        <v>972</v>
      </c>
      <c r="VR50" s="466" t="s">
        <v>973</v>
      </c>
      <c r="VS50" s="284">
        <v>35000000</v>
      </c>
      <c r="VT50" s="276" t="s">
        <v>2836</v>
      </c>
      <c r="VU50" s="463" t="s">
        <v>933</v>
      </c>
      <c r="VV50" s="465" t="s">
        <v>969</v>
      </c>
      <c r="VW50" s="466" t="s">
        <v>970</v>
      </c>
      <c r="VX50" s="466" t="s">
        <v>971</v>
      </c>
      <c r="VY50" s="466" t="s">
        <v>972</v>
      </c>
      <c r="VZ50" s="466" t="s">
        <v>973</v>
      </c>
      <c r="WA50" s="284">
        <v>35000000</v>
      </c>
      <c r="WB50" s="276" t="s">
        <v>2836</v>
      </c>
      <c r="WC50" s="463" t="s">
        <v>933</v>
      </c>
      <c r="WD50" s="465" t="s">
        <v>969</v>
      </c>
      <c r="WE50" s="466" t="s">
        <v>970</v>
      </c>
      <c r="WF50" s="466" t="s">
        <v>971</v>
      </c>
      <c r="WG50" s="466" t="s">
        <v>972</v>
      </c>
      <c r="WH50" s="466" t="s">
        <v>973</v>
      </c>
      <c r="WI50" s="284">
        <v>35000000</v>
      </c>
      <c r="WJ50" s="276" t="s">
        <v>2836</v>
      </c>
      <c r="WK50" s="463" t="s">
        <v>933</v>
      </c>
      <c r="WL50" s="465" t="s">
        <v>969</v>
      </c>
      <c r="WM50" s="466" t="s">
        <v>970</v>
      </c>
      <c r="WN50" s="466" t="s">
        <v>971</v>
      </c>
      <c r="WO50" s="466" t="s">
        <v>972</v>
      </c>
      <c r="WP50" s="466" t="s">
        <v>973</v>
      </c>
      <c r="WQ50" s="284">
        <v>35000000</v>
      </c>
      <c r="WR50" s="276" t="s">
        <v>2836</v>
      </c>
      <c r="WS50" s="463" t="s">
        <v>933</v>
      </c>
      <c r="WT50" s="465" t="s">
        <v>969</v>
      </c>
      <c r="WU50" s="466" t="s">
        <v>970</v>
      </c>
      <c r="WV50" s="466" t="s">
        <v>971</v>
      </c>
      <c r="WW50" s="466" t="s">
        <v>972</v>
      </c>
      <c r="WX50" s="466" t="s">
        <v>973</v>
      </c>
      <c r="WY50" s="284">
        <v>35000000</v>
      </c>
      <c r="WZ50" s="276" t="s">
        <v>2836</v>
      </c>
      <c r="XA50" s="463" t="s">
        <v>933</v>
      </c>
      <c r="XB50" s="465" t="s">
        <v>969</v>
      </c>
      <c r="XC50" s="466" t="s">
        <v>970</v>
      </c>
      <c r="XD50" s="466" t="s">
        <v>971</v>
      </c>
      <c r="XE50" s="466" t="s">
        <v>972</v>
      </c>
      <c r="XF50" s="466" t="s">
        <v>973</v>
      </c>
      <c r="XG50" s="284">
        <v>35000000</v>
      </c>
      <c r="XH50" s="276" t="s">
        <v>2836</v>
      </c>
      <c r="XI50" s="463" t="s">
        <v>933</v>
      </c>
      <c r="XJ50" s="465" t="s">
        <v>969</v>
      </c>
      <c r="XK50" s="466" t="s">
        <v>970</v>
      </c>
      <c r="XL50" s="466" t="s">
        <v>971</v>
      </c>
      <c r="XM50" s="466" t="s">
        <v>972</v>
      </c>
      <c r="XN50" s="466" t="s">
        <v>973</v>
      </c>
      <c r="XO50" s="284">
        <v>35000000</v>
      </c>
      <c r="XP50" s="276" t="s">
        <v>2836</v>
      </c>
      <c r="XQ50" s="463" t="s">
        <v>933</v>
      </c>
      <c r="XR50" s="465" t="s">
        <v>969</v>
      </c>
      <c r="XS50" s="466" t="s">
        <v>970</v>
      </c>
      <c r="XT50" s="466" t="s">
        <v>971</v>
      </c>
      <c r="XU50" s="466" t="s">
        <v>972</v>
      </c>
      <c r="XV50" s="466" t="s">
        <v>973</v>
      </c>
      <c r="XW50" s="284">
        <v>35000000</v>
      </c>
      <c r="XX50" s="276" t="s">
        <v>2836</v>
      </c>
      <c r="XY50" s="463" t="s">
        <v>933</v>
      </c>
      <c r="XZ50" s="465" t="s">
        <v>969</v>
      </c>
      <c r="YA50" s="466" t="s">
        <v>970</v>
      </c>
      <c r="YB50" s="466" t="s">
        <v>971</v>
      </c>
      <c r="YC50" s="466" t="s">
        <v>972</v>
      </c>
      <c r="YD50" s="466" t="s">
        <v>973</v>
      </c>
      <c r="YE50" s="284">
        <v>35000000</v>
      </c>
      <c r="YF50" s="276" t="s">
        <v>2836</v>
      </c>
      <c r="YG50" s="463" t="s">
        <v>933</v>
      </c>
      <c r="YH50" s="465" t="s">
        <v>969</v>
      </c>
      <c r="YI50" s="466" t="s">
        <v>970</v>
      </c>
      <c r="YJ50" s="466" t="s">
        <v>971</v>
      </c>
      <c r="YK50" s="466" t="s">
        <v>972</v>
      </c>
      <c r="YL50" s="466" t="s">
        <v>973</v>
      </c>
      <c r="YM50" s="284">
        <v>35000000</v>
      </c>
      <c r="YN50" s="276" t="s">
        <v>2836</v>
      </c>
      <c r="YO50" s="463" t="s">
        <v>933</v>
      </c>
      <c r="YP50" s="465" t="s">
        <v>969</v>
      </c>
      <c r="YQ50" s="466" t="s">
        <v>970</v>
      </c>
      <c r="YR50" s="466" t="s">
        <v>971</v>
      </c>
      <c r="YS50" s="466" t="s">
        <v>972</v>
      </c>
      <c r="YT50" s="466" t="s">
        <v>973</v>
      </c>
      <c r="YU50" s="284">
        <v>35000000</v>
      </c>
      <c r="YV50" s="276" t="s">
        <v>2836</v>
      </c>
      <c r="YW50" s="463" t="s">
        <v>933</v>
      </c>
      <c r="YX50" s="465" t="s">
        <v>969</v>
      </c>
      <c r="YY50" s="466" t="s">
        <v>970</v>
      </c>
      <c r="YZ50" s="466" t="s">
        <v>971</v>
      </c>
      <c r="ZA50" s="466" t="s">
        <v>972</v>
      </c>
      <c r="ZB50" s="466" t="s">
        <v>973</v>
      </c>
      <c r="ZC50" s="284">
        <v>35000000</v>
      </c>
      <c r="ZD50" s="276" t="s">
        <v>2836</v>
      </c>
      <c r="ZE50" s="463" t="s">
        <v>933</v>
      </c>
      <c r="ZF50" s="465" t="s">
        <v>969</v>
      </c>
      <c r="ZG50" s="466" t="s">
        <v>970</v>
      </c>
      <c r="ZH50" s="466" t="s">
        <v>971</v>
      </c>
      <c r="ZI50" s="466" t="s">
        <v>972</v>
      </c>
      <c r="ZJ50" s="466" t="s">
        <v>973</v>
      </c>
      <c r="ZK50" s="284">
        <v>35000000</v>
      </c>
      <c r="ZL50" s="276" t="s">
        <v>2836</v>
      </c>
      <c r="ZM50" s="463" t="s">
        <v>933</v>
      </c>
      <c r="ZN50" s="465" t="s">
        <v>969</v>
      </c>
      <c r="ZO50" s="466" t="s">
        <v>970</v>
      </c>
      <c r="ZP50" s="466" t="s">
        <v>971</v>
      </c>
      <c r="ZQ50" s="466" t="s">
        <v>972</v>
      </c>
      <c r="ZR50" s="466" t="s">
        <v>973</v>
      </c>
      <c r="ZS50" s="284">
        <v>35000000</v>
      </c>
      <c r="ZT50" s="276" t="s">
        <v>2836</v>
      </c>
      <c r="ZU50" s="463" t="s">
        <v>933</v>
      </c>
      <c r="ZV50" s="465" t="s">
        <v>969</v>
      </c>
      <c r="ZW50" s="466" t="s">
        <v>970</v>
      </c>
      <c r="ZX50" s="466" t="s">
        <v>971</v>
      </c>
      <c r="ZY50" s="466" t="s">
        <v>972</v>
      </c>
      <c r="ZZ50" s="466" t="s">
        <v>973</v>
      </c>
      <c r="AAA50" s="284">
        <v>35000000</v>
      </c>
      <c r="AAB50" s="276" t="s">
        <v>2836</v>
      </c>
      <c r="AAC50" s="463" t="s">
        <v>933</v>
      </c>
      <c r="AAD50" s="465" t="s">
        <v>969</v>
      </c>
      <c r="AAE50" s="466" t="s">
        <v>970</v>
      </c>
      <c r="AAF50" s="466" t="s">
        <v>971</v>
      </c>
      <c r="AAG50" s="466" t="s">
        <v>972</v>
      </c>
      <c r="AAH50" s="466" t="s">
        <v>973</v>
      </c>
      <c r="AAI50" s="284">
        <v>35000000</v>
      </c>
      <c r="AAJ50" s="276" t="s">
        <v>2836</v>
      </c>
      <c r="AAK50" s="463" t="s">
        <v>933</v>
      </c>
      <c r="AAL50" s="465" t="s">
        <v>969</v>
      </c>
      <c r="AAM50" s="466" t="s">
        <v>970</v>
      </c>
      <c r="AAN50" s="466" t="s">
        <v>971</v>
      </c>
      <c r="AAO50" s="466" t="s">
        <v>972</v>
      </c>
      <c r="AAP50" s="466" t="s">
        <v>973</v>
      </c>
      <c r="AAQ50" s="284">
        <v>35000000</v>
      </c>
      <c r="AAR50" s="276" t="s">
        <v>2836</v>
      </c>
      <c r="AAS50" s="463" t="s">
        <v>933</v>
      </c>
      <c r="AAT50" s="465" t="s">
        <v>969</v>
      </c>
      <c r="AAU50" s="466" t="s">
        <v>970</v>
      </c>
      <c r="AAV50" s="466" t="s">
        <v>971</v>
      </c>
      <c r="AAW50" s="466" t="s">
        <v>972</v>
      </c>
      <c r="AAX50" s="466" t="s">
        <v>973</v>
      </c>
      <c r="AAY50" s="284">
        <v>35000000</v>
      </c>
      <c r="AAZ50" s="276" t="s">
        <v>2836</v>
      </c>
      <c r="ABA50" s="463" t="s">
        <v>933</v>
      </c>
      <c r="ABB50" s="465" t="s">
        <v>969</v>
      </c>
      <c r="ABC50" s="466" t="s">
        <v>970</v>
      </c>
      <c r="ABD50" s="466" t="s">
        <v>971</v>
      </c>
      <c r="ABE50" s="466" t="s">
        <v>972</v>
      </c>
      <c r="ABF50" s="466" t="s">
        <v>973</v>
      </c>
      <c r="ABG50" s="284">
        <v>35000000</v>
      </c>
      <c r="ABH50" s="276" t="s">
        <v>2836</v>
      </c>
      <c r="ABI50" s="463" t="s">
        <v>933</v>
      </c>
      <c r="ABJ50" s="465" t="s">
        <v>969</v>
      </c>
      <c r="ABK50" s="466" t="s">
        <v>970</v>
      </c>
      <c r="ABL50" s="466" t="s">
        <v>971</v>
      </c>
      <c r="ABM50" s="466" t="s">
        <v>972</v>
      </c>
      <c r="ABN50" s="466" t="s">
        <v>973</v>
      </c>
      <c r="ABO50" s="284">
        <v>35000000</v>
      </c>
      <c r="ABP50" s="276" t="s">
        <v>2836</v>
      </c>
      <c r="ABQ50" s="463" t="s">
        <v>933</v>
      </c>
      <c r="ABR50" s="465" t="s">
        <v>969</v>
      </c>
      <c r="ABS50" s="466" t="s">
        <v>970</v>
      </c>
      <c r="ABT50" s="466" t="s">
        <v>971</v>
      </c>
      <c r="ABU50" s="466" t="s">
        <v>972</v>
      </c>
      <c r="ABV50" s="466" t="s">
        <v>973</v>
      </c>
      <c r="ABW50" s="284">
        <v>35000000</v>
      </c>
      <c r="ABX50" s="276" t="s">
        <v>2836</v>
      </c>
      <c r="ABY50" s="463" t="s">
        <v>933</v>
      </c>
      <c r="ABZ50" s="465" t="s">
        <v>969</v>
      </c>
      <c r="ACA50" s="466" t="s">
        <v>970</v>
      </c>
      <c r="ACB50" s="466" t="s">
        <v>971</v>
      </c>
      <c r="ACC50" s="466" t="s">
        <v>972</v>
      </c>
      <c r="ACD50" s="466" t="s">
        <v>973</v>
      </c>
      <c r="ACE50" s="284">
        <v>35000000</v>
      </c>
      <c r="ACF50" s="276" t="s">
        <v>2836</v>
      </c>
      <c r="ACG50" s="463" t="s">
        <v>933</v>
      </c>
      <c r="ACH50" s="465" t="s">
        <v>969</v>
      </c>
      <c r="ACI50" s="466" t="s">
        <v>970</v>
      </c>
      <c r="ACJ50" s="466" t="s">
        <v>971</v>
      </c>
      <c r="ACK50" s="466" t="s">
        <v>972</v>
      </c>
      <c r="ACL50" s="466" t="s">
        <v>973</v>
      </c>
      <c r="ACM50" s="284">
        <v>35000000</v>
      </c>
      <c r="ACN50" s="276" t="s">
        <v>2836</v>
      </c>
      <c r="ACO50" s="463" t="s">
        <v>933</v>
      </c>
      <c r="ACP50" s="465" t="s">
        <v>969</v>
      </c>
      <c r="ACQ50" s="466" t="s">
        <v>970</v>
      </c>
      <c r="ACR50" s="466" t="s">
        <v>971</v>
      </c>
      <c r="ACS50" s="466" t="s">
        <v>972</v>
      </c>
      <c r="ACT50" s="466" t="s">
        <v>973</v>
      </c>
      <c r="ACU50" s="284">
        <v>35000000</v>
      </c>
      <c r="ACV50" s="276" t="s">
        <v>2836</v>
      </c>
      <c r="ACW50" s="463" t="s">
        <v>933</v>
      </c>
      <c r="ACX50" s="465" t="s">
        <v>969</v>
      </c>
      <c r="ACY50" s="466" t="s">
        <v>970</v>
      </c>
      <c r="ACZ50" s="466" t="s">
        <v>971</v>
      </c>
      <c r="ADA50" s="466" t="s">
        <v>972</v>
      </c>
      <c r="ADB50" s="466" t="s">
        <v>973</v>
      </c>
      <c r="ADC50" s="284">
        <v>35000000</v>
      </c>
      <c r="ADD50" s="276" t="s">
        <v>2836</v>
      </c>
      <c r="ADE50" s="463" t="s">
        <v>933</v>
      </c>
      <c r="ADF50" s="465" t="s">
        <v>969</v>
      </c>
      <c r="ADG50" s="466" t="s">
        <v>970</v>
      </c>
      <c r="ADH50" s="466" t="s">
        <v>971</v>
      </c>
      <c r="ADI50" s="466" t="s">
        <v>972</v>
      </c>
      <c r="ADJ50" s="466" t="s">
        <v>973</v>
      </c>
      <c r="ADK50" s="284">
        <v>35000000</v>
      </c>
      <c r="ADL50" s="276" t="s">
        <v>2836</v>
      </c>
      <c r="ADM50" s="463" t="s">
        <v>933</v>
      </c>
      <c r="ADN50" s="465" t="s">
        <v>969</v>
      </c>
      <c r="ADO50" s="466" t="s">
        <v>970</v>
      </c>
      <c r="ADP50" s="466" t="s">
        <v>971</v>
      </c>
      <c r="ADQ50" s="466" t="s">
        <v>972</v>
      </c>
      <c r="ADR50" s="466" t="s">
        <v>973</v>
      </c>
      <c r="ADS50" s="284">
        <v>35000000</v>
      </c>
      <c r="ADT50" s="276" t="s">
        <v>2836</v>
      </c>
      <c r="ADU50" s="463" t="s">
        <v>933</v>
      </c>
      <c r="ADV50" s="465" t="s">
        <v>969</v>
      </c>
      <c r="ADW50" s="466" t="s">
        <v>970</v>
      </c>
      <c r="ADX50" s="466" t="s">
        <v>971</v>
      </c>
      <c r="ADY50" s="466" t="s">
        <v>972</v>
      </c>
      <c r="ADZ50" s="466" t="s">
        <v>973</v>
      </c>
      <c r="AEA50" s="284">
        <v>35000000</v>
      </c>
      <c r="AEB50" s="276" t="s">
        <v>2836</v>
      </c>
      <c r="AEC50" s="463" t="s">
        <v>933</v>
      </c>
      <c r="AED50" s="465" t="s">
        <v>969</v>
      </c>
      <c r="AEE50" s="466" t="s">
        <v>970</v>
      </c>
      <c r="AEF50" s="466" t="s">
        <v>971</v>
      </c>
      <c r="AEG50" s="466" t="s">
        <v>972</v>
      </c>
      <c r="AEH50" s="466" t="s">
        <v>973</v>
      </c>
      <c r="AEI50" s="284">
        <v>35000000</v>
      </c>
      <c r="AEJ50" s="276" t="s">
        <v>2836</v>
      </c>
      <c r="AEK50" s="463" t="s">
        <v>933</v>
      </c>
      <c r="AEL50" s="465" t="s">
        <v>969</v>
      </c>
      <c r="AEM50" s="466" t="s">
        <v>970</v>
      </c>
      <c r="AEN50" s="466" t="s">
        <v>971</v>
      </c>
      <c r="AEO50" s="466" t="s">
        <v>972</v>
      </c>
      <c r="AEP50" s="466" t="s">
        <v>973</v>
      </c>
      <c r="AEQ50" s="284">
        <v>35000000</v>
      </c>
      <c r="AER50" s="276" t="s">
        <v>2836</v>
      </c>
      <c r="AES50" s="463" t="s">
        <v>933</v>
      </c>
      <c r="AET50" s="465" t="s">
        <v>969</v>
      </c>
      <c r="AEU50" s="466" t="s">
        <v>970</v>
      </c>
      <c r="AEV50" s="466" t="s">
        <v>971</v>
      </c>
      <c r="AEW50" s="466" t="s">
        <v>972</v>
      </c>
      <c r="AEX50" s="466" t="s">
        <v>973</v>
      </c>
      <c r="AEY50" s="284">
        <v>35000000</v>
      </c>
      <c r="AEZ50" s="276" t="s">
        <v>2836</v>
      </c>
      <c r="AFA50" s="463" t="s">
        <v>933</v>
      </c>
      <c r="AFB50" s="465" t="s">
        <v>969</v>
      </c>
      <c r="AFC50" s="466" t="s">
        <v>970</v>
      </c>
      <c r="AFD50" s="466" t="s">
        <v>971</v>
      </c>
      <c r="AFE50" s="466" t="s">
        <v>972</v>
      </c>
      <c r="AFF50" s="466" t="s">
        <v>973</v>
      </c>
      <c r="AFG50" s="284">
        <v>35000000</v>
      </c>
      <c r="AFH50" s="276" t="s">
        <v>2836</v>
      </c>
      <c r="AFI50" s="463" t="s">
        <v>933</v>
      </c>
      <c r="AFJ50" s="465" t="s">
        <v>969</v>
      </c>
      <c r="AFK50" s="466" t="s">
        <v>970</v>
      </c>
      <c r="AFL50" s="466" t="s">
        <v>971</v>
      </c>
      <c r="AFM50" s="466" t="s">
        <v>972</v>
      </c>
      <c r="AFN50" s="466" t="s">
        <v>973</v>
      </c>
      <c r="AFO50" s="284">
        <v>35000000</v>
      </c>
      <c r="AFP50" s="276" t="s">
        <v>2836</v>
      </c>
      <c r="AFQ50" s="463" t="s">
        <v>933</v>
      </c>
      <c r="AFR50" s="465" t="s">
        <v>969</v>
      </c>
      <c r="AFS50" s="466" t="s">
        <v>970</v>
      </c>
      <c r="AFT50" s="466" t="s">
        <v>971</v>
      </c>
      <c r="AFU50" s="466" t="s">
        <v>972</v>
      </c>
      <c r="AFV50" s="466" t="s">
        <v>973</v>
      </c>
      <c r="AFW50" s="284">
        <v>35000000</v>
      </c>
      <c r="AFX50" s="276" t="s">
        <v>2836</v>
      </c>
      <c r="AFY50" s="463" t="s">
        <v>933</v>
      </c>
      <c r="AFZ50" s="465" t="s">
        <v>969</v>
      </c>
      <c r="AGA50" s="466" t="s">
        <v>970</v>
      </c>
      <c r="AGB50" s="466" t="s">
        <v>971</v>
      </c>
      <c r="AGC50" s="466" t="s">
        <v>972</v>
      </c>
      <c r="AGD50" s="466" t="s">
        <v>973</v>
      </c>
      <c r="AGE50" s="284">
        <v>35000000</v>
      </c>
      <c r="AGF50" s="276" t="s">
        <v>2836</v>
      </c>
      <c r="AGG50" s="463" t="s">
        <v>933</v>
      </c>
      <c r="AGH50" s="465" t="s">
        <v>969</v>
      </c>
      <c r="AGI50" s="466" t="s">
        <v>970</v>
      </c>
      <c r="AGJ50" s="466" t="s">
        <v>971</v>
      </c>
      <c r="AGK50" s="466" t="s">
        <v>972</v>
      </c>
      <c r="AGL50" s="466" t="s">
        <v>973</v>
      </c>
      <c r="AGM50" s="284">
        <v>35000000</v>
      </c>
      <c r="AGN50" s="276" t="s">
        <v>2836</v>
      </c>
      <c r="AGO50" s="463" t="s">
        <v>933</v>
      </c>
      <c r="AGP50" s="465" t="s">
        <v>969</v>
      </c>
      <c r="AGQ50" s="466" t="s">
        <v>970</v>
      </c>
      <c r="AGR50" s="466" t="s">
        <v>971</v>
      </c>
      <c r="AGS50" s="466" t="s">
        <v>972</v>
      </c>
      <c r="AGT50" s="466" t="s">
        <v>973</v>
      </c>
      <c r="AGU50" s="284">
        <v>35000000</v>
      </c>
      <c r="AGV50" s="276" t="s">
        <v>2836</v>
      </c>
      <c r="AGW50" s="463" t="s">
        <v>933</v>
      </c>
      <c r="AGX50" s="465" t="s">
        <v>969</v>
      </c>
      <c r="AGY50" s="466" t="s">
        <v>970</v>
      </c>
      <c r="AGZ50" s="466" t="s">
        <v>971</v>
      </c>
      <c r="AHA50" s="466" t="s">
        <v>972</v>
      </c>
      <c r="AHB50" s="466" t="s">
        <v>973</v>
      </c>
      <c r="AHC50" s="284">
        <v>35000000</v>
      </c>
      <c r="AHD50" s="276" t="s">
        <v>2836</v>
      </c>
      <c r="AHE50" s="463" t="s">
        <v>933</v>
      </c>
      <c r="AHF50" s="465" t="s">
        <v>969</v>
      </c>
      <c r="AHG50" s="466" t="s">
        <v>970</v>
      </c>
      <c r="AHH50" s="466" t="s">
        <v>971</v>
      </c>
      <c r="AHI50" s="466" t="s">
        <v>972</v>
      </c>
      <c r="AHJ50" s="466" t="s">
        <v>973</v>
      </c>
      <c r="AHK50" s="284">
        <v>35000000</v>
      </c>
      <c r="AHL50" s="276" t="s">
        <v>2836</v>
      </c>
      <c r="AHM50" s="463" t="s">
        <v>933</v>
      </c>
      <c r="AHN50" s="465" t="s">
        <v>969</v>
      </c>
      <c r="AHO50" s="466" t="s">
        <v>970</v>
      </c>
      <c r="AHP50" s="466" t="s">
        <v>971</v>
      </c>
      <c r="AHQ50" s="466" t="s">
        <v>972</v>
      </c>
      <c r="AHR50" s="466" t="s">
        <v>973</v>
      </c>
      <c r="AHS50" s="284">
        <v>35000000</v>
      </c>
      <c r="AHT50" s="276" t="s">
        <v>2836</v>
      </c>
      <c r="AHU50" s="463" t="s">
        <v>933</v>
      </c>
      <c r="AHV50" s="465" t="s">
        <v>969</v>
      </c>
      <c r="AHW50" s="466" t="s">
        <v>970</v>
      </c>
      <c r="AHX50" s="466" t="s">
        <v>971</v>
      </c>
      <c r="AHY50" s="466" t="s">
        <v>972</v>
      </c>
      <c r="AHZ50" s="466" t="s">
        <v>973</v>
      </c>
      <c r="AIA50" s="284">
        <v>35000000</v>
      </c>
      <c r="AIB50" s="276" t="s">
        <v>2836</v>
      </c>
      <c r="AIC50" s="463" t="s">
        <v>933</v>
      </c>
      <c r="AID50" s="465" t="s">
        <v>969</v>
      </c>
      <c r="AIE50" s="466" t="s">
        <v>970</v>
      </c>
      <c r="AIF50" s="466" t="s">
        <v>971</v>
      </c>
      <c r="AIG50" s="466" t="s">
        <v>972</v>
      </c>
      <c r="AIH50" s="466" t="s">
        <v>973</v>
      </c>
      <c r="AII50" s="284">
        <v>35000000</v>
      </c>
      <c r="AIJ50" s="276" t="s">
        <v>2836</v>
      </c>
      <c r="AIK50" s="463" t="s">
        <v>933</v>
      </c>
      <c r="AIL50" s="465" t="s">
        <v>969</v>
      </c>
      <c r="AIM50" s="466" t="s">
        <v>970</v>
      </c>
      <c r="AIN50" s="466" t="s">
        <v>971</v>
      </c>
      <c r="AIO50" s="466" t="s">
        <v>972</v>
      </c>
      <c r="AIP50" s="466" t="s">
        <v>973</v>
      </c>
      <c r="AIQ50" s="284">
        <v>35000000</v>
      </c>
      <c r="AIR50" s="276" t="s">
        <v>2836</v>
      </c>
      <c r="AIS50" s="463" t="s">
        <v>933</v>
      </c>
      <c r="AIT50" s="465" t="s">
        <v>969</v>
      </c>
      <c r="AIU50" s="466" t="s">
        <v>970</v>
      </c>
      <c r="AIV50" s="466" t="s">
        <v>971</v>
      </c>
      <c r="AIW50" s="466" t="s">
        <v>972</v>
      </c>
      <c r="AIX50" s="466" t="s">
        <v>973</v>
      </c>
      <c r="AIY50" s="284">
        <v>35000000</v>
      </c>
      <c r="AIZ50" s="276" t="s">
        <v>2836</v>
      </c>
      <c r="AJA50" s="463" t="s">
        <v>933</v>
      </c>
      <c r="AJB50" s="465" t="s">
        <v>969</v>
      </c>
      <c r="AJC50" s="466" t="s">
        <v>970</v>
      </c>
      <c r="AJD50" s="466" t="s">
        <v>971</v>
      </c>
      <c r="AJE50" s="466" t="s">
        <v>972</v>
      </c>
      <c r="AJF50" s="466" t="s">
        <v>973</v>
      </c>
      <c r="AJG50" s="284">
        <v>35000000</v>
      </c>
      <c r="AJH50" s="276" t="s">
        <v>2836</v>
      </c>
      <c r="AJI50" s="463" t="s">
        <v>933</v>
      </c>
      <c r="AJJ50" s="465" t="s">
        <v>969</v>
      </c>
      <c r="AJK50" s="466" t="s">
        <v>970</v>
      </c>
      <c r="AJL50" s="466" t="s">
        <v>971</v>
      </c>
      <c r="AJM50" s="466" t="s">
        <v>972</v>
      </c>
      <c r="AJN50" s="466" t="s">
        <v>973</v>
      </c>
      <c r="AJO50" s="284">
        <v>35000000</v>
      </c>
      <c r="AJP50" s="276" t="s">
        <v>2836</v>
      </c>
      <c r="AJQ50" s="463" t="s">
        <v>933</v>
      </c>
      <c r="AJR50" s="465" t="s">
        <v>969</v>
      </c>
      <c r="AJS50" s="466" t="s">
        <v>970</v>
      </c>
      <c r="AJT50" s="466" t="s">
        <v>971</v>
      </c>
      <c r="AJU50" s="466" t="s">
        <v>972</v>
      </c>
      <c r="AJV50" s="466" t="s">
        <v>973</v>
      </c>
      <c r="AJW50" s="284">
        <v>35000000</v>
      </c>
      <c r="AJX50" s="276" t="s">
        <v>2836</v>
      </c>
      <c r="AJY50" s="463" t="s">
        <v>933</v>
      </c>
      <c r="AJZ50" s="465" t="s">
        <v>969</v>
      </c>
      <c r="AKA50" s="466" t="s">
        <v>970</v>
      </c>
      <c r="AKB50" s="466" t="s">
        <v>971</v>
      </c>
      <c r="AKC50" s="466" t="s">
        <v>972</v>
      </c>
      <c r="AKD50" s="466" t="s">
        <v>973</v>
      </c>
      <c r="AKE50" s="284">
        <v>35000000</v>
      </c>
      <c r="AKF50" s="276" t="s">
        <v>2836</v>
      </c>
      <c r="AKG50" s="463" t="s">
        <v>933</v>
      </c>
      <c r="AKH50" s="465" t="s">
        <v>969</v>
      </c>
      <c r="AKI50" s="466" t="s">
        <v>970</v>
      </c>
      <c r="AKJ50" s="466" t="s">
        <v>971</v>
      </c>
      <c r="AKK50" s="466" t="s">
        <v>972</v>
      </c>
      <c r="AKL50" s="466" t="s">
        <v>973</v>
      </c>
      <c r="AKM50" s="284">
        <v>35000000</v>
      </c>
      <c r="AKN50" s="276" t="s">
        <v>2836</v>
      </c>
      <c r="AKO50" s="463" t="s">
        <v>933</v>
      </c>
      <c r="AKP50" s="465" t="s">
        <v>969</v>
      </c>
      <c r="AKQ50" s="466" t="s">
        <v>970</v>
      </c>
      <c r="AKR50" s="466" t="s">
        <v>971</v>
      </c>
      <c r="AKS50" s="466" t="s">
        <v>972</v>
      </c>
      <c r="AKT50" s="466" t="s">
        <v>973</v>
      </c>
      <c r="AKU50" s="284">
        <v>35000000</v>
      </c>
      <c r="AKV50" s="276" t="s">
        <v>2836</v>
      </c>
      <c r="AKW50" s="463" t="s">
        <v>933</v>
      </c>
      <c r="AKX50" s="465" t="s">
        <v>969</v>
      </c>
      <c r="AKY50" s="466" t="s">
        <v>970</v>
      </c>
      <c r="AKZ50" s="466" t="s">
        <v>971</v>
      </c>
      <c r="ALA50" s="466" t="s">
        <v>972</v>
      </c>
      <c r="ALB50" s="466" t="s">
        <v>973</v>
      </c>
      <c r="ALC50" s="284">
        <v>35000000</v>
      </c>
      <c r="ALD50" s="276" t="s">
        <v>2836</v>
      </c>
      <c r="ALE50" s="463" t="s">
        <v>933</v>
      </c>
      <c r="ALF50" s="465" t="s">
        <v>969</v>
      </c>
      <c r="ALG50" s="466" t="s">
        <v>970</v>
      </c>
      <c r="ALH50" s="466" t="s">
        <v>971</v>
      </c>
      <c r="ALI50" s="466" t="s">
        <v>972</v>
      </c>
      <c r="ALJ50" s="466" t="s">
        <v>973</v>
      </c>
      <c r="ALK50" s="284">
        <v>35000000</v>
      </c>
      <c r="ALL50" s="276" t="s">
        <v>2836</v>
      </c>
      <c r="ALM50" s="463" t="s">
        <v>933</v>
      </c>
      <c r="ALN50" s="465" t="s">
        <v>969</v>
      </c>
      <c r="ALO50" s="466" t="s">
        <v>970</v>
      </c>
      <c r="ALP50" s="466" t="s">
        <v>971</v>
      </c>
      <c r="ALQ50" s="466" t="s">
        <v>972</v>
      </c>
      <c r="ALR50" s="466" t="s">
        <v>973</v>
      </c>
      <c r="ALS50" s="284">
        <v>35000000</v>
      </c>
      <c r="ALT50" s="276" t="s">
        <v>2836</v>
      </c>
      <c r="ALU50" s="463" t="s">
        <v>933</v>
      </c>
      <c r="ALV50" s="465" t="s">
        <v>969</v>
      </c>
      <c r="ALW50" s="466" t="s">
        <v>970</v>
      </c>
      <c r="ALX50" s="466" t="s">
        <v>971</v>
      </c>
      <c r="ALY50" s="466" t="s">
        <v>972</v>
      </c>
      <c r="ALZ50" s="466" t="s">
        <v>973</v>
      </c>
      <c r="AMA50" s="284">
        <v>35000000</v>
      </c>
      <c r="AMB50" s="276" t="s">
        <v>2836</v>
      </c>
      <c r="AMC50" s="463" t="s">
        <v>933</v>
      </c>
      <c r="AMD50" s="465" t="s">
        <v>969</v>
      </c>
      <c r="AME50" s="466" t="s">
        <v>970</v>
      </c>
      <c r="AMF50" s="466" t="s">
        <v>971</v>
      </c>
      <c r="AMG50" s="466" t="s">
        <v>972</v>
      </c>
      <c r="AMH50" s="466" t="s">
        <v>973</v>
      </c>
      <c r="AMI50" s="284">
        <v>35000000</v>
      </c>
      <c r="AMJ50" s="276" t="s">
        <v>2836</v>
      </c>
      <c r="AMK50" s="463" t="s">
        <v>933</v>
      </c>
      <c r="AML50" s="465" t="s">
        <v>969</v>
      </c>
      <c r="AMM50" s="466" t="s">
        <v>970</v>
      </c>
      <c r="AMN50" s="466" t="s">
        <v>971</v>
      </c>
      <c r="AMO50" s="466" t="s">
        <v>972</v>
      </c>
      <c r="AMP50" s="466" t="s">
        <v>973</v>
      </c>
      <c r="AMQ50" s="284">
        <v>35000000</v>
      </c>
      <c r="AMR50" s="276" t="s">
        <v>2836</v>
      </c>
      <c r="AMS50" s="463" t="s">
        <v>933</v>
      </c>
      <c r="AMT50" s="465" t="s">
        <v>969</v>
      </c>
      <c r="AMU50" s="466" t="s">
        <v>970</v>
      </c>
      <c r="AMV50" s="466" t="s">
        <v>971</v>
      </c>
      <c r="AMW50" s="466" t="s">
        <v>972</v>
      </c>
      <c r="AMX50" s="466" t="s">
        <v>973</v>
      </c>
      <c r="AMY50" s="284">
        <v>35000000</v>
      </c>
      <c r="AMZ50" s="276" t="s">
        <v>2836</v>
      </c>
      <c r="ANA50" s="463" t="s">
        <v>933</v>
      </c>
      <c r="ANB50" s="465" t="s">
        <v>969</v>
      </c>
      <c r="ANC50" s="466" t="s">
        <v>970</v>
      </c>
      <c r="AND50" s="466" t="s">
        <v>971</v>
      </c>
      <c r="ANE50" s="466" t="s">
        <v>972</v>
      </c>
      <c r="ANF50" s="466" t="s">
        <v>973</v>
      </c>
      <c r="ANG50" s="284">
        <v>35000000</v>
      </c>
      <c r="ANH50" s="276" t="s">
        <v>2836</v>
      </c>
      <c r="ANI50" s="463" t="s">
        <v>933</v>
      </c>
      <c r="ANJ50" s="465" t="s">
        <v>969</v>
      </c>
      <c r="ANK50" s="466" t="s">
        <v>970</v>
      </c>
      <c r="ANL50" s="466" t="s">
        <v>971</v>
      </c>
      <c r="ANM50" s="466" t="s">
        <v>972</v>
      </c>
      <c r="ANN50" s="466" t="s">
        <v>973</v>
      </c>
      <c r="ANO50" s="284">
        <v>35000000</v>
      </c>
      <c r="ANP50" s="276" t="s">
        <v>2836</v>
      </c>
      <c r="ANQ50" s="463" t="s">
        <v>933</v>
      </c>
      <c r="ANR50" s="465" t="s">
        <v>969</v>
      </c>
      <c r="ANS50" s="466" t="s">
        <v>970</v>
      </c>
      <c r="ANT50" s="466" t="s">
        <v>971</v>
      </c>
      <c r="ANU50" s="466" t="s">
        <v>972</v>
      </c>
      <c r="ANV50" s="466" t="s">
        <v>973</v>
      </c>
      <c r="ANW50" s="284">
        <v>35000000</v>
      </c>
      <c r="ANX50" s="276" t="s">
        <v>2836</v>
      </c>
      <c r="ANY50" s="463" t="s">
        <v>933</v>
      </c>
      <c r="ANZ50" s="465" t="s">
        <v>969</v>
      </c>
      <c r="AOA50" s="466" t="s">
        <v>970</v>
      </c>
      <c r="AOB50" s="466" t="s">
        <v>971</v>
      </c>
      <c r="AOC50" s="466" t="s">
        <v>972</v>
      </c>
      <c r="AOD50" s="466" t="s">
        <v>973</v>
      </c>
      <c r="AOE50" s="284">
        <v>35000000</v>
      </c>
      <c r="AOF50" s="276" t="s">
        <v>2836</v>
      </c>
      <c r="AOG50" s="463" t="s">
        <v>933</v>
      </c>
      <c r="AOH50" s="465" t="s">
        <v>969</v>
      </c>
      <c r="AOI50" s="466" t="s">
        <v>970</v>
      </c>
      <c r="AOJ50" s="466" t="s">
        <v>971</v>
      </c>
      <c r="AOK50" s="466" t="s">
        <v>972</v>
      </c>
      <c r="AOL50" s="466" t="s">
        <v>973</v>
      </c>
      <c r="AOM50" s="284">
        <v>35000000</v>
      </c>
      <c r="AON50" s="276" t="s">
        <v>2836</v>
      </c>
      <c r="AOO50" s="463" t="s">
        <v>933</v>
      </c>
      <c r="AOP50" s="465" t="s">
        <v>969</v>
      </c>
      <c r="AOQ50" s="466" t="s">
        <v>970</v>
      </c>
      <c r="AOR50" s="466" t="s">
        <v>971</v>
      </c>
      <c r="AOS50" s="466" t="s">
        <v>972</v>
      </c>
      <c r="AOT50" s="466" t="s">
        <v>973</v>
      </c>
      <c r="AOU50" s="284">
        <v>35000000</v>
      </c>
      <c r="AOV50" s="276" t="s">
        <v>2836</v>
      </c>
      <c r="AOW50" s="463" t="s">
        <v>933</v>
      </c>
      <c r="AOX50" s="465" t="s">
        <v>969</v>
      </c>
      <c r="AOY50" s="466" t="s">
        <v>970</v>
      </c>
      <c r="AOZ50" s="466" t="s">
        <v>971</v>
      </c>
      <c r="APA50" s="466" t="s">
        <v>972</v>
      </c>
      <c r="APB50" s="466" t="s">
        <v>973</v>
      </c>
      <c r="APC50" s="284">
        <v>35000000</v>
      </c>
      <c r="APD50" s="276" t="s">
        <v>2836</v>
      </c>
      <c r="APE50" s="463" t="s">
        <v>933</v>
      </c>
      <c r="APF50" s="465" t="s">
        <v>969</v>
      </c>
      <c r="APG50" s="466" t="s">
        <v>970</v>
      </c>
      <c r="APH50" s="466" t="s">
        <v>971</v>
      </c>
      <c r="API50" s="466" t="s">
        <v>972</v>
      </c>
      <c r="APJ50" s="466" t="s">
        <v>973</v>
      </c>
      <c r="APK50" s="284">
        <v>35000000</v>
      </c>
      <c r="APL50" s="276" t="s">
        <v>2836</v>
      </c>
      <c r="APM50" s="463" t="s">
        <v>933</v>
      </c>
      <c r="APN50" s="465" t="s">
        <v>969</v>
      </c>
      <c r="APO50" s="466" t="s">
        <v>970</v>
      </c>
      <c r="APP50" s="466" t="s">
        <v>971</v>
      </c>
      <c r="APQ50" s="466" t="s">
        <v>972</v>
      </c>
      <c r="APR50" s="466" t="s">
        <v>973</v>
      </c>
      <c r="APS50" s="284">
        <v>35000000</v>
      </c>
      <c r="APT50" s="276" t="s">
        <v>2836</v>
      </c>
      <c r="APU50" s="463" t="s">
        <v>933</v>
      </c>
      <c r="APV50" s="465" t="s">
        <v>969</v>
      </c>
      <c r="APW50" s="466" t="s">
        <v>970</v>
      </c>
      <c r="APX50" s="466" t="s">
        <v>971</v>
      </c>
      <c r="APY50" s="466" t="s">
        <v>972</v>
      </c>
      <c r="APZ50" s="466" t="s">
        <v>973</v>
      </c>
      <c r="AQA50" s="284">
        <v>35000000</v>
      </c>
      <c r="AQB50" s="276" t="s">
        <v>2836</v>
      </c>
      <c r="AQC50" s="463" t="s">
        <v>933</v>
      </c>
      <c r="AQD50" s="465" t="s">
        <v>969</v>
      </c>
      <c r="AQE50" s="466" t="s">
        <v>970</v>
      </c>
      <c r="AQF50" s="466" t="s">
        <v>971</v>
      </c>
      <c r="AQG50" s="466" t="s">
        <v>972</v>
      </c>
      <c r="AQH50" s="466" t="s">
        <v>973</v>
      </c>
      <c r="AQI50" s="284">
        <v>35000000</v>
      </c>
      <c r="AQJ50" s="276" t="s">
        <v>2836</v>
      </c>
      <c r="AQK50" s="463" t="s">
        <v>933</v>
      </c>
      <c r="AQL50" s="465" t="s">
        <v>969</v>
      </c>
      <c r="AQM50" s="466" t="s">
        <v>970</v>
      </c>
      <c r="AQN50" s="466" t="s">
        <v>971</v>
      </c>
      <c r="AQO50" s="466" t="s">
        <v>972</v>
      </c>
      <c r="AQP50" s="466" t="s">
        <v>973</v>
      </c>
      <c r="AQQ50" s="284">
        <v>35000000</v>
      </c>
      <c r="AQR50" s="276" t="s">
        <v>2836</v>
      </c>
      <c r="AQS50" s="463" t="s">
        <v>933</v>
      </c>
      <c r="AQT50" s="465" t="s">
        <v>969</v>
      </c>
      <c r="AQU50" s="466" t="s">
        <v>970</v>
      </c>
      <c r="AQV50" s="466" t="s">
        <v>971</v>
      </c>
      <c r="AQW50" s="466" t="s">
        <v>972</v>
      </c>
      <c r="AQX50" s="466" t="s">
        <v>973</v>
      </c>
      <c r="AQY50" s="284">
        <v>35000000</v>
      </c>
      <c r="AQZ50" s="276" t="s">
        <v>2836</v>
      </c>
      <c r="ARA50" s="463" t="s">
        <v>933</v>
      </c>
      <c r="ARB50" s="465" t="s">
        <v>969</v>
      </c>
      <c r="ARC50" s="466" t="s">
        <v>970</v>
      </c>
      <c r="ARD50" s="466" t="s">
        <v>971</v>
      </c>
      <c r="ARE50" s="466" t="s">
        <v>972</v>
      </c>
      <c r="ARF50" s="466" t="s">
        <v>973</v>
      </c>
      <c r="ARG50" s="284">
        <v>35000000</v>
      </c>
      <c r="ARH50" s="276" t="s">
        <v>2836</v>
      </c>
      <c r="ARI50" s="463" t="s">
        <v>933</v>
      </c>
      <c r="ARJ50" s="465" t="s">
        <v>969</v>
      </c>
      <c r="ARK50" s="466" t="s">
        <v>970</v>
      </c>
      <c r="ARL50" s="466" t="s">
        <v>971</v>
      </c>
      <c r="ARM50" s="466" t="s">
        <v>972</v>
      </c>
      <c r="ARN50" s="466" t="s">
        <v>973</v>
      </c>
      <c r="ARO50" s="284">
        <v>35000000</v>
      </c>
      <c r="ARP50" s="276" t="s">
        <v>2836</v>
      </c>
      <c r="ARQ50" s="463" t="s">
        <v>933</v>
      </c>
      <c r="ARR50" s="465" t="s">
        <v>969</v>
      </c>
      <c r="ARS50" s="466" t="s">
        <v>970</v>
      </c>
      <c r="ART50" s="466" t="s">
        <v>971</v>
      </c>
      <c r="ARU50" s="466" t="s">
        <v>972</v>
      </c>
      <c r="ARV50" s="466" t="s">
        <v>973</v>
      </c>
      <c r="ARW50" s="284">
        <v>35000000</v>
      </c>
      <c r="ARX50" s="276" t="s">
        <v>2836</v>
      </c>
      <c r="ARY50" s="463" t="s">
        <v>933</v>
      </c>
      <c r="ARZ50" s="465" t="s">
        <v>969</v>
      </c>
      <c r="ASA50" s="466" t="s">
        <v>970</v>
      </c>
      <c r="ASB50" s="466" t="s">
        <v>971</v>
      </c>
      <c r="ASC50" s="466" t="s">
        <v>972</v>
      </c>
      <c r="ASD50" s="466" t="s">
        <v>973</v>
      </c>
      <c r="ASE50" s="284">
        <v>35000000</v>
      </c>
      <c r="ASF50" s="276" t="s">
        <v>2836</v>
      </c>
      <c r="ASG50" s="463" t="s">
        <v>933</v>
      </c>
      <c r="ASH50" s="465" t="s">
        <v>969</v>
      </c>
      <c r="ASI50" s="466" t="s">
        <v>970</v>
      </c>
      <c r="ASJ50" s="466" t="s">
        <v>971</v>
      </c>
      <c r="ASK50" s="466" t="s">
        <v>972</v>
      </c>
      <c r="ASL50" s="466" t="s">
        <v>973</v>
      </c>
      <c r="ASM50" s="284">
        <v>35000000</v>
      </c>
      <c r="ASN50" s="276" t="s">
        <v>2836</v>
      </c>
      <c r="ASO50" s="463" t="s">
        <v>933</v>
      </c>
      <c r="ASP50" s="465" t="s">
        <v>969</v>
      </c>
      <c r="ASQ50" s="466" t="s">
        <v>970</v>
      </c>
      <c r="ASR50" s="466" t="s">
        <v>971</v>
      </c>
      <c r="ASS50" s="466" t="s">
        <v>972</v>
      </c>
      <c r="AST50" s="466" t="s">
        <v>973</v>
      </c>
      <c r="ASU50" s="284">
        <v>35000000</v>
      </c>
      <c r="ASV50" s="276" t="s">
        <v>2836</v>
      </c>
      <c r="ASW50" s="463" t="s">
        <v>933</v>
      </c>
      <c r="ASX50" s="465" t="s">
        <v>969</v>
      </c>
      <c r="ASY50" s="466" t="s">
        <v>970</v>
      </c>
      <c r="ASZ50" s="466" t="s">
        <v>971</v>
      </c>
      <c r="ATA50" s="466" t="s">
        <v>972</v>
      </c>
      <c r="ATB50" s="466" t="s">
        <v>973</v>
      </c>
      <c r="ATC50" s="284">
        <v>35000000</v>
      </c>
      <c r="ATD50" s="276" t="s">
        <v>2836</v>
      </c>
      <c r="ATE50" s="463" t="s">
        <v>933</v>
      </c>
      <c r="ATF50" s="465" t="s">
        <v>969</v>
      </c>
      <c r="ATG50" s="466" t="s">
        <v>970</v>
      </c>
      <c r="ATH50" s="466" t="s">
        <v>971</v>
      </c>
      <c r="ATI50" s="466" t="s">
        <v>972</v>
      </c>
      <c r="ATJ50" s="466" t="s">
        <v>973</v>
      </c>
      <c r="ATK50" s="284">
        <v>35000000</v>
      </c>
      <c r="ATL50" s="276" t="s">
        <v>2836</v>
      </c>
      <c r="ATM50" s="463" t="s">
        <v>933</v>
      </c>
      <c r="ATN50" s="465" t="s">
        <v>969</v>
      </c>
      <c r="ATO50" s="466" t="s">
        <v>970</v>
      </c>
      <c r="ATP50" s="466" t="s">
        <v>971</v>
      </c>
      <c r="ATQ50" s="466" t="s">
        <v>972</v>
      </c>
      <c r="ATR50" s="466" t="s">
        <v>973</v>
      </c>
      <c r="ATS50" s="284">
        <v>35000000</v>
      </c>
      <c r="ATT50" s="276" t="s">
        <v>2836</v>
      </c>
      <c r="ATU50" s="463" t="s">
        <v>933</v>
      </c>
      <c r="ATV50" s="465" t="s">
        <v>969</v>
      </c>
      <c r="ATW50" s="466" t="s">
        <v>970</v>
      </c>
      <c r="ATX50" s="466" t="s">
        <v>971</v>
      </c>
      <c r="ATY50" s="466" t="s">
        <v>972</v>
      </c>
      <c r="ATZ50" s="466" t="s">
        <v>973</v>
      </c>
      <c r="AUA50" s="284">
        <v>35000000</v>
      </c>
      <c r="AUB50" s="276" t="s">
        <v>2836</v>
      </c>
      <c r="AUC50" s="463" t="s">
        <v>933</v>
      </c>
      <c r="AUD50" s="465" t="s">
        <v>969</v>
      </c>
      <c r="AUE50" s="466" t="s">
        <v>970</v>
      </c>
      <c r="AUF50" s="466" t="s">
        <v>971</v>
      </c>
      <c r="AUG50" s="466" t="s">
        <v>972</v>
      </c>
      <c r="AUH50" s="466" t="s">
        <v>973</v>
      </c>
      <c r="AUI50" s="284">
        <v>35000000</v>
      </c>
      <c r="AUJ50" s="276" t="s">
        <v>2836</v>
      </c>
      <c r="AUK50" s="463" t="s">
        <v>933</v>
      </c>
      <c r="AUL50" s="465" t="s">
        <v>969</v>
      </c>
      <c r="AUM50" s="466" t="s">
        <v>970</v>
      </c>
      <c r="AUN50" s="466" t="s">
        <v>971</v>
      </c>
      <c r="AUO50" s="466" t="s">
        <v>972</v>
      </c>
      <c r="AUP50" s="466" t="s">
        <v>973</v>
      </c>
      <c r="AUQ50" s="284">
        <v>35000000</v>
      </c>
      <c r="AUR50" s="276" t="s">
        <v>2836</v>
      </c>
      <c r="AUS50" s="463" t="s">
        <v>933</v>
      </c>
      <c r="AUT50" s="465" t="s">
        <v>969</v>
      </c>
      <c r="AUU50" s="466" t="s">
        <v>970</v>
      </c>
      <c r="AUV50" s="466" t="s">
        <v>971</v>
      </c>
      <c r="AUW50" s="466" t="s">
        <v>972</v>
      </c>
      <c r="AUX50" s="466" t="s">
        <v>973</v>
      </c>
      <c r="AUY50" s="284">
        <v>35000000</v>
      </c>
      <c r="AUZ50" s="276" t="s">
        <v>2836</v>
      </c>
      <c r="AVA50" s="463" t="s">
        <v>933</v>
      </c>
      <c r="AVB50" s="465" t="s">
        <v>969</v>
      </c>
      <c r="AVC50" s="466" t="s">
        <v>970</v>
      </c>
      <c r="AVD50" s="466" t="s">
        <v>971</v>
      </c>
      <c r="AVE50" s="466" t="s">
        <v>972</v>
      </c>
      <c r="AVF50" s="466" t="s">
        <v>973</v>
      </c>
      <c r="AVG50" s="284">
        <v>35000000</v>
      </c>
      <c r="AVH50" s="276" t="s">
        <v>2836</v>
      </c>
      <c r="AVI50" s="463" t="s">
        <v>933</v>
      </c>
      <c r="AVJ50" s="465" t="s">
        <v>969</v>
      </c>
      <c r="AVK50" s="466" t="s">
        <v>970</v>
      </c>
      <c r="AVL50" s="466" t="s">
        <v>971</v>
      </c>
      <c r="AVM50" s="466" t="s">
        <v>972</v>
      </c>
      <c r="AVN50" s="466" t="s">
        <v>973</v>
      </c>
      <c r="AVO50" s="284">
        <v>35000000</v>
      </c>
      <c r="AVP50" s="276" t="s">
        <v>2836</v>
      </c>
      <c r="AVQ50" s="463" t="s">
        <v>933</v>
      </c>
      <c r="AVR50" s="465" t="s">
        <v>969</v>
      </c>
      <c r="AVS50" s="466" t="s">
        <v>970</v>
      </c>
      <c r="AVT50" s="466" t="s">
        <v>971</v>
      </c>
      <c r="AVU50" s="466" t="s">
        <v>972</v>
      </c>
      <c r="AVV50" s="466" t="s">
        <v>973</v>
      </c>
      <c r="AVW50" s="284">
        <v>35000000</v>
      </c>
      <c r="AVX50" s="276" t="s">
        <v>2836</v>
      </c>
      <c r="AVY50" s="463" t="s">
        <v>933</v>
      </c>
      <c r="AVZ50" s="465" t="s">
        <v>969</v>
      </c>
      <c r="AWA50" s="466" t="s">
        <v>970</v>
      </c>
      <c r="AWB50" s="466" t="s">
        <v>971</v>
      </c>
      <c r="AWC50" s="466" t="s">
        <v>972</v>
      </c>
      <c r="AWD50" s="466" t="s">
        <v>973</v>
      </c>
      <c r="AWE50" s="284">
        <v>35000000</v>
      </c>
      <c r="AWF50" s="276" t="s">
        <v>2836</v>
      </c>
      <c r="AWG50" s="463" t="s">
        <v>933</v>
      </c>
      <c r="AWH50" s="465" t="s">
        <v>969</v>
      </c>
      <c r="AWI50" s="466" t="s">
        <v>970</v>
      </c>
      <c r="AWJ50" s="466" t="s">
        <v>971</v>
      </c>
      <c r="AWK50" s="466" t="s">
        <v>972</v>
      </c>
      <c r="AWL50" s="466" t="s">
        <v>973</v>
      </c>
      <c r="AWM50" s="284">
        <v>35000000</v>
      </c>
      <c r="AWN50" s="276" t="s">
        <v>2836</v>
      </c>
      <c r="AWO50" s="463" t="s">
        <v>933</v>
      </c>
      <c r="AWP50" s="465" t="s">
        <v>969</v>
      </c>
      <c r="AWQ50" s="466" t="s">
        <v>970</v>
      </c>
      <c r="AWR50" s="466" t="s">
        <v>971</v>
      </c>
      <c r="AWS50" s="466" t="s">
        <v>972</v>
      </c>
      <c r="AWT50" s="466" t="s">
        <v>973</v>
      </c>
      <c r="AWU50" s="284">
        <v>35000000</v>
      </c>
      <c r="AWV50" s="276" t="s">
        <v>2836</v>
      </c>
      <c r="AWW50" s="463" t="s">
        <v>933</v>
      </c>
      <c r="AWX50" s="465" t="s">
        <v>969</v>
      </c>
      <c r="AWY50" s="466" t="s">
        <v>970</v>
      </c>
      <c r="AWZ50" s="466" t="s">
        <v>971</v>
      </c>
      <c r="AXA50" s="466" t="s">
        <v>972</v>
      </c>
      <c r="AXB50" s="466" t="s">
        <v>973</v>
      </c>
      <c r="AXC50" s="284">
        <v>35000000</v>
      </c>
      <c r="AXD50" s="276" t="s">
        <v>2836</v>
      </c>
      <c r="AXE50" s="463" t="s">
        <v>933</v>
      </c>
      <c r="AXF50" s="465" t="s">
        <v>969</v>
      </c>
      <c r="AXG50" s="466" t="s">
        <v>970</v>
      </c>
      <c r="AXH50" s="466" t="s">
        <v>971</v>
      </c>
      <c r="AXI50" s="466" t="s">
        <v>972</v>
      </c>
      <c r="AXJ50" s="466" t="s">
        <v>973</v>
      </c>
      <c r="AXK50" s="284">
        <v>35000000</v>
      </c>
      <c r="AXL50" s="276" t="s">
        <v>2836</v>
      </c>
      <c r="AXM50" s="463" t="s">
        <v>933</v>
      </c>
      <c r="AXN50" s="465" t="s">
        <v>969</v>
      </c>
      <c r="AXO50" s="466" t="s">
        <v>970</v>
      </c>
      <c r="AXP50" s="466" t="s">
        <v>971</v>
      </c>
      <c r="AXQ50" s="466" t="s">
        <v>972</v>
      </c>
      <c r="AXR50" s="466" t="s">
        <v>973</v>
      </c>
      <c r="AXS50" s="284">
        <v>35000000</v>
      </c>
      <c r="AXT50" s="276" t="s">
        <v>2836</v>
      </c>
      <c r="AXU50" s="463" t="s">
        <v>933</v>
      </c>
      <c r="AXV50" s="465" t="s">
        <v>969</v>
      </c>
      <c r="AXW50" s="466" t="s">
        <v>970</v>
      </c>
      <c r="AXX50" s="466" t="s">
        <v>971</v>
      </c>
      <c r="AXY50" s="466" t="s">
        <v>972</v>
      </c>
      <c r="AXZ50" s="466" t="s">
        <v>973</v>
      </c>
      <c r="AYA50" s="284">
        <v>35000000</v>
      </c>
      <c r="AYB50" s="276" t="s">
        <v>2836</v>
      </c>
      <c r="AYC50" s="463" t="s">
        <v>933</v>
      </c>
      <c r="AYD50" s="465" t="s">
        <v>969</v>
      </c>
      <c r="AYE50" s="466" t="s">
        <v>970</v>
      </c>
      <c r="AYF50" s="466" t="s">
        <v>971</v>
      </c>
      <c r="AYG50" s="466" t="s">
        <v>972</v>
      </c>
      <c r="AYH50" s="466" t="s">
        <v>973</v>
      </c>
      <c r="AYI50" s="284">
        <v>35000000</v>
      </c>
      <c r="AYJ50" s="276" t="s">
        <v>2836</v>
      </c>
      <c r="AYK50" s="463" t="s">
        <v>933</v>
      </c>
      <c r="AYL50" s="465" t="s">
        <v>969</v>
      </c>
      <c r="AYM50" s="466" t="s">
        <v>970</v>
      </c>
      <c r="AYN50" s="466" t="s">
        <v>971</v>
      </c>
      <c r="AYO50" s="466" t="s">
        <v>972</v>
      </c>
      <c r="AYP50" s="466" t="s">
        <v>973</v>
      </c>
      <c r="AYQ50" s="284">
        <v>35000000</v>
      </c>
      <c r="AYR50" s="276" t="s">
        <v>2836</v>
      </c>
      <c r="AYS50" s="463" t="s">
        <v>933</v>
      </c>
      <c r="AYT50" s="465" t="s">
        <v>969</v>
      </c>
      <c r="AYU50" s="466" t="s">
        <v>970</v>
      </c>
      <c r="AYV50" s="466" t="s">
        <v>971</v>
      </c>
      <c r="AYW50" s="466" t="s">
        <v>972</v>
      </c>
      <c r="AYX50" s="466" t="s">
        <v>973</v>
      </c>
      <c r="AYY50" s="284">
        <v>35000000</v>
      </c>
      <c r="AYZ50" s="276" t="s">
        <v>2836</v>
      </c>
      <c r="AZA50" s="463" t="s">
        <v>933</v>
      </c>
      <c r="AZB50" s="465" t="s">
        <v>969</v>
      </c>
      <c r="AZC50" s="466" t="s">
        <v>970</v>
      </c>
      <c r="AZD50" s="466" t="s">
        <v>971</v>
      </c>
      <c r="AZE50" s="466" t="s">
        <v>972</v>
      </c>
      <c r="AZF50" s="466" t="s">
        <v>973</v>
      </c>
      <c r="AZG50" s="284">
        <v>35000000</v>
      </c>
      <c r="AZH50" s="276" t="s">
        <v>2836</v>
      </c>
      <c r="AZI50" s="463" t="s">
        <v>933</v>
      </c>
      <c r="AZJ50" s="465" t="s">
        <v>969</v>
      </c>
      <c r="AZK50" s="466" t="s">
        <v>970</v>
      </c>
      <c r="AZL50" s="466" t="s">
        <v>971</v>
      </c>
      <c r="AZM50" s="466" t="s">
        <v>972</v>
      </c>
      <c r="AZN50" s="466" t="s">
        <v>973</v>
      </c>
      <c r="AZO50" s="284">
        <v>35000000</v>
      </c>
      <c r="AZP50" s="276" t="s">
        <v>2836</v>
      </c>
      <c r="AZQ50" s="463" t="s">
        <v>933</v>
      </c>
      <c r="AZR50" s="465" t="s">
        <v>969</v>
      </c>
      <c r="AZS50" s="466" t="s">
        <v>970</v>
      </c>
      <c r="AZT50" s="466" t="s">
        <v>971</v>
      </c>
      <c r="AZU50" s="466" t="s">
        <v>972</v>
      </c>
      <c r="AZV50" s="466" t="s">
        <v>973</v>
      </c>
      <c r="AZW50" s="284">
        <v>35000000</v>
      </c>
      <c r="AZX50" s="276" t="s">
        <v>2836</v>
      </c>
      <c r="AZY50" s="463" t="s">
        <v>933</v>
      </c>
      <c r="AZZ50" s="465" t="s">
        <v>969</v>
      </c>
      <c r="BAA50" s="466" t="s">
        <v>970</v>
      </c>
      <c r="BAB50" s="466" t="s">
        <v>971</v>
      </c>
      <c r="BAC50" s="466" t="s">
        <v>972</v>
      </c>
      <c r="BAD50" s="466" t="s">
        <v>973</v>
      </c>
      <c r="BAE50" s="284">
        <v>35000000</v>
      </c>
      <c r="BAF50" s="276" t="s">
        <v>2836</v>
      </c>
      <c r="BAG50" s="463" t="s">
        <v>933</v>
      </c>
      <c r="BAH50" s="465" t="s">
        <v>969</v>
      </c>
      <c r="BAI50" s="466" t="s">
        <v>970</v>
      </c>
      <c r="BAJ50" s="466" t="s">
        <v>971</v>
      </c>
      <c r="BAK50" s="466" t="s">
        <v>972</v>
      </c>
      <c r="BAL50" s="466" t="s">
        <v>973</v>
      </c>
      <c r="BAM50" s="284">
        <v>35000000</v>
      </c>
      <c r="BAN50" s="276" t="s">
        <v>2836</v>
      </c>
      <c r="BAO50" s="463" t="s">
        <v>933</v>
      </c>
      <c r="BAP50" s="465" t="s">
        <v>969</v>
      </c>
      <c r="BAQ50" s="466" t="s">
        <v>970</v>
      </c>
      <c r="BAR50" s="466" t="s">
        <v>971</v>
      </c>
      <c r="BAS50" s="466" t="s">
        <v>972</v>
      </c>
      <c r="BAT50" s="466" t="s">
        <v>973</v>
      </c>
      <c r="BAU50" s="284">
        <v>35000000</v>
      </c>
      <c r="BAV50" s="276" t="s">
        <v>2836</v>
      </c>
      <c r="BAW50" s="463" t="s">
        <v>933</v>
      </c>
      <c r="BAX50" s="465" t="s">
        <v>969</v>
      </c>
      <c r="BAY50" s="466" t="s">
        <v>970</v>
      </c>
      <c r="BAZ50" s="466" t="s">
        <v>971</v>
      </c>
      <c r="BBA50" s="466" t="s">
        <v>972</v>
      </c>
      <c r="BBB50" s="466" t="s">
        <v>973</v>
      </c>
      <c r="BBC50" s="284">
        <v>35000000</v>
      </c>
      <c r="BBD50" s="276" t="s">
        <v>2836</v>
      </c>
      <c r="BBE50" s="463" t="s">
        <v>933</v>
      </c>
      <c r="BBF50" s="465" t="s">
        <v>969</v>
      </c>
      <c r="BBG50" s="466" t="s">
        <v>970</v>
      </c>
      <c r="BBH50" s="466" t="s">
        <v>971</v>
      </c>
      <c r="BBI50" s="466" t="s">
        <v>972</v>
      </c>
      <c r="BBJ50" s="466" t="s">
        <v>973</v>
      </c>
      <c r="BBK50" s="284">
        <v>35000000</v>
      </c>
      <c r="BBL50" s="276" t="s">
        <v>2836</v>
      </c>
      <c r="BBM50" s="463" t="s">
        <v>933</v>
      </c>
      <c r="BBN50" s="465" t="s">
        <v>969</v>
      </c>
      <c r="BBO50" s="466" t="s">
        <v>970</v>
      </c>
      <c r="BBP50" s="466" t="s">
        <v>971</v>
      </c>
      <c r="BBQ50" s="466" t="s">
        <v>972</v>
      </c>
      <c r="BBR50" s="466" t="s">
        <v>973</v>
      </c>
      <c r="BBS50" s="284">
        <v>35000000</v>
      </c>
      <c r="BBT50" s="276" t="s">
        <v>2836</v>
      </c>
      <c r="BBU50" s="463" t="s">
        <v>933</v>
      </c>
      <c r="BBV50" s="465" t="s">
        <v>969</v>
      </c>
      <c r="BBW50" s="466" t="s">
        <v>970</v>
      </c>
      <c r="BBX50" s="466" t="s">
        <v>971</v>
      </c>
      <c r="BBY50" s="466" t="s">
        <v>972</v>
      </c>
      <c r="BBZ50" s="466" t="s">
        <v>973</v>
      </c>
      <c r="BCA50" s="284">
        <v>35000000</v>
      </c>
      <c r="BCB50" s="276" t="s">
        <v>2836</v>
      </c>
      <c r="BCC50" s="463" t="s">
        <v>933</v>
      </c>
      <c r="BCD50" s="465" t="s">
        <v>969</v>
      </c>
      <c r="BCE50" s="466" t="s">
        <v>970</v>
      </c>
      <c r="BCF50" s="466" t="s">
        <v>971</v>
      </c>
      <c r="BCG50" s="466" t="s">
        <v>972</v>
      </c>
      <c r="BCH50" s="466" t="s">
        <v>973</v>
      </c>
      <c r="BCI50" s="284">
        <v>35000000</v>
      </c>
      <c r="BCJ50" s="276" t="s">
        <v>2836</v>
      </c>
      <c r="BCK50" s="463" t="s">
        <v>933</v>
      </c>
      <c r="BCL50" s="465" t="s">
        <v>969</v>
      </c>
      <c r="BCM50" s="466" t="s">
        <v>970</v>
      </c>
      <c r="BCN50" s="466" t="s">
        <v>971</v>
      </c>
      <c r="BCO50" s="466" t="s">
        <v>972</v>
      </c>
      <c r="BCP50" s="466" t="s">
        <v>973</v>
      </c>
      <c r="BCQ50" s="284">
        <v>35000000</v>
      </c>
      <c r="BCR50" s="276" t="s">
        <v>2836</v>
      </c>
      <c r="BCS50" s="463" t="s">
        <v>933</v>
      </c>
      <c r="BCT50" s="465" t="s">
        <v>969</v>
      </c>
      <c r="BCU50" s="466" t="s">
        <v>970</v>
      </c>
      <c r="BCV50" s="466" t="s">
        <v>971</v>
      </c>
      <c r="BCW50" s="466" t="s">
        <v>972</v>
      </c>
      <c r="BCX50" s="466" t="s">
        <v>973</v>
      </c>
      <c r="BCY50" s="284">
        <v>35000000</v>
      </c>
      <c r="BCZ50" s="276" t="s">
        <v>2836</v>
      </c>
      <c r="BDA50" s="463" t="s">
        <v>933</v>
      </c>
      <c r="BDB50" s="465" t="s">
        <v>969</v>
      </c>
      <c r="BDC50" s="466" t="s">
        <v>970</v>
      </c>
      <c r="BDD50" s="466" t="s">
        <v>971</v>
      </c>
      <c r="BDE50" s="466" t="s">
        <v>972</v>
      </c>
      <c r="BDF50" s="466" t="s">
        <v>973</v>
      </c>
      <c r="BDG50" s="284">
        <v>35000000</v>
      </c>
      <c r="BDH50" s="276" t="s">
        <v>2836</v>
      </c>
      <c r="BDI50" s="463" t="s">
        <v>933</v>
      </c>
      <c r="BDJ50" s="465" t="s">
        <v>969</v>
      </c>
      <c r="BDK50" s="466" t="s">
        <v>970</v>
      </c>
      <c r="BDL50" s="466" t="s">
        <v>971</v>
      </c>
      <c r="BDM50" s="466" t="s">
        <v>972</v>
      </c>
      <c r="BDN50" s="466" t="s">
        <v>973</v>
      </c>
      <c r="BDO50" s="284">
        <v>35000000</v>
      </c>
      <c r="BDP50" s="276" t="s">
        <v>2836</v>
      </c>
      <c r="BDQ50" s="463" t="s">
        <v>933</v>
      </c>
      <c r="BDR50" s="465" t="s">
        <v>969</v>
      </c>
      <c r="BDS50" s="466" t="s">
        <v>970</v>
      </c>
      <c r="BDT50" s="466" t="s">
        <v>971</v>
      </c>
      <c r="BDU50" s="466" t="s">
        <v>972</v>
      </c>
      <c r="BDV50" s="466" t="s">
        <v>973</v>
      </c>
      <c r="BDW50" s="284">
        <v>35000000</v>
      </c>
      <c r="BDX50" s="276" t="s">
        <v>2836</v>
      </c>
      <c r="BDY50" s="463" t="s">
        <v>933</v>
      </c>
      <c r="BDZ50" s="465" t="s">
        <v>969</v>
      </c>
      <c r="BEA50" s="466" t="s">
        <v>970</v>
      </c>
      <c r="BEB50" s="466" t="s">
        <v>971</v>
      </c>
      <c r="BEC50" s="466" t="s">
        <v>972</v>
      </c>
      <c r="BED50" s="466" t="s">
        <v>973</v>
      </c>
      <c r="BEE50" s="284">
        <v>35000000</v>
      </c>
      <c r="BEF50" s="276" t="s">
        <v>2836</v>
      </c>
      <c r="BEG50" s="463" t="s">
        <v>933</v>
      </c>
      <c r="BEH50" s="465" t="s">
        <v>969</v>
      </c>
      <c r="BEI50" s="466" t="s">
        <v>970</v>
      </c>
      <c r="BEJ50" s="466" t="s">
        <v>971</v>
      </c>
      <c r="BEK50" s="466" t="s">
        <v>972</v>
      </c>
      <c r="BEL50" s="466" t="s">
        <v>973</v>
      </c>
      <c r="BEM50" s="284">
        <v>35000000</v>
      </c>
      <c r="BEN50" s="276" t="s">
        <v>2836</v>
      </c>
      <c r="BEO50" s="463" t="s">
        <v>933</v>
      </c>
      <c r="BEP50" s="465" t="s">
        <v>969</v>
      </c>
      <c r="BEQ50" s="466" t="s">
        <v>970</v>
      </c>
      <c r="BER50" s="466" t="s">
        <v>971</v>
      </c>
      <c r="BES50" s="466" t="s">
        <v>972</v>
      </c>
      <c r="BET50" s="466" t="s">
        <v>973</v>
      </c>
      <c r="BEU50" s="284">
        <v>35000000</v>
      </c>
      <c r="BEV50" s="276" t="s">
        <v>2836</v>
      </c>
      <c r="BEW50" s="463" t="s">
        <v>933</v>
      </c>
      <c r="BEX50" s="465" t="s">
        <v>969</v>
      </c>
      <c r="BEY50" s="466" t="s">
        <v>970</v>
      </c>
      <c r="BEZ50" s="466" t="s">
        <v>971</v>
      </c>
      <c r="BFA50" s="466" t="s">
        <v>972</v>
      </c>
      <c r="BFB50" s="466" t="s">
        <v>973</v>
      </c>
      <c r="BFC50" s="284">
        <v>35000000</v>
      </c>
      <c r="BFD50" s="276" t="s">
        <v>2836</v>
      </c>
      <c r="BFE50" s="463" t="s">
        <v>933</v>
      </c>
      <c r="BFF50" s="465" t="s">
        <v>969</v>
      </c>
      <c r="BFG50" s="466" t="s">
        <v>970</v>
      </c>
      <c r="BFH50" s="466" t="s">
        <v>971</v>
      </c>
      <c r="BFI50" s="466" t="s">
        <v>972</v>
      </c>
      <c r="BFJ50" s="466" t="s">
        <v>973</v>
      </c>
      <c r="BFK50" s="284">
        <v>35000000</v>
      </c>
      <c r="BFL50" s="276" t="s">
        <v>2836</v>
      </c>
      <c r="BFM50" s="463" t="s">
        <v>933</v>
      </c>
      <c r="BFN50" s="465" t="s">
        <v>969</v>
      </c>
      <c r="BFO50" s="466" t="s">
        <v>970</v>
      </c>
      <c r="BFP50" s="466" t="s">
        <v>971</v>
      </c>
      <c r="BFQ50" s="466" t="s">
        <v>972</v>
      </c>
      <c r="BFR50" s="466" t="s">
        <v>973</v>
      </c>
      <c r="BFS50" s="284">
        <v>35000000</v>
      </c>
      <c r="BFT50" s="276" t="s">
        <v>2836</v>
      </c>
      <c r="BFU50" s="463" t="s">
        <v>933</v>
      </c>
      <c r="BFV50" s="465" t="s">
        <v>969</v>
      </c>
      <c r="BFW50" s="466" t="s">
        <v>970</v>
      </c>
      <c r="BFX50" s="466" t="s">
        <v>971</v>
      </c>
      <c r="BFY50" s="466" t="s">
        <v>972</v>
      </c>
      <c r="BFZ50" s="466" t="s">
        <v>973</v>
      </c>
      <c r="BGA50" s="284">
        <v>35000000</v>
      </c>
      <c r="BGB50" s="276" t="s">
        <v>2836</v>
      </c>
      <c r="BGC50" s="463" t="s">
        <v>933</v>
      </c>
      <c r="BGD50" s="465" t="s">
        <v>969</v>
      </c>
      <c r="BGE50" s="466" t="s">
        <v>970</v>
      </c>
      <c r="BGF50" s="466" t="s">
        <v>971</v>
      </c>
      <c r="BGG50" s="466" t="s">
        <v>972</v>
      </c>
      <c r="BGH50" s="466" t="s">
        <v>973</v>
      </c>
      <c r="BGI50" s="284">
        <v>35000000</v>
      </c>
      <c r="BGJ50" s="276" t="s">
        <v>2836</v>
      </c>
      <c r="BGK50" s="463" t="s">
        <v>933</v>
      </c>
      <c r="BGL50" s="465" t="s">
        <v>969</v>
      </c>
      <c r="BGM50" s="466" t="s">
        <v>970</v>
      </c>
      <c r="BGN50" s="466" t="s">
        <v>971</v>
      </c>
      <c r="BGO50" s="466" t="s">
        <v>972</v>
      </c>
      <c r="BGP50" s="466" t="s">
        <v>973</v>
      </c>
      <c r="BGQ50" s="284">
        <v>35000000</v>
      </c>
      <c r="BGR50" s="276" t="s">
        <v>2836</v>
      </c>
      <c r="BGS50" s="463" t="s">
        <v>933</v>
      </c>
      <c r="BGT50" s="465" t="s">
        <v>969</v>
      </c>
      <c r="BGU50" s="466" t="s">
        <v>970</v>
      </c>
      <c r="BGV50" s="466" t="s">
        <v>971</v>
      </c>
      <c r="BGW50" s="466" t="s">
        <v>972</v>
      </c>
      <c r="BGX50" s="466" t="s">
        <v>973</v>
      </c>
      <c r="BGY50" s="284">
        <v>35000000</v>
      </c>
      <c r="BGZ50" s="276" t="s">
        <v>2836</v>
      </c>
      <c r="BHA50" s="463" t="s">
        <v>933</v>
      </c>
      <c r="BHB50" s="465" t="s">
        <v>969</v>
      </c>
      <c r="BHC50" s="466" t="s">
        <v>970</v>
      </c>
      <c r="BHD50" s="466" t="s">
        <v>971</v>
      </c>
      <c r="BHE50" s="466" t="s">
        <v>972</v>
      </c>
      <c r="BHF50" s="466" t="s">
        <v>973</v>
      </c>
      <c r="BHG50" s="284">
        <v>35000000</v>
      </c>
      <c r="BHH50" s="276" t="s">
        <v>2836</v>
      </c>
      <c r="BHI50" s="463" t="s">
        <v>933</v>
      </c>
      <c r="BHJ50" s="465" t="s">
        <v>969</v>
      </c>
      <c r="BHK50" s="466" t="s">
        <v>970</v>
      </c>
      <c r="BHL50" s="466" t="s">
        <v>971</v>
      </c>
      <c r="BHM50" s="466" t="s">
        <v>972</v>
      </c>
      <c r="BHN50" s="466" t="s">
        <v>973</v>
      </c>
      <c r="BHO50" s="284">
        <v>35000000</v>
      </c>
      <c r="BHP50" s="276" t="s">
        <v>2836</v>
      </c>
      <c r="BHQ50" s="463" t="s">
        <v>933</v>
      </c>
      <c r="BHR50" s="465" t="s">
        <v>969</v>
      </c>
      <c r="BHS50" s="466" t="s">
        <v>970</v>
      </c>
      <c r="BHT50" s="466" t="s">
        <v>971</v>
      </c>
      <c r="BHU50" s="466" t="s">
        <v>972</v>
      </c>
      <c r="BHV50" s="466" t="s">
        <v>973</v>
      </c>
      <c r="BHW50" s="284">
        <v>35000000</v>
      </c>
      <c r="BHX50" s="276" t="s">
        <v>2836</v>
      </c>
      <c r="BHY50" s="463" t="s">
        <v>933</v>
      </c>
      <c r="BHZ50" s="465" t="s">
        <v>969</v>
      </c>
      <c r="BIA50" s="466" t="s">
        <v>970</v>
      </c>
      <c r="BIB50" s="466" t="s">
        <v>971</v>
      </c>
      <c r="BIC50" s="466" t="s">
        <v>972</v>
      </c>
      <c r="BID50" s="466" t="s">
        <v>973</v>
      </c>
      <c r="BIE50" s="284">
        <v>35000000</v>
      </c>
      <c r="BIF50" s="276" t="s">
        <v>2836</v>
      </c>
      <c r="BIG50" s="463" t="s">
        <v>933</v>
      </c>
      <c r="BIH50" s="465" t="s">
        <v>969</v>
      </c>
      <c r="BII50" s="466" t="s">
        <v>970</v>
      </c>
      <c r="BIJ50" s="466" t="s">
        <v>971</v>
      </c>
      <c r="BIK50" s="466" t="s">
        <v>972</v>
      </c>
      <c r="BIL50" s="466" t="s">
        <v>973</v>
      </c>
      <c r="BIM50" s="284">
        <v>35000000</v>
      </c>
      <c r="BIN50" s="276" t="s">
        <v>2836</v>
      </c>
      <c r="BIO50" s="463" t="s">
        <v>933</v>
      </c>
      <c r="BIP50" s="465" t="s">
        <v>969</v>
      </c>
      <c r="BIQ50" s="466" t="s">
        <v>970</v>
      </c>
      <c r="BIR50" s="466" t="s">
        <v>971</v>
      </c>
      <c r="BIS50" s="466" t="s">
        <v>972</v>
      </c>
      <c r="BIT50" s="466" t="s">
        <v>973</v>
      </c>
      <c r="BIU50" s="284">
        <v>35000000</v>
      </c>
      <c r="BIV50" s="276" t="s">
        <v>2836</v>
      </c>
      <c r="BIW50" s="463" t="s">
        <v>933</v>
      </c>
      <c r="BIX50" s="465" t="s">
        <v>969</v>
      </c>
      <c r="BIY50" s="466" t="s">
        <v>970</v>
      </c>
      <c r="BIZ50" s="466" t="s">
        <v>971</v>
      </c>
      <c r="BJA50" s="466" t="s">
        <v>972</v>
      </c>
      <c r="BJB50" s="466" t="s">
        <v>973</v>
      </c>
      <c r="BJC50" s="284">
        <v>35000000</v>
      </c>
      <c r="BJD50" s="276" t="s">
        <v>2836</v>
      </c>
      <c r="BJE50" s="463" t="s">
        <v>933</v>
      </c>
      <c r="BJF50" s="465" t="s">
        <v>969</v>
      </c>
      <c r="BJG50" s="466" t="s">
        <v>970</v>
      </c>
      <c r="BJH50" s="466" t="s">
        <v>971</v>
      </c>
      <c r="BJI50" s="466" t="s">
        <v>972</v>
      </c>
      <c r="BJJ50" s="466" t="s">
        <v>973</v>
      </c>
      <c r="BJK50" s="284">
        <v>35000000</v>
      </c>
      <c r="BJL50" s="276" t="s">
        <v>2836</v>
      </c>
      <c r="BJM50" s="463" t="s">
        <v>933</v>
      </c>
      <c r="BJN50" s="465" t="s">
        <v>969</v>
      </c>
      <c r="BJO50" s="466" t="s">
        <v>970</v>
      </c>
      <c r="BJP50" s="466" t="s">
        <v>971</v>
      </c>
      <c r="BJQ50" s="466" t="s">
        <v>972</v>
      </c>
      <c r="BJR50" s="466" t="s">
        <v>973</v>
      </c>
      <c r="BJS50" s="284">
        <v>35000000</v>
      </c>
      <c r="BJT50" s="276" t="s">
        <v>2836</v>
      </c>
      <c r="BJU50" s="463" t="s">
        <v>933</v>
      </c>
      <c r="BJV50" s="465" t="s">
        <v>969</v>
      </c>
      <c r="BJW50" s="466" t="s">
        <v>970</v>
      </c>
      <c r="BJX50" s="466" t="s">
        <v>971</v>
      </c>
      <c r="BJY50" s="466" t="s">
        <v>972</v>
      </c>
      <c r="BJZ50" s="466" t="s">
        <v>973</v>
      </c>
      <c r="BKA50" s="284">
        <v>35000000</v>
      </c>
      <c r="BKB50" s="276" t="s">
        <v>2836</v>
      </c>
      <c r="BKC50" s="463" t="s">
        <v>933</v>
      </c>
      <c r="BKD50" s="465" t="s">
        <v>969</v>
      </c>
      <c r="BKE50" s="466" t="s">
        <v>970</v>
      </c>
      <c r="BKF50" s="466" t="s">
        <v>971</v>
      </c>
      <c r="BKG50" s="466" t="s">
        <v>972</v>
      </c>
      <c r="BKH50" s="466" t="s">
        <v>973</v>
      </c>
      <c r="BKI50" s="284">
        <v>35000000</v>
      </c>
      <c r="BKJ50" s="276" t="s">
        <v>2836</v>
      </c>
      <c r="BKK50" s="463" t="s">
        <v>933</v>
      </c>
      <c r="BKL50" s="465" t="s">
        <v>969</v>
      </c>
      <c r="BKM50" s="466" t="s">
        <v>970</v>
      </c>
      <c r="BKN50" s="466" t="s">
        <v>971</v>
      </c>
      <c r="BKO50" s="466" t="s">
        <v>972</v>
      </c>
      <c r="BKP50" s="466" t="s">
        <v>973</v>
      </c>
      <c r="BKQ50" s="284">
        <v>35000000</v>
      </c>
      <c r="BKR50" s="276" t="s">
        <v>2836</v>
      </c>
      <c r="BKS50" s="463" t="s">
        <v>933</v>
      </c>
      <c r="BKT50" s="465" t="s">
        <v>969</v>
      </c>
      <c r="BKU50" s="466" t="s">
        <v>970</v>
      </c>
      <c r="BKV50" s="466" t="s">
        <v>971</v>
      </c>
      <c r="BKW50" s="466" t="s">
        <v>972</v>
      </c>
      <c r="BKX50" s="466" t="s">
        <v>973</v>
      </c>
      <c r="BKY50" s="284">
        <v>35000000</v>
      </c>
      <c r="BKZ50" s="276" t="s">
        <v>2836</v>
      </c>
      <c r="BLA50" s="463" t="s">
        <v>933</v>
      </c>
      <c r="BLB50" s="465" t="s">
        <v>969</v>
      </c>
      <c r="BLC50" s="466" t="s">
        <v>970</v>
      </c>
      <c r="BLD50" s="466" t="s">
        <v>971</v>
      </c>
      <c r="BLE50" s="466" t="s">
        <v>972</v>
      </c>
      <c r="BLF50" s="466" t="s">
        <v>973</v>
      </c>
      <c r="BLG50" s="284">
        <v>35000000</v>
      </c>
      <c r="BLH50" s="276" t="s">
        <v>2836</v>
      </c>
      <c r="BLI50" s="463" t="s">
        <v>933</v>
      </c>
      <c r="BLJ50" s="465" t="s">
        <v>969</v>
      </c>
      <c r="BLK50" s="466" t="s">
        <v>970</v>
      </c>
      <c r="BLL50" s="466" t="s">
        <v>971</v>
      </c>
      <c r="BLM50" s="466" t="s">
        <v>972</v>
      </c>
      <c r="BLN50" s="466" t="s">
        <v>973</v>
      </c>
      <c r="BLO50" s="284">
        <v>35000000</v>
      </c>
      <c r="BLP50" s="276" t="s">
        <v>2836</v>
      </c>
      <c r="BLQ50" s="463" t="s">
        <v>933</v>
      </c>
      <c r="BLR50" s="465" t="s">
        <v>969</v>
      </c>
      <c r="BLS50" s="466" t="s">
        <v>970</v>
      </c>
      <c r="BLT50" s="466" t="s">
        <v>971</v>
      </c>
      <c r="BLU50" s="466" t="s">
        <v>972</v>
      </c>
      <c r="BLV50" s="466" t="s">
        <v>973</v>
      </c>
      <c r="BLW50" s="284">
        <v>35000000</v>
      </c>
      <c r="BLX50" s="276" t="s">
        <v>2836</v>
      </c>
      <c r="BLY50" s="463" t="s">
        <v>933</v>
      </c>
      <c r="BLZ50" s="465" t="s">
        <v>969</v>
      </c>
      <c r="BMA50" s="466" t="s">
        <v>970</v>
      </c>
      <c r="BMB50" s="466" t="s">
        <v>971</v>
      </c>
      <c r="BMC50" s="466" t="s">
        <v>972</v>
      </c>
      <c r="BMD50" s="466" t="s">
        <v>973</v>
      </c>
      <c r="BME50" s="284">
        <v>35000000</v>
      </c>
      <c r="BMF50" s="276" t="s">
        <v>2836</v>
      </c>
      <c r="BMG50" s="463" t="s">
        <v>933</v>
      </c>
      <c r="BMH50" s="465" t="s">
        <v>969</v>
      </c>
      <c r="BMI50" s="466" t="s">
        <v>970</v>
      </c>
      <c r="BMJ50" s="466" t="s">
        <v>971</v>
      </c>
      <c r="BMK50" s="466" t="s">
        <v>972</v>
      </c>
      <c r="BML50" s="466" t="s">
        <v>973</v>
      </c>
      <c r="BMM50" s="284">
        <v>35000000</v>
      </c>
      <c r="BMN50" s="276" t="s">
        <v>2836</v>
      </c>
      <c r="BMO50" s="463" t="s">
        <v>933</v>
      </c>
      <c r="BMP50" s="465" t="s">
        <v>969</v>
      </c>
      <c r="BMQ50" s="466" t="s">
        <v>970</v>
      </c>
      <c r="BMR50" s="466" t="s">
        <v>971</v>
      </c>
      <c r="BMS50" s="466" t="s">
        <v>972</v>
      </c>
      <c r="BMT50" s="466" t="s">
        <v>973</v>
      </c>
      <c r="BMU50" s="284">
        <v>35000000</v>
      </c>
      <c r="BMV50" s="276" t="s">
        <v>2836</v>
      </c>
      <c r="BMW50" s="463" t="s">
        <v>933</v>
      </c>
      <c r="BMX50" s="465" t="s">
        <v>969</v>
      </c>
      <c r="BMY50" s="466" t="s">
        <v>970</v>
      </c>
      <c r="BMZ50" s="466" t="s">
        <v>971</v>
      </c>
      <c r="BNA50" s="466" t="s">
        <v>972</v>
      </c>
      <c r="BNB50" s="466" t="s">
        <v>973</v>
      </c>
      <c r="BNC50" s="284">
        <v>35000000</v>
      </c>
      <c r="BND50" s="276" t="s">
        <v>2836</v>
      </c>
      <c r="BNE50" s="463" t="s">
        <v>933</v>
      </c>
      <c r="BNF50" s="465" t="s">
        <v>969</v>
      </c>
      <c r="BNG50" s="466" t="s">
        <v>970</v>
      </c>
      <c r="BNH50" s="466" t="s">
        <v>971</v>
      </c>
      <c r="BNI50" s="466" t="s">
        <v>972</v>
      </c>
      <c r="BNJ50" s="466" t="s">
        <v>973</v>
      </c>
      <c r="BNK50" s="284">
        <v>35000000</v>
      </c>
      <c r="BNL50" s="276" t="s">
        <v>2836</v>
      </c>
      <c r="BNM50" s="463" t="s">
        <v>933</v>
      </c>
      <c r="BNN50" s="465" t="s">
        <v>969</v>
      </c>
      <c r="BNO50" s="466" t="s">
        <v>970</v>
      </c>
      <c r="BNP50" s="466" t="s">
        <v>971</v>
      </c>
      <c r="BNQ50" s="466" t="s">
        <v>972</v>
      </c>
      <c r="BNR50" s="466" t="s">
        <v>973</v>
      </c>
      <c r="BNS50" s="284">
        <v>35000000</v>
      </c>
      <c r="BNT50" s="276" t="s">
        <v>2836</v>
      </c>
      <c r="BNU50" s="463" t="s">
        <v>933</v>
      </c>
      <c r="BNV50" s="465" t="s">
        <v>969</v>
      </c>
      <c r="BNW50" s="466" t="s">
        <v>970</v>
      </c>
      <c r="BNX50" s="466" t="s">
        <v>971</v>
      </c>
      <c r="BNY50" s="466" t="s">
        <v>972</v>
      </c>
      <c r="BNZ50" s="466" t="s">
        <v>973</v>
      </c>
      <c r="BOA50" s="284">
        <v>35000000</v>
      </c>
      <c r="BOB50" s="276" t="s">
        <v>2836</v>
      </c>
      <c r="BOC50" s="463" t="s">
        <v>933</v>
      </c>
      <c r="BOD50" s="465" t="s">
        <v>969</v>
      </c>
      <c r="BOE50" s="466" t="s">
        <v>970</v>
      </c>
      <c r="BOF50" s="466" t="s">
        <v>971</v>
      </c>
      <c r="BOG50" s="466" t="s">
        <v>972</v>
      </c>
      <c r="BOH50" s="466" t="s">
        <v>973</v>
      </c>
      <c r="BOI50" s="284">
        <v>35000000</v>
      </c>
      <c r="BOJ50" s="276" t="s">
        <v>2836</v>
      </c>
      <c r="BOK50" s="463" t="s">
        <v>933</v>
      </c>
      <c r="BOL50" s="465" t="s">
        <v>969</v>
      </c>
      <c r="BOM50" s="466" t="s">
        <v>970</v>
      </c>
      <c r="BON50" s="466" t="s">
        <v>971</v>
      </c>
      <c r="BOO50" s="466" t="s">
        <v>972</v>
      </c>
      <c r="BOP50" s="466" t="s">
        <v>973</v>
      </c>
      <c r="BOQ50" s="284">
        <v>35000000</v>
      </c>
      <c r="BOR50" s="276" t="s">
        <v>2836</v>
      </c>
      <c r="BOS50" s="463" t="s">
        <v>933</v>
      </c>
      <c r="BOT50" s="465" t="s">
        <v>969</v>
      </c>
      <c r="BOU50" s="466" t="s">
        <v>970</v>
      </c>
      <c r="BOV50" s="466" t="s">
        <v>971</v>
      </c>
      <c r="BOW50" s="466" t="s">
        <v>972</v>
      </c>
      <c r="BOX50" s="466" t="s">
        <v>973</v>
      </c>
      <c r="BOY50" s="284">
        <v>35000000</v>
      </c>
      <c r="BOZ50" s="276" t="s">
        <v>2836</v>
      </c>
      <c r="BPA50" s="463" t="s">
        <v>933</v>
      </c>
      <c r="BPB50" s="465" t="s">
        <v>969</v>
      </c>
      <c r="BPC50" s="466" t="s">
        <v>970</v>
      </c>
      <c r="BPD50" s="466" t="s">
        <v>971</v>
      </c>
      <c r="BPE50" s="466" t="s">
        <v>972</v>
      </c>
      <c r="BPF50" s="466" t="s">
        <v>973</v>
      </c>
      <c r="BPG50" s="284">
        <v>35000000</v>
      </c>
      <c r="BPH50" s="276" t="s">
        <v>2836</v>
      </c>
      <c r="BPI50" s="463" t="s">
        <v>933</v>
      </c>
      <c r="BPJ50" s="465" t="s">
        <v>969</v>
      </c>
      <c r="BPK50" s="466" t="s">
        <v>970</v>
      </c>
      <c r="BPL50" s="466" t="s">
        <v>971</v>
      </c>
      <c r="BPM50" s="466" t="s">
        <v>972</v>
      </c>
      <c r="BPN50" s="466" t="s">
        <v>973</v>
      </c>
      <c r="BPO50" s="284">
        <v>35000000</v>
      </c>
      <c r="BPP50" s="276" t="s">
        <v>2836</v>
      </c>
      <c r="BPQ50" s="463" t="s">
        <v>933</v>
      </c>
      <c r="BPR50" s="465" t="s">
        <v>969</v>
      </c>
      <c r="BPS50" s="466" t="s">
        <v>970</v>
      </c>
      <c r="BPT50" s="466" t="s">
        <v>971</v>
      </c>
      <c r="BPU50" s="466" t="s">
        <v>972</v>
      </c>
      <c r="BPV50" s="466" t="s">
        <v>973</v>
      </c>
      <c r="BPW50" s="284">
        <v>35000000</v>
      </c>
      <c r="BPX50" s="276" t="s">
        <v>2836</v>
      </c>
      <c r="BPY50" s="463" t="s">
        <v>933</v>
      </c>
      <c r="BPZ50" s="465" t="s">
        <v>969</v>
      </c>
      <c r="BQA50" s="466" t="s">
        <v>970</v>
      </c>
      <c r="BQB50" s="466" t="s">
        <v>971</v>
      </c>
      <c r="BQC50" s="466" t="s">
        <v>972</v>
      </c>
      <c r="BQD50" s="466" t="s">
        <v>973</v>
      </c>
      <c r="BQE50" s="284">
        <v>35000000</v>
      </c>
      <c r="BQF50" s="276" t="s">
        <v>2836</v>
      </c>
      <c r="BQG50" s="463" t="s">
        <v>933</v>
      </c>
      <c r="BQH50" s="465" t="s">
        <v>969</v>
      </c>
      <c r="BQI50" s="466" t="s">
        <v>970</v>
      </c>
      <c r="BQJ50" s="466" t="s">
        <v>971</v>
      </c>
      <c r="BQK50" s="466" t="s">
        <v>972</v>
      </c>
      <c r="BQL50" s="466" t="s">
        <v>973</v>
      </c>
      <c r="BQM50" s="284">
        <v>35000000</v>
      </c>
      <c r="BQN50" s="276" t="s">
        <v>2836</v>
      </c>
      <c r="BQO50" s="463" t="s">
        <v>933</v>
      </c>
      <c r="BQP50" s="465" t="s">
        <v>969</v>
      </c>
      <c r="BQQ50" s="466" t="s">
        <v>970</v>
      </c>
      <c r="BQR50" s="466" t="s">
        <v>971</v>
      </c>
      <c r="BQS50" s="466" t="s">
        <v>972</v>
      </c>
      <c r="BQT50" s="466" t="s">
        <v>973</v>
      </c>
      <c r="BQU50" s="284">
        <v>35000000</v>
      </c>
      <c r="BQV50" s="276" t="s">
        <v>2836</v>
      </c>
      <c r="BQW50" s="463" t="s">
        <v>933</v>
      </c>
      <c r="BQX50" s="465" t="s">
        <v>969</v>
      </c>
      <c r="BQY50" s="466" t="s">
        <v>970</v>
      </c>
      <c r="BQZ50" s="466" t="s">
        <v>971</v>
      </c>
      <c r="BRA50" s="466" t="s">
        <v>972</v>
      </c>
      <c r="BRB50" s="466" t="s">
        <v>973</v>
      </c>
      <c r="BRC50" s="284">
        <v>35000000</v>
      </c>
      <c r="BRD50" s="276" t="s">
        <v>2836</v>
      </c>
      <c r="BRE50" s="463" t="s">
        <v>933</v>
      </c>
      <c r="BRF50" s="465" t="s">
        <v>969</v>
      </c>
      <c r="BRG50" s="466" t="s">
        <v>970</v>
      </c>
      <c r="BRH50" s="466" t="s">
        <v>971</v>
      </c>
      <c r="BRI50" s="466" t="s">
        <v>972</v>
      </c>
      <c r="BRJ50" s="466" t="s">
        <v>973</v>
      </c>
      <c r="BRK50" s="284">
        <v>35000000</v>
      </c>
      <c r="BRL50" s="276" t="s">
        <v>2836</v>
      </c>
      <c r="BRM50" s="463" t="s">
        <v>933</v>
      </c>
      <c r="BRN50" s="465" t="s">
        <v>969</v>
      </c>
      <c r="BRO50" s="466" t="s">
        <v>970</v>
      </c>
      <c r="BRP50" s="466" t="s">
        <v>971</v>
      </c>
      <c r="BRQ50" s="466" t="s">
        <v>972</v>
      </c>
      <c r="BRR50" s="466" t="s">
        <v>973</v>
      </c>
      <c r="BRS50" s="284">
        <v>35000000</v>
      </c>
      <c r="BRT50" s="276" t="s">
        <v>2836</v>
      </c>
      <c r="BRU50" s="463" t="s">
        <v>933</v>
      </c>
      <c r="BRV50" s="465" t="s">
        <v>969</v>
      </c>
      <c r="BRW50" s="466" t="s">
        <v>970</v>
      </c>
      <c r="BRX50" s="466" t="s">
        <v>971</v>
      </c>
      <c r="BRY50" s="466" t="s">
        <v>972</v>
      </c>
      <c r="BRZ50" s="466" t="s">
        <v>973</v>
      </c>
      <c r="BSA50" s="284">
        <v>35000000</v>
      </c>
      <c r="BSB50" s="276" t="s">
        <v>2836</v>
      </c>
      <c r="BSC50" s="463" t="s">
        <v>933</v>
      </c>
      <c r="BSD50" s="465" t="s">
        <v>969</v>
      </c>
      <c r="BSE50" s="466" t="s">
        <v>970</v>
      </c>
      <c r="BSF50" s="466" t="s">
        <v>971</v>
      </c>
      <c r="BSG50" s="466" t="s">
        <v>972</v>
      </c>
      <c r="BSH50" s="466" t="s">
        <v>973</v>
      </c>
      <c r="BSI50" s="284">
        <v>35000000</v>
      </c>
      <c r="BSJ50" s="276" t="s">
        <v>2836</v>
      </c>
      <c r="BSK50" s="463" t="s">
        <v>933</v>
      </c>
      <c r="BSL50" s="465" t="s">
        <v>969</v>
      </c>
      <c r="BSM50" s="466" t="s">
        <v>970</v>
      </c>
      <c r="BSN50" s="466" t="s">
        <v>971</v>
      </c>
      <c r="BSO50" s="466" t="s">
        <v>972</v>
      </c>
      <c r="BSP50" s="466" t="s">
        <v>973</v>
      </c>
      <c r="BSQ50" s="284">
        <v>35000000</v>
      </c>
      <c r="BSR50" s="276" t="s">
        <v>2836</v>
      </c>
      <c r="BSS50" s="463" t="s">
        <v>933</v>
      </c>
      <c r="BST50" s="465" t="s">
        <v>969</v>
      </c>
      <c r="BSU50" s="466" t="s">
        <v>970</v>
      </c>
      <c r="BSV50" s="466" t="s">
        <v>971</v>
      </c>
      <c r="BSW50" s="466" t="s">
        <v>972</v>
      </c>
      <c r="BSX50" s="466" t="s">
        <v>973</v>
      </c>
      <c r="BSY50" s="284">
        <v>35000000</v>
      </c>
      <c r="BSZ50" s="276" t="s">
        <v>2836</v>
      </c>
      <c r="BTA50" s="463" t="s">
        <v>933</v>
      </c>
      <c r="BTB50" s="465" t="s">
        <v>969</v>
      </c>
      <c r="BTC50" s="466" t="s">
        <v>970</v>
      </c>
      <c r="BTD50" s="466" t="s">
        <v>971</v>
      </c>
      <c r="BTE50" s="466" t="s">
        <v>972</v>
      </c>
      <c r="BTF50" s="466" t="s">
        <v>973</v>
      </c>
      <c r="BTG50" s="284">
        <v>35000000</v>
      </c>
      <c r="BTH50" s="276" t="s">
        <v>2836</v>
      </c>
      <c r="BTI50" s="463" t="s">
        <v>933</v>
      </c>
      <c r="BTJ50" s="465" t="s">
        <v>969</v>
      </c>
      <c r="BTK50" s="466" t="s">
        <v>970</v>
      </c>
      <c r="BTL50" s="466" t="s">
        <v>971</v>
      </c>
      <c r="BTM50" s="466" t="s">
        <v>972</v>
      </c>
      <c r="BTN50" s="466" t="s">
        <v>973</v>
      </c>
      <c r="BTO50" s="284">
        <v>35000000</v>
      </c>
      <c r="BTP50" s="276" t="s">
        <v>2836</v>
      </c>
      <c r="BTQ50" s="463" t="s">
        <v>933</v>
      </c>
      <c r="BTR50" s="465" t="s">
        <v>969</v>
      </c>
      <c r="BTS50" s="466" t="s">
        <v>970</v>
      </c>
      <c r="BTT50" s="466" t="s">
        <v>971</v>
      </c>
      <c r="BTU50" s="466" t="s">
        <v>972</v>
      </c>
      <c r="BTV50" s="466" t="s">
        <v>973</v>
      </c>
      <c r="BTW50" s="284">
        <v>35000000</v>
      </c>
      <c r="BTX50" s="276" t="s">
        <v>2836</v>
      </c>
      <c r="BTY50" s="463" t="s">
        <v>933</v>
      </c>
      <c r="BTZ50" s="465" t="s">
        <v>969</v>
      </c>
      <c r="BUA50" s="466" t="s">
        <v>970</v>
      </c>
      <c r="BUB50" s="466" t="s">
        <v>971</v>
      </c>
      <c r="BUC50" s="466" t="s">
        <v>972</v>
      </c>
      <c r="BUD50" s="466" t="s">
        <v>973</v>
      </c>
      <c r="BUE50" s="284">
        <v>35000000</v>
      </c>
      <c r="BUF50" s="276" t="s">
        <v>2836</v>
      </c>
      <c r="BUG50" s="463" t="s">
        <v>933</v>
      </c>
      <c r="BUH50" s="465" t="s">
        <v>969</v>
      </c>
      <c r="BUI50" s="466" t="s">
        <v>970</v>
      </c>
      <c r="BUJ50" s="466" t="s">
        <v>971</v>
      </c>
      <c r="BUK50" s="466" t="s">
        <v>972</v>
      </c>
      <c r="BUL50" s="466" t="s">
        <v>973</v>
      </c>
      <c r="BUM50" s="284">
        <v>35000000</v>
      </c>
      <c r="BUN50" s="276" t="s">
        <v>2836</v>
      </c>
      <c r="BUO50" s="463" t="s">
        <v>933</v>
      </c>
      <c r="BUP50" s="465" t="s">
        <v>969</v>
      </c>
      <c r="BUQ50" s="466" t="s">
        <v>970</v>
      </c>
      <c r="BUR50" s="466" t="s">
        <v>971</v>
      </c>
      <c r="BUS50" s="466" t="s">
        <v>972</v>
      </c>
      <c r="BUT50" s="466" t="s">
        <v>973</v>
      </c>
      <c r="BUU50" s="284">
        <v>35000000</v>
      </c>
      <c r="BUV50" s="276" t="s">
        <v>2836</v>
      </c>
      <c r="BUW50" s="463" t="s">
        <v>933</v>
      </c>
      <c r="BUX50" s="465" t="s">
        <v>969</v>
      </c>
      <c r="BUY50" s="466" t="s">
        <v>970</v>
      </c>
      <c r="BUZ50" s="466" t="s">
        <v>971</v>
      </c>
      <c r="BVA50" s="466" t="s">
        <v>972</v>
      </c>
      <c r="BVB50" s="466" t="s">
        <v>973</v>
      </c>
      <c r="BVC50" s="284">
        <v>35000000</v>
      </c>
      <c r="BVD50" s="276" t="s">
        <v>2836</v>
      </c>
      <c r="BVE50" s="463" t="s">
        <v>933</v>
      </c>
      <c r="BVF50" s="465" t="s">
        <v>969</v>
      </c>
      <c r="BVG50" s="466" t="s">
        <v>970</v>
      </c>
      <c r="BVH50" s="466" t="s">
        <v>971</v>
      </c>
      <c r="BVI50" s="466" t="s">
        <v>972</v>
      </c>
      <c r="BVJ50" s="466" t="s">
        <v>973</v>
      </c>
      <c r="BVK50" s="284">
        <v>35000000</v>
      </c>
      <c r="BVL50" s="276" t="s">
        <v>2836</v>
      </c>
      <c r="BVM50" s="463" t="s">
        <v>933</v>
      </c>
      <c r="BVN50" s="465" t="s">
        <v>969</v>
      </c>
      <c r="BVO50" s="466" t="s">
        <v>970</v>
      </c>
      <c r="BVP50" s="466" t="s">
        <v>971</v>
      </c>
      <c r="BVQ50" s="466" t="s">
        <v>972</v>
      </c>
      <c r="BVR50" s="466" t="s">
        <v>973</v>
      </c>
      <c r="BVS50" s="284">
        <v>35000000</v>
      </c>
      <c r="BVT50" s="276" t="s">
        <v>2836</v>
      </c>
      <c r="BVU50" s="463" t="s">
        <v>933</v>
      </c>
      <c r="BVV50" s="465" t="s">
        <v>969</v>
      </c>
      <c r="BVW50" s="466" t="s">
        <v>970</v>
      </c>
      <c r="BVX50" s="466" t="s">
        <v>971</v>
      </c>
      <c r="BVY50" s="466" t="s">
        <v>972</v>
      </c>
      <c r="BVZ50" s="466" t="s">
        <v>973</v>
      </c>
      <c r="BWA50" s="284">
        <v>35000000</v>
      </c>
      <c r="BWB50" s="276" t="s">
        <v>2836</v>
      </c>
      <c r="BWC50" s="463" t="s">
        <v>933</v>
      </c>
      <c r="BWD50" s="465" t="s">
        <v>969</v>
      </c>
      <c r="BWE50" s="466" t="s">
        <v>970</v>
      </c>
      <c r="BWF50" s="466" t="s">
        <v>971</v>
      </c>
      <c r="BWG50" s="466" t="s">
        <v>972</v>
      </c>
      <c r="BWH50" s="466" t="s">
        <v>973</v>
      </c>
      <c r="BWI50" s="284">
        <v>35000000</v>
      </c>
      <c r="BWJ50" s="276" t="s">
        <v>2836</v>
      </c>
      <c r="BWK50" s="463" t="s">
        <v>933</v>
      </c>
      <c r="BWL50" s="465" t="s">
        <v>969</v>
      </c>
      <c r="BWM50" s="466" t="s">
        <v>970</v>
      </c>
      <c r="BWN50" s="466" t="s">
        <v>971</v>
      </c>
      <c r="BWO50" s="466" t="s">
        <v>972</v>
      </c>
      <c r="BWP50" s="466" t="s">
        <v>973</v>
      </c>
      <c r="BWQ50" s="284">
        <v>35000000</v>
      </c>
      <c r="BWR50" s="276" t="s">
        <v>2836</v>
      </c>
      <c r="BWS50" s="463" t="s">
        <v>933</v>
      </c>
      <c r="BWT50" s="465" t="s">
        <v>969</v>
      </c>
      <c r="BWU50" s="466" t="s">
        <v>970</v>
      </c>
      <c r="BWV50" s="466" t="s">
        <v>971</v>
      </c>
      <c r="BWW50" s="466" t="s">
        <v>972</v>
      </c>
      <c r="BWX50" s="466" t="s">
        <v>973</v>
      </c>
      <c r="BWY50" s="284">
        <v>35000000</v>
      </c>
      <c r="BWZ50" s="276" t="s">
        <v>2836</v>
      </c>
      <c r="BXA50" s="463" t="s">
        <v>933</v>
      </c>
      <c r="BXB50" s="465" t="s">
        <v>969</v>
      </c>
      <c r="BXC50" s="466" t="s">
        <v>970</v>
      </c>
      <c r="BXD50" s="466" t="s">
        <v>971</v>
      </c>
      <c r="BXE50" s="466" t="s">
        <v>972</v>
      </c>
      <c r="BXF50" s="466" t="s">
        <v>973</v>
      </c>
      <c r="BXG50" s="284">
        <v>35000000</v>
      </c>
      <c r="BXH50" s="276" t="s">
        <v>2836</v>
      </c>
      <c r="BXI50" s="463" t="s">
        <v>933</v>
      </c>
      <c r="BXJ50" s="465" t="s">
        <v>969</v>
      </c>
      <c r="BXK50" s="466" t="s">
        <v>970</v>
      </c>
      <c r="BXL50" s="466" t="s">
        <v>971</v>
      </c>
      <c r="BXM50" s="466" t="s">
        <v>972</v>
      </c>
      <c r="BXN50" s="466" t="s">
        <v>973</v>
      </c>
      <c r="BXO50" s="284">
        <v>35000000</v>
      </c>
      <c r="BXP50" s="276" t="s">
        <v>2836</v>
      </c>
      <c r="BXQ50" s="463" t="s">
        <v>933</v>
      </c>
      <c r="BXR50" s="465" t="s">
        <v>969</v>
      </c>
      <c r="BXS50" s="466" t="s">
        <v>970</v>
      </c>
      <c r="BXT50" s="466" t="s">
        <v>971</v>
      </c>
      <c r="BXU50" s="466" t="s">
        <v>972</v>
      </c>
      <c r="BXV50" s="466" t="s">
        <v>973</v>
      </c>
      <c r="BXW50" s="284">
        <v>35000000</v>
      </c>
      <c r="BXX50" s="276" t="s">
        <v>2836</v>
      </c>
      <c r="BXY50" s="463" t="s">
        <v>933</v>
      </c>
      <c r="BXZ50" s="465" t="s">
        <v>969</v>
      </c>
      <c r="BYA50" s="466" t="s">
        <v>970</v>
      </c>
      <c r="BYB50" s="466" t="s">
        <v>971</v>
      </c>
      <c r="BYC50" s="466" t="s">
        <v>972</v>
      </c>
      <c r="BYD50" s="466" t="s">
        <v>973</v>
      </c>
      <c r="BYE50" s="284">
        <v>35000000</v>
      </c>
      <c r="BYF50" s="276" t="s">
        <v>2836</v>
      </c>
      <c r="BYG50" s="463" t="s">
        <v>933</v>
      </c>
      <c r="BYH50" s="465" t="s">
        <v>969</v>
      </c>
      <c r="BYI50" s="466" t="s">
        <v>970</v>
      </c>
      <c r="BYJ50" s="466" t="s">
        <v>971</v>
      </c>
      <c r="BYK50" s="466" t="s">
        <v>972</v>
      </c>
      <c r="BYL50" s="466" t="s">
        <v>973</v>
      </c>
      <c r="BYM50" s="284">
        <v>35000000</v>
      </c>
      <c r="BYN50" s="276" t="s">
        <v>2836</v>
      </c>
      <c r="BYO50" s="463" t="s">
        <v>933</v>
      </c>
      <c r="BYP50" s="465" t="s">
        <v>969</v>
      </c>
      <c r="BYQ50" s="466" t="s">
        <v>970</v>
      </c>
      <c r="BYR50" s="466" t="s">
        <v>971</v>
      </c>
      <c r="BYS50" s="466" t="s">
        <v>972</v>
      </c>
      <c r="BYT50" s="466" t="s">
        <v>973</v>
      </c>
      <c r="BYU50" s="284">
        <v>35000000</v>
      </c>
      <c r="BYV50" s="276" t="s">
        <v>2836</v>
      </c>
      <c r="BYW50" s="463" t="s">
        <v>933</v>
      </c>
      <c r="BYX50" s="465" t="s">
        <v>969</v>
      </c>
      <c r="BYY50" s="466" t="s">
        <v>970</v>
      </c>
      <c r="BYZ50" s="466" t="s">
        <v>971</v>
      </c>
      <c r="BZA50" s="466" t="s">
        <v>972</v>
      </c>
      <c r="BZB50" s="466" t="s">
        <v>973</v>
      </c>
      <c r="BZC50" s="284">
        <v>35000000</v>
      </c>
      <c r="BZD50" s="276" t="s">
        <v>2836</v>
      </c>
      <c r="BZE50" s="463" t="s">
        <v>933</v>
      </c>
      <c r="BZF50" s="465" t="s">
        <v>969</v>
      </c>
      <c r="BZG50" s="466" t="s">
        <v>970</v>
      </c>
      <c r="BZH50" s="466" t="s">
        <v>971</v>
      </c>
      <c r="BZI50" s="466" t="s">
        <v>972</v>
      </c>
      <c r="BZJ50" s="466" t="s">
        <v>973</v>
      </c>
      <c r="BZK50" s="284">
        <v>35000000</v>
      </c>
      <c r="BZL50" s="276" t="s">
        <v>2836</v>
      </c>
      <c r="BZM50" s="463" t="s">
        <v>933</v>
      </c>
      <c r="BZN50" s="465" t="s">
        <v>969</v>
      </c>
      <c r="BZO50" s="466" t="s">
        <v>970</v>
      </c>
      <c r="BZP50" s="466" t="s">
        <v>971</v>
      </c>
      <c r="BZQ50" s="466" t="s">
        <v>972</v>
      </c>
      <c r="BZR50" s="466" t="s">
        <v>973</v>
      </c>
      <c r="BZS50" s="284">
        <v>35000000</v>
      </c>
      <c r="BZT50" s="276" t="s">
        <v>2836</v>
      </c>
      <c r="BZU50" s="463" t="s">
        <v>933</v>
      </c>
      <c r="BZV50" s="465" t="s">
        <v>969</v>
      </c>
      <c r="BZW50" s="466" t="s">
        <v>970</v>
      </c>
      <c r="BZX50" s="466" t="s">
        <v>971</v>
      </c>
      <c r="BZY50" s="466" t="s">
        <v>972</v>
      </c>
      <c r="BZZ50" s="466" t="s">
        <v>973</v>
      </c>
      <c r="CAA50" s="284">
        <v>35000000</v>
      </c>
      <c r="CAB50" s="276" t="s">
        <v>2836</v>
      </c>
      <c r="CAC50" s="463" t="s">
        <v>933</v>
      </c>
      <c r="CAD50" s="465" t="s">
        <v>969</v>
      </c>
      <c r="CAE50" s="466" t="s">
        <v>970</v>
      </c>
      <c r="CAF50" s="466" t="s">
        <v>971</v>
      </c>
      <c r="CAG50" s="466" t="s">
        <v>972</v>
      </c>
      <c r="CAH50" s="466" t="s">
        <v>973</v>
      </c>
      <c r="CAI50" s="284">
        <v>35000000</v>
      </c>
      <c r="CAJ50" s="276" t="s">
        <v>2836</v>
      </c>
      <c r="CAK50" s="463" t="s">
        <v>933</v>
      </c>
      <c r="CAL50" s="465" t="s">
        <v>969</v>
      </c>
      <c r="CAM50" s="466" t="s">
        <v>970</v>
      </c>
      <c r="CAN50" s="466" t="s">
        <v>971</v>
      </c>
      <c r="CAO50" s="466" t="s">
        <v>972</v>
      </c>
      <c r="CAP50" s="466" t="s">
        <v>973</v>
      </c>
      <c r="CAQ50" s="284">
        <v>35000000</v>
      </c>
      <c r="CAR50" s="276" t="s">
        <v>2836</v>
      </c>
      <c r="CAS50" s="463" t="s">
        <v>933</v>
      </c>
      <c r="CAT50" s="465" t="s">
        <v>969</v>
      </c>
      <c r="CAU50" s="466" t="s">
        <v>970</v>
      </c>
      <c r="CAV50" s="466" t="s">
        <v>971</v>
      </c>
      <c r="CAW50" s="466" t="s">
        <v>972</v>
      </c>
      <c r="CAX50" s="466" t="s">
        <v>973</v>
      </c>
      <c r="CAY50" s="284">
        <v>35000000</v>
      </c>
      <c r="CAZ50" s="276" t="s">
        <v>2836</v>
      </c>
      <c r="CBA50" s="463" t="s">
        <v>933</v>
      </c>
      <c r="CBB50" s="465" t="s">
        <v>969</v>
      </c>
      <c r="CBC50" s="466" t="s">
        <v>970</v>
      </c>
      <c r="CBD50" s="466" t="s">
        <v>971</v>
      </c>
      <c r="CBE50" s="466" t="s">
        <v>972</v>
      </c>
      <c r="CBF50" s="466" t="s">
        <v>973</v>
      </c>
      <c r="CBG50" s="284">
        <v>35000000</v>
      </c>
      <c r="CBH50" s="276" t="s">
        <v>2836</v>
      </c>
      <c r="CBI50" s="463" t="s">
        <v>933</v>
      </c>
      <c r="CBJ50" s="465" t="s">
        <v>969</v>
      </c>
      <c r="CBK50" s="466" t="s">
        <v>970</v>
      </c>
      <c r="CBL50" s="466" t="s">
        <v>971</v>
      </c>
      <c r="CBM50" s="466" t="s">
        <v>972</v>
      </c>
      <c r="CBN50" s="466" t="s">
        <v>973</v>
      </c>
      <c r="CBO50" s="284">
        <v>35000000</v>
      </c>
      <c r="CBP50" s="276" t="s">
        <v>2836</v>
      </c>
      <c r="CBQ50" s="463" t="s">
        <v>933</v>
      </c>
      <c r="CBR50" s="465" t="s">
        <v>969</v>
      </c>
      <c r="CBS50" s="466" t="s">
        <v>970</v>
      </c>
      <c r="CBT50" s="466" t="s">
        <v>971</v>
      </c>
      <c r="CBU50" s="466" t="s">
        <v>972</v>
      </c>
      <c r="CBV50" s="466" t="s">
        <v>973</v>
      </c>
      <c r="CBW50" s="284">
        <v>35000000</v>
      </c>
      <c r="CBX50" s="276" t="s">
        <v>2836</v>
      </c>
      <c r="CBY50" s="463" t="s">
        <v>933</v>
      </c>
      <c r="CBZ50" s="465" t="s">
        <v>969</v>
      </c>
      <c r="CCA50" s="466" t="s">
        <v>970</v>
      </c>
      <c r="CCB50" s="466" t="s">
        <v>971</v>
      </c>
      <c r="CCC50" s="466" t="s">
        <v>972</v>
      </c>
      <c r="CCD50" s="466" t="s">
        <v>973</v>
      </c>
      <c r="CCE50" s="284">
        <v>35000000</v>
      </c>
      <c r="CCF50" s="276" t="s">
        <v>2836</v>
      </c>
      <c r="CCG50" s="463" t="s">
        <v>933</v>
      </c>
      <c r="CCH50" s="465" t="s">
        <v>969</v>
      </c>
      <c r="CCI50" s="466" t="s">
        <v>970</v>
      </c>
      <c r="CCJ50" s="466" t="s">
        <v>971</v>
      </c>
      <c r="CCK50" s="466" t="s">
        <v>972</v>
      </c>
      <c r="CCL50" s="466" t="s">
        <v>973</v>
      </c>
      <c r="CCM50" s="284">
        <v>35000000</v>
      </c>
      <c r="CCN50" s="276" t="s">
        <v>2836</v>
      </c>
      <c r="CCO50" s="463" t="s">
        <v>933</v>
      </c>
      <c r="CCP50" s="465" t="s">
        <v>969</v>
      </c>
      <c r="CCQ50" s="466" t="s">
        <v>970</v>
      </c>
      <c r="CCR50" s="466" t="s">
        <v>971</v>
      </c>
      <c r="CCS50" s="466" t="s">
        <v>972</v>
      </c>
      <c r="CCT50" s="466" t="s">
        <v>973</v>
      </c>
      <c r="CCU50" s="284">
        <v>35000000</v>
      </c>
      <c r="CCV50" s="276" t="s">
        <v>2836</v>
      </c>
      <c r="CCW50" s="463" t="s">
        <v>933</v>
      </c>
      <c r="CCX50" s="465" t="s">
        <v>969</v>
      </c>
      <c r="CCY50" s="466" t="s">
        <v>970</v>
      </c>
      <c r="CCZ50" s="466" t="s">
        <v>971</v>
      </c>
      <c r="CDA50" s="466" t="s">
        <v>972</v>
      </c>
      <c r="CDB50" s="466" t="s">
        <v>973</v>
      </c>
      <c r="CDC50" s="284">
        <v>35000000</v>
      </c>
      <c r="CDD50" s="276" t="s">
        <v>2836</v>
      </c>
      <c r="CDE50" s="463" t="s">
        <v>933</v>
      </c>
      <c r="CDF50" s="465" t="s">
        <v>969</v>
      </c>
      <c r="CDG50" s="466" t="s">
        <v>970</v>
      </c>
      <c r="CDH50" s="466" t="s">
        <v>971</v>
      </c>
      <c r="CDI50" s="466" t="s">
        <v>972</v>
      </c>
      <c r="CDJ50" s="466" t="s">
        <v>973</v>
      </c>
      <c r="CDK50" s="284">
        <v>35000000</v>
      </c>
      <c r="CDL50" s="276" t="s">
        <v>2836</v>
      </c>
      <c r="CDM50" s="463" t="s">
        <v>933</v>
      </c>
      <c r="CDN50" s="465" t="s">
        <v>969</v>
      </c>
      <c r="CDO50" s="466" t="s">
        <v>970</v>
      </c>
      <c r="CDP50" s="466" t="s">
        <v>971</v>
      </c>
      <c r="CDQ50" s="466" t="s">
        <v>972</v>
      </c>
      <c r="CDR50" s="466" t="s">
        <v>973</v>
      </c>
      <c r="CDS50" s="284">
        <v>35000000</v>
      </c>
      <c r="CDT50" s="276" t="s">
        <v>2836</v>
      </c>
      <c r="CDU50" s="463" t="s">
        <v>933</v>
      </c>
      <c r="CDV50" s="465" t="s">
        <v>969</v>
      </c>
      <c r="CDW50" s="466" t="s">
        <v>970</v>
      </c>
      <c r="CDX50" s="466" t="s">
        <v>971</v>
      </c>
      <c r="CDY50" s="466" t="s">
        <v>972</v>
      </c>
      <c r="CDZ50" s="466" t="s">
        <v>973</v>
      </c>
      <c r="CEA50" s="284">
        <v>35000000</v>
      </c>
      <c r="CEB50" s="276" t="s">
        <v>2836</v>
      </c>
      <c r="CEC50" s="463" t="s">
        <v>933</v>
      </c>
      <c r="CED50" s="465" t="s">
        <v>969</v>
      </c>
      <c r="CEE50" s="466" t="s">
        <v>970</v>
      </c>
      <c r="CEF50" s="466" t="s">
        <v>971</v>
      </c>
      <c r="CEG50" s="466" t="s">
        <v>972</v>
      </c>
      <c r="CEH50" s="466" t="s">
        <v>973</v>
      </c>
      <c r="CEI50" s="284">
        <v>35000000</v>
      </c>
      <c r="CEJ50" s="276" t="s">
        <v>2836</v>
      </c>
      <c r="CEK50" s="463" t="s">
        <v>933</v>
      </c>
      <c r="CEL50" s="465" t="s">
        <v>969</v>
      </c>
      <c r="CEM50" s="466" t="s">
        <v>970</v>
      </c>
      <c r="CEN50" s="466" t="s">
        <v>971</v>
      </c>
      <c r="CEO50" s="466" t="s">
        <v>972</v>
      </c>
      <c r="CEP50" s="466" t="s">
        <v>973</v>
      </c>
      <c r="CEQ50" s="284">
        <v>35000000</v>
      </c>
      <c r="CER50" s="276" t="s">
        <v>2836</v>
      </c>
      <c r="CES50" s="463" t="s">
        <v>933</v>
      </c>
      <c r="CET50" s="465" t="s">
        <v>969</v>
      </c>
      <c r="CEU50" s="466" t="s">
        <v>970</v>
      </c>
      <c r="CEV50" s="466" t="s">
        <v>971</v>
      </c>
      <c r="CEW50" s="466" t="s">
        <v>972</v>
      </c>
      <c r="CEX50" s="466" t="s">
        <v>973</v>
      </c>
      <c r="CEY50" s="284">
        <v>35000000</v>
      </c>
      <c r="CEZ50" s="276" t="s">
        <v>2836</v>
      </c>
      <c r="CFA50" s="463" t="s">
        <v>933</v>
      </c>
      <c r="CFB50" s="465" t="s">
        <v>969</v>
      </c>
      <c r="CFC50" s="466" t="s">
        <v>970</v>
      </c>
      <c r="CFD50" s="466" t="s">
        <v>971</v>
      </c>
      <c r="CFE50" s="466" t="s">
        <v>972</v>
      </c>
      <c r="CFF50" s="466" t="s">
        <v>973</v>
      </c>
      <c r="CFG50" s="284">
        <v>35000000</v>
      </c>
      <c r="CFH50" s="276" t="s">
        <v>2836</v>
      </c>
      <c r="CFI50" s="463" t="s">
        <v>933</v>
      </c>
      <c r="CFJ50" s="465" t="s">
        <v>969</v>
      </c>
      <c r="CFK50" s="466" t="s">
        <v>970</v>
      </c>
      <c r="CFL50" s="466" t="s">
        <v>971</v>
      </c>
      <c r="CFM50" s="466" t="s">
        <v>972</v>
      </c>
      <c r="CFN50" s="466" t="s">
        <v>973</v>
      </c>
      <c r="CFO50" s="284">
        <v>35000000</v>
      </c>
      <c r="CFP50" s="276" t="s">
        <v>2836</v>
      </c>
      <c r="CFQ50" s="463" t="s">
        <v>933</v>
      </c>
      <c r="CFR50" s="465" t="s">
        <v>969</v>
      </c>
      <c r="CFS50" s="466" t="s">
        <v>970</v>
      </c>
      <c r="CFT50" s="466" t="s">
        <v>971</v>
      </c>
      <c r="CFU50" s="466" t="s">
        <v>972</v>
      </c>
      <c r="CFV50" s="466" t="s">
        <v>973</v>
      </c>
      <c r="CFW50" s="284">
        <v>35000000</v>
      </c>
      <c r="CFX50" s="276" t="s">
        <v>2836</v>
      </c>
      <c r="CFY50" s="463" t="s">
        <v>933</v>
      </c>
      <c r="CFZ50" s="465" t="s">
        <v>969</v>
      </c>
      <c r="CGA50" s="466" t="s">
        <v>970</v>
      </c>
      <c r="CGB50" s="466" t="s">
        <v>971</v>
      </c>
      <c r="CGC50" s="466" t="s">
        <v>972</v>
      </c>
      <c r="CGD50" s="466" t="s">
        <v>973</v>
      </c>
      <c r="CGE50" s="284">
        <v>35000000</v>
      </c>
      <c r="CGF50" s="276" t="s">
        <v>2836</v>
      </c>
      <c r="CGG50" s="463" t="s">
        <v>933</v>
      </c>
      <c r="CGH50" s="465" t="s">
        <v>969</v>
      </c>
      <c r="CGI50" s="466" t="s">
        <v>970</v>
      </c>
      <c r="CGJ50" s="466" t="s">
        <v>971</v>
      </c>
      <c r="CGK50" s="466" t="s">
        <v>972</v>
      </c>
      <c r="CGL50" s="466" t="s">
        <v>973</v>
      </c>
      <c r="CGM50" s="284">
        <v>35000000</v>
      </c>
      <c r="CGN50" s="276" t="s">
        <v>2836</v>
      </c>
      <c r="CGO50" s="463" t="s">
        <v>933</v>
      </c>
      <c r="CGP50" s="465" t="s">
        <v>969</v>
      </c>
      <c r="CGQ50" s="466" t="s">
        <v>970</v>
      </c>
      <c r="CGR50" s="466" t="s">
        <v>971</v>
      </c>
      <c r="CGS50" s="466" t="s">
        <v>972</v>
      </c>
      <c r="CGT50" s="466" t="s">
        <v>973</v>
      </c>
      <c r="CGU50" s="284">
        <v>35000000</v>
      </c>
      <c r="CGV50" s="276" t="s">
        <v>2836</v>
      </c>
      <c r="CGW50" s="463" t="s">
        <v>933</v>
      </c>
      <c r="CGX50" s="465" t="s">
        <v>969</v>
      </c>
      <c r="CGY50" s="466" t="s">
        <v>970</v>
      </c>
      <c r="CGZ50" s="466" t="s">
        <v>971</v>
      </c>
      <c r="CHA50" s="466" t="s">
        <v>972</v>
      </c>
      <c r="CHB50" s="466" t="s">
        <v>973</v>
      </c>
      <c r="CHC50" s="284">
        <v>35000000</v>
      </c>
      <c r="CHD50" s="276" t="s">
        <v>2836</v>
      </c>
      <c r="CHE50" s="463" t="s">
        <v>933</v>
      </c>
      <c r="CHF50" s="465" t="s">
        <v>969</v>
      </c>
      <c r="CHG50" s="466" t="s">
        <v>970</v>
      </c>
      <c r="CHH50" s="466" t="s">
        <v>971</v>
      </c>
      <c r="CHI50" s="466" t="s">
        <v>972</v>
      </c>
      <c r="CHJ50" s="466" t="s">
        <v>973</v>
      </c>
      <c r="CHK50" s="284">
        <v>35000000</v>
      </c>
      <c r="CHL50" s="276" t="s">
        <v>2836</v>
      </c>
      <c r="CHM50" s="463" t="s">
        <v>933</v>
      </c>
      <c r="CHN50" s="465" t="s">
        <v>969</v>
      </c>
      <c r="CHO50" s="466" t="s">
        <v>970</v>
      </c>
      <c r="CHP50" s="466" t="s">
        <v>971</v>
      </c>
      <c r="CHQ50" s="466" t="s">
        <v>972</v>
      </c>
      <c r="CHR50" s="466" t="s">
        <v>973</v>
      </c>
      <c r="CHS50" s="284">
        <v>35000000</v>
      </c>
      <c r="CHT50" s="276" t="s">
        <v>2836</v>
      </c>
      <c r="CHU50" s="463" t="s">
        <v>933</v>
      </c>
      <c r="CHV50" s="465" t="s">
        <v>969</v>
      </c>
      <c r="CHW50" s="466" t="s">
        <v>970</v>
      </c>
      <c r="CHX50" s="466" t="s">
        <v>971</v>
      </c>
      <c r="CHY50" s="466" t="s">
        <v>972</v>
      </c>
      <c r="CHZ50" s="466" t="s">
        <v>973</v>
      </c>
      <c r="CIA50" s="284">
        <v>35000000</v>
      </c>
      <c r="CIB50" s="276" t="s">
        <v>2836</v>
      </c>
      <c r="CIC50" s="463" t="s">
        <v>933</v>
      </c>
      <c r="CID50" s="465" t="s">
        <v>969</v>
      </c>
      <c r="CIE50" s="466" t="s">
        <v>970</v>
      </c>
      <c r="CIF50" s="466" t="s">
        <v>971</v>
      </c>
      <c r="CIG50" s="466" t="s">
        <v>972</v>
      </c>
      <c r="CIH50" s="466" t="s">
        <v>973</v>
      </c>
      <c r="CII50" s="284">
        <v>35000000</v>
      </c>
      <c r="CIJ50" s="276" t="s">
        <v>2836</v>
      </c>
      <c r="CIK50" s="463" t="s">
        <v>933</v>
      </c>
      <c r="CIL50" s="465" t="s">
        <v>969</v>
      </c>
      <c r="CIM50" s="466" t="s">
        <v>970</v>
      </c>
      <c r="CIN50" s="466" t="s">
        <v>971</v>
      </c>
      <c r="CIO50" s="466" t="s">
        <v>972</v>
      </c>
      <c r="CIP50" s="466" t="s">
        <v>973</v>
      </c>
      <c r="CIQ50" s="284">
        <v>35000000</v>
      </c>
      <c r="CIR50" s="276" t="s">
        <v>2836</v>
      </c>
      <c r="CIS50" s="463" t="s">
        <v>933</v>
      </c>
      <c r="CIT50" s="465" t="s">
        <v>969</v>
      </c>
      <c r="CIU50" s="466" t="s">
        <v>970</v>
      </c>
      <c r="CIV50" s="466" t="s">
        <v>971</v>
      </c>
      <c r="CIW50" s="466" t="s">
        <v>972</v>
      </c>
      <c r="CIX50" s="466" t="s">
        <v>973</v>
      </c>
      <c r="CIY50" s="284">
        <v>35000000</v>
      </c>
      <c r="CIZ50" s="276" t="s">
        <v>2836</v>
      </c>
      <c r="CJA50" s="463" t="s">
        <v>933</v>
      </c>
      <c r="CJB50" s="465" t="s">
        <v>969</v>
      </c>
      <c r="CJC50" s="466" t="s">
        <v>970</v>
      </c>
      <c r="CJD50" s="466" t="s">
        <v>971</v>
      </c>
      <c r="CJE50" s="466" t="s">
        <v>972</v>
      </c>
      <c r="CJF50" s="466" t="s">
        <v>973</v>
      </c>
      <c r="CJG50" s="284">
        <v>35000000</v>
      </c>
      <c r="CJH50" s="276" t="s">
        <v>2836</v>
      </c>
      <c r="CJI50" s="463" t="s">
        <v>933</v>
      </c>
      <c r="CJJ50" s="465" t="s">
        <v>969</v>
      </c>
      <c r="CJK50" s="466" t="s">
        <v>970</v>
      </c>
      <c r="CJL50" s="466" t="s">
        <v>971</v>
      </c>
      <c r="CJM50" s="466" t="s">
        <v>972</v>
      </c>
      <c r="CJN50" s="466" t="s">
        <v>973</v>
      </c>
      <c r="CJO50" s="284">
        <v>35000000</v>
      </c>
      <c r="CJP50" s="276" t="s">
        <v>2836</v>
      </c>
      <c r="CJQ50" s="463" t="s">
        <v>933</v>
      </c>
      <c r="CJR50" s="465" t="s">
        <v>969</v>
      </c>
      <c r="CJS50" s="466" t="s">
        <v>970</v>
      </c>
      <c r="CJT50" s="466" t="s">
        <v>971</v>
      </c>
      <c r="CJU50" s="466" t="s">
        <v>972</v>
      </c>
      <c r="CJV50" s="466" t="s">
        <v>973</v>
      </c>
      <c r="CJW50" s="284">
        <v>35000000</v>
      </c>
      <c r="CJX50" s="276" t="s">
        <v>2836</v>
      </c>
      <c r="CJY50" s="463" t="s">
        <v>933</v>
      </c>
      <c r="CJZ50" s="465" t="s">
        <v>969</v>
      </c>
      <c r="CKA50" s="466" t="s">
        <v>970</v>
      </c>
      <c r="CKB50" s="466" t="s">
        <v>971</v>
      </c>
      <c r="CKC50" s="466" t="s">
        <v>972</v>
      </c>
      <c r="CKD50" s="466" t="s">
        <v>973</v>
      </c>
      <c r="CKE50" s="284">
        <v>35000000</v>
      </c>
      <c r="CKF50" s="276" t="s">
        <v>2836</v>
      </c>
      <c r="CKG50" s="463" t="s">
        <v>933</v>
      </c>
      <c r="CKH50" s="465" t="s">
        <v>969</v>
      </c>
      <c r="CKI50" s="466" t="s">
        <v>970</v>
      </c>
      <c r="CKJ50" s="466" t="s">
        <v>971</v>
      </c>
      <c r="CKK50" s="466" t="s">
        <v>972</v>
      </c>
      <c r="CKL50" s="466" t="s">
        <v>973</v>
      </c>
      <c r="CKM50" s="284">
        <v>35000000</v>
      </c>
      <c r="CKN50" s="276" t="s">
        <v>2836</v>
      </c>
      <c r="CKO50" s="463" t="s">
        <v>933</v>
      </c>
      <c r="CKP50" s="465" t="s">
        <v>969</v>
      </c>
      <c r="CKQ50" s="466" t="s">
        <v>970</v>
      </c>
      <c r="CKR50" s="466" t="s">
        <v>971</v>
      </c>
      <c r="CKS50" s="466" t="s">
        <v>972</v>
      </c>
      <c r="CKT50" s="466" t="s">
        <v>973</v>
      </c>
      <c r="CKU50" s="284">
        <v>35000000</v>
      </c>
      <c r="CKV50" s="276" t="s">
        <v>2836</v>
      </c>
      <c r="CKW50" s="463" t="s">
        <v>933</v>
      </c>
      <c r="CKX50" s="465" t="s">
        <v>969</v>
      </c>
      <c r="CKY50" s="466" t="s">
        <v>970</v>
      </c>
      <c r="CKZ50" s="466" t="s">
        <v>971</v>
      </c>
      <c r="CLA50" s="466" t="s">
        <v>972</v>
      </c>
      <c r="CLB50" s="466" t="s">
        <v>973</v>
      </c>
      <c r="CLC50" s="284">
        <v>35000000</v>
      </c>
      <c r="CLD50" s="276" t="s">
        <v>2836</v>
      </c>
      <c r="CLE50" s="463" t="s">
        <v>933</v>
      </c>
      <c r="CLF50" s="465" t="s">
        <v>969</v>
      </c>
      <c r="CLG50" s="466" t="s">
        <v>970</v>
      </c>
      <c r="CLH50" s="466" t="s">
        <v>971</v>
      </c>
      <c r="CLI50" s="466" t="s">
        <v>972</v>
      </c>
      <c r="CLJ50" s="466" t="s">
        <v>973</v>
      </c>
      <c r="CLK50" s="284">
        <v>35000000</v>
      </c>
      <c r="CLL50" s="276" t="s">
        <v>2836</v>
      </c>
      <c r="CLM50" s="463" t="s">
        <v>933</v>
      </c>
      <c r="CLN50" s="465" t="s">
        <v>969</v>
      </c>
      <c r="CLO50" s="466" t="s">
        <v>970</v>
      </c>
      <c r="CLP50" s="466" t="s">
        <v>971</v>
      </c>
      <c r="CLQ50" s="466" t="s">
        <v>972</v>
      </c>
      <c r="CLR50" s="466" t="s">
        <v>973</v>
      </c>
      <c r="CLS50" s="284">
        <v>35000000</v>
      </c>
      <c r="CLT50" s="276" t="s">
        <v>2836</v>
      </c>
      <c r="CLU50" s="463" t="s">
        <v>933</v>
      </c>
      <c r="CLV50" s="465" t="s">
        <v>969</v>
      </c>
      <c r="CLW50" s="466" t="s">
        <v>970</v>
      </c>
      <c r="CLX50" s="466" t="s">
        <v>971</v>
      </c>
      <c r="CLY50" s="466" t="s">
        <v>972</v>
      </c>
      <c r="CLZ50" s="466" t="s">
        <v>973</v>
      </c>
      <c r="CMA50" s="284">
        <v>35000000</v>
      </c>
      <c r="CMB50" s="276" t="s">
        <v>2836</v>
      </c>
      <c r="CMC50" s="463" t="s">
        <v>933</v>
      </c>
      <c r="CMD50" s="465" t="s">
        <v>969</v>
      </c>
      <c r="CME50" s="466" t="s">
        <v>970</v>
      </c>
      <c r="CMF50" s="466" t="s">
        <v>971</v>
      </c>
      <c r="CMG50" s="466" t="s">
        <v>972</v>
      </c>
      <c r="CMH50" s="466" t="s">
        <v>973</v>
      </c>
      <c r="CMI50" s="284">
        <v>35000000</v>
      </c>
      <c r="CMJ50" s="276" t="s">
        <v>2836</v>
      </c>
      <c r="CMK50" s="463" t="s">
        <v>933</v>
      </c>
      <c r="CML50" s="465" t="s">
        <v>969</v>
      </c>
      <c r="CMM50" s="466" t="s">
        <v>970</v>
      </c>
      <c r="CMN50" s="466" t="s">
        <v>971</v>
      </c>
      <c r="CMO50" s="466" t="s">
        <v>972</v>
      </c>
      <c r="CMP50" s="466" t="s">
        <v>973</v>
      </c>
      <c r="CMQ50" s="284">
        <v>35000000</v>
      </c>
      <c r="CMR50" s="276" t="s">
        <v>2836</v>
      </c>
      <c r="CMS50" s="463" t="s">
        <v>933</v>
      </c>
      <c r="CMT50" s="465" t="s">
        <v>969</v>
      </c>
      <c r="CMU50" s="466" t="s">
        <v>970</v>
      </c>
      <c r="CMV50" s="466" t="s">
        <v>971</v>
      </c>
      <c r="CMW50" s="466" t="s">
        <v>972</v>
      </c>
      <c r="CMX50" s="466" t="s">
        <v>973</v>
      </c>
      <c r="CMY50" s="284">
        <v>35000000</v>
      </c>
      <c r="CMZ50" s="276" t="s">
        <v>2836</v>
      </c>
      <c r="CNA50" s="463" t="s">
        <v>933</v>
      </c>
      <c r="CNB50" s="465" t="s">
        <v>969</v>
      </c>
      <c r="CNC50" s="466" t="s">
        <v>970</v>
      </c>
      <c r="CND50" s="466" t="s">
        <v>971</v>
      </c>
      <c r="CNE50" s="466" t="s">
        <v>972</v>
      </c>
      <c r="CNF50" s="466" t="s">
        <v>973</v>
      </c>
      <c r="CNG50" s="284">
        <v>35000000</v>
      </c>
      <c r="CNH50" s="276" t="s">
        <v>2836</v>
      </c>
      <c r="CNI50" s="463" t="s">
        <v>933</v>
      </c>
      <c r="CNJ50" s="465" t="s">
        <v>969</v>
      </c>
      <c r="CNK50" s="466" t="s">
        <v>970</v>
      </c>
      <c r="CNL50" s="466" t="s">
        <v>971</v>
      </c>
      <c r="CNM50" s="466" t="s">
        <v>972</v>
      </c>
      <c r="CNN50" s="466" t="s">
        <v>973</v>
      </c>
      <c r="CNO50" s="284">
        <v>35000000</v>
      </c>
      <c r="CNP50" s="276" t="s">
        <v>2836</v>
      </c>
      <c r="CNQ50" s="463" t="s">
        <v>933</v>
      </c>
      <c r="CNR50" s="465" t="s">
        <v>969</v>
      </c>
      <c r="CNS50" s="466" t="s">
        <v>970</v>
      </c>
      <c r="CNT50" s="466" t="s">
        <v>971</v>
      </c>
      <c r="CNU50" s="466" t="s">
        <v>972</v>
      </c>
      <c r="CNV50" s="466" t="s">
        <v>973</v>
      </c>
      <c r="CNW50" s="284">
        <v>35000000</v>
      </c>
      <c r="CNX50" s="276" t="s">
        <v>2836</v>
      </c>
      <c r="CNY50" s="463" t="s">
        <v>933</v>
      </c>
      <c r="CNZ50" s="465" t="s">
        <v>969</v>
      </c>
      <c r="COA50" s="466" t="s">
        <v>970</v>
      </c>
      <c r="COB50" s="466" t="s">
        <v>971</v>
      </c>
      <c r="COC50" s="466" t="s">
        <v>972</v>
      </c>
      <c r="COD50" s="466" t="s">
        <v>973</v>
      </c>
      <c r="COE50" s="284">
        <v>35000000</v>
      </c>
      <c r="COF50" s="276" t="s">
        <v>2836</v>
      </c>
      <c r="COG50" s="463" t="s">
        <v>933</v>
      </c>
      <c r="COH50" s="465" t="s">
        <v>969</v>
      </c>
      <c r="COI50" s="466" t="s">
        <v>970</v>
      </c>
      <c r="COJ50" s="466" t="s">
        <v>971</v>
      </c>
      <c r="COK50" s="466" t="s">
        <v>972</v>
      </c>
      <c r="COL50" s="466" t="s">
        <v>973</v>
      </c>
      <c r="COM50" s="284">
        <v>35000000</v>
      </c>
      <c r="CON50" s="276" t="s">
        <v>2836</v>
      </c>
      <c r="COO50" s="463" t="s">
        <v>933</v>
      </c>
      <c r="COP50" s="465" t="s">
        <v>969</v>
      </c>
      <c r="COQ50" s="466" t="s">
        <v>970</v>
      </c>
      <c r="COR50" s="466" t="s">
        <v>971</v>
      </c>
      <c r="COS50" s="466" t="s">
        <v>972</v>
      </c>
      <c r="COT50" s="466" t="s">
        <v>973</v>
      </c>
      <c r="COU50" s="284">
        <v>35000000</v>
      </c>
      <c r="COV50" s="276" t="s">
        <v>2836</v>
      </c>
      <c r="COW50" s="463" t="s">
        <v>933</v>
      </c>
      <c r="COX50" s="465" t="s">
        <v>969</v>
      </c>
      <c r="COY50" s="466" t="s">
        <v>970</v>
      </c>
      <c r="COZ50" s="466" t="s">
        <v>971</v>
      </c>
      <c r="CPA50" s="466" t="s">
        <v>972</v>
      </c>
      <c r="CPB50" s="466" t="s">
        <v>973</v>
      </c>
      <c r="CPC50" s="284">
        <v>35000000</v>
      </c>
      <c r="CPD50" s="276" t="s">
        <v>2836</v>
      </c>
      <c r="CPE50" s="463" t="s">
        <v>933</v>
      </c>
      <c r="CPF50" s="465" t="s">
        <v>969</v>
      </c>
      <c r="CPG50" s="466" t="s">
        <v>970</v>
      </c>
      <c r="CPH50" s="466" t="s">
        <v>971</v>
      </c>
      <c r="CPI50" s="466" t="s">
        <v>972</v>
      </c>
      <c r="CPJ50" s="466" t="s">
        <v>973</v>
      </c>
      <c r="CPK50" s="284">
        <v>35000000</v>
      </c>
      <c r="CPL50" s="276" t="s">
        <v>2836</v>
      </c>
      <c r="CPM50" s="463" t="s">
        <v>933</v>
      </c>
      <c r="CPN50" s="465" t="s">
        <v>969</v>
      </c>
      <c r="CPO50" s="466" t="s">
        <v>970</v>
      </c>
      <c r="CPP50" s="466" t="s">
        <v>971</v>
      </c>
      <c r="CPQ50" s="466" t="s">
        <v>972</v>
      </c>
      <c r="CPR50" s="466" t="s">
        <v>973</v>
      </c>
      <c r="CPS50" s="284">
        <v>35000000</v>
      </c>
      <c r="CPT50" s="276" t="s">
        <v>2836</v>
      </c>
      <c r="CPU50" s="463" t="s">
        <v>933</v>
      </c>
      <c r="CPV50" s="465" t="s">
        <v>969</v>
      </c>
      <c r="CPW50" s="466" t="s">
        <v>970</v>
      </c>
      <c r="CPX50" s="466" t="s">
        <v>971</v>
      </c>
      <c r="CPY50" s="466" t="s">
        <v>972</v>
      </c>
      <c r="CPZ50" s="466" t="s">
        <v>973</v>
      </c>
      <c r="CQA50" s="284">
        <v>35000000</v>
      </c>
      <c r="CQB50" s="276" t="s">
        <v>2836</v>
      </c>
      <c r="CQC50" s="463" t="s">
        <v>933</v>
      </c>
      <c r="CQD50" s="465" t="s">
        <v>969</v>
      </c>
      <c r="CQE50" s="466" t="s">
        <v>970</v>
      </c>
      <c r="CQF50" s="466" t="s">
        <v>971</v>
      </c>
      <c r="CQG50" s="466" t="s">
        <v>972</v>
      </c>
      <c r="CQH50" s="466" t="s">
        <v>973</v>
      </c>
      <c r="CQI50" s="284">
        <v>35000000</v>
      </c>
      <c r="CQJ50" s="276" t="s">
        <v>2836</v>
      </c>
      <c r="CQK50" s="463" t="s">
        <v>933</v>
      </c>
      <c r="CQL50" s="465" t="s">
        <v>969</v>
      </c>
      <c r="CQM50" s="466" t="s">
        <v>970</v>
      </c>
      <c r="CQN50" s="466" t="s">
        <v>971</v>
      </c>
      <c r="CQO50" s="466" t="s">
        <v>972</v>
      </c>
      <c r="CQP50" s="466" t="s">
        <v>973</v>
      </c>
      <c r="CQQ50" s="284">
        <v>35000000</v>
      </c>
      <c r="CQR50" s="276" t="s">
        <v>2836</v>
      </c>
      <c r="CQS50" s="463" t="s">
        <v>933</v>
      </c>
      <c r="CQT50" s="465" t="s">
        <v>969</v>
      </c>
      <c r="CQU50" s="466" t="s">
        <v>970</v>
      </c>
      <c r="CQV50" s="466" t="s">
        <v>971</v>
      </c>
      <c r="CQW50" s="466" t="s">
        <v>972</v>
      </c>
      <c r="CQX50" s="466" t="s">
        <v>973</v>
      </c>
      <c r="CQY50" s="284">
        <v>35000000</v>
      </c>
      <c r="CQZ50" s="276" t="s">
        <v>2836</v>
      </c>
      <c r="CRA50" s="463" t="s">
        <v>933</v>
      </c>
      <c r="CRB50" s="465" t="s">
        <v>969</v>
      </c>
      <c r="CRC50" s="466" t="s">
        <v>970</v>
      </c>
      <c r="CRD50" s="466" t="s">
        <v>971</v>
      </c>
      <c r="CRE50" s="466" t="s">
        <v>972</v>
      </c>
      <c r="CRF50" s="466" t="s">
        <v>973</v>
      </c>
      <c r="CRG50" s="284">
        <v>35000000</v>
      </c>
      <c r="CRH50" s="276" t="s">
        <v>2836</v>
      </c>
      <c r="CRI50" s="463" t="s">
        <v>933</v>
      </c>
      <c r="CRJ50" s="465" t="s">
        <v>969</v>
      </c>
      <c r="CRK50" s="466" t="s">
        <v>970</v>
      </c>
      <c r="CRL50" s="466" t="s">
        <v>971</v>
      </c>
      <c r="CRM50" s="466" t="s">
        <v>972</v>
      </c>
      <c r="CRN50" s="466" t="s">
        <v>973</v>
      </c>
      <c r="CRO50" s="284">
        <v>35000000</v>
      </c>
      <c r="CRP50" s="276" t="s">
        <v>2836</v>
      </c>
      <c r="CRQ50" s="463" t="s">
        <v>933</v>
      </c>
      <c r="CRR50" s="465" t="s">
        <v>969</v>
      </c>
      <c r="CRS50" s="466" t="s">
        <v>970</v>
      </c>
      <c r="CRT50" s="466" t="s">
        <v>971</v>
      </c>
      <c r="CRU50" s="466" t="s">
        <v>972</v>
      </c>
      <c r="CRV50" s="466" t="s">
        <v>973</v>
      </c>
      <c r="CRW50" s="284">
        <v>35000000</v>
      </c>
      <c r="CRX50" s="276" t="s">
        <v>2836</v>
      </c>
      <c r="CRY50" s="463" t="s">
        <v>933</v>
      </c>
      <c r="CRZ50" s="465" t="s">
        <v>969</v>
      </c>
      <c r="CSA50" s="466" t="s">
        <v>970</v>
      </c>
      <c r="CSB50" s="466" t="s">
        <v>971</v>
      </c>
      <c r="CSC50" s="466" t="s">
        <v>972</v>
      </c>
      <c r="CSD50" s="466" t="s">
        <v>973</v>
      </c>
      <c r="CSE50" s="284">
        <v>35000000</v>
      </c>
      <c r="CSF50" s="276" t="s">
        <v>2836</v>
      </c>
      <c r="CSG50" s="463" t="s">
        <v>933</v>
      </c>
      <c r="CSH50" s="465" t="s">
        <v>969</v>
      </c>
      <c r="CSI50" s="466" t="s">
        <v>970</v>
      </c>
      <c r="CSJ50" s="466" t="s">
        <v>971</v>
      </c>
      <c r="CSK50" s="466" t="s">
        <v>972</v>
      </c>
      <c r="CSL50" s="466" t="s">
        <v>973</v>
      </c>
      <c r="CSM50" s="284">
        <v>35000000</v>
      </c>
      <c r="CSN50" s="276" t="s">
        <v>2836</v>
      </c>
      <c r="CSO50" s="463" t="s">
        <v>933</v>
      </c>
      <c r="CSP50" s="465" t="s">
        <v>969</v>
      </c>
      <c r="CSQ50" s="466" t="s">
        <v>970</v>
      </c>
      <c r="CSR50" s="466" t="s">
        <v>971</v>
      </c>
      <c r="CSS50" s="466" t="s">
        <v>972</v>
      </c>
      <c r="CST50" s="466" t="s">
        <v>973</v>
      </c>
      <c r="CSU50" s="284">
        <v>35000000</v>
      </c>
      <c r="CSV50" s="276" t="s">
        <v>2836</v>
      </c>
      <c r="CSW50" s="463" t="s">
        <v>933</v>
      </c>
      <c r="CSX50" s="465" t="s">
        <v>969</v>
      </c>
      <c r="CSY50" s="466" t="s">
        <v>970</v>
      </c>
      <c r="CSZ50" s="466" t="s">
        <v>971</v>
      </c>
      <c r="CTA50" s="466" t="s">
        <v>972</v>
      </c>
      <c r="CTB50" s="466" t="s">
        <v>973</v>
      </c>
      <c r="CTC50" s="284">
        <v>35000000</v>
      </c>
      <c r="CTD50" s="276" t="s">
        <v>2836</v>
      </c>
      <c r="CTE50" s="463" t="s">
        <v>933</v>
      </c>
      <c r="CTF50" s="465" t="s">
        <v>969</v>
      </c>
      <c r="CTG50" s="466" t="s">
        <v>970</v>
      </c>
      <c r="CTH50" s="466" t="s">
        <v>971</v>
      </c>
      <c r="CTI50" s="466" t="s">
        <v>972</v>
      </c>
      <c r="CTJ50" s="466" t="s">
        <v>973</v>
      </c>
      <c r="CTK50" s="284">
        <v>35000000</v>
      </c>
      <c r="CTL50" s="276" t="s">
        <v>2836</v>
      </c>
      <c r="CTM50" s="463" t="s">
        <v>933</v>
      </c>
      <c r="CTN50" s="465" t="s">
        <v>969</v>
      </c>
      <c r="CTO50" s="466" t="s">
        <v>970</v>
      </c>
      <c r="CTP50" s="466" t="s">
        <v>971</v>
      </c>
      <c r="CTQ50" s="466" t="s">
        <v>972</v>
      </c>
      <c r="CTR50" s="466" t="s">
        <v>973</v>
      </c>
      <c r="CTS50" s="284">
        <v>35000000</v>
      </c>
      <c r="CTT50" s="276" t="s">
        <v>2836</v>
      </c>
      <c r="CTU50" s="463" t="s">
        <v>933</v>
      </c>
      <c r="CTV50" s="465" t="s">
        <v>969</v>
      </c>
      <c r="CTW50" s="466" t="s">
        <v>970</v>
      </c>
      <c r="CTX50" s="466" t="s">
        <v>971</v>
      </c>
      <c r="CTY50" s="466" t="s">
        <v>972</v>
      </c>
      <c r="CTZ50" s="466" t="s">
        <v>973</v>
      </c>
      <c r="CUA50" s="284">
        <v>35000000</v>
      </c>
      <c r="CUB50" s="276" t="s">
        <v>2836</v>
      </c>
      <c r="CUC50" s="463" t="s">
        <v>933</v>
      </c>
      <c r="CUD50" s="465" t="s">
        <v>969</v>
      </c>
      <c r="CUE50" s="466" t="s">
        <v>970</v>
      </c>
      <c r="CUF50" s="466" t="s">
        <v>971</v>
      </c>
      <c r="CUG50" s="466" t="s">
        <v>972</v>
      </c>
      <c r="CUH50" s="466" t="s">
        <v>973</v>
      </c>
      <c r="CUI50" s="284">
        <v>35000000</v>
      </c>
      <c r="CUJ50" s="276" t="s">
        <v>2836</v>
      </c>
      <c r="CUK50" s="463" t="s">
        <v>933</v>
      </c>
      <c r="CUL50" s="465" t="s">
        <v>969</v>
      </c>
      <c r="CUM50" s="466" t="s">
        <v>970</v>
      </c>
      <c r="CUN50" s="466" t="s">
        <v>971</v>
      </c>
      <c r="CUO50" s="466" t="s">
        <v>972</v>
      </c>
      <c r="CUP50" s="466" t="s">
        <v>973</v>
      </c>
      <c r="CUQ50" s="284">
        <v>35000000</v>
      </c>
      <c r="CUR50" s="276" t="s">
        <v>2836</v>
      </c>
      <c r="CUS50" s="463" t="s">
        <v>933</v>
      </c>
      <c r="CUT50" s="465" t="s">
        <v>969</v>
      </c>
      <c r="CUU50" s="466" t="s">
        <v>970</v>
      </c>
      <c r="CUV50" s="466" t="s">
        <v>971</v>
      </c>
      <c r="CUW50" s="466" t="s">
        <v>972</v>
      </c>
      <c r="CUX50" s="466" t="s">
        <v>973</v>
      </c>
      <c r="CUY50" s="284">
        <v>35000000</v>
      </c>
      <c r="CUZ50" s="276" t="s">
        <v>2836</v>
      </c>
      <c r="CVA50" s="463" t="s">
        <v>933</v>
      </c>
      <c r="CVB50" s="465" t="s">
        <v>969</v>
      </c>
      <c r="CVC50" s="466" t="s">
        <v>970</v>
      </c>
      <c r="CVD50" s="466" t="s">
        <v>971</v>
      </c>
      <c r="CVE50" s="466" t="s">
        <v>972</v>
      </c>
      <c r="CVF50" s="466" t="s">
        <v>973</v>
      </c>
      <c r="CVG50" s="284">
        <v>35000000</v>
      </c>
      <c r="CVH50" s="276" t="s">
        <v>2836</v>
      </c>
      <c r="CVI50" s="463" t="s">
        <v>933</v>
      </c>
      <c r="CVJ50" s="465" t="s">
        <v>969</v>
      </c>
      <c r="CVK50" s="466" t="s">
        <v>970</v>
      </c>
      <c r="CVL50" s="466" t="s">
        <v>971</v>
      </c>
      <c r="CVM50" s="466" t="s">
        <v>972</v>
      </c>
      <c r="CVN50" s="466" t="s">
        <v>973</v>
      </c>
      <c r="CVO50" s="284">
        <v>35000000</v>
      </c>
      <c r="CVP50" s="276" t="s">
        <v>2836</v>
      </c>
      <c r="CVQ50" s="463" t="s">
        <v>933</v>
      </c>
      <c r="CVR50" s="465" t="s">
        <v>969</v>
      </c>
      <c r="CVS50" s="466" t="s">
        <v>970</v>
      </c>
      <c r="CVT50" s="466" t="s">
        <v>971</v>
      </c>
      <c r="CVU50" s="466" t="s">
        <v>972</v>
      </c>
      <c r="CVV50" s="466" t="s">
        <v>973</v>
      </c>
      <c r="CVW50" s="284">
        <v>35000000</v>
      </c>
      <c r="CVX50" s="276" t="s">
        <v>2836</v>
      </c>
      <c r="CVY50" s="463" t="s">
        <v>933</v>
      </c>
      <c r="CVZ50" s="465" t="s">
        <v>969</v>
      </c>
      <c r="CWA50" s="466" t="s">
        <v>970</v>
      </c>
      <c r="CWB50" s="466" t="s">
        <v>971</v>
      </c>
      <c r="CWC50" s="466" t="s">
        <v>972</v>
      </c>
      <c r="CWD50" s="466" t="s">
        <v>973</v>
      </c>
      <c r="CWE50" s="284">
        <v>35000000</v>
      </c>
      <c r="CWF50" s="276" t="s">
        <v>2836</v>
      </c>
      <c r="CWG50" s="463" t="s">
        <v>933</v>
      </c>
      <c r="CWH50" s="465" t="s">
        <v>969</v>
      </c>
      <c r="CWI50" s="466" t="s">
        <v>970</v>
      </c>
      <c r="CWJ50" s="466" t="s">
        <v>971</v>
      </c>
      <c r="CWK50" s="466" t="s">
        <v>972</v>
      </c>
      <c r="CWL50" s="466" t="s">
        <v>973</v>
      </c>
      <c r="CWM50" s="284">
        <v>35000000</v>
      </c>
      <c r="CWN50" s="276" t="s">
        <v>2836</v>
      </c>
      <c r="CWO50" s="463" t="s">
        <v>933</v>
      </c>
      <c r="CWP50" s="465" t="s">
        <v>969</v>
      </c>
      <c r="CWQ50" s="466" t="s">
        <v>970</v>
      </c>
      <c r="CWR50" s="466" t="s">
        <v>971</v>
      </c>
      <c r="CWS50" s="466" t="s">
        <v>972</v>
      </c>
      <c r="CWT50" s="466" t="s">
        <v>973</v>
      </c>
      <c r="CWU50" s="284">
        <v>35000000</v>
      </c>
      <c r="CWV50" s="276" t="s">
        <v>2836</v>
      </c>
      <c r="CWW50" s="463" t="s">
        <v>933</v>
      </c>
      <c r="CWX50" s="465" t="s">
        <v>969</v>
      </c>
      <c r="CWY50" s="466" t="s">
        <v>970</v>
      </c>
      <c r="CWZ50" s="466" t="s">
        <v>971</v>
      </c>
      <c r="CXA50" s="466" t="s">
        <v>972</v>
      </c>
      <c r="CXB50" s="466" t="s">
        <v>973</v>
      </c>
      <c r="CXC50" s="284">
        <v>35000000</v>
      </c>
      <c r="CXD50" s="276" t="s">
        <v>2836</v>
      </c>
      <c r="CXE50" s="463" t="s">
        <v>933</v>
      </c>
      <c r="CXF50" s="465" t="s">
        <v>969</v>
      </c>
      <c r="CXG50" s="466" t="s">
        <v>970</v>
      </c>
      <c r="CXH50" s="466" t="s">
        <v>971</v>
      </c>
      <c r="CXI50" s="466" t="s">
        <v>972</v>
      </c>
      <c r="CXJ50" s="466" t="s">
        <v>973</v>
      </c>
      <c r="CXK50" s="284">
        <v>35000000</v>
      </c>
      <c r="CXL50" s="276" t="s">
        <v>2836</v>
      </c>
      <c r="CXM50" s="463" t="s">
        <v>933</v>
      </c>
      <c r="CXN50" s="465" t="s">
        <v>969</v>
      </c>
      <c r="CXO50" s="466" t="s">
        <v>970</v>
      </c>
      <c r="CXP50" s="466" t="s">
        <v>971</v>
      </c>
      <c r="CXQ50" s="466" t="s">
        <v>972</v>
      </c>
      <c r="CXR50" s="466" t="s">
        <v>973</v>
      </c>
      <c r="CXS50" s="284">
        <v>35000000</v>
      </c>
      <c r="CXT50" s="276" t="s">
        <v>2836</v>
      </c>
      <c r="CXU50" s="463" t="s">
        <v>933</v>
      </c>
      <c r="CXV50" s="465" t="s">
        <v>969</v>
      </c>
      <c r="CXW50" s="466" t="s">
        <v>970</v>
      </c>
      <c r="CXX50" s="466" t="s">
        <v>971</v>
      </c>
      <c r="CXY50" s="466" t="s">
        <v>972</v>
      </c>
      <c r="CXZ50" s="466" t="s">
        <v>973</v>
      </c>
      <c r="CYA50" s="284">
        <v>35000000</v>
      </c>
      <c r="CYB50" s="276" t="s">
        <v>2836</v>
      </c>
      <c r="CYC50" s="463" t="s">
        <v>933</v>
      </c>
      <c r="CYD50" s="465" t="s">
        <v>969</v>
      </c>
      <c r="CYE50" s="466" t="s">
        <v>970</v>
      </c>
      <c r="CYF50" s="466" t="s">
        <v>971</v>
      </c>
      <c r="CYG50" s="466" t="s">
        <v>972</v>
      </c>
      <c r="CYH50" s="466" t="s">
        <v>973</v>
      </c>
      <c r="CYI50" s="284">
        <v>35000000</v>
      </c>
      <c r="CYJ50" s="276" t="s">
        <v>2836</v>
      </c>
      <c r="CYK50" s="463" t="s">
        <v>933</v>
      </c>
      <c r="CYL50" s="465" t="s">
        <v>969</v>
      </c>
      <c r="CYM50" s="466" t="s">
        <v>970</v>
      </c>
      <c r="CYN50" s="466" t="s">
        <v>971</v>
      </c>
      <c r="CYO50" s="466" t="s">
        <v>972</v>
      </c>
      <c r="CYP50" s="466" t="s">
        <v>973</v>
      </c>
      <c r="CYQ50" s="284">
        <v>35000000</v>
      </c>
      <c r="CYR50" s="276" t="s">
        <v>2836</v>
      </c>
      <c r="CYS50" s="463" t="s">
        <v>933</v>
      </c>
      <c r="CYT50" s="465" t="s">
        <v>969</v>
      </c>
      <c r="CYU50" s="466" t="s">
        <v>970</v>
      </c>
      <c r="CYV50" s="466" t="s">
        <v>971</v>
      </c>
      <c r="CYW50" s="466" t="s">
        <v>972</v>
      </c>
      <c r="CYX50" s="466" t="s">
        <v>973</v>
      </c>
      <c r="CYY50" s="284">
        <v>35000000</v>
      </c>
      <c r="CYZ50" s="276" t="s">
        <v>2836</v>
      </c>
      <c r="CZA50" s="463" t="s">
        <v>933</v>
      </c>
      <c r="CZB50" s="465" t="s">
        <v>969</v>
      </c>
      <c r="CZC50" s="466" t="s">
        <v>970</v>
      </c>
      <c r="CZD50" s="466" t="s">
        <v>971</v>
      </c>
      <c r="CZE50" s="466" t="s">
        <v>972</v>
      </c>
      <c r="CZF50" s="466" t="s">
        <v>973</v>
      </c>
      <c r="CZG50" s="284">
        <v>35000000</v>
      </c>
      <c r="CZH50" s="276" t="s">
        <v>2836</v>
      </c>
      <c r="CZI50" s="463" t="s">
        <v>933</v>
      </c>
      <c r="CZJ50" s="465" t="s">
        <v>969</v>
      </c>
      <c r="CZK50" s="466" t="s">
        <v>970</v>
      </c>
      <c r="CZL50" s="466" t="s">
        <v>971</v>
      </c>
      <c r="CZM50" s="466" t="s">
        <v>972</v>
      </c>
      <c r="CZN50" s="466" t="s">
        <v>973</v>
      </c>
      <c r="CZO50" s="284">
        <v>35000000</v>
      </c>
      <c r="CZP50" s="276" t="s">
        <v>2836</v>
      </c>
      <c r="CZQ50" s="463" t="s">
        <v>933</v>
      </c>
      <c r="CZR50" s="465" t="s">
        <v>969</v>
      </c>
      <c r="CZS50" s="466" t="s">
        <v>970</v>
      </c>
      <c r="CZT50" s="466" t="s">
        <v>971</v>
      </c>
      <c r="CZU50" s="466" t="s">
        <v>972</v>
      </c>
      <c r="CZV50" s="466" t="s">
        <v>973</v>
      </c>
      <c r="CZW50" s="284">
        <v>35000000</v>
      </c>
      <c r="CZX50" s="276" t="s">
        <v>2836</v>
      </c>
      <c r="CZY50" s="463" t="s">
        <v>933</v>
      </c>
      <c r="CZZ50" s="465" t="s">
        <v>969</v>
      </c>
      <c r="DAA50" s="466" t="s">
        <v>970</v>
      </c>
      <c r="DAB50" s="466" t="s">
        <v>971</v>
      </c>
      <c r="DAC50" s="466" t="s">
        <v>972</v>
      </c>
      <c r="DAD50" s="466" t="s">
        <v>973</v>
      </c>
      <c r="DAE50" s="284">
        <v>35000000</v>
      </c>
      <c r="DAF50" s="276" t="s">
        <v>2836</v>
      </c>
      <c r="DAG50" s="463" t="s">
        <v>933</v>
      </c>
      <c r="DAH50" s="465" t="s">
        <v>969</v>
      </c>
      <c r="DAI50" s="466" t="s">
        <v>970</v>
      </c>
      <c r="DAJ50" s="466" t="s">
        <v>971</v>
      </c>
      <c r="DAK50" s="466" t="s">
        <v>972</v>
      </c>
      <c r="DAL50" s="466" t="s">
        <v>973</v>
      </c>
      <c r="DAM50" s="284">
        <v>35000000</v>
      </c>
      <c r="DAN50" s="276" t="s">
        <v>2836</v>
      </c>
      <c r="DAO50" s="463" t="s">
        <v>933</v>
      </c>
      <c r="DAP50" s="465" t="s">
        <v>969</v>
      </c>
      <c r="DAQ50" s="466" t="s">
        <v>970</v>
      </c>
      <c r="DAR50" s="466" t="s">
        <v>971</v>
      </c>
      <c r="DAS50" s="466" t="s">
        <v>972</v>
      </c>
      <c r="DAT50" s="466" t="s">
        <v>973</v>
      </c>
      <c r="DAU50" s="284">
        <v>35000000</v>
      </c>
      <c r="DAV50" s="276" t="s">
        <v>2836</v>
      </c>
      <c r="DAW50" s="463" t="s">
        <v>933</v>
      </c>
      <c r="DAX50" s="465" t="s">
        <v>969</v>
      </c>
      <c r="DAY50" s="466" t="s">
        <v>970</v>
      </c>
      <c r="DAZ50" s="466" t="s">
        <v>971</v>
      </c>
      <c r="DBA50" s="466" t="s">
        <v>972</v>
      </c>
      <c r="DBB50" s="466" t="s">
        <v>973</v>
      </c>
      <c r="DBC50" s="284">
        <v>35000000</v>
      </c>
      <c r="DBD50" s="276" t="s">
        <v>2836</v>
      </c>
      <c r="DBE50" s="463" t="s">
        <v>933</v>
      </c>
      <c r="DBF50" s="465" t="s">
        <v>969</v>
      </c>
      <c r="DBG50" s="466" t="s">
        <v>970</v>
      </c>
      <c r="DBH50" s="466" t="s">
        <v>971</v>
      </c>
      <c r="DBI50" s="466" t="s">
        <v>972</v>
      </c>
      <c r="DBJ50" s="466" t="s">
        <v>973</v>
      </c>
      <c r="DBK50" s="284">
        <v>35000000</v>
      </c>
      <c r="DBL50" s="276" t="s">
        <v>2836</v>
      </c>
      <c r="DBM50" s="463" t="s">
        <v>933</v>
      </c>
      <c r="DBN50" s="465" t="s">
        <v>969</v>
      </c>
      <c r="DBO50" s="466" t="s">
        <v>970</v>
      </c>
      <c r="DBP50" s="466" t="s">
        <v>971</v>
      </c>
      <c r="DBQ50" s="466" t="s">
        <v>972</v>
      </c>
      <c r="DBR50" s="466" t="s">
        <v>973</v>
      </c>
      <c r="DBS50" s="284">
        <v>35000000</v>
      </c>
      <c r="DBT50" s="276" t="s">
        <v>2836</v>
      </c>
      <c r="DBU50" s="463" t="s">
        <v>933</v>
      </c>
      <c r="DBV50" s="465" t="s">
        <v>969</v>
      </c>
      <c r="DBW50" s="466" t="s">
        <v>970</v>
      </c>
      <c r="DBX50" s="466" t="s">
        <v>971</v>
      </c>
      <c r="DBY50" s="466" t="s">
        <v>972</v>
      </c>
      <c r="DBZ50" s="466" t="s">
        <v>973</v>
      </c>
      <c r="DCA50" s="284">
        <v>35000000</v>
      </c>
      <c r="DCB50" s="276" t="s">
        <v>2836</v>
      </c>
      <c r="DCC50" s="463" t="s">
        <v>933</v>
      </c>
      <c r="DCD50" s="465" t="s">
        <v>969</v>
      </c>
      <c r="DCE50" s="466" t="s">
        <v>970</v>
      </c>
      <c r="DCF50" s="466" t="s">
        <v>971</v>
      </c>
      <c r="DCG50" s="466" t="s">
        <v>972</v>
      </c>
      <c r="DCH50" s="466" t="s">
        <v>973</v>
      </c>
      <c r="DCI50" s="284">
        <v>35000000</v>
      </c>
      <c r="DCJ50" s="276" t="s">
        <v>2836</v>
      </c>
      <c r="DCK50" s="463" t="s">
        <v>933</v>
      </c>
      <c r="DCL50" s="465" t="s">
        <v>969</v>
      </c>
      <c r="DCM50" s="466" t="s">
        <v>970</v>
      </c>
      <c r="DCN50" s="466" t="s">
        <v>971</v>
      </c>
      <c r="DCO50" s="466" t="s">
        <v>972</v>
      </c>
      <c r="DCP50" s="466" t="s">
        <v>973</v>
      </c>
      <c r="DCQ50" s="284">
        <v>35000000</v>
      </c>
      <c r="DCR50" s="276" t="s">
        <v>2836</v>
      </c>
      <c r="DCS50" s="463" t="s">
        <v>933</v>
      </c>
      <c r="DCT50" s="465" t="s">
        <v>969</v>
      </c>
      <c r="DCU50" s="466" t="s">
        <v>970</v>
      </c>
      <c r="DCV50" s="466" t="s">
        <v>971</v>
      </c>
      <c r="DCW50" s="466" t="s">
        <v>972</v>
      </c>
      <c r="DCX50" s="466" t="s">
        <v>973</v>
      </c>
      <c r="DCY50" s="284">
        <v>35000000</v>
      </c>
      <c r="DCZ50" s="276" t="s">
        <v>2836</v>
      </c>
      <c r="DDA50" s="463" t="s">
        <v>933</v>
      </c>
      <c r="DDB50" s="465" t="s">
        <v>969</v>
      </c>
      <c r="DDC50" s="466" t="s">
        <v>970</v>
      </c>
      <c r="DDD50" s="466" t="s">
        <v>971</v>
      </c>
      <c r="DDE50" s="466" t="s">
        <v>972</v>
      </c>
      <c r="DDF50" s="466" t="s">
        <v>973</v>
      </c>
      <c r="DDG50" s="284">
        <v>35000000</v>
      </c>
      <c r="DDH50" s="276" t="s">
        <v>2836</v>
      </c>
      <c r="DDI50" s="463" t="s">
        <v>933</v>
      </c>
      <c r="DDJ50" s="465" t="s">
        <v>969</v>
      </c>
      <c r="DDK50" s="466" t="s">
        <v>970</v>
      </c>
      <c r="DDL50" s="466" t="s">
        <v>971</v>
      </c>
      <c r="DDM50" s="466" t="s">
        <v>972</v>
      </c>
      <c r="DDN50" s="466" t="s">
        <v>973</v>
      </c>
      <c r="DDO50" s="284">
        <v>35000000</v>
      </c>
      <c r="DDP50" s="276" t="s">
        <v>2836</v>
      </c>
      <c r="DDQ50" s="463" t="s">
        <v>933</v>
      </c>
      <c r="DDR50" s="465" t="s">
        <v>969</v>
      </c>
      <c r="DDS50" s="466" t="s">
        <v>970</v>
      </c>
      <c r="DDT50" s="466" t="s">
        <v>971</v>
      </c>
      <c r="DDU50" s="466" t="s">
        <v>972</v>
      </c>
      <c r="DDV50" s="466" t="s">
        <v>973</v>
      </c>
      <c r="DDW50" s="284">
        <v>35000000</v>
      </c>
      <c r="DDX50" s="276" t="s">
        <v>2836</v>
      </c>
      <c r="DDY50" s="463" t="s">
        <v>933</v>
      </c>
      <c r="DDZ50" s="465" t="s">
        <v>969</v>
      </c>
      <c r="DEA50" s="466" t="s">
        <v>970</v>
      </c>
      <c r="DEB50" s="466" t="s">
        <v>971</v>
      </c>
      <c r="DEC50" s="466" t="s">
        <v>972</v>
      </c>
      <c r="DED50" s="466" t="s">
        <v>973</v>
      </c>
      <c r="DEE50" s="284">
        <v>35000000</v>
      </c>
      <c r="DEF50" s="276" t="s">
        <v>2836</v>
      </c>
      <c r="DEG50" s="463" t="s">
        <v>933</v>
      </c>
      <c r="DEH50" s="465" t="s">
        <v>969</v>
      </c>
      <c r="DEI50" s="466" t="s">
        <v>970</v>
      </c>
      <c r="DEJ50" s="466" t="s">
        <v>971</v>
      </c>
      <c r="DEK50" s="466" t="s">
        <v>972</v>
      </c>
      <c r="DEL50" s="466" t="s">
        <v>973</v>
      </c>
      <c r="DEM50" s="284">
        <v>35000000</v>
      </c>
      <c r="DEN50" s="276" t="s">
        <v>2836</v>
      </c>
      <c r="DEO50" s="463" t="s">
        <v>933</v>
      </c>
      <c r="DEP50" s="465" t="s">
        <v>969</v>
      </c>
      <c r="DEQ50" s="466" t="s">
        <v>970</v>
      </c>
      <c r="DER50" s="466" t="s">
        <v>971</v>
      </c>
      <c r="DES50" s="466" t="s">
        <v>972</v>
      </c>
      <c r="DET50" s="466" t="s">
        <v>973</v>
      </c>
      <c r="DEU50" s="284">
        <v>35000000</v>
      </c>
      <c r="DEV50" s="276" t="s">
        <v>2836</v>
      </c>
      <c r="DEW50" s="463" t="s">
        <v>933</v>
      </c>
      <c r="DEX50" s="465" t="s">
        <v>969</v>
      </c>
      <c r="DEY50" s="466" t="s">
        <v>970</v>
      </c>
      <c r="DEZ50" s="466" t="s">
        <v>971</v>
      </c>
      <c r="DFA50" s="466" t="s">
        <v>972</v>
      </c>
      <c r="DFB50" s="466" t="s">
        <v>973</v>
      </c>
      <c r="DFC50" s="284">
        <v>35000000</v>
      </c>
      <c r="DFD50" s="276" t="s">
        <v>2836</v>
      </c>
      <c r="DFE50" s="463" t="s">
        <v>933</v>
      </c>
      <c r="DFF50" s="465" t="s">
        <v>969</v>
      </c>
      <c r="DFG50" s="466" t="s">
        <v>970</v>
      </c>
      <c r="DFH50" s="466" t="s">
        <v>971</v>
      </c>
      <c r="DFI50" s="466" t="s">
        <v>972</v>
      </c>
      <c r="DFJ50" s="466" t="s">
        <v>973</v>
      </c>
      <c r="DFK50" s="284">
        <v>35000000</v>
      </c>
      <c r="DFL50" s="276" t="s">
        <v>2836</v>
      </c>
      <c r="DFM50" s="463" t="s">
        <v>933</v>
      </c>
      <c r="DFN50" s="465" t="s">
        <v>969</v>
      </c>
      <c r="DFO50" s="466" t="s">
        <v>970</v>
      </c>
      <c r="DFP50" s="466" t="s">
        <v>971</v>
      </c>
      <c r="DFQ50" s="466" t="s">
        <v>972</v>
      </c>
      <c r="DFR50" s="466" t="s">
        <v>973</v>
      </c>
      <c r="DFS50" s="284">
        <v>35000000</v>
      </c>
      <c r="DFT50" s="276" t="s">
        <v>2836</v>
      </c>
      <c r="DFU50" s="463" t="s">
        <v>933</v>
      </c>
      <c r="DFV50" s="465" t="s">
        <v>969</v>
      </c>
      <c r="DFW50" s="466" t="s">
        <v>970</v>
      </c>
      <c r="DFX50" s="466" t="s">
        <v>971</v>
      </c>
      <c r="DFY50" s="466" t="s">
        <v>972</v>
      </c>
      <c r="DFZ50" s="466" t="s">
        <v>973</v>
      </c>
      <c r="DGA50" s="284">
        <v>35000000</v>
      </c>
      <c r="DGB50" s="276" t="s">
        <v>2836</v>
      </c>
      <c r="DGC50" s="463" t="s">
        <v>933</v>
      </c>
      <c r="DGD50" s="465" t="s">
        <v>969</v>
      </c>
      <c r="DGE50" s="466" t="s">
        <v>970</v>
      </c>
      <c r="DGF50" s="466" t="s">
        <v>971</v>
      </c>
      <c r="DGG50" s="466" t="s">
        <v>972</v>
      </c>
      <c r="DGH50" s="466" t="s">
        <v>973</v>
      </c>
      <c r="DGI50" s="284">
        <v>35000000</v>
      </c>
      <c r="DGJ50" s="276" t="s">
        <v>2836</v>
      </c>
      <c r="DGK50" s="463" t="s">
        <v>933</v>
      </c>
      <c r="DGL50" s="465" t="s">
        <v>969</v>
      </c>
      <c r="DGM50" s="466" t="s">
        <v>970</v>
      </c>
      <c r="DGN50" s="466" t="s">
        <v>971</v>
      </c>
      <c r="DGO50" s="466" t="s">
        <v>972</v>
      </c>
      <c r="DGP50" s="466" t="s">
        <v>973</v>
      </c>
      <c r="DGQ50" s="284">
        <v>35000000</v>
      </c>
      <c r="DGR50" s="276" t="s">
        <v>2836</v>
      </c>
      <c r="DGS50" s="463" t="s">
        <v>933</v>
      </c>
      <c r="DGT50" s="465" t="s">
        <v>969</v>
      </c>
      <c r="DGU50" s="466" t="s">
        <v>970</v>
      </c>
      <c r="DGV50" s="466" t="s">
        <v>971</v>
      </c>
      <c r="DGW50" s="466" t="s">
        <v>972</v>
      </c>
      <c r="DGX50" s="466" t="s">
        <v>973</v>
      </c>
      <c r="DGY50" s="284">
        <v>35000000</v>
      </c>
      <c r="DGZ50" s="276" t="s">
        <v>2836</v>
      </c>
      <c r="DHA50" s="463" t="s">
        <v>933</v>
      </c>
      <c r="DHB50" s="465" t="s">
        <v>969</v>
      </c>
      <c r="DHC50" s="466" t="s">
        <v>970</v>
      </c>
      <c r="DHD50" s="466" t="s">
        <v>971</v>
      </c>
      <c r="DHE50" s="466" t="s">
        <v>972</v>
      </c>
      <c r="DHF50" s="466" t="s">
        <v>973</v>
      </c>
      <c r="DHG50" s="284">
        <v>35000000</v>
      </c>
      <c r="DHH50" s="276" t="s">
        <v>2836</v>
      </c>
      <c r="DHI50" s="463" t="s">
        <v>933</v>
      </c>
      <c r="DHJ50" s="465" t="s">
        <v>969</v>
      </c>
      <c r="DHK50" s="466" t="s">
        <v>970</v>
      </c>
      <c r="DHL50" s="466" t="s">
        <v>971</v>
      </c>
      <c r="DHM50" s="466" t="s">
        <v>972</v>
      </c>
      <c r="DHN50" s="466" t="s">
        <v>973</v>
      </c>
      <c r="DHO50" s="284">
        <v>35000000</v>
      </c>
      <c r="DHP50" s="276" t="s">
        <v>2836</v>
      </c>
      <c r="DHQ50" s="463" t="s">
        <v>933</v>
      </c>
      <c r="DHR50" s="465" t="s">
        <v>969</v>
      </c>
      <c r="DHS50" s="466" t="s">
        <v>970</v>
      </c>
      <c r="DHT50" s="466" t="s">
        <v>971</v>
      </c>
      <c r="DHU50" s="466" t="s">
        <v>972</v>
      </c>
      <c r="DHV50" s="466" t="s">
        <v>973</v>
      </c>
      <c r="DHW50" s="284">
        <v>35000000</v>
      </c>
      <c r="DHX50" s="276" t="s">
        <v>2836</v>
      </c>
      <c r="DHY50" s="463" t="s">
        <v>933</v>
      </c>
      <c r="DHZ50" s="465" t="s">
        <v>969</v>
      </c>
      <c r="DIA50" s="466" t="s">
        <v>970</v>
      </c>
      <c r="DIB50" s="466" t="s">
        <v>971</v>
      </c>
      <c r="DIC50" s="466" t="s">
        <v>972</v>
      </c>
      <c r="DID50" s="466" t="s">
        <v>973</v>
      </c>
      <c r="DIE50" s="284">
        <v>35000000</v>
      </c>
      <c r="DIF50" s="276" t="s">
        <v>2836</v>
      </c>
      <c r="DIG50" s="463" t="s">
        <v>933</v>
      </c>
      <c r="DIH50" s="465" t="s">
        <v>969</v>
      </c>
      <c r="DII50" s="466" t="s">
        <v>970</v>
      </c>
      <c r="DIJ50" s="466" t="s">
        <v>971</v>
      </c>
      <c r="DIK50" s="466" t="s">
        <v>972</v>
      </c>
      <c r="DIL50" s="466" t="s">
        <v>973</v>
      </c>
      <c r="DIM50" s="284">
        <v>35000000</v>
      </c>
      <c r="DIN50" s="276" t="s">
        <v>2836</v>
      </c>
      <c r="DIO50" s="463" t="s">
        <v>933</v>
      </c>
      <c r="DIP50" s="465" t="s">
        <v>969</v>
      </c>
      <c r="DIQ50" s="466" t="s">
        <v>970</v>
      </c>
      <c r="DIR50" s="466" t="s">
        <v>971</v>
      </c>
      <c r="DIS50" s="466" t="s">
        <v>972</v>
      </c>
      <c r="DIT50" s="466" t="s">
        <v>973</v>
      </c>
      <c r="DIU50" s="284">
        <v>35000000</v>
      </c>
      <c r="DIV50" s="276" t="s">
        <v>2836</v>
      </c>
      <c r="DIW50" s="463" t="s">
        <v>933</v>
      </c>
      <c r="DIX50" s="465" t="s">
        <v>969</v>
      </c>
      <c r="DIY50" s="466" t="s">
        <v>970</v>
      </c>
      <c r="DIZ50" s="466" t="s">
        <v>971</v>
      </c>
      <c r="DJA50" s="466" t="s">
        <v>972</v>
      </c>
      <c r="DJB50" s="466" t="s">
        <v>973</v>
      </c>
      <c r="DJC50" s="284">
        <v>35000000</v>
      </c>
      <c r="DJD50" s="276" t="s">
        <v>2836</v>
      </c>
      <c r="DJE50" s="463" t="s">
        <v>933</v>
      </c>
      <c r="DJF50" s="465" t="s">
        <v>969</v>
      </c>
      <c r="DJG50" s="466" t="s">
        <v>970</v>
      </c>
      <c r="DJH50" s="466" t="s">
        <v>971</v>
      </c>
      <c r="DJI50" s="466" t="s">
        <v>972</v>
      </c>
      <c r="DJJ50" s="466" t="s">
        <v>973</v>
      </c>
      <c r="DJK50" s="284">
        <v>35000000</v>
      </c>
      <c r="DJL50" s="276" t="s">
        <v>2836</v>
      </c>
      <c r="DJM50" s="463" t="s">
        <v>933</v>
      </c>
      <c r="DJN50" s="465" t="s">
        <v>969</v>
      </c>
      <c r="DJO50" s="466" t="s">
        <v>970</v>
      </c>
      <c r="DJP50" s="466" t="s">
        <v>971</v>
      </c>
      <c r="DJQ50" s="466" t="s">
        <v>972</v>
      </c>
      <c r="DJR50" s="466" t="s">
        <v>973</v>
      </c>
      <c r="DJS50" s="284">
        <v>35000000</v>
      </c>
      <c r="DJT50" s="276" t="s">
        <v>2836</v>
      </c>
      <c r="DJU50" s="463" t="s">
        <v>933</v>
      </c>
      <c r="DJV50" s="465" t="s">
        <v>969</v>
      </c>
      <c r="DJW50" s="466" t="s">
        <v>970</v>
      </c>
      <c r="DJX50" s="466" t="s">
        <v>971</v>
      </c>
      <c r="DJY50" s="466" t="s">
        <v>972</v>
      </c>
      <c r="DJZ50" s="466" t="s">
        <v>973</v>
      </c>
      <c r="DKA50" s="284">
        <v>35000000</v>
      </c>
      <c r="DKB50" s="276" t="s">
        <v>2836</v>
      </c>
      <c r="DKC50" s="463" t="s">
        <v>933</v>
      </c>
      <c r="DKD50" s="465" t="s">
        <v>969</v>
      </c>
      <c r="DKE50" s="466" t="s">
        <v>970</v>
      </c>
      <c r="DKF50" s="466" t="s">
        <v>971</v>
      </c>
      <c r="DKG50" s="466" t="s">
        <v>972</v>
      </c>
      <c r="DKH50" s="466" t="s">
        <v>973</v>
      </c>
      <c r="DKI50" s="284">
        <v>35000000</v>
      </c>
      <c r="DKJ50" s="276" t="s">
        <v>2836</v>
      </c>
      <c r="DKK50" s="463" t="s">
        <v>933</v>
      </c>
      <c r="DKL50" s="465" t="s">
        <v>969</v>
      </c>
      <c r="DKM50" s="466" t="s">
        <v>970</v>
      </c>
      <c r="DKN50" s="466" t="s">
        <v>971</v>
      </c>
      <c r="DKO50" s="466" t="s">
        <v>972</v>
      </c>
      <c r="DKP50" s="466" t="s">
        <v>973</v>
      </c>
      <c r="DKQ50" s="284">
        <v>35000000</v>
      </c>
      <c r="DKR50" s="276" t="s">
        <v>2836</v>
      </c>
      <c r="DKS50" s="463" t="s">
        <v>933</v>
      </c>
      <c r="DKT50" s="465" t="s">
        <v>969</v>
      </c>
      <c r="DKU50" s="466" t="s">
        <v>970</v>
      </c>
      <c r="DKV50" s="466" t="s">
        <v>971</v>
      </c>
      <c r="DKW50" s="466" t="s">
        <v>972</v>
      </c>
      <c r="DKX50" s="466" t="s">
        <v>973</v>
      </c>
      <c r="DKY50" s="284">
        <v>35000000</v>
      </c>
      <c r="DKZ50" s="276" t="s">
        <v>2836</v>
      </c>
      <c r="DLA50" s="463" t="s">
        <v>933</v>
      </c>
      <c r="DLB50" s="465" t="s">
        <v>969</v>
      </c>
      <c r="DLC50" s="466" t="s">
        <v>970</v>
      </c>
      <c r="DLD50" s="466" t="s">
        <v>971</v>
      </c>
      <c r="DLE50" s="466" t="s">
        <v>972</v>
      </c>
      <c r="DLF50" s="466" t="s">
        <v>973</v>
      </c>
      <c r="DLG50" s="284">
        <v>35000000</v>
      </c>
      <c r="DLH50" s="276" t="s">
        <v>2836</v>
      </c>
      <c r="DLI50" s="463" t="s">
        <v>933</v>
      </c>
      <c r="DLJ50" s="465" t="s">
        <v>969</v>
      </c>
      <c r="DLK50" s="466" t="s">
        <v>970</v>
      </c>
      <c r="DLL50" s="466" t="s">
        <v>971</v>
      </c>
      <c r="DLM50" s="466" t="s">
        <v>972</v>
      </c>
      <c r="DLN50" s="466" t="s">
        <v>973</v>
      </c>
      <c r="DLO50" s="284">
        <v>35000000</v>
      </c>
      <c r="DLP50" s="276" t="s">
        <v>2836</v>
      </c>
      <c r="DLQ50" s="463" t="s">
        <v>933</v>
      </c>
      <c r="DLR50" s="465" t="s">
        <v>969</v>
      </c>
      <c r="DLS50" s="466" t="s">
        <v>970</v>
      </c>
      <c r="DLT50" s="466" t="s">
        <v>971</v>
      </c>
      <c r="DLU50" s="466" t="s">
        <v>972</v>
      </c>
      <c r="DLV50" s="466" t="s">
        <v>973</v>
      </c>
      <c r="DLW50" s="284">
        <v>35000000</v>
      </c>
      <c r="DLX50" s="276" t="s">
        <v>2836</v>
      </c>
      <c r="DLY50" s="463" t="s">
        <v>933</v>
      </c>
      <c r="DLZ50" s="465" t="s">
        <v>969</v>
      </c>
      <c r="DMA50" s="466" t="s">
        <v>970</v>
      </c>
      <c r="DMB50" s="466" t="s">
        <v>971</v>
      </c>
      <c r="DMC50" s="466" t="s">
        <v>972</v>
      </c>
      <c r="DMD50" s="466" t="s">
        <v>973</v>
      </c>
      <c r="DME50" s="284">
        <v>35000000</v>
      </c>
      <c r="DMF50" s="276" t="s">
        <v>2836</v>
      </c>
      <c r="DMG50" s="463" t="s">
        <v>933</v>
      </c>
      <c r="DMH50" s="465" t="s">
        <v>969</v>
      </c>
      <c r="DMI50" s="466" t="s">
        <v>970</v>
      </c>
      <c r="DMJ50" s="466" t="s">
        <v>971</v>
      </c>
      <c r="DMK50" s="466" t="s">
        <v>972</v>
      </c>
      <c r="DML50" s="466" t="s">
        <v>973</v>
      </c>
      <c r="DMM50" s="284">
        <v>35000000</v>
      </c>
      <c r="DMN50" s="276" t="s">
        <v>2836</v>
      </c>
      <c r="DMO50" s="463" t="s">
        <v>933</v>
      </c>
      <c r="DMP50" s="465" t="s">
        <v>969</v>
      </c>
      <c r="DMQ50" s="466" t="s">
        <v>970</v>
      </c>
      <c r="DMR50" s="466" t="s">
        <v>971</v>
      </c>
      <c r="DMS50" s="466" t="s">
        <v>972</v>
      </c>
      <c r="DMT50" s="466" t="s">
        <v>973</v>
      </c>
      <c r="DMU50" s="284">
        <v>35000000</v>
      </c>
      <c r="DMV50" s="276" t="s">
        <v>2836</v>
      </c>
      <c r="DMW50" s="463" t="s">
        <v>933</v>
      </c>
      <c r="DMX50" s="465" t="s">
        <v>969</v>
      </c>
      <c r="DMY50" s="466" t="s">
        <v>970</v>
      </c>
      <c r="DMZ50" s="466" t="s">
        <v>971</v>
      </c>
      <c r="DNA50" s="466" t="s">
        <v>972</v>
      </c>
      <c r="DNB50" s="466" t="s">
        <v>973</v>
      </c>
      <c r="DNC50" s="284">
        <v>35000000</v>
      </c>
      <c r="DND50" s="276" t="s">
        <v>2836</v>
      </c>
      <c r="DNE50" s="463" t="s">
        <v>933</v>
      </c>
      <c r="DNF50" s="465" t="s">
        <v>969</v>
      </c>
      <c r="DNG50" s="466" t="s">
        <v>970</v>
      </c>
      <c r="DNH50" s="466" t="s">
        <v>971</v>
      </c>
      <c r="DNI50" s="466" t="s">
        <v>972</v>
      </c>
      <c r="DNJ50" s="466" t="s">
        <v>973</v>
      </c>
      <c r="DNK50" s="284">
        <v>35000000</v>
      </c>
      <c r="DNL50" s="276" t="s">
        <v>2836</v>
      </c>
      <c r="DNM50" s="463" t="s">
        <v>933</v>
      </c>
      <c r="DNN50" s="465" t="s">
        <v>969</v>
      </c>
      <c r="DNO50" s="466" t="s">
        <v>970</v>
      </c>
      <c r="DNP50" s="466" t="s">
        <v>971</v>
      </c>
      <c r="DNQ50" s="466" t="s">
        <v>972</v>
      </c>
      <c r="DNR50" s="466" t="s">
        <v>973</v>
      </c>
      <c r="DNS50" s="284">
        <v>35000000</v>
      </c>
      <c r="DNT50" s="276" t="s">
        <v>2836</v>
      </c>
      <c r="DNU50" s="463" t="s">
        <v>933</v>
      </c>
      <c r="DNV50" s="465" t="s">
        <v>969</v>
      </c>
      <c r="DNW50" s="466" t="s">
        <v>970</v>
      </c>
      <c r="DNX50" s="466" t="s">
        <v>971</v>
      </c>
      <c r="DNY50" s="466" t="s">
        <v>972</v>
      </c>
      <c r="DNZ50" s="466" t="s">
        <v>973</v>
      </c>
      <c r="DOA50" s="284">
        <v>35000000</v>
      </c>
      <c r="DOB50" s="276" t="s">
        <v>2836</v>
      </c>
      <c r="DOC50" s="463" t="s">
        <v>933</v>
      </c>
      <c r="DOD50" s="465" t="s">
        <v>969</v>
      </c>
      <c r="DOE50" s="466" t="s">
        <v>970</v>
      </c>
      <c r="DOF50" s="466" t="s">
        <v>971</v>
      </c>
      <c r="DOG50" s="466" t="s">
        <v>972</v>
      </c>
      <c r="DOH50" s="466" t="s">
        <v>973</v>
      </c>
      <c r="DOI50" s="284">
        <v>35000000</v>
      </c>
      <c r="DOJ50" s="276" t="s">
        <v>2836</v>
      </c>
      <c r="DOK50" s="463" t="s">
        <v>933</v>
      </c>
      <c r="DOL50" s="465" t="s">
        <v>969</v>
      </c>
      <c r="DOM50" s="466" t="s">
        <v>970</v>
      </c>
      <c r="DON50" s="466" t="s">
        <v>971</v>
      </c>
      <c r="DOO50" s="466" t="s">
        <v>972</v>
      </c>
      <c r="DOP50" s="466" t="s">
        <v>973</v>
      </c>
      <c r="DOQ50" s="284">
        <v>35000000</v>
      </c>
      <c r="DOR50" s="276" t="s">
        <v>2836</v>
      </c>
      <c r="DOS50" s="463" t="s">
        <v>933</v>
      </c>
      <c r="DOT50" s="465" t="s">
        <v>969</v>
      </c>
      <c r="DOU50" s="466" t="s">
        <v>970</v>
      </c>
      <c r="DOV50" s="466" t="s">
        <v>971</v>
      </c>
      <c r="DOW50" s="466" t="s">
        <v>972</v>
      </c>
      <c r="DOX50" s="466" t="s">
        <v>973</v>
      </c>
      <c r="DOY50" s="284">
        <v>35000000</v>
      </c>
      <c r="DOZ50" s="276" t="s">
        <v>2836</v>
      </c>
      <c r="DPA50" s="463" t="s">
        <v>933</v>
      </c>
      <c r="DPB50" s="465" t="s">
        <v>969</v>
      </c>
      <c r="DPC50" s="466" t="s">
        <v>970</v>
      </c>
      <c r="DPD50" s="466" t="s">
        <v>971</v>
      </c>
      <c r="DPE50" s="466" t="s">
        <v>972</v>
      </c>
      <c r="DPF50" s="466" t="s">
        <v>973</v>
      </c>
      <c r="DPG50" s="284">
        <v>35000000</v>
      </c>
      <c r="DPH50" s="276" t="s">
        <v>2836</v>
      </c>
      <c r="DPI50" s="463" t="s">
        <v>933</v>
      </c>
      <c r="DPJ50" s="465" t="s">
        <v>969</v>
      </c>
      <c r="DPK50" s="466" t="s">
        <v>970</v>
      </c>
      <c r="DPL50" s="466" t="s">
        <v>971</v>
      </c>
      <c r="DPM50" s="466" t="s">
        <v>972</v>
      </c>
      <c r="DPN50" s="466" t="s">
        <v>973</v>
      </c>
      <c r="DPO50" s="284">
        <v>35000000</v>
      </c>
      <c r="DPP50" s="276" t="s">
        <v>2836</v>
      </c>
      <c r="DPQ50" s="463" t="s">
        <v>933</v>
      </c>
      <c r="DPR50" s="465" t="s">
        <v>969</v>
      </c>
      <c r="DPS50" s="466" t="s">
        <v>970</v>
      </c>
      <c r="DPT50" s="466" t="s">
        <v>971</v>
      </c>
      <c r="DPU50" s="466" t="s">
        <v>972</v>
      </c>
      <c r="DPV50" s="466" t="s">
        <v>973</v>
      </c>
      <c r="DPW50" s="284">
        <v>35000000</v>
      </c>
      <c r="DPX50" s="276" t="s">
        <v>2836</v>
      </c>
      <c r="DPY50" s="463" t="s">
        <v>933</v>
      </c>
      <c r="DPZ50" s="465" t="s">
        <v>969</v>
      </c>
      <c r="DQA50" s="466" t="s">
        <v>970</v>
      </c>
      <c r="DQB50" s="466" t="s">
        <v>971</v>
      </c>
      <c r="DQC50" s="466" t="s">
        <v>972</v>
      </c>
      <c r="DQD50" s="466" t="s">
        <v>973</v>
      </c>
      <c r="DQE50" s="284">
        <v>35000000</v>
      </c>
      <c r="DQF50" s="276" t="s">
        <v>2836</v>
      </c>
      <c r="DQG50" s="463" t="s">
        <v>933</v>
      </c>
      <c r="DQH50" s="465" t="s">
        <v>969</v>
      </c>
      <c r="DQI50" s="466" t="s">
        <v>970</v>
      </c>
      <c r="DQJ50" s="466" t="s">
        <v>971</v>
      </c>
      <c r="DQK50" s="466" t="s">
        <v>972</v>
      </c>
      <c r="DQL50" s="466" t="s">
        <v>973</v>
      </c>
      <c r="DQM50" s="284">
        <v>35000000</v>
      </c>
      <c r="DQN50" s="276" t="s">
        <v>2836</v>
      </c>
      <c r="DQO50" s="463" t="s">
        <v>933</v>
      </c>
      <c r="DQP50" s="465" t="s">
        <v>969</v>
      </c>
      <c r="DQQ50" s="466" t="s">
        <v>970</v>
      </c>
      <c r="DQR50" s="466" t="s">
        <v>971</v>
      </c>
      <c r="DQS50" s="466" t="s">
        <v>972</v>
      </c>
      <c r="DQT50" s="466" t="s">
        <v>973</v>
      </c>
      <c r="DQU50" s="284">
        <v>35000000</v>
      </c>
      <c r="DQV50" s="276" t="s">
        <v>2836</v>
      </c>
      <c r="DQW50" s="463" t="s">
        <v>933</v>
      </c>
      <c r="DQX50" s="465" t="s">
        <v>969</v>
      </c>
      <c r="DQY50" s="466" t="s">
        <v>970</v>
      </c>
      <c r="DQZ50" s="466" t="s">
        <v>971</v>
      </c>
      <c r="DRA50" s="466" t="s">
        <v>972</v>
      </c>
      <c r="DRB50" s="466" t="s">
        <v>973</v>
      </c>
      <c r="DRC50" s="284">
        <v>35000000</v>
      </c>
      <c r="DRD50" s="276" t="s">
        <v>2836</v>
      </c>
      <c r="DRE50" s="463" t="s">
        <v>933</v>
      </c>
      <c r="DRF50" s="465" t="s">
        <v>969</v>
      </c>
      <c r="DRG50" s="466" t="s">
        <v>970</v>
      </c>
      <c r="DRH50" s="466" t="s">
        <v>971</v>
      </c>
      <c r="DRI50" s="466" t="s">
        <v>972</v>
      </c>
      <c r="DRJ50" s="466" t="s">
        <v>973</v>
      </c>
      <c r="DRK50" s="284">
        <v>35000000</v>
      </c>
      <c r="DRL50" s="276" t="s">
        <v>2836</v>
      </c>
      <c r="DRM50" s="463" t="s">
        <v>933</v>
      </c>
      <c r="DRN50" s="465" t="s">
        <v>969</v>
      </c>
      <c r="DRO50" s="466" t="s">
        <v>970</v>
      </c>
      <c r="DRP50" s="466" t="s">
        <v>971</v>
      </c>
      <c r="DRQ50" s="466" t="s">
        <v>972</v>
      </c>
      <c r="DRR50" s="466" t="s">
        <v>973</v>
      </c>
      <c r="DRS50" s="284">
        <v>35000000</v>
      </c>
      <c r="DRT50" s="276" t="s">
        <v>2836</v>
      </c>
      <c r="DRU50" s="463" t="s">
        <v>933</v>
      </c>
      <c r="DRV50" s="465" t="s">
        <v>969</v>
      </c>
      <c r="DRW50" s="466" t="s">
        <v>970</v>
      </c>
      <c r="DRX50" s="466" t="s">
        <v>971</v>
      </c>
      <c r="DRY50" s="466" t="s">
        <v>972</v>
      </c>
      <c r="DRZ50" s="466" t="s">
        <v>973</v>
      </c>
      <c r="DSA50" s="284">
        <v>35000000</v>
      </c>
      <c r="DSB50" s="276" t="s">
        <v>2836</v>
      </c>
      <c r="DSC50" s="463" t="s">
        <v>933</v>
      </c>
      <c r="DSD50" s="465" t="s">
        <v>969</v>
      </c>
      <c r="DSE50" s="466" t="s">
        <v>970</v>
      </c>
      <c r="DSF50" s="466" t="s">
        <v>971</v>
      </c>
      <c r="DSG50" s="466" t="s">
        <v>972</v>
      </c>
      <c r="DSH50" s="466" t="s">
        <v>973</v>
      </c>
      <c r="DSI50" s="284">
        <v>35000000</v>
      </c>
      <c r="DSJ50" s="276" t="s">
        <v>2836</v>
      </c>
      <c r="DSK50" s="463" t="s">
        <v>933</v>
      </c>
      <c r="DSL50" s="465" t="s">
        <v>969</v>
      </c>
      <c r="DSM50" s="466" t="s">
        <v>970</v>
      </c>
      <c r="DSN50" s="466" t="s">
        <v>971</v>
      </c>
      <c r="DSO50" s="466" t="s">
        <v>972</v>
      </c>
      <c r="DSP50" s="466" t="s">
        <v>973</v>
      </c>
      <c r="DSQ50" s="284">
        <v>35000000</v>
      </c>
      <c r="DSR50" s="276" t="s">
        <v>2836</v>
      </c>
      <c r="DSS50" s="463" t="s">
        <v>933</v>
      </c>
      <c r="DST50" s="465" t="s">
        <v>969</v>
      </c>
      <c r="DSU50" s="466" t="s">
        <v>970</v>
      </c>
      <c r="DSV50" s="466" t="s">
        <v>971</v>
      </c>
      <c r="DSW50" s="466" t="s">
        <v>972</v>
      </c>
      <c r="DSX50" s="466" t="s">
        <v>973</v>
      </c>
      <c r="DSY50" s="284">
        <v>35000000</v>
      </c>
      <c r="DSZ50" s="276" t="s">
        <v>2836</v>
      </c>
      <c r="DTA50" s="463" t="s">
        <v>933</v>
      </c>
      <c r="DTB50" s="465" t="s">
        <v>969</v>
      </c>
      <c r="DTC50" s="466" t="s">
        <v>970</v>
      </c>
      <c r="DTD50" s="466" t="s">
        <v>971</v>
      </c>
      <c r="DTE50" s="466" t="s">
        <v>972</v>
      </c>
      <c r="DTF50" s="466" t="s">
        <v>973</v>
      </c>
      <c r="DTG50" s="284">
        <v>35000000</v>
      </c>
      <c r="DTH50" s="276" t="s">
        <v>2836</v>
      </c>
      <c r="DTI50" s="463" t="s">
        <v>933</v>
      </c>
      <c r="DTJ50" s="465" t="s">
        <v>969</v>
      </c>
      <c r="DTK50" s="466" t="s">
        <v>970</v>
      </c>
      <c r="DTL50" s="466" t="s">
        <v>971</v>
      </c>
      <c r="DTM50" s="466" t="s">
        <v>972</v>
      </c>
      <c r="DTN50" s="466" t="s">
        <v>973</v>
      </c>
      <c r="DTO50" s="284">
        <v>35000000</v>
      </c>
      <c r="DTP50" s="276" t="s">
        <v>2836</v>
      </c>
      <c r="DTQ50" s="463" t="s">
        <v>933</v>
      </c>
      <c r="DTR50" s="465" t="s">
        <v>969</v>
      </c>
      <c r="DTS50" s="466" t="s">
        <v>970</v>
      </c>
      <c r="DTT50" s="466" t="s">
        <v>971</v>
      </c>
      <c r="DTU50" s="466" t="s">
        <v>972</v>
      </c>
      <c r="DTV50" s="466" t="s">
        <v>973</v>
      </c>
      <c r="DTW50" s="284">
        <v>35000000</v>
      </c>
      <c r="DTX50" s="276" t="s">
        <v>2836</v>
      </c>
      <c r="DTY50" s="463" t="s">
        <v>933</v>
      </c>
      <c r="DTZ50" s="465" t="s">
        <v>969</v>
      </c>
      <c r="DUA50" s="466" t="s">
        <v>970</v>
      </c>
      <c r="DUB50" s="466" t="s">
        <v>971</v>
      </c>
      <c r="DUC50" s="466" t="s">
        <v>972</v>
      </c>
      <c r="DUD50" s="466" t="s">
        <v>973</v>
      </c>
      <c r="DUE50" s="284">
        <v>35000000</v>
      </c>
      <c r="DUF50" s="276" t="s">
        <v>2836</v>
      </c>
      <c r="DUG50" s="463" t="s">
        <v>933</v>
      </c>
      <c r="DUH50" s="465" t="s">
        <v>969</v>
      </c>
      <c r="DUI50" s="466" t="s">
        <v>970</v>
      </c>
      <c r="DUJ50" s="466" t="s">
        <v>971</v>
      </c>
      <c r="DUK50" s="466" t="s">
        <v>972</v>
      </c>
      <c r="DUL50" s="466" t="s">
        <v>973</v>
      </c>
      <c r="DUM50" s="284">
        <v>35000000</v>
      </c>
      <c r="DUN50" s="276" t="s">
        <v>2836</v>
      </c>
      <c r="DUO50" s="463" t="s">
        <v>933</v>
      </c>
      <c r="DUP50" s="465" t="s">
        <v>969</v>
      </c>
      <c r="DUQ50" s="466" t="s">
        <v>970</v>
      </c>
      <c r="DUR50" s="466" t="s">
        <v>971</v>
      </c>
      <c r="DUS50" s="466" t="s">
        <v>972</v>
      </c>
      <c r="DUT50" s="466" t="s">
        <v>973</v>
      </c>
      <c r="DUU50" s="284">
        <v>35000000</v>
      </c>
      <c r="DUV50" s="276" t="s">
        <v>2836</v>
      </c>
      <c r="DUW50" s="463" t="s">
        <v>933</v>
      </c>
      <c r="DUX50" s="465" t="s">
        <v>969</v>
      </c>
      <c r="DUY50" s="466" t="s">
        <v>970</v>
      </c>
      <c r="DUZ50" s="466" t="s">
        <v>971</v>
      </c>
      <c r="DVA50" s="466" t="s">
        <v>972</v>
      </c>
      <c r="DVB50" s="466" t="s">
        <v>973</v>
      </c>
      <c r="DVC50" s="284">
        <v>35000000</v>
      </c>
      <c r="DVD50" s="276" t="s">
        <v>2836</v>
      </c>
      <c r="DVE50" s="463" t="s">
        <v>933</v>
      </c>
      <c r="DVF50" s="465" t="s">
        <v>969</v>
      </c>
      <c r="DVG50" s="466" t="s">
        <v>970</v>
      </c>
      <c r="DVH50" s="466" t="s">
        <v>971</v>
      </c>
      <c r="DVI50" s="466" t="s">
        <v>972</v>
      </c>
      <c r="DVJ50" s="466" t="s">
        <v>973</v>
      </c>
      <c r="DVK50" s="284">
        <v>35000000</v>
      </c>
      <c r="DVL50" s="276" t="s">
        <v>2836</v>
      </c>
      <c r="DVM50" s="463" t="s">
        <v>933</v>
      </c>
      <c r="DVN50" s="465" t="s">
        <v>969</v>
      </c>
      <c r="DVO50" s="466" t="s">
        <v>970</v>
      </c>
      <c r="DVP50" s="466" t="s">
        <v>971</v>
      </c>
      <c r="DVQ50" s="466" t="s">
        <v>972</v>
      </c>
      <c r="DVR50" s="466" t="s">
        <v>973</v>
      </c>
      <c r="DVS50" s="284">
        <v>35000000</v>
      </c>
      <c r="DVT50" s="276" t="s">
        <v>2836</v>
      </c>
      <c r="DVU50" s="463" t="s">
        <v>933</v>
      </c>
      <c r="DVV50" s="465" t="s">
        <v>969</v>
      </c>
      <c r="DVW50" s="466" t="s">
        <v>970</v>
      </c>
      <c r="DVX50" s="466" t="s">
        <v>971</v>
      </c>
      <c r="DVY50" s="466" t="s">
        <v>972</v>
      </c>
      <c r="DVZ50" s="466" t="s">
        <v>973</v>
      </c>
      <c r="DWA50" s="284">
        <v>35000000</v>
      </c>
      <c r="DWB50" s="276" t="s">
        <v>2836</v>
      </c>
      <c r="DWC50" s="463" t="s">
        <v>933</v>
      </c>
      <c r="DWD50" s="465" t="s">
        <v>969</v>
      </c>
      <c r="DWE50" s="466" t="s">
        <v>970</v>
      </c>
      <c r="DWF50" s="466" t="s">
        <v>971</v>
      </c>
      <c r="DWG50" s="466" t="s">
        <v>972</v>
      </c>
      <c r="DWH50" s="466" t="s">
        <v>973</v>
      </c>
      <c r="DWI50" s="284">
        <v>35000000</v>
      </c>
      <c r="DWJ50" s="276" t="s">
        <v>2836</v>
      </c>
      <c r="DWK50" s="463" t="s">
        <v>933</v>
      </c>
      <c r="DWL50" s="465" t="s">
        <v>969</v>
      </c>
      <c r="DWM50" s="466" t="s">
        <v>970</v>
      </c>
      <c r="DWN50" s="466" t="s">
        <v>971</v>
      </c>
      <c r="DWO50" s="466" t="s">
        <v>972</v>
      </c>
      <c r="DWP50" s="466" t="s">
        <v>973</v>
      </c>
      <c r="DWQ50" s="284">
        <v>35000000</v>
      </c>
      <c r="DWR50" s="276" t="s">
        <v>2836</v>
      </c>
      <c r="DWS50" s="463" t="s">
        <v>933</v>
      </c>
      <c r="DWT50" s="465" t="s">
        <v>969</v>
      </c>
      <c r="DWU50" s="466" t="s">
        <v>970</v>
      </c>
      <c r="DWV50" s="466" t="s">
        <v>971</v>
      </c>
      <c r="DWW50" s="466" t="s">
        <v>972</v>
      </c>
      <c r="DWX50" s="466" t="s">
        <v>973</v>
      </c>
      <c r="DWY50" s="284">
        <v>35000000</v>
      </c>
      <c r="DWZ50" s="276" t="s">
        <v>2836</v>
      </c>
      <c r="DXA50" s="463" t="s">
        <v>933</v>
      </c>
      <c r="DXB50" s="465" t="s">
        <v>969</v>
      </c>
      <c r="DXC50" s="466" t="s">
        <v>970</v>
      </c>
      <c r="DXD50" s="466" t="s">
        <v>971</v>
      </c>
      <c r="DXE50" s="466" t="s">
        <v>972</v>
      </c>
      <c r="DXF50" s="466" t="s">
        <v>973</v>
      </c>
      <c r="DXG50" s="284">
        <v>35000000</v>
      </c>
      <c r="DXH50" s="276" t="s">
        <v>2836</v>
      </c>
      <c r="DXI50" s="463" t="s">
        <v>933</v>
      </c>
      <c r="DXJ50" s="465" t="s">
        <v>969</v>
      </c>
      <c r="DXK50" s="466" t="s">
        <v>970</v>
      </c>
      <c r="DXL50" s="466" t="s">
        <v>971</v>
      </c>
      <c r="DXM50" s="466" t="s">
        <v>972</v>
      </c>
      <c r="DXN50" s="466" t="s">
        <v>973</v>
      </c>
      <c r="DXO50" s="284">
        <v>35000000</v>
      </c>
      <c r="DXP50" s="276" t="s">
        <v>2836</v>
      </c>
      <c r="DXQ50" s="463" t="s">
        <v>933</v>
      </c>
      <c r="DXR50" s="465" t="s">
        <v>969</v>
      </c>
      <c r="DXS50" s="466" t="s">
        <v>970</v>
      </c>
      <c r="DXT50" s="466" t="s">
        <v>971</v>
      </c>
      <c r="DXU50" s="466" t="s">
        <v>972</v>
      </c>
      <c r="DXV50" s="466" t="s">
        <v>973</v>
      </c>
      <c r="DXW50" s="284">
        <v>35000000</v>
      </c>
      <c r="DXX50" s="276" t="s">
        <v>2836</v>
      </c>
      <c r="DXY50" s="463" t="s">
        <v>933</v>
      </c>
      <c r="DXZ50" s="465" t="s">
        <v>969</v>
      </c>
      <c r="DYA50" s="466" t="s">
        <v>970</v>
      </c>
      <c r="DYB50" s="466" t="s">
        <v>971</v>
      </c>
      <c r="DYC50" s="466" t="s">
        <v>972</v>
      </c>
      <c r="DYD50" s="466" t="s">
        <v>973</v>
      </c>
      <c r="DYE50" s="284">
        <v>35000000</v>
      </c>
      <c r="DYF50" s="276" t="s">
        <v>2836</v>
      </c>
      <c r="DYG50" s="463" t="s">
        <v>933</v>
      </c>
      <c r="DYH50" s="465" t="s">
        <v>969</v>
      </c>
      <c r="DYI50" s="466" t="s">
        <v>970</v>
      </c>
      <c r="DYJ50" s="466" t="s">
        <v>971</v>
      </c>
      <c r="DYK50" s="466" t="s">
        <v>972</v>
      </c>
      <c r="DYL50" s="466" t="s">
        <v>973</v>
      </c>
      <c r="DYM50" s="284">
        <v>35000000</v>
      </c>
      <c r="DYN50" s="276" t="s">
        <v>2836</v>
      </c>
      <c r="DYO50" s="463" t="s">
        <v>933</v>
      </c>
      <c r="DYP50" s="465" t="s">
        <v>969</v>
      </c>
      <c r="DYQ50" s="466" t="s">
        <v>970</v>
      </c>
      <c r="DYR50" s="466" t="s">
        <v>971</v>
      </c>
      <c r="DYS50" s="466" t="s">
        <v>972</v>
      </c>
      <c r="DYT50" s="466" t="s">
        <v>973</v>
      </c>
      <c r="DYU50" s="284">
        <v>35000000</v>
      </c>
      <c r="DYV50" s="276" t="s">
        <v>2836</v>
      </c>
      <c r="DYW50" s="463" t="s">
        <v>933</v>
      </c>
      <c r="DYX50" s="465" t="s">
        <v>969</v>
      </c>
      <c r="DYY50" s="466" t="s">
        <v>970</v>
      </c>
      <c r="DYZ50" s="466" t="s">
        <v>971</v>
      </c>
      <c r="DZA50" s="466" t="s">
        <v>972</v>
      </c>
      <c r="DZB50" s="466" t="s">
        <v>973</v>
      </c>
      <c r="DZC50" s="284">
        <v>35000000</v>
      </c>
      <c r="DZD50" s="276" t="s">
        <v>2836</v>
      </c>
      <c r="DZE50" s="463" t="s">
        <v>933</v>
      </c>
      <c r="DZF50" s="465" t="s">
        <v>969</v>
      </c>
      <c r="DZG50" s="466" t="s">
        <v>970</v>
      </c>
      <c r="DZH50" s="466" t="s">
        <v>971</v>
      </c>
      <c r="DZI50" s="466" t="s">
        <v>972</v>
      </c>
      <c r="DZJ50" s="466" t="s">
        <v>973</v>
      </c>
      <c r="DZK50" s="284">
        <v>35000000</v>
      </c>
      <c r="DZL50" s="276" t="s">
        <v>2836</v>
      </c>
      <c r="DZM50" s="463" t="s">
        <v>933</v>
      </c>
      <c r="DZN50" s="465" t="s">
        <v>969</v>
      </c>
      <c r="DZO50" s="466" t="s">
        <v>970</v>
      </c>
      <c r="DZP50" s="466" t="s">
        <v>971</v>
      </c>
      <c r="DZQ50" s="466" t="s">
        <v>972</v>
      </c>
      <c r="DZR50" s="466" t="s">
        <v>973</v>
      </c>
      <c r="DZS50" s="284">
        <v>35000000</v>
      </c>
      <c r="DZT50" s="276" t="s">
        <v>2836</v>
      </c>
      <c r="DZU50" s="463" t="s">
        <v>933</v>
      </c>
      <c r="DZV50" s="465" t="s">
        <v>969</v>
      </c>
      <c r="DZW50" s="466" t="s">
        <v>970</v>
      </c>
      <c r="DZX50" s="466" t="s">
        <v>971</v>
      </c>
      <c r="DZY50" s="466" t="s">
        <v>972</v>
      </c>
      <c r="DZZ50" s="466" t="s">
        <v>973</v>
      </c>
      <c r="EAA50" s="284">
        <v>35000000</v>
      </c>
      <c r="EAB50" s="276" t="s">
        <v>2836</v>
      </c>
      <c r="EAC50" s="463" t="s">
        <v>933</v>
      </c>
      <c r="EAD50" s="465" t="s">
        <v>969</v>
      </c>
      <c r="EAE50" s="466" t="s">
        <v>970</v>
      </c>
      <c r="EAF50" s="466" t="s">
        <v>971</v>
      </c>
      <c r="EAG50" s="466" t="s">
        <v>972</v>
      </c>
      <c r="EAH50" s="466" t="s">
        <v>973</v>
      </c>
      <c r="EAI50" s="284">
        <v>35000000</v>
      </c>
      <c r="EAJ50" s="276" t="s">
        <v>2836</v>
      </c>
      <c r="EAK50" s="463" t="s">
        <v>933</v>
      </c>
      <c r="EAL50" s="465" t="s">
        <v>969</v>
      </c>
      <c r="EAM50" s="466" t="s">
        <v>970</v>
      </c>
      <c r="EAN50" s="466" t="s">
        <v>971</v>
      </c>
      <c r="EAO50" s="466" t="s">
        <v>972</v>
      </c>
      <c r="EAP50" s="466" t="s">
        <v>973</v>
      </c>
      <c r="EAQ50" s="284">
        <v>35000000</v>
      </c>
      <c r="EAR50" s="276" t="s">
        <v>2836</v>
      </c>
      <c r="EAS50" s="463" t="s">
        <v>933</v>
      </c>
      <c r="EAT50" s="465" t="s">
        <v>969</v>
      </c>
      <c r="EAU50" s="466" t="s">
        <v>970</v>
      </c>
      <c r="EAV50" s="466" t="s">
        <v>971</v>
      </c>
      <c r="EAW50" s="466" t="s">
        <v>972</v>
      </c>
      <c r="EAX50" s="466" t="s">
        <v>973</v>
      </c>
      <c r="EAY50" s="284">
        <v>35000000</v>
      </c>
      <c r="EAZ50" s="276" t="s">
        <v>2836</v>
      </c>
      <c r="EBA50" s="463" t="s">
        <v>933</v>
      </c>
      <c r="EBB50" s="465" t="s">
        <v>969</v>
      </c>
      <c r="EBC50" s="466" t="s">
        <v>970</v>
      </c>
      <c r="EBD50" s="466" t="s">
        <v>971</v>
      </c>
      <c r="EBE50" s="466" t="s">
        <v>972</v>
      </c>
      <c r="EBF50" s="466" t="s">
        <v>973</v>
      </c>
      <c r="EBG50" s="284">
        <v>35000000</v>
      </c>
      <c r="EBH50" s="276" t="s">
        <v>2836</v>
      </c>
      <c r="EBI50" s="463" t="s">
        <v>933</v>
      </c>
      <c r="EBJ50" s="465" t="s">
        <v>969</v>
      </c>
      <c r="EBK50" s="466" t="s">
        <v>970</v>
      </c>
      <c r="EBL50" s="466" t="s">
        <v>971</v>
      </c>
      <c r="EBM50" s="466" t="s">
        <v>972</v>
      </c>
      <c r="EBN50" s="466" t="s">
        <v>973</v>
      </c>
      <c r="EBO50" s="284">
        <v>35000000</v>
      </c>
      <c r="EBP50" s="276" t="s">
        <v>2836</v>
      </c>
      <c r="EBQ50" s="463" t="s">
        <v>933</v>
      </c>
      <c r="EBR50" s="465" t="s">
        <v>969</v>
      </c>
      <c r="EBS50" s="466" t="s">
        <v>970</v>
      </c>
      <c r="EBT50" s="466" t="s">
        <v>971</v>
      </c>
      <c r="EBU50" s="466" t="s">
        <v>972</v>
      </c>
      <c r="EBV50" s="466" t="s">
        <v>973</v>
      </c>
      <c r="EBW50" s="284">
        <v>35000000</v>
      </c>
      <c r="EBX50" s="276" t="s">
        <v>2836</v>
      </c>
      <c r="EBY50" s="463" t="s">
        <v>933</v>
      </c>
      <c r="EBZ50" s="465" t="s">
        <v>969</v>
      </c>
      <c r="ECA50" s="466" t="s">
        <v>970</v>
      </c>
      <c r="ECB50" s="466" t="s">
        <v>971</v>
      </c>
      <c r="ECC50" s="466" t="s">
        <v>972</v>
      </c>
      <c r="ECD50" s="466" t="s">
        <v>973</v>
      </c>
      <c r="ECE50" s="284">
        <v>35000000</v>
      </c>
      <c r="ECF50" s="276" t="s">
        <v>2836</v>
      </c>
      <c r="ECG50" s="463" t="s">
        <v>933</v>
      </c>
      <c r="ECH50" s="465" t="s">
        <v>969</v>
      </c>
      <c r="ECI50" s="466" t="s">
        <v>970</v>
      </c>
      <c r="ECJ50" s="466" t="s">
        <v>971</v>
      </c>
      <c r="ECK50" s="466" t="s">
        <v>972</v>
      </c>
      <c r="ECL50" s="466" t="s">
        <v>973</v>
      </c>
      <c r="ECM50" s="284">
        <v>35000000</v>
      </c>
      <c r="ECN50" s="276" t="s">
        <v>2836</v>
      </c>
      <c r="ECO50" s="463" t="s">
        <v>933</v>
      </c>
      <c r="ECP50" s="465" t="s">
        <v>969</v>
      </c>
      <c r="ECQ50" s="466" t="s">
        <v>970</v>
      </c>
      <c r="ECR50" s="466" t="s">
        <v>971</v>
      </c>
      <c r="ECS50" s="466" t="s">
        <v>972</v>
      </c>
      <c r="ECT50" s="466" t="s">
        <v>973</v>
      </c>
      <c r="ECU50" s="284">
        <v>35000000</v>
      </c>
      <c r="ECV50" s="276" t="s">
        <v>2836</v>
      </c>
      <c r="ECW50" s="463" t="s">
        <v>933</v>
      </c>
      <c r="ECX50" s="465" t="s">
        <v>969</v>
      </c>
      <c r="ECY50" s="466" t="s">
        <v>970</v>
      </c>
      <c r="ECZ50" s="466" t="s">
        <v>971</v>
      </c>
      <c r="EDA50" s="466" t="s">
        <v>972</v>
      </c>
      <c r="EDB50" s="466" t="s">
        <v>973</v>
      </c>
      <c r="EDC50" s="284">
        <v>35000000</v>
      </c>
      <c r="EDD50" s="276" t="s">
        <v>2836</v>
      </c>
      <c r="EDE50" s="463" t="s">
        <v>933</v>
      </c>
      <c r="EDF50" s="465" t="s">
        <v>969</v>
      </c>
      <c r="EDG50" s="466" t="s">
        <v>970</v>
      </c>
      <c r="EDH50" s="466" t="s">
        <v>971</v>
      </c>
      <c r="EDI50" s="466" t="s">
        <v>972</v>
      </c>
      <c r="EDJ50" s="466" t="s">
        <v>973</v>
      </c>
      <c r="EDK50" s="284">
        <v>35000000</v>
      </c>
      <c r="EDL50" s="276" t="s">
        <v>2836</v>
      </c>
      <c r="EDM50" s="463" t="s">
        <v>933</v>
      </c>
      <c r="EDN50" s="465" t="s">
        <v>969</v>
      </c>
      <c r="EDO50" s="466" t="s">
        <v>970</v>
      </c>
      <c r="EDP50" s="466" t="s">
        <v>971</v>
      </c>
      <c r="EDQ50" s="466" t="s">
        <v>972</v>
      </c>
      <c r="EDR50" s="466" t="s">
        <v>973</v>
      </c>
      <c r="EDS50" s="284">
        <v>35000000</v>
      </c>
      <c r="EDT50" s="276" t="s">
        <v>2836</v>
      </c>
      <c r="EDU50" s="463" t="s">
        <v>933</v>
      </c>
      <c r="EDV50" s="465" t="s">
        <v>969</v>
      </c>
      <c r="EDW50" s="466" t="s">
        <v>970</v>
      </c>
      <c r="EDX50" s="466" t="s">
        <v>971</v>
      </c>
      <c r="EDY50" s="466" t="s">
        <v>972</v>
      </c>
      <c r="EDZ50" s="466" t="s">
        <v>973</v>
      </c>
      <c r="EEA50" s="284">
        <v>35000000</v>
      </c>
      <c r="EEB50" s="276" t="s">
        <v>2836</v>
      </c>
      <c r="EEC50" s="463" t="s">
        <v>933</v>
      </c>
      <c r="EED50" s="465" t="s">
        <v>969</v>
      </c>
      <c r="EEE50" s="466" t="s">
        <v>970</v>
      </c>
      <c r="EEF50" s="466" t="s">
        <v>971</v>
      </c>
      <c r="EEG50" s="466" t="s">
        <v>972</v>
      </c>
      <c r="EEH50" s="466" t="s">
        <v>973</v>
      </c>
      <c r="EEI50" s="284">
        <v>35000000</v>
      </c>
      <c r="EEJ50" s="276" t="s">
        <v>2836</v>
      </c>
      <c r="EEK50" s="463" t="s">
        <v>933</v>
      </c>
      <c r="EEL50" s="465" t="s">
        <v>969</v>
      </c>
      <c r="EEM50" s="466" t="s">
        <v>970</v>
      </c>
      <c r="EEN50" s="466" t="s">
        <v>971</v>
      </c>
      <c r="EEO50" s="466" t="s">
        <v>972</v>
      </c>
      <c r="EEP50" s="466" t="s">
        <v>973</v>
      </c>
      <c r="EEQ50" s="284">
        <v>35000000</v>
      </c>
      <c r="EER50" s="276" t="s">
        <v>2836</v>
      </c>
      <c r="EES50" s="463" t="s">
        <v>933</v>
      </c>
      <c r="EET50" s="465" t="s">
        <v>969</v>
      </c>
      <c r="EEU50" s="466" t="s">
        <v>970</v>
      </c>
      <c r="EEV50" s="466" t="s">
        <v>971</v>
      </c>
      <c r="EEW50" s="466" t="s">
        <v>972</v>
      </c>
      <c r="EEX50" s="466" t="s">
        <v>973</v>
      </c>
      <c r="EEY50" s="284">
        <v>35000000</v>
      </c>
      <c r="EEZ50" s="276" t="s">
        <v>2836</v>
      </c>
      <c r="EFA50" s="463" t="s">
        <v>933</v>
      </c>
      <c r="EFB50" s="465" t="s">
        <v>969</v>
      </c>
      <c r="EFC50" s="466" t="s">
        <v>970</v>
      </c>
      <c r="EFD50" s="466" t="s">
        <v>971</v>
      </c>
      <c r="EFE50" s="466" t="s">
        <v>972</v>
      </c>
      <c r="EFF50" s="466" t="s">
        <v>973</v>
      </c>
      <c r="EFG50" s="284">
        <v>35000000</v>
      </c>
      <c r="EFH50" s="276" t="s">
        <v>2836</v>
      </c>
      <c r="EFI50" s="463" t="s">
        <v>933</v>
      </c>
      <c r="EFJ50" s="465" t="s">
        <v>969</v>
      </c>
      <c r="EFK50" s="466" t="s">
        <v>970</v>
      </c>
      <c r="EFL50" s="466" t="s">
        <v>971</v>
      </c>
      <c r="EFM50" s="466" t="s">
        <v>972</v>
      </c>
      <c r="EFN50" s="466" t="s">
        <v>973</v>
      </c>
      <c r="EFO50" s="284">
        <v>35000000</v>
      </c>
      <c r="EFP50" s="276" t="s">
        <v>2836</v>
      </c>
      <c r="EFQ50" s="463" t="s">
        <v>933</v>
      </c>
      <c r="EFR50" s="465" t="s">
        <v>969</v>
      </c>
      <c r="EFS50" s="466" t="s">
        <v>970</v>
      </c>
      <c r="EFT50" s="466" t="s">
        <v>971</v>
      </c>
      <c r="EFU50" s="466" t="s">
        <v>972</v>
      </c>
      <c r="EFV50" s="466" t="s">
        <v>973</v>
      </c>
      <c r="EFW50" s="284">
        <v>35000000</v>
      </c>
      <c r="EFX50" s="276" t="s">
        <v>2836</v>
      </c>
      <c r="EFY50" s="463" t="s">
        <v>933</v>
      </c>
      <c r="EFZ50" s="465" t="s">
        <v>969</v>
      </c>
      <c r="EGA50" s="466" t="s">
        <v>970</v>
      </c>
      <c r="EGB50" s="466" t="s">
        <v>971</v>
      </c>
      <c r="EGC50" s="466" t="s">
        <v>972</v>
      </c>
      <c r="EGD50" s="466" t="s">
        <v>973</v>
      </c>
      <c r="EGE50" s="284">
        <v>35000000</v>
      </c>
      <c r="EGF50" s="276" t="s">
        <v>2836</v>
      </c>
      <c r="EGG50" s="463" t="s">
        <v>933</v>
      </c>
      <c r="EGH50" s="465" t="s">
        <v>969</v>
      </c>
      <c r="EGI50" s="466" t="s">
        <v>970</v>
      </c>
      <c r="EGJ50" s="466" t="s">
        <v>971</v>
      </c>
      <c r="EGK50" s="466" t="s">
        <v>972</v>
      </c>
      <c r="EGL50" s="466" t="s">
        <v>973</v>
      </c>
      <c r="EGM50" s="284">
        <v>35000000</v>
      </c>
      <c r="EGN50" s="276" t="s">
        <v>2836</v>
      </c>
      <c r="EGO50" s="463" t="s">
        <v>933</v>
      </c>
      <c r="EGP50" s="465" t="s">
        <v>969</v>
      </c>
      <c r="EGQ50" s="466" t="s">
        <v>970</v>
      </c>
      <c r="EGR50" s="466" t="s">
        <v>971</v>
      </c>
      <c r="EGS50" s="466" t="s">
        <v>972</v>
      </c>
      <c r="EGT50" s="466" t="s">
        <v>973</v>
      </c>
      <c r="EGU50" s="284">
        <v>35000000</v>
      </c>
      <c r="EGV50" s="276" t="s">
        <v>2836</v>
      </c>
      <c r="EGW50" s="463" t="s">
        <v>933</v>
      </c>
      <c r="EGX50" s="465" t="s">
        <v>969</v>
      </c>
      <c r="EGY50" s="466" t="s">
        <v>970</v>
      </c>
      <c r="EGZ50" s="466" t="s">
        <v>971</v>
      </c>
      <c r="EHA50" s="466" t="s">
        <v>972</v>
      </c>
      <c r="EHB50" s="466" t="s">
        <v>973</v>
      </c>
      <c r="EHC50" s="284">
        <v>35000000</v>
      </c>
      <c r="EHD50" s="276" t="s">
        <v>2836</v>
      </c>
      <c r="EHE50" s="463" t="s">
        <v>933</v>
      </c>
      <c r="EHF50" s="465" t="s">
        <v>969</v>
      </c>
      <c r="EHG50" s="466" t="s">
        <v>970</v>
      </c>
      <c r="EHH50" s="466" t="s">
        <v>971</v>
      </c>
      <c r="EHI50" s="466" t="s">
        <v>972</v>
      </c>
      <c r="EHJ50" s="466" t="s">
        <v>973</v>
      </c>
      <c r="EHK50" s="284">
        <v>35000000</v>
      </c>
      <c r="EHL50" s="276" t="s">
        <v>2836</v>
      </c>
      <c r="EHM50" s="463" t="s">
        <v>933</v>
      </c>
      <c r="EHN50" s="465" t="s">
        <v>969</v>
      </c>
      <c r="EHO50" s="466" t="s">
        <v>970</v>
      </c>
      <c r="EHP50" s="466" t="s">
        <v>971</v>
      </c>
      <c r="EHQ50" s="466" t="s">
        <v>972</v>
      </c>
      <c r="EHR50" s="466" t="s">
        <v>973</v>
      </c>
      <c r="EHS50" s="284">
        <v>35000000</v>
      </c>
      <c r="EHT50" s="276" t="s">
        <v>2836</v>
      </c>
      <c r="EHU50" s="463" t="s">
        <v>933</v>
      </c>
      <c r="EHV50" s="465" t="s">
        <v>969</v>
      </c>
      <c r="EHW50" s="466" t="s">
        <v>970</v>
      </c>
      <c r="EHX50" s="466" t="s">
        <v>971</v>
      </c>
      <c r="EHY50" s="466" t="s">
        <v>972</v>
      </c>
      <c r="EHZ50" s="466" t="s">
        <v>973</v>
      </c>
      <c r="EIA50" s="284">
        <v>35000000</v>
      </c>
      <c r="EIB50" s="276" t="s">
        <v>2836</v>
      </c>
      <c r="EIC50" s="463" t="s">
        <v>933</v>
      </c>
      <c r="EID50" s="465" t="s">
        <v>969</v>
      </c>
      <c r="EIE50" s="466" t="s">
        <v>970</v>
      </c>
      <c r="EIF50" s="466" t="s">
        <v>971</v>
      </c>
      <c r="EIG50" s="466" t="s">
        <v>972</v>
      </c>
      <c r="EIH50" s="466" t="s">
        <v>973</v>
      </c>
      <c r="EII50" s="284">
        <v>35000000</v>
      </c>
      <c r="EIJ50" s="276" t="s">
        <v>2836</v>
      </c>
      <c r="EIK50" s="463" t="s">
        <v>933</v>
      </c>
      <c r="EIL50" s="465" t="s">
        <v>969</v>
      </c>
      <c r="EIM50" s="466" t="s">
        <v>970</v>
      </c>
      <c r="EIN50" s="466" t="s">
        <v>971</v>
      </c>
      <c r="EIO50" s="466" t="s">
        <v>972</v>
      </c>
      <c r="EIP50" s="466" t="s">
        <v>973</v>
      </c>
      <c r="EIQ50" s="284">
        <v>35000000</v>
      </c>
      <c r="EIR50" s="276" t="s">
        <v>2836</v>
      </c>
      <c r="EIS50" s="463" t="s">
        <v>933</v>
      </c>
      <c r="EIT50" s="465" t="s">
        <v>969</v>
      </c>
      <c r="EIU50" s="466" t="s">
        <v>970</v>
      </c>
      <c r="EIV50" s="466" t="s">
        <v>971</v>
      </c>
      <c r="EIW50" s="466" t="s">
        <v>972</v>
      </c>
      <c r="EIX50" s="466" t="s">
        <v>973</v>
      </c>
      <c r="EIY50" s="284">
        <v>35000000</v>
      </c>
      <c r="EIZ50" s="276" t="s">
        <v>2836</v>
      </c>
      <c r="EJA50" s="463" t="s">
        <v>933</v>
      </c>
      <c r="EJB50" s="465" t="s">
        <v>969</v>
      </c>
      <c r="EJC50" s="466" t="s">
        <v>970</v>
      </c>
      <c r="EJD50" s="466" t="s">
        <v>971</v>
      </c>
      <c r="EJE50" s="466" t="s">
        <v>972</v>
      </c>
      <c r="EJF50" s="466" t="s">
        <v>973</v>
      </c>
      <c r="EJG50" s="284">
        <v>35000000</v>
      </c>
      <c r="EJH50" s="276" t="s">
        <v>2836</v>
      </c>
      <c r="EJI50" s="463" t="s">
        <v>933</v>
      </c>
      <c r="EJJ50" s="465" t="s">
        <v>969</v>
      </c>
      <c r="EJK50" s="466" t="s">
        <v>970</v>
      </c>
      <c r="EJL50" s="466" t="s">
        <v>971</v>
      </c>
      <c r="EJM50" s="466" t="s">
        <v>972</v>
      </c>
      <c r="EJN50" s="466" t="s">
        <v>973</v>
      </c>
      <c r="EJO50" s="284">
        <v>35000000</v>
      </c>
      <c r="EJP50" s="276" t="s">
        <v>2836</v>
      </c>
      <c r="EJQ50" s="463" t="s">
        <v>933</v>
      </c>
      <c r="EJR50" s="465" t="s">
        <v>969</v>
      </c>
      <c r="EJS50" s="466" t="s">
        <v>970</v>
      </c>
      <c r="EJT50" s="466" t="s">
        <v>971</v>
      </c>
      <c r="EJU50" s="466" t="s">
        <v>972</v>
      </c>
      <c r="EJV50" s="466" t="s">
        <v>973</v>
      </c>
      <c r="EJW50" s="284">
        <v>35000000</v>
      </c>
      <c r="EJX50" s="276" t="s">
        <v>2836</v>
      </c>
      <c r="EJY50" s="463" t="s">
        <v>933</v>
      </c>
      <c r="EJZ50" s="465" t="s">
        <v>969</v>
      </c>
      <c r="EKA50" s="466" t="s">
        <v>970</v>
      </c>
      <c r="EKB50" s="466" t="s">
        <v>971</v>
      </c>
      <c r="EKC50" s="466" t="s">
        <v>972</v>
      </c>
      <c r="EKD50" s="466" t="s">
        <v>973</v>
      </c>
      <c r="EKE50" s="284">
        <v>35000000</v>
      </c>
      <c r="EKF50" s="276" t="s">
        <v>2836</v>
      </c>
      <c r="EKG50" s="463" t="s">
        <v>933</v>
      </c>
      <c r="EKH50" s="465" t="s">
        <v>969</v>
      </c>
      <c r="EKI50" s="466" t="s">
        <v>970</v>
      </c>
      <c r="EKJ50" s="466" t="s">
        <v>971</v>
      </c>
      <c r="EKK50" s="466" t="s">
        <v>972</v>
      </c>
      <c r="EKL50" s="466" t="s">
        <v>973</v>
      </c>
      <c r="EKM50" s="284">
        <v>35000000</v>
      </c>
      <c r="EKN50" s="276" t="s">
        <v>2836</v>
      </c>
      <c r="EKO50" s="463" t="s">
        <v>933</v>
      </c>
      <c r="EKP50" s="465" t="s">
        <v>969</v>
      </c>
      <c r="EKQ50" s="466" t="s">
        <v>970</v>
      </c>
      <c r="EKR50" s="466" t="s">
        <v>971</v>
      </c>
      <c r="EKS50" s="466" t="s">
        <v>972</v>
      </c>
      <c r="EKT50" s="466" t="s">
        <v>973</v>
      </c>
      <c r="EKU50" s="284">
        <v>35000000</v>
      </c>
      <c r="EKV50" s="276" t="s">
        <v>2836</v>
      </c>
      <c r="EKW50" s="463" t="s">
        <v>933</v>
      </c>
      <c r="EKX50" s="465" t="s">
        <v>969</v>
      </c>
      <c r="EKY50" s="466" t="s">
        <v>970</v>
      </c>
      <c r="EKZ50" s="466" t="s">
        <v>971</v>
      </c>
      <c r="ELA50" s="466" t="s">
        <v>972</v>
      </c>
      <c r="ELB50" s="466" t="s">
        <v>973</v>
      </c>
      <c r="ELC50" s="284">
        <v>35000000</v>
      </c>
      <c r="ELD50" s="276" t="s">
        <v>2836</v>
      </c>
      <c r="ELE50" s="463" t="s">
        <v>933</v>
      </c>
      <c r="ELF50" s="465" t="s">
        <v>969</v>
      </c>
      <c r="ELG50" s="466" t="s">
        <v>970</v>
      </c>
      <c r="ELH50" s="466" t="s">
        <v>971</v>
      </c>
      <c r="ELI50" s="466" t="s">
        <v>972</v>
      </c>
      <c r="ELJ50" s="466" t="s">
        <v>973</v>
      </c>
      <c r="ELK50" s="284">
        <v>35000000</v>
      </c>
      <c r="ELL50" s="276" t="s">
        <v>2836</v>
      </c>
      <c r="ELM50" s="463" t="s">
        <v>933</v>
      </c>
      <c r="ELN50" s="465" t="s">
        <v>969</v>
      </c>
      <c r="ELO50" s="466" t="s">
        <v>970</v>
      </c>
      <c r="ELP50" s="466" t="s">
        <v>971</v>
      </c>
      <c r="ELQ50" s="466" t="s">
        <v>972</v>
      </c>
      <c r="ELR50" s="466" t="s">
        <v>973</v>
      </c>
      <c r="ELS50" s="284">
        <v>35000000</v>
      </c>
      <c r="ELT50" s="276" t="s">
        <v>2836</v>
      </c>
      <c r="ELU50" s="463" t="s">
        <v>933</v>
      </c>
      <c r="ELV50" s="465" t="s">
        <v>969</v>
      </c>
      <c r="ELW50" s="466" t="s">
        <v>970</v>
      </c>
      <c r="ELX50" s="466" t="s">
        <v>971</v>
      </c>
      <c r="ELY50" s="466" t="s">
        <v>972</v>
      </c>
      <c r="ELZ50" s="466" t="s">
        <v>973</v>
      </c>
      <c r="EMA50" s="284">
        <v>35000000</v>
      </c>
      <c r="EMB50" s="276" t="s">
        <v>2836</v>
      </c>
      <c r="EMC50" s="463" t="s">
        <v>933</v>
      </c>
      <c r="EMD50" s="465" t="s">
        <v>969</v>
      </c>
      <c r="EME50" s="466" t="s">
        <v>970</v>
      </c>
      <c r="EMF50" s="466" t="s">
        <v>971</v>
      </c>
      <c r="EMG50" s="466" t="s">
        <v>972</v>
      </c>
      <c r="EMH50" s="466" t="s">
        <v>973</v>
      </c>
      <c r="EMI50" s="284">
        <v>35000000</v>
      </c>
      <c r="EMJ50" s="276" t="s">
        <v>2836</v>
      </c>
      <c r="EMK50" s="463" t="s">
        <v>933</v>
      </c>
      <c r="EML50" s="465" t="s">
        <v>969</v>
      </c>
      <c r="EMM50" s="466" t="s">
        <v>970</v>
      </c>
      <c r="EMN50" s="466" t="s">
        <v>971</v>
      </c>
      <c r="EMO50" s="466" t="s">
        <v>972</v>
      </c>
      <c r="EMP50" s="466" t="s">
        <v>973</v>
      </c>
      <c r="EMQ50" s="284">
        <v>35000000</v>
      </c>
      <c r="EMR50" s="276" t="s">
        <v>2836</v>
      </c>
      <c r="EMS50" s="463" t="s">
        <v>933</v>
      </c>
      <c r="EMT50" s="465" t="s">
        <v>969</v>
      </c>
      <c r="EMU50" s="466" t="s">
        <v>970</v>
      </c>
      <c r="EMV50" s="466" t="s">
        <v>971</v>
      </c>
      <c r="EMW50" s="466" t="s">
        <v>972</v>
      </c>
      <c r="EMX50" s="466" t="s">
        <v>973</v>
      </c>
      <c r="EMY50" s="284">
        <v>35000000</v>
      </c>
      <c r="EMZ50" s="276" t="s">
        <v>2836</v>
      </c>
      <c r="ENA50" s="463" t="s">
        <v>933</v>
      </c>
      <c r="ENB50" s="465" t="s">
        <v>969</v>
      </c>
      <c r="ENC50" s="466" t="s">
        <v>970</v>
      </c>
      <c r="END50" s="466" t="s">
        <v>971</v>
      </c>
      <c r="ENE50" s="466" t="s">
        <v>972</v>
      </c>
      <c r="ENF50" s="466" t="s">
        <v>973</v>
      </c>
      <c r="ENG50" s="284">
        <v>35000000</v>
      </c>
      <c r="ENH50" s="276" t="s">
        <v>2836</v>
      </c>
      <c r="ENI50" s="463" t="s">
        <v>933</v>
      </c>
      <c r="ENJ50" s="465" t="s">
        <v>969</v>
      </c>
      <c r="ENK50" s="466" t="s">
        <v>970</v>
      </c>
      <c r="ENL50" s="466" t="s">
        <v>971</v>
      </c>
      <c r="ENM50" s="466" t="s">
        <v>972</v>
      </c>
      <c r="ENN50" s="466" t="s">
        <v>973</v>
      </c>
      <c r="ENO50" s="284">
        <v>35000000</v>
      </c>
      <c r="ENP50" s="276" t="s">
        <v>2836</v>
      </c>
      <c r="ENQ50" s="463" t="s">
        <v>933</v>
      </c>
      <c r="ENR50" s="465" t="s">
        <v>969</v>
      </c>
      <c r="ENS50" s="466" t="s">
        <v>970</v>
      </c>
      <c r="ENT50" s="466" t="s">
        <v>971</v>
      </c>
      <c r="ENU50" s="466" t="s">
        <v>972</v>
      </c>
      <c r="ENV50" s="466" t="s">
        <v>973</v>
      </c>
      <c r="ENW50" s="284">
        <v>35000000</v>
      </c>
      <c r="ENX50" s="276" t="s">
        <v>2836</v>
      </c>
      <c r="ENY50" s="463" t="s">
        <v>933</v>
      </c>
      <c r="ENZ50" s="465" t="s">
        <v>969</v>
      </c>
      <c r="EOA50" s="466" t="s">
        <v>970</v>
      </c>
      <c r="EOB50" s="466" t="s">
        <v>971</v>
      </c>
      <c r="EOC50" s="466" t="s">
        <v>972</v>
      </c>
      <c r="EOD50" s="466" t="s">
        <v>973</v>
      </c>
      <c r="EOE50" s="284">
        <v>35000000</v>
      </c>
      <c r="EOF50" s="276" t="s">
        <v>2836</v>
      </c>
      <c r="EOG50" s="463" t="s">
        <v>933</v>
      </c>
      <c r="EOH50" s="465" t="s">
        <v>969</v>
      </c>
      <c r="EOI50" s="466" t="s">
        <v>970</v>
      </c>
      <c r="EOJ50" s="466" t="s">
        <v>971</v>
      </c>
      <c r="EOK50" s="466" t="s">
        <v>972</v>
      </c>
      <c r="EOL50" s="466" t="s">
        <v>973</v>
      </c>
      <c r="EOM50" s="284">
        <v>35000000</v>
      </c>
      <c r="EON50" s="276" t="s">
        <v>2836</v>
      </c>
      <c r="EOO50" s="463" t="s">
        <v>933</v>
      </c>
      <c r="EOP50" s="465" t="s">
        <v>969</v>
      </c>
      <c r="EOQ50" s="466" t="s">
        <v>970</v>
      </c>
      <c r="EOR50" s="466" t="s">
        <v>971</v>
      </c>
      <c r="EOS50" s="466" t="s">
        <v>972</v>
      </c>
      <c r="EOT50" s="466" t="s">
        <v>973</v>
      </c>
      <c r="EOU50" s="284">
        <v>35000000</v>
      </c>
      <c r="EOV50" s="276" t="s">
        <v>2836</v>
      </c>
      <c r="EOW50" s="463" t="s">
        <v>933</v>
      </c>
      <c r="EOX50" s="465" t="s">
        <v>969</v>
      </c>
      <c r="EOY50" s="466" t="s">
        <v>970</v>
      </c>
      <c r="EOZ50" s="466" t="s">
        <v>971</v>
      </c>
      <c r="EPA50" s="466" t="s">
        <v>972</v>
      </c>
      <c r="EPB50" s="466" t="s">
        <v>973</v>
      </c>
      <c r="EPC50" s="284">
        <v>35000000</v>
      </c>
      <c r="EPD50" s="276" t="s">
        <v>2836</v>
      </c>
      <c r="EPE50" s="463" t="s">
        <v>933</v>
      </c>
      <c r="EPF50" s="465" t="s">
        <v>969</v>
      </c>
      <c r="EPG50" s="466" t="s">
        <v>970</v>
      </c>
      <c r="EPH50" s="466" t="s">
        <v>971</v>
      </c>
      <c r="EPI50" s="466" t="s">
        <v>972</v>
      </c>
      <c r="EPJ50" s="466" t="s">
        <v>973</v>
      </c>
      <c r="EPK50" s="284">
        <v>35000000</v>
      </c>
      <c r="EPL50" s="276" t="s">
        <v>2836</v>
      </c>
      <c r="EPM50" s="463" t="s">
        <v>933</v>
      </c>
      <c r="EPN50" s="465" t="s">
        <v>969</v>
      </c>
      <c r="EPO50" s="466" t="s">
        <v>970</v>
      </c>
      <c r="EPP50" s="466" t="s">
        <v>971</v>
      </c>
      <c r="EPQ50" s="466" t="s">
        <v>972</v>
      </c>
      <c r="EPR50" s="466" t="s">
        <v>973</v>
      </c>
      <c r="EPS50" s="284">
        <v>35000000</v>
      </c>
      <c r="EPT50" s="276" t="s">
        <v>2836</v>
      </c>
      <c r="EPU50" s="463" t="s">
        <v>933</v>
      </c>
      <c r="EPV50" s="465" t="s">
        <v>969</v>
      </c>
      <c r="EPW50" s="466" t="s">
        <v>970</v>
      </c>
      <c r="EPX50" s="466" t="s">
        <v>971</v>
      </c>
      <c r="EPY50" s="466" t="s">
        <v>972</v>
      </c>
      <c r="EPZ50" s="466" t="s">
        <v>973</v>
      </c>
      <c r="EQA50" s="284">
        <v>35000000</v>
      </c>
      <c r="EQB50" s="276" t="s">
        <v>2836</v>
      </c>
      <c r="EQC50" s="463" t="s">
        <v>933</v>
      </c>
      <c r="EQD50" s="465" t="s">
        <v>969</v>
      </c>
      <c r="EQE50" s="466" t="s">
        <v>970</v>
      </c>
      <c r="EQF50" s="466" t="s">
        <v>971</v>
      </c>
      <c r="EQG50" s="466" t="s">
        <v>972</v>
      </c>
      <c r="EQH50" s="466" t="s">
        <v>973</v>
      </c>
      <c r="EQI50" s="284">
        <v>35000000</v>
      </c>
      <c r="EQJ50" s="276" t="s">
        <v>2836</v>
      </c>
      <c r="EQK50" s="463" t="s">
        <v>933</v>
      </c>
      <c r="EQL50" s="465" t="s">
        <v>969</v>
      </c>
      <c r="EQM50" s="466" t="s">
        <v>970</v>
      </c>
      <c r="EQN50" s="466" t="s">
        <v>971</v>
      </c>
      <c r="EQO50" s="466" t="s">
        <v>972</v>
      </c>
      <c r="EQP50" s="466" t="s">
        <v>973</v>
      </c>
      <c r="EQQ50" s="284">
        <v>35000000</v>
      </c>
      <c r="EQR50" s="276" t="s">
        <v>2836</v>
      </c>
      <c r="EQS50" s="463" t="s">
        <v>933</v>
      </c>
      <c r="EQT50" s="465" t="s">
        <v>969</v>
      </c>
      <c r="EQU50" s="466" t="s">
        <v>970</v>
      </c>
      <c r="EQV50" s="466" t="s">
        <v>971</v>
      </c>
      <c r="EQW50" s="466" t="s">
        <v>972</v>
      </c>
      <c r="EQX50" s="466" t="s">
        <v>973</v>
      </c>
      <c r="EQY50" s="284">
        <v>35000000</v>
      </c>
      <c r="EQZ50" s="276" t="s">
        <v>2836</v>
      </c>
      <c r="ERA50" s="463" t="s">
        <v>933</v>
      </c>
      <c r="ERB50" s="465" t="s">
        <v>969</v>
      </c>
      <c r="ERC50" s="466" t="s">
        <v>970</v>
      </c>
      <c r="ERD50" s="466" t="s">
        <v>971</v>
      </c>
      <c r="ERE50" s="466" t="s">
        <v>972</v>
      </c>
      <c r="ERF50" s="466" t="s">
        <v>973</v>
      </c>
      <c r="ERG50" s="284">
        <v>35000000</v>
      </c>
      <c r="ERH50" s="276" t="s">
        <v>2836</v>
      </c>
      <c r="ERI50" s="463" t="s">
        <v>933</v>
      </c>
      <c r="ERJ50" s="465" t="s">
        <v>969</v>
      </c>
      <c r="ERK50" s="466" t="s">
        <v>970</v>
      </c>
      <c r="ERL50" s="466" t="s">
        <v>971</v>
      </c>
      <c r="ERM50" s="466" t="s">
        <v>972</v>
      </c>
      <c r="ERN50" s="466" t="s">
        <v>973</v>
      </c>
      <c r="ERO50" s="284">
        <v>35000000</v>
      </c>
      <c r="ERP50" s="276" t="s">
        <v>2836</v>
      </c>
      <c r="ERQ50" s="463" t="s">
        <v>933</v>
      </c>
      <c r="ERR50" s="465" t="s">
        <v>969</v>
      </c>
      <c r="ERS50" s="466" t="s">
        <v>970</v>
      </c>
      <c r="ERT50" s="466" t="s">
        <v>971</v>
      </c>
      <c r="ERU50" s="466" t="s">
        <v>972</v>
      </c>
      <c r="ERV50" s="466" t="s">
        <v>973</v>
      </c>
      <c r="ERW50" s="284">
        <v>35000000</v>
      </c>
      <c r="ERX50" s="276" t="s">
        <v>2836</v>
      </c>
      <c r="ERY50" s="463" t="s">
        <v>933</v>
      </c>
      <c r="ERZ50" s="465" t="s">
        <v>969</v>
      </c>
      <c r="ESA50" s="466" t="s">
        <v>970</v>
      </c>
      <c r="ESB50" s="466" t="s">
        <v>971</v>
      </c>
      <c r="ESC50" s="466" t="s">
        <v>972</v>
      </c>
      <c r="ESD50" s="466" t="s">
        <v>973</v>
      </c>
      <c r="ESE50" s="284">
        <v>35000000</v>
      </c>
      <c r="ESF50" s="276" t="s">
        <v>2836</v>
      </c>
      <c r="ESG50" s="463" t="s">
        <v>933</v>
      </c>
      <c r="ESH50" s="465" t="s">
        <v>969</v>
      </c>
      <c r="ESI50" s="466" t="s">
        <v>970</v>
      </c>
      <c r="ESJ50" s="466" t="s">
        <v>971</v>
      </c>
      <c r="ESK50" s="466" t="s">
        <v>972</v>
      </c>
      <c r="ESL50" s="466" t="s">
        <v>973</v>
      </c>
      <c r="ESM50" s="284">
        <v>35000000</v>
      </c>
      <c r="ESN50" s="276" t="s">
        <v>2836</v>
      </c>
      <c r="ESO50" s="463" t="s">
        <v>933</v>
      </c>
      <c r="ESP50" s="465" t="s">
        <v>969</v>
      </c>
      <c r="ESQ50" s="466" t="s">
        <v>970</v>
      </c>
      <c r="ESR50" s="466" t="s">
        <v>971</v>
      </c>
      <c r="ESS50" s="466" t="s">
        <v>972</v>
      </c>
      <c r="EST50" s="466" t="s">
        <v>973</v>
      </c>
      <c r="ESU50" s="284">
        <v>35000000</v>
      </c>
      <c r="ESV50" s="276" t="s">
        <v>2836</v>
      </c>
      <c r="ESW50" s="463" t="s">
        <v>933</v>
      </c>
      <c r="ESX50" s="465" t="s">
        <v>969</v>
      </c>
      <c r="ESY50" s="466" t="s">
        <v>970</v>
      </c>
      <c r="ESZ50" s="466" t="s">
        <v>971</v>
      </c>
      <c r="ETA50" s="466" t="s">
        <v>972</v>
      </c>
      <c r="ETB50" s="466" t="s">
        <v>973</v>
      </c>
      <c r="ETC50" s="284">
        <v>35000000</v>
      </c>
      <c r="ETD50" s="276" t="s">
        <v>2836</v>
      </c>
      <c r="ETE50" s="463" t="s">
        <v>933</v>
      </c>
      <c r="ETF50" s="465" t="s">
        <v>969</v>
      </c>
      <c r="ETG50" s="466" t="s">
        <v>970</v>
      </c>
      <c r="ETH50" s="466" t="s">
        <v>971</v>
      </c>
      <c r="ETI50" s="466" t="s">
        <v>972</v>
      </c>
      <c r="ETJ50" s="466" t="s">
        <v>973</v>
      </c>
      <c r="ETK50" s="284">
        <v>35000000</v>
      </c>
      <c r="ETL50" s="276" t="s">
        <v>2836</v>
      </c>
      <c r="ETM50" s="463" t="s">
        <v>933</v>
      </c>
      <c r="ETN50" s="465" t="s">
        <v>969</v>
      </c>
      <c r="ETO50" s="466" t="s">
        <v>970</v>
      </c>
      <c r="ETP50" s="466" t="s">
        <v>971</v>
      </c>
      <c r="ETQ50" s="466" t="s">
        <v>972</v>
      </c>
      <c r="ETR50" s="466" t="s">
        <v>973</v>
      </c>
      <c r="ETS50" s="284">
        <v>35000000</v>
      </c>
      <c r="ETT50" s="276" t="s">
        <v>2836</v>
      </c>
      <c r="ETU50" s="463" t="s">
        <v>933</v>
      </c>
      <c r="ETV50" s="465" t="s">
        <v>969</v>
      </c>
      <c r="ETW50" s="466" t="s">
        <v>970</v>
      </c>
      <c r="ETX50" s="466" t="s">
        <v>971</v>
      </c>
      <c r="ETY50" s="466" t="s">
        <v>972</v>
      </c>
      <c r="ETZ50" s="466" t="s">
        <v>973</v>
      </c>
      <c r="EUA50" s="284">
        <v>35000000</v>
      </c>
      <c r="EUB50" s="276" t="s">
        <v>2836</v>
      </c>
      <c r="EUC50" s="463" t="s">
        <v>933</v>
      </c>
      <c r="EUD50" s="465" t="s">
        <v>969</v>
      </c>
      <c r="EUE50" s="466" t="s">
        <v>970</v>
      </c>
      <c r="EUF50" s="466" t="s">
        <v>971</v>
      </c>
      <c r="EUG50" s="466" t="s">
        <v>972</v>
      </c>
      <c r="EUH50" s="466" t="s">
        <v>973</v>
      </c>
      <c r="EUI50" s="284">
        <v>35000000</v>
      </c>
      <c r="EUJ50" s="276" t="s">
        <v>2836</v>
      </c>
      <c r="EUK50" s="463" t="s">
        <v>933</v>
      </c>
      <c r="EUL50" s="465" t="s">
        <v>969</v>
      </c>
      <c r="EUM50" s="466" t="s">
        <v>970</v>
      </c>
      <c r="EUN50" s="466" t="s">
        <v>971</v>
      </c>
      <c r="EUO50" s="466" t="s">
        <v>972</v>
      </c>
      <c r="EUP50" s="466" t="s">
        <v>973</v>
      </c>
      <c r="EUQ50" s="284">
        <v>35000000</v>
      </c>
      <c r="EUR50" s="276" t="s">
        <v>2836</v>
      </c>
      <c r="EUS50" s="463" t="s">
        <v>933</v>
      </c>
      <c r="EUT50" s="465" t="s">
        <v>969</v>
      </c>
      <c r="EUU50" s="466" t="s">
        <v>970</v>
      </c>
      <c r="EUV50" s="466" t="s">
        <v>971</v>
      </c>
      <c r="EUW50" s="466" t="s">
        <v>972</v>
      </c>
      <c r="EUX50" s="466" t="s">
        <v>973</v>
      </c>
      <c r="EUY50" s="284">
        <v>35000000</v>
      </c>
      <c r="EUZ50" s="276" t="s">
        <v>2836</v>
      </c>
      <c r="EVA50" s="463" t="s">
        <v>933</v>
      </c>
      <c r="EVB50" s="465" t="s">
        <v>969</v>
      </c>
      <c r="EVC50" s="466" t="s">
        <v>970</v>
      </c>
      <c r="EVD50" s="466" t="s">
        <v>971</v>
      </c>
      <c r="EVE50" s="466" t="s">
        <v>972</v>
      </c>
      <c r="EVF50" s="466" t="s">
        <v>973</v>
      </c>
      <c r="EVG50" s="284">
        <v>35000000</v>
      </c>
      <c r="EVH50" s="276" t="s">
        <v>2836</v>
      </c>
      <c r="EVI50" s="463" t="s">
        <v>933</v>
      </c>
      <c r="EVJ50" s="465" t="s">
        <v>969</v>
      </c>
      <c r="EVK50" s="466" t="s">
        <v>970</v>
      </c>
      <c r="EVL50" s="466" t="s">
        <v>971</v>
      </c>
      <c r="EVM50" s="466" t="s">
        <v>972</v>
      </c>
      <c r="EVN50" s="466" t="s">
        <v>973</v>
      </c>
      <c r="EVO50" s="284">
        <v>35000000</v>
      </c>
      <c r="EVP50" s="276" t="s">
        <v>2836</v>
      </c>
      <c r="EVQ50" s="463" t="s">
        <v>933</v>
      </c>
      <c r="EVR50" s="465" t="s">
        <v>969</v>
      </c>
      <c r="EVS50" s="466" t="s">
        <v>970</v>
      </c>
      <c r="EVT50" s="466" t="s">
        <v>971</v>
      </c>
      <c r="EVU50" s="466" t="s">
        <v>972</v>
      </c>
      <c r="EVV50" s="466" t="s">
        <v>973</v>
      </c>
      <c r="EVW50" s="284">
        <v>35000000</v>
      </c>
      <c r="EVX50" s="276" t="s">
        <v>2836</v>
      </c>
      <c r="EVY50" s="463" t="s">
        <v>933</v>
      </c>
      <c r="EVZ50" s="465" t="s">
        <v>969</v>
      </c>
      <c r="EWA50" s="466" t="s">
        <v>970</v>
      </c>
      <c r="EWB50" s="466" t="s">
        <v>971</v>
      </c>
      <c r="EWC50" s="466" t="s">
        <v>972</v>
      </c>
      <c r="EWD50" s="466" t="s">
        <v>973</v>
      </c>
      <c r="EWE50" s="284">
        <v>35000000</v>
      </c>
      <c r="EWF50" s="276" t="s">
        <v>2836</v>
      </c>
      <c r="EWG50" s="463" t="s">
        <v>933</v>
      </c>
      <c r="EWH50" s="465" t="s">
        <v>969</v>
      </c>
      <c r="EWI50" s="466" t="s">
        <v>970</v>
      </c>
      <c r="EWJ50" s="466" t="s">
        <v>971</v>
      </c>
      <c r="EWK50" s="466" t="s">
        <v>972</v>
      </c>
      <c r="EWL50" s="466" t="s">
        <v>973</v>
      </c>
      <c r="EWM50" s="284">
        <v>35000000</v>
      </c>
      <c r="EWN50" s="276" t="s">
        <v>2836</v>
      </c>
      <c r="EWO50" s="463" t="s">
        <v>933</v>
      </c>
      <c r="EWP50" s="465" t="s">
        <v>969</v>
      </c>
      <c r="EWQ50" s="466" t="s">
        <v>970</v>
      </c>
      <c r="EWR50" s="466" t="s">
        <v>971</v>
      </c>
      <c r="EWS50" s="466" t="s">
        <v>972</v>
      </c>
      <c r="EWT50" s="466" t="s">
        <v>973</v>
      </c>
      <c r="EWU50" s="284">
        <v>35000000</v>
      </c>
      <c r="EWV50" s="276" t="s">
        <v>2836</v>
      </c>
      <c r="EWW50" s="463" t="s">
        <v>933</v>
      </c>
      <c r="EWX50" s="465" t="s">
        <v>969</v>
      </c>
      <c r="EWY50" s="466" t="s">
        <v>970</v>
      </c>
      <c r="EWZ50" s="466" t="s">
        <v>971</v>
      </c>
      <c r="EXA50" s="466" t="s">
        <v>972</v>
      </c>
      <c r="EXB50" s="466" t="s">
        <v>973</v>
      </c>
      <c r="EXC50" s="284">
        <v>35000000</v>
      </c>
      <c r="EXD50" s="276" t="s">
        <v>2836</v>
      </c>
      <c r="EXE50" s="463" t="s">
        <v>933</v>
      </c>
      <c r="EXF50" s="465" t="s">
        <v>969</v>
      </c>
      <c r="EXG50" s="466" t="s">
        <v>970</v>
      </c>
      <c r="EXH50" s="466" t="s">
        <v>971</v>
      </c>
      <c r="EXI50" s="466" t="s">
        <v>972</v>
      </c>
      <c r="EXJ50" s="466" t="s">
        <v>973</v>
      </c>
      <c r="EXK50" s="284">
        <v>35000000</v>
      </c>
      <c r="EXL50" s="276" t="s">
        <v>2836</v>
      </c>
      <c r="EXM50" s="463" t="s">
        <v>933</v>
      </c>
      <c r="EXN50" s="465" t="s">
        <v>969</v>
      </c>
      <c r="EXO50" s="466" t="s">
        <v>970</v>
      </c>
      <c r="EXP50" s="466" t="s">
        <v>971</v>
      </c>
      <c r="EXQ50" s="466" t="s">
        <v>972</v>
      </c>
      <c r="EXR50" s="466" t="s">
        <v>973</v>
      </c>
      <c r="EXS50" s="284">
        <v>35000000</v>
      </c>
      <c r="EXT50" s="276" t="s">
        <v>2836</v>
      </c>
      <c r="EXU50" s="463" t="s">
        <v>933</v>
      </c>
      <c r="EXV50" s="465" t="s">
        <v>969</v>
      </c>
      <c r="EXW50" s="466" t="s">
        <v>970</v>
      </c>
      <c r="EXX50" s="466" t="s">
        <v>971</v>
      </c>
      <c r="EXY50" s="466" t="s">
        <v>972</v>
      </c>
      <c r="EXZ50" s="466" t="s">
        <v>973</v>
      </c>
      <c r="EYA50" s="284">
        <v>35000000</v>
      </c>
      <c r="EYB50" s="276" t="s">
        <v>2836</v>
      </c>
      <c r="EYC50" s="463" t="s">
        <v>933</v>
      </c>
      <c r="EYD50" s="465" t="s">
        <v>969</v>
      </c>
      <c r="EYE50" s="466" t="s">
        <v>970</v>
      </c>
      <c r="EYF50" s="466" t="s">
        <v>971</v>
      </c>
      <c r="EYG50" s="466" t="s">
        <v>972</v>
      </c>
      <c r="EYH50" s="466" t="s">
        <v>973</v>
      </c>
      <c r="EYI50" s="284">
        <v>35000000</v>
      </c>
      <c r="EYJ50" s="276" t="s">
        <v>2836</v>
      </c>
      <c r="EYK50" s="463" t="s">
        <v>933</v>
      </c>
      <c r="EYL50" s="465" t="s">
        <v>969</v>
      </c>
      <c r="EYM50" s="466" t="s">
        <v>970</v>
      </c>
      <c r="EYN50" s="466" t="s">
        <v>971</v>
      </c>
      <c r="EYO50" s="466" t="s">
        <v>972</v>
      </c>
      <c r="EYP50" s="466" t="s">
        <v>973</v>
      </c>
      <c r="EYQ50" s="284">
        <v>35000000</v>
      </c>
      <c r="EYR50" s="276" t="s">
        <v>2836</v>
      </c>
      <c r="EYS50" s="463" t="s">
        <v>933</v>
      </c>
      <c r="EYT50" s="465" t="s">
        <v>969</v>
      </c>
      <c r="EYU50" s="466" t="s">
        <v>970</v>
      </c>
      <c r="EYV50" s="466" t="s">
        <v>971</v>
      </c>
      <c r="EYW50" s="466" t="s">
        <v>972</v>
      </c>
      <c r="EYX50" s="466" t="s">
        <v>973</v>
      </c>
      <c r="EYY50" s="284">
        <v>35000000</v>
      </c>
      <c r="EYZ50" s="276" t="s">
        <v>2836</v>
      </c>
      <c r="EZA50" s="463" t="s">
        <v>933</v>
      </c>
      <c r="EZB50" s="465" t="s">
        <v>969</v>
      </c>
      <c r="EZC50" s="466" t="s">
        <v>970</v>
      </c>
      <c r="EZD50" s="466" t="s">
        <v>971</v>
      </c>
      <c r="EZE50" s="466" t="s">
        <v>972</v>
      </c>
      <c r="EZF50" s="466" t="s">
        <v>973</v>
      </c>
      <c r="EZG50" s="284">
        <v>35000000</v>
      </c>
      <c r="EZH50" s="276" t="s">
        <v>2836</v>
      </c>
      <c r="EZI50" s="463" t="s">
        <v>933</v>
      </c>
      <c r="EZJ50" s="465" t="s">
        <v>969</v>
      </c>
      <c r="EZK50" s="466" t="s">
        <v>970</v>
      </c>
      <c r="EZL50" s="466" t="s">
        <v>971</v>
      </c>
      <c r="EZM50" s="466" t="s">
        <v>972</v>
      </c>
      <c r="EZN50" s="466" t="s">
        <v>973</v>
      </c>
      <c r="EZO50" s="284">
        <v>35000000</v>
      </c>
      <c r="EZP50" s="276" t="s">
        <v>2836</v>
      </c>
      <c r="EZQ50" s="463" t="s">
        <v>933</v>
      </c>
      <c r="EZR50" s="465" t="s">
        <v>969</v>
      </c>
      <c r="EZS50" s="466" t="s">
        <v>970</v>
      </c>
      <c r="EZT50" s="466" t="s">
        <v>971</v>
      </c>
      <c r="EZU50" s="466" t="s">
        <v>972</v>
      </c>
      <c r="EZV50" s="466" t="s">
        <v>973</v>
      </c>
      <c r="EZW50" s="284">
        <v>35000000</v>
      </c>
      <c r="EZX50" s="276" t="s">
        <v>2836</v>
      </c>
      <c r="EZY50" s="463" t="s">
        <v>933</v>
      </c>
      <c r="EZZ50" s="465" t="s">
        <v>969</v>
      </c>
      <c r="FAA50" s="466" t="s">
        <v>970</v>
      </c>
      <c r="FAB50" s="466" t="s">
        <v>971</v>
      </c>
      <c r="FAC50" s="466" t="s">
        <v>972</v>
      </c>
      <c r="FAD50" s="466" t="s">
        <v>973</v>
      </c>
      <c r="FAE50" s="284">
        <v>35000000</v>
      </c>
      <c r="FAF50" s="276" t="s">
        <v>2836</v>
      </c>
      <c r="FAG50" s="463" t="s">
        <v>933</v>
      </c>
      <c r="FAH50" s="465" t="s">
        <v>969</v>
      </c>
      <c r="FAI50" s="466" t="s">
        <v>970</v>
      </c>
      <c r="FAJ50" s="466" t="s">
        <v>971</v>
      </c>
      <c r="FAK50" s="466" t="s">
        <v>972</v>
      </c>
      <c r="FAL50" s="466" t="s">
        <v>973</v>
      </c>
      <c r="FAM50" s="284">
        <v>35000000</v>
      </c>
      <c r="FAN50" s="276" t="s">
        <v>2836</v>
      </c>
      <c r="FAO50" s="463" t="s">
        <v>933</v>
      </c>
      <c r="FAP50" s="465" t="s">
        <v>969</v>
      </c>
      <c r="FAQ50" s="466" t="s">
        <v>970</v>
      </c>
      <c r="FAR50" s="466" t="s">
        <v>971</v>
      </c>
      <c r="FAS50" s="466" t="s">
        <v>972</v>
      </c>
      <c r="FAT50" s="466" t="s">
        <v>973</v>
      </c>
      <c r="FAU50" s="284">
        <v>35000000</v>
      </c>
      <c r="FAV50" s="276" t="s">
        <v>2836</v>
      </c>
      <c r="FAW50" s="463" t="s">
        <v>933</v>
      </c>
      <c r="FAX50" s="465" t="s">
        <v>969</v>
      </c>
      <c r="FAY50" s="466" t="s">
        <v>970</v>
      </c>
      <c r="FAZ50" s="466" t="s">
        <v>971</v>
      </c>
      <c r="FBA50" s="466" t="s">
        <v>972</v>
      </c>
      <c r="FBB50" s="466" t="s">
        <v>973</v>
      </c>
      <c r="FBC50" s="284">
        <v>35000000</v>
      </c>
      <c r="FBD50" s="276" t="s">
        <v>2836</v>
      </c>
      <c r="FBE50" s="463" t="s">
        <v>933</v>
      </c>
      <c r="FBF50" s="465" t="s">
        <v>969</v>
      </c>
      <c r="FBG50" s="466" t="s">
        <v>970</v>
      </c>
      <c r="FBH50" s="466" t="s">
        <v>971</v>
      </c>
      <c r="FBI50" s="466" t="s">
        <v>972</v>
      </c>
      <c r="FBJ50" s="466" t="s">
        <v>973</v>
      </c>
      <c r="FBK50" s="284">
        <v>35000000</v>
      </c>
      <c r="FBL50" s="276" t="s">
        <v>2836</v>
      </c>
      <c r="FBM50" s="463" t="s">
        <v>933</v>
      </c>
      <c r="FBN50" s="465" t="s">
        <v>969</v>
      </c>
      <c r="FBO50" s="466" t="s">
        <v>970</v>
      </c>
      <c r="FBP50" s="466" t="s">
        <v>971</v>
      </c>
      <c r="FBQ50" s="466" t="s">
        <v>972</v>
      </c>
      <c r="FBR50" s="466" t="s">
        <v>973</v>
      </c>
      <c r="FBS50" s="284">
        <v>35000000</v>
      </c>
      <c r="FBT50" s="276" t="s">
        <v>2836</v>
      </c>
      <c r="FBU50" s="463" t="s">
        <v>933</v>
      </c>
      <c r="FBV50" s="465" t="s">
        <v>969</v>
      </c>
      <c r="FBW50" s="466" t="s">
        <v>970</v>
      </c>
      <c r="FBX50" s="466" t="s">
        <v>971</v>
      </c>
      <c r="FBY50" s="466" t="s">
        <v>972</v>
      </c>
      <c r="FBZ50" s="466" t="s">
        <v>973</v>
      </c>
      <c r="FCA50" s="284">
        <v>35000000</v>
      </c>
      <c r="FCB50" s="276" t="s">
        <v>2836</v>
      </c>
      <c r="FCC50" s="463" t="s">
        <v>933</v>
      </c>
      <c r="FCD50" s="465" t="s">
        <v>969</v>
      </c>
      <c r="FCE50" s="466" t="s">
        <v>970</v>
      </c>
      <c r="FCF50" s="466" t="s">
        <v>971</v>
      </c>
      <c r="FCG50" s="466" t="s">
        <v>972</v>
      </c>
      <c r="FCH50" s="466" t="s">
        <v>973</v>
      </c>
      <c r="FCI50" s="284">
        <v>35000000</v>
      </c>
      <c r="FCJ50" s="276" t="s">
        <v>2836</v>
      </c>
      <c r="FCK50" s="463" t="s">
        <v>933</v>
      </c>
      <c r="FCL50" s="465" t="s">
        <v>969</v>
      </c>
      <c r="FCM50" s="466" t="s">
        <v>970</v>
      </c>
      <c r="FCN50" s="466" t="s">
        <v>971</v>
      </c>
      <c r="FCO50" s="466" t="s">
        <v>972</v>
      </c>
      <c r="FCP50" s="466" t="s">
        <v>973</v>
      </c>
      <c r="FCQ50" s="284">
        <v>35000000</v>
      </c>
      <c r="FCR50" s="276" t="s">
        <v>2836</v>
      </c>
      <c r="FCS50" s="463" t="s">
        <v>933</v>
      </c>
      <c r="FCT50" s="465" t="s">
        <v>969</v>
      </c>
      <c r="FCU50" s="466" t="s">
        <v>970</v>
      </c>
      <c r="FCV50" s="466" t="s">
        <v>971</v>
      </c>
      <c r="FCW50" s="466" t="s">
        <v>972</v>
      </c>
      <c r="FCX50" s="466" t="s">
        <v>973</v>
      </c>
      <c r="FCY50" s="284">
        <v>35000000</v>
      </c>
      <c r="FCZ50" s="276" t="s">
        <v>2836</v>
      </c>
      <c r="FDA50" s="463" t="s">
        <v>933</v>
      </c>
      <c r="FDB50" s="465" t="s">
        <v>969</v>
      </c>
      <c r="FDC50" s="466" t="s">
        <v>970</v>
      </c>
      <c r="FDD50" s="466" t="s">
        <v>971</v>
      </c>
      <c r="FDE50" s="466" t="s">
        <v>972</v>
      </c>
      <c r="FDF50" s="466" t="s">
        <v>973</v>
      </c>
      <c r="FDG50" s="284">
        <v>35000000</v>
      </c>
      <c r="FDH50" s="276" t="s">
        <v>2836</v>
      </c>
      <c r="FDI50" s="463" t="s">
        <v>933</v>
      </c>
      <c r="FDJ50" s="465" t="s">
        <v>969</v>
      </c>
      <c r="FDK50" s="466" t="s">
        <v>970</v>
      </c>
      <c r="FDL50" s="466" t="s">
        <v>971</v>
      </c>
      <c r="FDM50" s="466" t="s">
        <v>972</v>
      </c>
      <c r="FDN50" s="466" t="s">
        <v>973</v>
      </c>
      <c r="FDO50" s="284">
        <v>35000000</v>
      </c>
      <c r="FDP50" s="276" t="s">
        <v>2836</v>
      </c>
      <c r="FDQ50" s="463" t="s">
        <v>933</v>
      </c>
      <c r="FDR50" s="465" t="s">
        <v>969</v>
      </c>
      <c r="FDS50" s="466" t="s">
        <v>970</v>
      </c>
      <c r="FDT50" s="466" t="s">
        <v>971</v>
      </c>
      <c r="FDU50" s="466" t="s">
        <v>972</v>
      </c>
      <c r="FDV50" s="466" t="s">
        <v>973</v>
      </c>
      <c r="FDW50" s="284">
        <v>35000000</v>
      </c>
      <c r="FDX50" s="276" t="s">
        <v>2836</v>
      </c>
      <c r="FDY50" s="463" t="s">
        <v>933</v>
      </c>
      <c r="FDZ50" s="465" t="s">
        <v>969</v>
      </c>
      <c r="FEA50" s="466" t="s">
        <v>970</v>
      </c>
      <c r="FEB50" s="466" t="s">
        <v>971</v>
      </c>
      <c r="FEC50" s="466" t="s">
        <v>972</v>
      </c>
      <c r="FED50" s="466" t="s">
        <v>973</v>
      </c>
      <c r="FEE50" s="284">
        <v>35000000</v>
      </c>
      <c r="FEF50" s="276" t="s">
        <v>2836</v>
      </c>
      <c r="FEG50" s="463" t="s">
        <v>933</v>
      </c>
      <c r="FEH50" s="465" t="s">
        <v>969</v>
      </c>
      <c r="FEI50" s="466" t="s">
        <v>970</v>
      </c>
      <c r="FEJ50" s="466" t="s">
        <v>971</v>
      </c>
      <c r="FEK50" s="466" t="s">
        <v>972</v>
      </c>
      <c r="FEL50" s="466" t="s">
        <v>973</v>
      </c>
      <c r="FEM50" s="284">
        <v>35000000</v>
      </c>
      <c r="FEN50" s="276" t="s">
        <v>2836</v>
      </c>
      <c r="FEO50" s="463" t="s">
        <v>933</v>
      </c>
      <c r="FEP50" s="465" t="s">
        <v>969</v>
      </c>
      <c r="FEQ50" s="466" t="s">
        <v>970</v>
      </c>
      <c r="FER50" s="466" t="s">
        <v>971</v>
      </c>
      <c r="FES50" s="466" t="s">
        <v>972</v>
      </c>
      <c r="FET50" s="466" t="s">
        <v>973</v>
      </c>
      <c r="FEU50" s="284">
        <v>35000000</v>
      </c>
      <c r="FEV50" s="276" t="s">
        <v>2836</v>
      </c>
      <c r="FEW50" s="463" t="s">
        <v>933</v>
      </c>
      <c r="FEX50" s="465" t="s">
        <v>969</v>
      </c>
      <c r="FEY50" s="466" t="s">
        <v>970</v>
      </c>
      <c r="FEZ50" s="466" t="s">
        <v>971</v>
      </c>
      <c r="FFA50" s="466" t="s">
        <v>972</v>
      </c>
      <c r="FFB50" s="466" t="s">
        <v>973</v>
      </c>
      <c r="FFC50" s="284">
        <v>35000000</v>
      </c>
      <c r="FFD50" s="276" t="s">
        <v>2836</v>
      </c>
      <c r="FFE50" s="463" t="s">
        <v>933</v>
      </c>
      <c r="FFF50" s="465" t="s">
        <v>969</v>
      </c>
      <c r="FFG50" s="466" t="s">
        <v>970</v>
      </c>
      <c r="FFH50" s="466" t="s">
        <v>971</v>
      </c>
      <c r="FFI50" s="466" t="s">
        <v>972</v>
      </c>
      <c r="FFJ50" s="466" t="s">
        <v>973</v>
      </c>
      <c r="FFK50" s="284">
        <v>35000000</v>
      </c>
      <c r="FFL50" s="276" t="s">
        <v>2836</v>
      </c>
      <c r="FFM50" s="463" t="s">
        <v>933</v>
      </c>
      <c r="FFN50" s="465" t="s">
        <v>969</v>
      </c>
      <c r="FFO50" s="466" t="s">
        <v>970</v>
      </c>
      <c r="FFP50" s="466" t="s">
        <v>971</v>
      </c>
      <c r="FFQ50" s="466" t="s">
        <v>972</v>
      </c>
      <c r="FFR50" s="466" t="s">
        <v>973</v>
      </c>
      <c r="FFS50" s="284">
        <v>35000000</v>
      </c>
      <c r="FFT50" s="276" t="s">
        <v>2836</v>
      </c>
      <c r="FFU50" s="463" t="s">
        <v>933</v>
      </c>
      <c r="FFV50" s="465" t="s">
        <v>969</v>
      </c>
      <c r="FFW50" s="466" t="s">
        <v>970</v>
      </c>
      <c r="FFX50" s="466" t="s">
        <v>971</v>
      </c>
      <c r="FFY50" s="466" t="s">
        <v>972</v>
      </c>
      <c r="FFZ50" s="466" t="s">
        <v>973</v>
      </c>
      <c r="FGA50" s="284">
        <v>35000000</v>
      </c>
      <c r="FGB50" s="276" t="s">
        <v>2836</v>
      </c>
      <c r="FGC50" s="463" t="s">
        <v>933</v>
      </c>
      <c r="FGD50" s="465" t="s">
        <v>969</v>
      </c>
      <c r="FGE50" s="466" t="s">
        <v>970</v>
      </c>
      <c r="FGF50" s="466" t="s">
        <v>971</v>
      </c>
      <c r="FGG50" s="466" t="s">
        <v>972</v>
      </c>
      <c r="FGH50" s="466" t="s">
        <v>973</v>
      </c>
      <c r="FGI50" s="284">
        <v>35000000</v>
      </c>
      <c r="FGJ50" s="276" t="s">
        <v>2836</v>
      </c>
      <c r="FGK50" s="463" t="s">
        <v>933</v>
      </c>
      <c r="FGL50" s="465" t="s">
        <v>969</v>
      </c>
      <c r="FGM50" s="466" t="s">
        <v>970</v>
      </c>
      <c r="FGN50" s="466" t="s">
        <v>971</v>
      </c>
      <c r="FGO50" s="466" t="s">
        <v>972</v>
      </c>
      <c r="FGP50" s="466" t="s">
        <v>973</v>
      </c>
      <c r="FGQ50" s="284">
        <v>35000000</v>
      </c>
      <c r="FGR50" s="276" t="s">
        <v>2836</v>
      </c>
      <c r="FGS50" s="463" t="s">
        <v>933</v>
      </c>
      <c r="FGT50" s="465" t="s">
        <v>969</v>
      </c>
      <c r="FGU50" s="466" t="s">
        <v>970</v>
      </c>
      <c r="FGV50" s="466" t="s">
        <v>971</v>
      </c>
      <c r="FGW50" s="466" t="s">
        <v>972</v>
      </c>
      <c r="FGX50" s="466" t="s">
        <v>973</v>
      </c>
      <c r="FGY50" s="284">
        <v>35000000</v>
      </c>
      <c r="FGZ50" s="276" t="s">
        <v>2836</v>
      </c>
      <c r="FHA50" s="463" t="s">
        <v>933</v>
      </c>
      <c r="FHB50" s="465" t="s">
        <v>969</v>
      </c>
      <c r="FHC50" s="466" t="s">
        <v>970</v>
      </c>
      <c r="FHD50" s="466" t="s">
        <v>971</v>
      </c>
      <c r="FHE50" s="466" t="s">
        <v>972</v>
      </c>
      <c r="FHF50" s="466" t="s">
        <v>973</v>
      </c>
      <c r="FHG50" s="284">
        <v>35000000</v>
      </c>
      <c r="FHH50" s="276" t="s">
        <v>2836</v>
      </c>
      <c r="FHI50" s="463" t="s">
        <v>933</v>
      </c>
      <c r="FHJ50" s="465" t="s">
        <v>969</v>
      </c>
      <c r="FHK50" s="466" t="s">
        <v>970</v>
      </c>
      <c r="FHL50" s="466" t="s">
        <v>971</v>
      </c>
      <c r="FHM50" s="466" t="s">
        <v>972</v>
      </c>
      <c r="FHN50" s="466" t="s">
        <v>973</v>
      </c>
      <c r="FHO50" s="284">
        <v>35000000</v>
      </c>
      <c r="FHP50" s="276" t="s">
        <v>2836</v>
      </c>
      <c r="FHQ50" s="463" t="s">
        <v>933</v>
      </c>
      <c r="FHR50" s="465" t="s">
        <v>969</v>
      </c>
      <c r="FHS50" s="466" t="s">
        <v>970</v>
      </c>
      <c r="FHT50" s="466" t="s">
        <v>971</v>
      </c>
      <c r="FHU50" s="466" t="s">
        <v>972</v>
      </c>
      <c r="FHV50" s="466" t="s">
        <v>973</v>
      </c>
      <c r="FHW50" s="284">
        <v>35000000</v>
      </c>
      <c r="FHX50" s="276" t="s">
        <v>2836</v>
      </c>
      <c r="FHY50" s="463" t="s">
        <v>933</v>
      </c>
      <c r="FHZ50" s="465" t="s">
        <v>969</v>
      </c>
      <c r="FIA50" s="466" t="s">
        <v>970</v>
      </c>
      <c r="FIB50" s="466" t="s">
        <v>971</v>
      </c>
      <c r="FIC50" s="466" t="s">
        <v>972</v>
      </c>
      <c r="FID50" s="466" t="s">
        <v>973</v>
      </c>
      <c r="FIE50" s="284">
        <v>35000000</v>
      </c>
      <c r="FIF50" s="276" t="s">
        <v>2836</v>
      </c>
      <c r="FIG50" s="463" t="s">
        <v>933</v>
      </c>
      <c r="FIH50" s="465" t="s">
        <v>969</v>
      </c>
      <c r="FII50" s="466" t="s">
        <v>970</v>
      </c>
      <c r="FIJ50" s="466" t="s">
        <v>971</v>
      </c>
      <c r="FIK50" s="466" t="s">
        <v>972</v>
      </c>
      <c r="FIL50" s="466" t="s">
        <v>973</v>
      </c>
      <c r="FIM50" s="284">
        <v>35000000</v>
      </c>
      <c r="FIN50" s="276" t="s">
        <v>2836</v>
      </c>
      <c r="FIO50" s="463" t="s">
        <v>933</v>
      </c>
      <c r="FIP50" s="465" t="s">
        <v>969</v>
      </c>
      <c r="FIQ50" s="466" t="s">
        <v>970</v>
      </c>
      <c r="FIR50" s="466" t="s">
        <v>971</v>
      </c>
      <c r="FIS50" s="466" t="s">
        <v>972</v>
      </c>
      <c r="FIT50" s="466" t="s">
        <v>973</v>
      </c>
      <c r="FIU50" s="284">
        <v>35000000</v>
      </c>
      <c r="FIV50" s="276" t="s">
        <v>2836</v>
      </c>
      <c r="FIW50" s="463" t="s">
        <v>933</v>
      </c>
      <c r="FIX50" s="465" t="s">
        <v>969</v>
      </c>
      <c r="FIY50" s="466" t="s">
        <v>970</v>
      </c>
      <c r="FIZ50" s="466" t="s">
        <v>971</v>
      </c>
      <c r="FJA50" s="466" t="s">
        <v>972</v>
      </c>
      <c r="FJB50" s="466" t="s">
        <v>973</v>
      </c>
      <c r="FJC50" s="284">
        <v>35000000</v>
      </c>
      <c r="FJD50" s="276" t="s">
        <v>2836</v>
      </c>
      <c r="FJE50" s="463" t="s">
        <v>933</v>
      </c>
      <c r="FJF50" s="465" t="s">
        <v>969</v>
      </c>
      <c r="FJG50" s="466" t="s">
        <v>970</v>
      </c>
      <c r="FJH50" s="466" t="s">
        <v>971</v>
      </c>
      <c r="FJI50" s="466" t="s">
        <v>972</v>
      </c>
      <c r="FJJ50" s="466" t="s">
        <v>973</v>
      </c>
      <c r="FJK50" s="284">
        <v>35000000</v>
      </c>
      <c r="FJL50" s="276" t="s">
        <v>2836</v>
      </c>
      <c r="FJM50" s="463" t="s">
        <v>933</v>
      </c>
      <c r="FJN50" s="465" t="s">
        <v>969</v>
      </c>
      <c r="FJO50" s="466" t="s">
        <v>970</v>
      </c>
      <c r="FJP50" s="466" t="s">
        <v>971</v>
      </c>
      <c r="FJQ50" s="466" t="s">
        <v>972</v>
      </c>
      <c r="FJR50" s="466" t="s">
        <v>973</v>
      </c>
      <c r="FJS50" s="284">
        <v>35000000</v>
      </c>
      <c r="FJT50" s="276" t="s">
        <v>2836</v>
      </c>
      <c r="FJU50" s="463" t="s">
        <v>933</v>
      </c>
      <c r="FJV50" s="465" t="s">
        <v>969</v>
      </c>
      <c r="FJW50" s="466" t="s">
        <v>970</v>
      </c>
      <c r="FJX50" s="466" t="s">
        <v>971</v>
      </c>
      <c r="FJY50" s="466" t="s">
        <v>972</v>
      </c>
      <c r="FJZ50" s="466" t="s">
        <v>973</v>
      </c>
      <c r="FKA50" s="284">
        <v>35000000</v>
      </c>
      <c r="FKB50" s="276" t="s">
        <v>2836</v>
      </c>
      <c r="FKC50" s="463" t="s">
        <v>933</v>
      </c>
      <c r="FKD50" s="465" t="s">
        <v>969</v>
      </c>
      <c r="FKE50" s="466" t="s">
        <v>970</v>
      </c>
      <c r="FKF50" s="466" t="s">
        <v>971</v>
      </c>
      <c r="FKG50" s="466" t="s">
        <v>972</v>
      </c>
      <c r="FKH50" s="466" t="s">
        <v>973</v>
      </c>
      <c r="FKI50" s="284">
        <v>35000000</v>
      </c>
      <c r="FKJ50" s="276" t="s">
        <v>2836</v>
      </c>
      <c r="FKK50" s="463" t="s">
        <v>933</v>
      </c>
      <c r="FKL50" s="465" t="s">
        <v>969</v>
      </c>
      <c r="FKM50" s="466" t="s">
        <v>970</v>
      </c>
      <c r="FKN50" s="466" t="s">
        <v>971</v>
      </c>
      <c r="FKO50" s="466" t="s">
        <v>972</v>
      </c>
      <c r="FKP50" s="466" t="s">
        <v>973</v>
      </c>
      <c r="FKQ50" s="284">
        <v>35000000</v>
      </c>
      <c r="FKR50" s="276" t="s">
        <v>2836</v>
      </c>
      <c r="FKS50" s="463" t="s">
        <v>933</v>
      </c>
      <c r="FKT50" s="465" t="s">
        <v>969</v>
      </c>
      <c r="FKU50" s="466" t="s">
        <v>970</v>
      </c>
      <c r="FKV50" s="466" t="s">
        <v>971</v>
      </c>
      <c r="FKW50" s="466" t="s">
        <v>972</v>
      </c>
      <c r="FKX50" s="466" t="s">
        <v>973</v>
      </c>
      <c r="FKY50" s="284">
        <v>35000000</v>
      </c>
      <c r="FKZ50" s="276" t="s">
        <v>2836</v>
      </c>
      <c r="FLA50" s="463" t="s">
        <v>933</v>
      </c>
      <c r="FLB50" s="465" t="s">
        <v>969</v>
      </c>
      <c r="FLC50" s="466" t="s">
        <v>970</v>
      </c>
      <c r="FLD50" s="466" t="s">
        <v>971</v>
      </c>
      <c r="FLE50" s="466" t="s">
        <v>972</v>
      </c>
      <c r="FLF50" s="466" t="s">
        <v>973</v>
      </c>
      <c r="FLG50" s="284">
        <v>35000000</v>
      </c>
      <c r="FLH50" s="276" t="s">
        <v>2836</v>
      </c>
      <c r="FLI50" s="463" t="s">
        <v>933</v>
      </c>
      <c r="FLJ50" s="465" t="s">
        <v>969</v>
      </c>
      <c r="FLK50" s="466" t="s">
        <v>970</v>
      </c>
      <c r="FLL50" s="466" t="s">
        <v>971</v>
      </c>
      <c r="FLM50" s="466" t="s">
        <v>972</v>
      </c>
      <c r="FLN50" s="466" t="s">
        <v>973</v>
      </c>
      <c r="FLO50" s="284">
        <v>35000000</v>
      </c>
      <c r="FLP50" s="276" t="s">
        <v>2836</v>
      </c>
      <c r="FLQ50" s="463" t="s">
        <v>933</v>
      </c>
      <c r="FLR50" s="465" t="s">
        <v>969</v>
      </c>
      <c r="FLS50" s="466" t="s">
        <v>970</v>
      </c>
      <c r="FLT50" s="466" t="s">
        <v>971</v>
      </c>
      <c r="FLU50" s="466" t="s">
        <v>972</v>
      </c>
      <c r="FLV50" s="466" t="s">
        <v>973</v>
      </c>
      <c r="FLW50" s="284">
        <v>35000000</v>
      </c>
      <c r="FLX50" s="276" t="s">
        <v>2836</v>
      </c>
      <c r="FLY50" s="463" t="s">
        <v>933</v>
      </c>
      <c r="FLZ50" s="465" t="s">
        <v>969</v>
      </c>
      <c r="FMA50" s="466" t="s">
        <v>970</v>
      </c>
      <c r="FMB50" s="466" t="s">
        <v>971</v>
      </c>
      <c r="FMC50" s="466" t="s">
        <v>972</v>
      </c>
      <c r="FMD50" s="466" t="s">
        <v>973</v>
      </c>
      <c r="FME50" s="284">
        <v>35000000</v>
      </c>
      <c r="FMF50" s="276" t="s">
        <v>2836</v>
      </c>
      <c r="FMG50" s="463" t="s">
        <v>933</v>
      </c>
      <c r="FMH50" s="465" t="s">
        <v>969</v>
      </c>
      <c r="FMI50" s="466" t="s">
        <v>970</v>
      </c>
      <c r="FMJ50" s="466" t="s">
        <v>971</v>
      </c>
      <c r="FMK50" s="466" t="s">
        <v>972</v>
      </c>
      <c r="FML50" s="466" t="s">
        <v>973</v>
      </c>
      <c r="FMM50" s="284">
        <v>35000000</v>
      </c>
      <c r="FMN50" s="276" t="s">
        <v>2836</v>
      </c>
      <c r="FMO50" s="463" t="s">
        <v>933</v>
      </c>
      <c r="FMP50" s="465" t="s">
        <v>969</v>
      </c>
      <c r="FMQ50" s="466" t="s">
        <v>970</v>
      </c>
      <c r="FMR50" s="466" t="s">
        <v>971</v>
      </c>
      <c r="FMS50" s="466" t="s">
        <v>972</v>
      </c>
      <c r="FMT50" s="466" t="s">
        <v>973</v>
      </c>
      <c r="FMU50" s="284">
        <v>35000000</v>
      </c>
      <c r="FMV50" s="276" t="s">
        <v>2836</v>
      </c>
      <c r="FMW50" s="463" t="s">
        <v>933</v>
      </c>
      <c r="FMX50" s="465" t="s">
        <v>969</v>
      </c>
      <c r="FMY50" s="466" t="s">
        <v>970</v>
      </c>
      <c r="FMZ50" s="466" t="s">
        <v>971</v>
      </c>
      <c r="FNA50" s="466" t="s">
        <v>972</v>
      </c>
      <c r="FNB50" s="466" t="s">
        <v>973</v>
      </c>
      <c r="FNC50" s="284">
        <v>35000000</v>
      </c>
      <c r="FND50" s="276" t="s">
        <v>2836</v>
      </c>
      <c r="FNE50" s="463" t="s">
        <v>933</v>
      </c>
      <c r="FNF50" s="465" t="s">
        <v>969</v>
      </c>
      <c r="FNG50" s="466" t="s">
        <v>970</v>
      </c>
      <c r="FNH50" s="466" t="s">
        <v>971</v>
      </c>
      <c r="FNI50" s="466" t="s">
        <v>972</v>
      </c>
      <c r="FNJ50" s="466" t="s">
        <v>973</v>
      </c>
      <c r="FNK50" s="284">
        <v>35000000</v>
      </c>
      <c r="FNL50" s="276" t="s">
        <v>2836</v>
      </c>
      <c r="FNM50" s="463" t="s">
        <v>933</v>
      </c>
      <c r="FNN50" s="465" t="s">
        <v>969</v>
      </c>
      <c r="FNO50" s="466" t="s">
        <v>970</v>
      </c>
      <c r="FNP50" s="466" t="s">
        <v>971</v>
      </c>
      <c r="FNQ50" s="466" t="s">
        <v>972</v>
      </c>
      <c r="FNR50" s="466" t="s">
        <v>973</v>
      </c>
      <c r="FNS50" s="284">
        <v>35000000</v>
      </c>
      <c r="FNT50" s="276" t="s">
        <v>2836</v>
      </c>
      <c r="FNU50" s="463" t="s">
        <v>933</v>
      </c>
      <c r="FNV50" s="465" t="s">
        <v>969</v>
      </c>
      <c r="FNW50" s="466" t="s">
        <v>970</v>
      </c>
      <c r="FNX50" s="466" t="s">
        <v>971</v>
      </c>
      <c r="FNY50" s="466" t="s">
        <v>972</v>
      </c>
      <c r="FNZ50" s="466" t="s">
        <v>973</v>
      </c>
      <c r="FOA50" s="284">
        <v>35000000</v>
      </c>
      <c r="FOB50" s="276" t="s">
        <v>2836</v>
      </c>
      <c r="FOC50" s="463" t="s">
        <v>933</v>
      </c>
      <c r="FOD50" s="465" t="s">
        <v>969</v>
      </c>
      <c r="FOE50" s="466" t="s">
        <v>970</v>
      </c>
      <c r="FOF50" s="466" t="s">
        <v>971</v>
      </c>
      <c r="FOG50" s="466" t="s">
        <v>972</v>
      </c>
      <c r="FOH50" s="466" t="s">
        <v>973</v>
      </c>
      <c r="FOI50" s="284">
        <v>35000000</v>
      </c>
      <c r="FOJ50" s="276" t="s">
        <v>2836</v>
      </c>
      <c r="FOK50" s="463" t="s">
        <v>933</v>
      </c>
      <c r="FOL50" s="465" t="s">
        <v>969</v>
      </c>
      <c r="FOM50" s="466" t="s">
        <v>970</v>
      </c>
      <c r="FON50" s="466" t="s">
        <v>971</v>
      </c>
      <c r="FOO50" s="466" t="s">
        <v>972</v>
      </c>
      <c r="FOP50" s="466" t="s">
        <v>973</v>
      </c>
      <c r="FOQ50" s="284">
        <v>35000000</v>
      </c>
      <c r="FOR50" s="276" t="s">
        <v>2836</v>
      </c>
      <c r="FOS50" s="463" t="s">
        <v>933</v>
      </c>
      <c r="FOT50" s="465" t="s">
        <v>969</v>
      </c>
      <c r="FOU50" s="466" t="s">
        <v>970</v>
      </c>
      <c r="FOV50" s="466" t="s">
        <v>971</v>
      </c>
      <c r="FOW50" s="466" t="s">
        <v>972</v>
      </c>
      <c r="FOX50" s="466" t="s">
        <v>973</v>
      </c>
      <c r="FOY50" s="284">
        <v>35000000</v>
      </c>
      <c r="FOZ50" s="276" t="s">
        <v>2836</v>
      </c>
      <c r="FPA50" s="463" t="s">
        <v>933</v>
      </c>
      <c r="FPB50" s="465" t="s">
        <v>969</v>
      </c>
      <c r="FPC50" s="466" t="s">
        <v>970</v>
      </c>
      <c r="FPD50" s="466" t="s">
        <v>971</v>
      </c>
      <c r="FPE50" s="466" t="s">
        <v>972</v>
      </c>
      <c r="FPF50" s="466" t="s">
        <v>973</v>
      </c>
      <c r="FPG50" s="284">
        <v>35000000</v>
      </c>
      <c r="FPH50" s="276" t="s">
        <v>2836</v>
      </c>
      <c r="FPI50" s="463" t="s">
        <v>933</v>
      </c>
      <c r="FPJ50" s="465" t="s">
        <v>969</v>
      </c>
      <c r="FPK50" s="466" t="s">
        <v>970</v>
      </c>
      <c r="FPL50" s="466" t="s">
        <v>971</v>
      </c>
      <c r="FPM50" s="466" t="s">
        <v>972</v>
      </c>
      <c r="FPN50" s="466" t="s">
        <v>973</v>
      </c>
      <c r="FPO50" s="284">
        <v>35000000</v>
      </c>
      <c r="FPP50" s="276" t="s">
        <v>2836</v>
      </c>
      <c r="FPQ50" s="463" t="s">
        <v>933</v>
      </c>
      <c r="FPR50" s="465" t="s">
        <v>969</v>
      </c>
      <c r="FPS50" s="466" t="s">
        <v>970</v>
      </c>
      <c r="FPT50" s="466" t="s">
        <v>971</v>
      </c>
      <c r="FPU50" s="466" t="s">
        <v>972</v>
      </c>
      <c r="FPV50" s="466" t="s">
        <v>973</v>
      </c>
      <c r="FPW50" s="284">
        <v>35000000</v>
      </c>
      <c r="FPX50" s="276" t="s">
        <v>2836</v>
      </c>
      <c r="FPY50" s="463" t="s">
        <v>933</v>
      </c>
      <c r="FPZ50" s="465" t="s">
        <v>969</v>
      </c>
      <c r="FQA50" s="466" t="s">
        <v>970</v>
      </c>
      <c r="FQB50" s="466" t="s">
        <v>971</v>
      </c>
      <c r="FQC50" s="466" t="s">
        <v>972</v>
      </c>
      <c r="FQD50" s="466" t="s">
        <v>973</v>
      </c>
      <c r="FQE50" s="284">
        <v>35000000</v>
      </c>
      <c r="FQF50" s="276" t="s">
        <v>2836</v>
      </c>
      <c r="FQG50" s="463" t="s">
        <v>933</v>
      </c>
      <c r="FQH50" s="465" t="s">
        <v>969</v>
      </c>
      <c r="FQI50" s="466" t="s">
        <v>970</v>
      </c>
      <c r="FQJ50" s="466" t="s">
        <v>971</v>
      </c>
      <c r="FQK50" s="466" t="s">
        <v>972</v>
      </c>
      <c r="FQL50" s="466" t="s">
        <v>973</v>
      </c>
      <c r="FQM50" s="284">
        <v>35000000</v>
      </c>
      <c r="FQN50" s="276" t="s">
        <v>2836</v>
      </c>
      <c r="FQO50" s="463" t="s">
        <v>933</v>
      </c>
      <c r="FQP50" s="465" t="s">
        <v>969</v>
      </c>
      <c r="FQQ50" s="466" t="s">
        <v>970</v>
      </c>
      <c r="FQR50" s="466" t="s">
        <v>971</v>
      </c>
      <c r="FQS50" s="466" t="s">
        <v>972</v>
      </c>
      <c r="FQT50" s="466" t="s">
        <v>973</v>
      </c>
      <c r="FQU50" s="284">
        <v>35000000</v>
      </c>
      <c r="FQV50" s="276" t="s">
        <v>2836</v>
      </c>
      <c r="FQW50" s="463" t="s">
        <v>933</v>
      </c>
      <c r="FQX50" s="465" t="s">
        <v>969</v>
      </c>
      <c r="FQY50" s="466" t="s">
        <v>970</v>
      </c>
      <c r="FQZ50" s="466" t="s">
        <v>971</v>
      </c>
      <c r="FRA50" s="466" t="s">
        <v>972</v>
      </c>
      <c r="FRB50" s="466" t="s">
        <v>973</v>
      </c>
      <c r="FRC50" s="284">
        <v>35000000</v>
      </c>
      <c r="FRD50" s="276" t="s">
        <v>2836</v>
      </c>
      <c r="FRE50" s="463" t="s">
        <v>933</v>
      </c>
      <c r="FRF50" s="465" t="s">
        <v>969</v>
      </c>
      <c r="FRG50" s="466" t="s">
        <v>970</v>
      </c>
      <c r="FRH50" s="466" t="s">
        <v>971</v>
      </c>
      <c r="FRI50" s="466" t="s">
        <v>972</v>
      </c>
      <c r="FRJ50" s="466" t="s">
        <v>973</v>
      </c>
      <c r="FRK50" s="284">
        <v>35000000</v>
      </c>
      <c r="FRL50" s="276" t="s">
        <v>2836</v>
      </c>
      <c r="FRM50" s="463" t="s">
        <v>933</v>
      </c>
      <c r="FRN50" s="465" t="s">
        <v>969</v>
      </c>
      <c r="FRO50" s="466" t="s">
        <v>970</v>
      </c>
      <c r="FRP50" s="466" t="s">
        <v>971</v>
      </c>
      <c r="FRQ50" s="466" t="s">
        <v>972</v>
      </c>
      <c r="FRR50" s="466" t="s">
        <v>973</v>
      </c>
      <c r="FRS50" s="284">
        <v>35000000</v>
      </c>
      <c r="FRT50" s="276" t="s">
        <v>2836</v>
      </c>
      <c r="FRU50" s="463" t="s">
        <v>933</v>
      </c>
      <c r="FRV50" s="465" t="s">
        <v>969</v>
      </c>
      <c r="FRW50" s="466" t="s">
        <v>970</v>
      </c>
      <c r="FRX50" s="466" t="s">
        <v>971</v>
      </c>
      <c r="FRY50" s="466" t="s">
        <v>972</v>
      </c>
      <c r="FRZ50" s="466" t="s">
        <v>973</v>
      </c>
      <c r="FSA50" s="284">
        <v>35000000</v>
      </c>
      <c r="FSB50" s="276" t="s">
        <v>2836</v>
      </c>
      <c r="FSC50" s="463" t="s">
        <v>933</v>
      </c>
      <c r="FSD50" s="465" t="s">
        <v>969</v>
      </c>
      <c r="FSE50" s="466" t="s">
        <v>970</v>
      </c>
      <c r="FSF50" s="466" t="s">
        <v>971</v>
      </c>
      <c r="FSG50" s="466" t="s">
        <v>972</v>
      </c>
      <c r="FSH50" s="466" t="s">
        <v>973</v>
      </c>
      <c r="FSI50" s="284">
        <v>35000000</v>
      </c>
      <c r="FSJ50" s="276" t="s">
        <v>2836</v>
      </c>
      <c r="FSK50" s="463" t="s">
        <v>933</v>
      </c>
      <c r="FSL50" s="465" t="s">
        <v>969</v>
      </c>
      <c r="FSM50" s="466" t="s">
        <v>970</v>
      </c>
      <c r="FSN50" s="466" t="s">
        <v>971</v>
      </c>
      <c r="FSO50" s="466" t="s">
        <v>972</v>
      </c>
      <c r="FSP50" s="466" t="s">
        <v>973</v>
      </c>
      <c r="FSQ50" s="284">
        <v>35000000</v>
      </c>
      <c r="FSR50" s="276" t="s">
        <v>2836</v>
      </c>
      <c r="FSS50" s="463" t="s">
        <v>933</v>
      </c>
      <c r="FST50" s="465" t="s">
        <v>969</v>
      </c>
      <c r="FSU50" s="466" t="s">
        <v>970</v>
      </c>
      <c r="FSV50" s="466" t="s">
        <v>971</v>
      </c>
      <c r="FSW50" s="466" t="s">
        <v>972</v>
      </c>
      <c r="FSX50" s="466" t="s">
        <v>973</v>
      </c>
      <c r="FSY50" s="284">
        <v>35000000</v>
      </c>
      <c r="FSZ50" s="276" t="s">
        <v>2836</v>
      </c>
      <c r="FTA50" s="463" t="s">
        <v>933</v>
      </c>
      <c r="FTB50" s="465" t="s">
        <v>969</v>
      </c>
      <c r="FTC50" s="466" t="s">
        <v>970</v>
      </c>
      <c r="FTD50" s="466" t="s">
        <v>971</v>
      </c>
      <c r="FTE50" s="466" t="s">
        <v>972</v>
      </c>
      <c r="FTF50" s="466" t="s">
        <v>973</v>
      </c>
      <c r="FTG50" s="284">
        <v>35000000</v>
      </c>
      <c r="FTH50" s="276" t="s">
        <v>2836</v>
      </c>
      <c r="FTI50" s="463" t="s">
        <v>933</v>
      </c>
      <c r="FTJ50" s="465" t="s">
        <v>969</v>
      </c>
      <c r="FTK50" s="466" t="s">
        <v>970</v>
      </c>
      <c r="FTL50" s="466" t="s">
        <v>971</v>
      </c>
      <c r="FTM50" s="466" t="s">
        <v>972</v>
      </c>
      <c r="FTN50" s="466" t="s">
        <v>973</v>
      </c>
      <c r="FTO50" s="284">
        <v>35000000</v>
      </c>
      <c r="FTP50" s="276" t="s">
        <v>2836</v>
      </c>
      <c r="FTQ50" s="463" t="s">
        <v>933</v>
      </c>
      <c r="FTR50" s="465" t="s">
        <v>969</v>
      </c>
      <c r="FTS50" s="466" t="s">
        <v>970</v>
      </c>
      <c r="FTT50" s="466" t="s">
        <v>971</v>
      </c>
      <c r="FTU50" s="466" t="s">
        <v>972</v>
      </c>
      <c r="FTV50" s="466" t="s">
        <v>973</v>
      </c>
      <c r="FTW50" s="284">
        <v>35000000</v>
      </c>
      <c r="FTX50" s="276" t="s">
        <v>2836</v>
      </c>
      <c r="FTY50" s="463" t="s">
        <v>933</v>
      </c>
      <c r="FTZ50" s="465" t="s">
        <v>969</v>
      </c>
      <c r="FUA50" s="466" t="s">
        <v>970</v>
      </c>
      <c r="FUB50" s="466" t="s">
        <v>971</v>
      </c>
      <c r="FUC50" s="466" t="s">
        <v>972</v>
      </c>
      <c r="FUD50" s="466" t="s">
        <v>973</v>
      </c>
      <c r="FUE50" s="284">
        <v>35000000</v>
      </c>
      <c r="FUF50" s="276" t="s">
        <v>2836</v>
      </c>
      <c r="FUG50" s="463" t="s">
        <v>933</v>
      </c>
      <c r="FUH50" s="465" t="s">
        <v>969</v>
      </c>
      <c r="FUI50" s="466" t="s">
        <v>970</v>
      </c>
      <c r="FUJ50" s="466" t="s">
        <v>971</v>
      </c>
      <c r="FUK50" s="466" t="s">
        <v>972</v>
      </c>
      <c r="FUL50" s="466" t="s">
        <v>973</v>
      </c>
      <c r="FUM50" s="284">
        <v>35000000</v>
      </c>
      <c r="FUN50" s="276" t="s">
        <v>2836</v>
      </c>
      <c r="FUO50" s="463" t="s">
        <v>933</v>
      </c>
      <c r="FUP50" s="465" t="s">
        <v>969</v>
      </c>
      <c r="FUQ50" s="466" t="s">
        <v>970</v>
      </c>
      <c r="FUR50" s="466" t="s">
        <v>971</v>
      </c>
      <c r="FUS50" s="466" t="s">
        <v>972</v>
      </c>
      <c r="FUT50" s="466" t="s">
        <v>973</v>
      </c>
      <c r="FUU50" s="284">
        <v>35000000</v>
      </c>
      <c r="FUV50" s="276" t="s">
        <v>2836</v>
      </c>
      <c r="FUW50" s="463" t="s">
        <v>933</v>
      </c>
      <c r="FUX50" s="465" t="s">
        <v>969</v>
      </c>
      <c r="FUY50" s="466" t="s">
        <v>970</v>
      </c>
      <c r="FUZ50" s="466" t="s">
        <v>971</v>
      </c>
      <c r="FVA50" s="466" t="s">
        <v>972</v>
      </c>
      <c r="FVB50" s="466" t="s">
        <v>973</v>
      </c>
      <c r="FVC50" s="284">
        <v>35000000</v>
      </c>
      <c r="FVD50" s="276" t="s">
        <v>2836</v>
      </c>
      <c r="FVE50" s="463" t="s">
        <v>933</v>
      </c>
      <c r="FVF50" s="465" t="s">
        <v>969</v>
      </c>
      <c r="FVG50" s="466" t="s">
        <v>970</v>
      </c>
      <c r="FVH50" s="466" t="s">
        <v>971</v>
      </c>
      <c r="FVI50" s="466" t="s">
        <v>972</v>
      </c>
      <c r="FVJ50" s="466" t="s">
        <v>973</v>
      </c>
      <c r="FVK50" s="284">
        <v>35000000</v>
      </c>
      <c r="FVL50" s="276" t="s">
        <v>2836</v>
      </c>
      <c r="FVM50" s="463" t="s">
        <v>933</v>
      </c>
      <c r="FVN50" s="465" t="s">
        <v>969</v>
      </c>
      <c r="FVO50" s="466" t="s">
        <v>970</v>
      </c>
      <c r="FVP50" s="466" t="s">
        <v>971</v>
      </c>
      <c r="FVQ50" s="466" t="s">
        <v>972</v>
      </c>
      <c r="FVR50" s="466" t="s">
        <v>973</v>
      </c>
      <c r="FVS50" s="284">
        <v>35000000</v>
      </c>
      <c r="FVT50" s="276" t="s">
        <v>2836</v>
      </c>
      <c r="FVU50" s="463" t="s">
        <v>933</v>
      </c>
      <c r="FVV50" s="465" t="s">
        <v>969</v>
      </c>
      <c r="FVW50" s="466" t="s">
        <v>970</v>
      </c>
      <c r="FVX50" s="466" t="s">
        <v>971</v>
      </c>
      <c r="FVY50" s="466" t="s">
        <v>972</v>
      </c>
      <c r="FVZ50" s="466" t="s">
        <v>973</v>
      </c>
      <c r="FWA50" s="284">
        <v>35000000</v>
      </c>
      <c r="FWB50" s="276" t="s">
        <v>2836</v>
      </c>
      <c r="FWC50" s="463" t="s">
        <v>933</v>
      </c>
      <c r="FWD50" s="465" t="s">
        <v>969</v>
      </c>
      <c r="FWE50" s="466" t="s">
        <v>970</v>
      </c>
      <c r="FWF50" s="466" t="s">
        <v>971</v>
      </c>
      <c r="FWG50" s="466" t="s">
        <v>972</v>
      </c>
      <c r="FWH50" s="466" t="s">
        <v>973</v>
      </c>
      <c r="FWI50" s="284">
        <v>35000000</v>
      </c>
      <c r="FWJ50" s="276" t="s">
        <v>2836</v>
      </c>
      <c r="FWK50" s="463" t="s">
        <v>933</v>
      </c>
      <c r="FWL50" s="465" t="s">
        <v>969</v>
      </c>
      <c r="FWM50" s="466" t="s">
        <v>970</v>
      </c>
      <c r="FWN50" s="466" t="s">
        <v>971</v>
      </c>
      <c r="FWO50" s="466" t="s">
        <v>972</v>
      </c>
      <c r="FWP50" s="466" t="s">
        <v>973</v>
      </c>
      <c r="FWQ50" s="284">
        <v>35000000</v>
      </c>
      <c r="FWR50" s="276" t="s">
        <v>2836</v>
      </c>
      <c r="FWS50" s="463" t="s">
        <v>933</v>
      </c>
      <c r="FWT50" s="465" t="s">
        <v>969</v>
      </c>
      <c r="FWU50" s="466" t="s">
        <v>970</v>
      </c>
      <c r="FWV50" s="466" t="s">
        <v>971</v>
      </c>
      <c r="FWW50" s="466" t="s">
        <v>972</v>
      </c>
      <c r="FWX50" s="466" t="s">
        <v>973</v>
      </c>
      <c r="FWY50" s="284">
        <v>35000000</v>
      </c>
      <c r="FWZ50" s="276" t="s">
        <v>2836</v>
      </c>
      <c r="FXA50" s="463" t="s">
        <v>933</v>
      </c>
      <c r="FXB50" s="465" t="s">
        <v>969</v>
      </c>
      <c r="FXC50" s="466" t="s">
        <v>970</v>
      </c>
      <c r="FXD50" s="466" t="s">
        <v>971</v>
      </c>
      <c r="FXE50" s="466" t="s">
        <v>972</v>
      </c>
      <c r="FXF50" s="466" t="s">
        <v>973</v>
      </c>
      <c r="FXG50" s="284">
        <v>35000000</v>
      </c>
      <c r="FXH50" s="276" t="s">
        <v>2836</v>
      </c>
      <c r="FXI50" s="463" t="s">
        <v>933</v>
      </c>
      <c r="FXJ50" s="465" t="s">
        <v>969</v>
      </c>
      <c r="FXK50" s="466" t="s">
        <v>970</v>
      </c>
      <c r="FXL50" s="466" t="s">
        <v>971</v>
      </c>
      <c r="FXM50" s="466" t="s">
        <v>972</v>
      </c>
      <c r="FXN50" s="466" t="s">
        <v>973</v>
      </c>
      <c r="FXO50" s="284">
        <v>35000000</v>
      </c>
      <c r="FXP50" s="276" t="s">
        <v>2836</v>
      </c>
      <c r="FXQ50" s="463" t="s">
        <v>933</v>
      </c>
      <c r="FXR50" s="465" t="s">
        <v>969</v>
      </c>
      <c r="FXS50" s="466" t="s">
        <v>970</v>
      </c>
      <c r="FXT50" s="466" t="s">
        <v>971</v>
      </c>
      <c r="FXU50" s="466" t="s">
        <v>972</v>
      </c>
      <c r="FXV50" s="466" t="s">
        <v>973</v>
      </c>
      <c r="FXW50" s="284">
        <v>35000000</v>
      </c>
      <c r="FXX50" s="276" t="s">
        <v>2836</v>
      </c>
      <c r="FXY50" s="463" t="s">
        <v>933</v>
      </c>
      <c r="FXZ50" s="465" t="s">
        <v>969</v>
      </c>
      <c r="FYA50" s="466" t="s">
        <v>970</v>
      </c>
      <c r="FYB50" s="466" t="s">
        <v>971</v>
      </c>
      <c r="FYC50" s="466" t="s">
        <v>972</v>
      </c>
      <c r="FYD50" s="466" t="s">
        <v>973</v>
      </c>
      <c r="FYE50" s="284">
        <v>35000000</v>
      </c>
      <c r="FYF50" s="276" t="s">
        <v>2836</v>
      </c>
      <c r="FYG50" s="463" t="s">
        <v>933</v>
      </c>
      <c r="FYH50" s="465" t="s">
        <v>969</v>
      </c>
      <c r="FYI50" s="466" t="s">
        <v>970</v>
      </c>
      <c r="FYJ50" s="466" t="s">
        <v>971</v>
      </c>
      <c r="FYK50" s="466" t="s">
        <v>972</v>
      </c>
      <c r="FYL50" s="466" t="s">
        <v>973</v>
      </c>
      <c r="FYM50" s="284">
        <v>35000000</v>
      </c>
      <c r="FYN50" s="276" t="s">
        <v>2836</v>
      </c>
      <c r="FYO50" s="463" t="s">
        <v>933</v>
      </c>
      <c r="FYP50" s="465" t="s">
        <v>969</v>
      </c>
      <c r="FYQ50" s="466" t="s">
        <v>970</v>
      </c>
      <c r="FYR50" s="466" t="s">
        <v>971</v>
      </c>
      <c r="FYS50" s="466" t="s">
        <v>972</v>
      </c>
      <c r="FYT50" s="466" t="s">
        <v>973</v>
      </c>
      <c r="FYU50" s="284">
        <v>35000000</v>
      </c>
      <c r="FYV50" s="276" t="s">
        <v>2836</v>
      </c>
      <c r="FYW50" s="463" t="s">
        <v>933</v>
      </c>
      <c r="FYX50" s="465" t="s">
        <v>969</v>
      </c>
      <c r="FYY50" s="466" t="s">
        <v>970</v>
      </c>
      <c r="FYZ50" s="466" t="s">
        <v>971</v>
      </c>
      <c r="FZA50" s="466" t="s">
        <v>972</v>
      </c>
      <c r="FZB50" s="466" t="s">
        <v>973</v>
      </c>
      <c r="FZC50" s="284">
        <v>35000000</v>
      </c>
      <c r="FZD50" s="276" t="s">
        <v>2836</v>
      </c>
      <c r="FZE50" s="463" t="s">
        <v>933</v>
      </c>
      <c r="FZF50" s="465" t="s">
        <v>969</v>
      </c>
      <c r="FZG50" s="466" t="s">
        <v>970</v>
      </c>
      <c r="FZH50" s="466" t="s">
        <v>971</v>
      </c>
      <c r="FZI50" s="466" t="s">
        <v>972</v>
      </c>
      <c r="FZJ50" s="466" t="s">
        <v>973</v>
      </c>
      <c r="FZK50" s="284">
        <v>35000000</v>
      </c>
      <c r="FZL50" s="276" t="s">
        <v>2836</v>
      </c>
      <c r="FZM50" s="463" t="s">
        <v>933</v>
      </c>
      <c r="FZN50" s="465" t="s">
        <v>969</v>
      </c>
      <c r="FZO50" s="466" t="s">
        <v>970</v>
      </c>
      <c r="FZP50" s="466" t="s">
        <v>971</v>
      </c>
      <c r="FZQ50" s="466" t="s">
        <v>972</v>
      </c>
      <c r="FZR50" s="466" t="s">
        <v>973</v>
      </c>
      <c r="FZS50" s="284">
        <v>35000000</v>
      </c>
      <c r="FZT50" s="276" t="s">
        <v>2836</v>
      </c>
      <c r="FZU50" s="463" t="s">
        <v>933</v>
      </c>
      <c r="FZV50" s="465" t="s">
        <v>969</v>
      </c>
      <c r="FZW50" s="466" t="s">
        <v>970</v>
      </c>
      <c r="FZX50" s="466" t="s">
        <v>971</v>
      </c>
      <c r="FZY50" s="466" t="s">
        <v>972</v>
      </c>
      <c r="FZZ50" s="466" t="s">
        <v>973</v>
      </c>
      <c r="GAA50" s="284">
        <v>35000000</v>
      </c>
      <c r="GAB50" s="276" t="s">
        <v>2836</v>
      </c>
      <c r="GAC50" s="463" t="s">
        <v>933</v>
      </c>
      <c r="GAD50" s="465" t="s">
        <v>969</v>
      </c>
      <c r="GAE50" s="466" t="s">
        <v>970</v>
      </c>
      <c r="GAF50" s="466" t="s">
        <v>971</v>
      </c>
      <c r="GAG50" s="466" t="s">
        <v>972</v>
      </c>
      <c r="GAH50" s="466" t="s">
        <v>973</v>
      </c>
      <c r="GAI50" s="284">
        <v>35000000</v>
      </c>
      <c r="GAJ50" s="276" t="s">
        <v>2836</v>
      </c>
      <c r="GAK50" s="463" t="s">
        <v>933</v>
      </c>
      <c r="GAL50" s="465" t="s">
        <v>969</v>
      </c>
      <c r="GAM50" s="466" t="s">
        <v>970</v>
      </c>
      <c r="GAN50" s="466" t="s">
        <v>971</v>
      </c>
      <c r="GAO50" s="466" t="s">
        <v>972</v>
      </c>
      <c r="GAP50" s="466" t="s">
        <v>973</v>
      </c>
      <c r="GAQ50" s="284">
        <v>35000000</v>
      </c>
      <c r="GAR50" s="276" t="s">
        <v>2836</v>
      </c>
      <c r="GAS50" s="463" t="s">
        <v>933</v>
      </c>
      <c r="GAT50" s="465" t="s">
        <v>969</v>
      </c>
      <c r="GAU50" s="466" t="s">
        <v>970</v>
      </c>
      <c r="GAV50" s="466" t="s">
        <v>971</v>
      </c>
      <c r="GAW50" s="466" t="s">
        <v>972</v>
      </c>
      <c r="GAX50" s="466" t="s">
        <v>973</v>
      </c>
      <c r="GAY50" s="284">
        <v>35000000</v>
      </c>
      <c r="GAZ50" s="276" t="s">
        <v>2836</v>
      </c>
      <c r="GBA50" s="463" t="s">
        <v>933</v>
      </c>
      <c r="GBB50" s="465" t="s">
        <v>969</v>
      </c>
      <c r="GBC50" s="466" t="s">
        <v>970</v>
      </c>
      <c r="GBD50" s="466" t="s">
        <v>971</v>
      </c>
      <c r="GBE50" s="466" t="s">
        <v>972</v>
      </c>
      <c r="GBF50" s="466" t="s">
        <v>973</v>
      </c>
      <c r="GBG50" s="284">
        <v>35000000</v>
      </c>
      <c r="GBH50" s="276" t="s">
        <v>2836</v>
      </c>
      <c r="GBI50" s="463" t="s">
        <v>933</v>
      </c>
      <c r="GBJ50" s="465" t="s">
        <v>969</v>
      </c>
      <c r="GBK50" s="466" t="s">
        <v>970</v>
      </c>
      <c r="GBL50" s="466" t="s">
        <v>971</v>
      </c>
      <c r="GBM50" s="466" t="s">
        <v>972</v>
      </c>
      <c r="GBN50" s="466" t="s">
        <v>973</v>
      </c>
      <c r="GBO50" s="284">
        <v>35000000</v>
      </c>
      <c r="GBP50" s="276" t="s">
        <v>2836</v>
      </c>
      <c r="GBQ50" s="463" t="s">
        <v>933</v>
      </c>
      <c r="GBR50" s="465" t="s">
        <v>969</v>
      </c>
      <c r="GBS50" s="466" t="s">
        <v>970</v>
      </c>
      <c r="GBT50" s="466" t="s">
        <v>971</v>
      </c>
      <c r="GBU50" s="466" t="s">
        <v>972</v>
      </c>
      <c r="GBV50" s="466" t="s">
        <v>973</v>
      </c>
      <c r="GBW50" s="284">
        <v>35000000</v>
      </c>
      <c r="GBX50" s="276" t="s">
        <v>2836</v>
      </c>
      <c r="GBY50" s="463" t="s">
        <v>933</v>
      </c>
      <c r="GBZ50" s="465" t="s">
        <v>969</v>
      </c>
      <c r="GCA50" s="466" t="s">
        <v>970</v>
      </c>
      <c r="GCB50" s="466" t="s">
        <v>971</v>
      </c>
      <c r="GCC50" s="466" t="s">
        <v>972</v>
      </c>
      <c r="GCD50" s="466" t="s">
        <v>973</v>
      </c>
      <c r="GCE50" s="284">
        <v>35000000</v>
      </c>
      <c r="GCF50" s="276" t="s">
        <v>2836</v>
      </c>
      <c r="GCG50" s="463" t="s">
        <v>933</v>
      </c>
      <c r="GCH50" s="465" t="s">
        <v>969</v>
      </c>
      <c r="GCI50" s="466" t="s">
        <v>970</v>
      </c>
      <c r="GCJ50" s="466" t="s">
        <v>971</v>
      </c>
      <c r="GCK50" s="466" t="s">
        <v>972</v>
      </c>
      <c r="GCL50" s="466" t="s">
        <v>973</v>
      </c>
      <c r="GCM50" s="284">
        <v>35000000</v>
      </c>
      <c r="GCN50" s="276" t="s">
        <v>2836</v>
      </c>
      <c r="GCO50" s="463" t="s">
        <v>933</v>
      </c>
      <c r="GCP50" s="465" t="s">
        <v>969</v>
      </c>
      <c r="GCQ50" s="466" t="s">
        <v>970</v>
      </c>
      <c r="GCR50" s="466" t="s">
        <v>971</v>
      </c>
      <c r="GCS50" s="466" t="s">
        <v>972</v>
      </c>
      <c r="GCT50" s="466" t="s">
        <v>973</v>
      </c>
      <c r="GCU50" s="284">
        <v>35000000</v>
      </c>
      <c r="GCV50" s="276" t="s">
        <v>2836</v>
      </c>
      <c r="GCW50" s="463" t="s">
        <v>933</v>
      </c>
      <c r="GCX50" s="465" t="s">
        <v>969</v>
      </c>
      <c r="GCY50" s="466" t="s">
        <v>970</v>
      </c>
      <c r="GCZ50" s="466" t="s">
        <v>971</v>
      </c>
      <c r="GDA50" s="466" t="s">
        <v>972</v>
      </c>
      <c r="GDB50" s="466" t="s">
        <v>973</v>
      </c>
      <c r="GDC50" s="284">
        <v>35000000</v>
      </c>
      <c r="GDD50" s="276" t="s">
        <v>2836</v>
      </c>
      <c r="GDE50" s="463" t="s">
        <v>933</v>
      </c>
      <c r="GDF50" s="465" t="s">
        <v>969</v>
      </c>
      <c r="GDG50" s="466" t="s">
        <v>970</v>
      </c>
      <c r="GDH50" s="466" t="s">
        <v>971</v>
      </c>
      <c r="GDI50" s="466" t="s">
        <v>972</v>
      </c>
      <c r="GDJ50" s="466" t="s">
        <v>973</v>
      </c>
      <c r="GDK50" s="284">
        <v>35000000</v>
      </c>
      <c r="GDL50" s="276" t="s">
        <v>2836</v>
      </c>
      <c r="GDM50" s="463" t="s">
        <v>933</v>
      </c>
      <c r="GDN50" s="465" t="s">
        <v>969</v>
      </c>
      <c r="GDO50" s="466" t="s">
        <v>970</v>
      </c>
      <c r="GDP50" s="466" t="s">
        <v>971</v>
      </c>
      <c r="GDQ50" s="466" t="s">
        <v>972</v>
      </c>
      <c r="GDR50" s="466" t="s">
        <v>973</v>
      </c>
      <c r="GDS50" s="284">
        <v>35000000</v>
      </c>
      <c r="GDT50" s="276" t="s">
        <v>2836</v>
      </c>
      <c r="GDU50" s="463" t="s">
        <v>933</v>
      </c>
      <c r="GDV50" s="465" t="s">
        <v>969</v>
      </c>
      <c r="GDW50" s="466" t="s">
        <v>970</v>
      </c>
      <c r="GDX50" s="466" t="s">
        <v>971</v>
      </c>
      <c r="GDY50" s="466" t="s">
        <v>972</v>
      </c>
      <c r="GDZ50" s="466" t="s">
        <v>973</v>
      </c>
      <c r="GEA50" s="284">
        <v>35000000</v>
      </c>
      <c r="GEB50" s="276" t="s">
        <v>2836</v>
      </c>
      <c r="GEC50" s="463" t="s">
        <v>933</v>
      </c>
      <c r="GED50" s="465" t="s">
        <v>969</v>
      </c>
      <c r="GEE50" s="466" t="s">
        <v>970</v>
      </c>
      <c r="GEF50" s="466" t="s">
        <v>971</v>
      </c>
      <c r="GEG50" s="466" t="s">
        <v>972</v>
      </c>
      <c r="GEH50" s="466" t="s">
        <v>973</v>
      </c>
      <c r="GEI50" s="284">
        <v>35000000</v>
      </c>
      <c r="GEJ50" s="276" t="s">
        <v>2836</v>
      </c>
      <c r="GEK50" s="463" t="s">
        <v>933</v>
      </c>
      <c r="GEL50" s="465" t="s">
        <v>969</v>
      </c>
      <c r="GEM50" s="466" t="s">
        <v>970</v>
      </c>
      <c r="GEN50" s="466" t="s">
        <v>971</v>
      </c>
      <c r="GEO50" s="466" t="s">
        <v>972</v>
      </c>
      <c r="GEP50" s="466" t="s">
        <v>973</v>
      </c>
      <c r="GEQ50" s="284">
        <v>35000000</v>
      </c>
      <c r="GER50" s="276" t="s">
        <v>2836</v>
      </c>
      <c r="GES50" s="463" t="s">
        <v>933</v>
      </c>
      <c r="GET50" s="465" t="s">
        <v>969</v>
      </c>
      <c r="GEU50" s="466" t="s">
        <v>970</v>
      </c>
      <c r="GEV50" s="466" t="s">
        <v>971</v>
      </c>
      <c r="GEW50" s="466" t="s">
        <v>972</v>
      </c>
      <c r="GEX50" s="466" t="s">
        <v>973</v>
      </c>
      <c r="GEY50" s="284">
        <v>35000000</v>
      </c>
      <c r="GEZ50" s="276" t="s">
        <v>2836</v>
      </c>
      <c r="GFA50" s="463" t="s">
        <v>933</v>
      </c>
      <c r="GFB50" s="465" t="s">
        <v>969</v>
      </c>
      <c r="GFC50" s="466" t="s">
        <v>970</v>
      </c>
      <c r="GFD50" s="466" t="s">
        <v>971</v>
      </c>
      <c r="GFE50" s="466" t="s">
        <v>972</v>
      </c>
      <c r="GFF50" s="466" t="s">
        <v>973</v>
      </c>
      <c r="GFG50" s="284">
        <v>35000000</v>
      </c>
      <c r="GFH50" s="276" t="s">
        <v>2836</v>
      </c>
      <c r="GFI50" s="463" t="s">
        <v>933</v>
      </c>
      <c r="GFJ50" s="465" t="s">
        <v>969</v>
      </c>
      <c r="GFK50" s="466" t="s">
        <v>970</v>
      </c>
      <c r="GFL50" s="466" t="s">
        <v>971</v>
      </c>
      <c r="GFM50" s="466" t="s">
        <v>972</v>
      </c>
      <c r="GFN50" s="466" t="s">
        <v>973</v>
      </c>
      <c r="GFO50" s="284">
        <v>35000000</v>
      </c>
      <c r="GFP50" s="276" t="s">
        <v>2836</v>
      </c>
      <c r="GFQ50" s="463" t="s">
        <v>933</v>
      </c>
      <c r="GFR50" s="465" t="s">
        <v>969</v>
      </c>
      <c r="GFS50" s="466" t="s">
        <v>970</v>
      </c>
      <c r="GFT50" s="466" t="s">
        <v>971</v>
      </c>
      <c r="GFU50" s="466" t="s">
        <v>972</v>
      </c>
      <c r="GFV50" s="466" t="s">
        <v>973</v>
      </c>
      <c r="GFW50" s="284">
        <v>35000000</v>
      </c>
      <c r="GFX50" s="276" t="s">
        <v>2836</v>
      </c>
      <c r="GFY50" s="463" t="s">
        <v>933</v>
      </c>
      <c r="GFZ50" s="465" t="s">
        <v>969</v>
      </c>
      <c r="GGA50" s="466" t="s">
        <v>970</v>
      </c>
      <c r="GGB50" s="466" t="s">
        <v>971</v>
      </c>
      <c r="GGC50" s="466" t="s">
        <v>972</v>
      </c>
      <c r="GGD50" s="466" t="s">
        <v>973</v>
      </c>
      <c r="GGE50" s="284">
        <v>35000000</v>
      </c>
      <c r="GGF50" s="276" t="s">
        <v>2836</v>
      </c>
      <c r="GGG50" s="463" t="s">
        <v>933</v>
      </c>
      <c r="GGH50" s="465" t="s">
        <v>969</v>
      </c>
      <c r="GGI50" s="466" t="s">
        <v>970</v>
      </c>
      <c r="GGJ50" s="466" t="s">
        <v>971</v>
      </c>
      <c r="GGK50" s="466" t="s">
        <v>972</v>
      </c>
      <c r="GGL50" s="466" t="s">
        <v>973</v>
      </c>
      <c r="GGM50" s="284">
        <v>35000000</v>
      </c>
      <c r="GGN50" s="276" t="s">
        <v>2836</v>
      </c>
      <c r="GGO50" s="463" t="s">
        <v>933</v>
      </c>
      <c r="GGP50" s="465" t="s">
        <v>969</v>
      </c>
      <c r="GGQ50" s="466" t="s">
        <v>970</v>
      </c>
      <c r="GGR50" s="466" t="s">
        <v>971</v>
      </c>
      <c r="GGS50" s="466" t="s">
        <v>972</v>
      </c>
      <c r="GGT50" s="466" t="s">
        <v>973</v>
      </c>
      <c r="GGU50" s="284">
        <v>35000000</v>
      </c>
      <c r="GGV50" s="276" t="s">
        <v>2836</v>
      </c>
      <c r="GGW50" s="463" t="s">
        <v>933</v>
      </c>
      <c r="GGX50" s="465" t="s">
        <v>969</v>
      </c>
      <c r="GGY50" s="466" t="s">
        <v>970</v>
      </c>
      <c r="GGZ50" s="466" t="s">
        <v>971</v>
      </c>
      <c r="GHA50" s="466" t="s">
        <v>972</v>
      </c>
      <c r="GHB50" s="466" t="s">
        <v>973</v>
      </c>
      <c r="GHC50" s="284">
        <v>35000000</v>
      </c>
      <c r="GHD50" s="276" t="s">
        <v>2836</v>
      </c>
      <c r="GHE50" s="463" t="s">
        <v>933</v>
      </c>
      <c r="GHF50" s="465" t="s">
        <v>969</v>
      </c>
      <c r="GHG50" s="466" t="s">
        <v>970</v>
      </c>
      <c r="GHH50" s="466" t="s">
        <v>971</v>
      </c>
      <c r="GHI50" s="466" t="s">
        <v>972</v>
      </c>
      <c r="GHJ50" s="466" t="s">
        <v>973</v>
      </c>
      <c r="GHK50" s="284">
        <v>35000000</v>
      </c>
      <c r="GHL50" s="276" t="s">
        <v>2836</v>
      </c>
      <c r="GHM50" s="463" t="s">
        <v>933</v>
      </c>
      <c r="GHN50" s="465" t="s">
        <v>969</v>
      </c>
      <c r="GHO50" s="466" t="s">
        <v>970</v>
      </c>
      <c r="GHP50" s="466" t="s">
        <v>971</v>
      </c>
      <c r="GHQ50" s="466" t="s">
        <v>972</v>
      </c>
      <c r="GHR50" s="466" t="s">
        <v>973</v>
      </c>
      <c r="GHS50" s="284">
        <v>35000000</v>
      </c>
      <c r="GHT50" s="276" t="s">
        <v>2836</v>
      </c>
      <c r="GHU50" s="463" t="s">
        <v>933</v>
      </c>
      <c r="GHV50" s="465" t="s">
        <v>969</v>
      </c>
      <c r="GHW50" s="466" t="s">
        <v>970</v>
      </c>
      <c r="GHX50" s="466" t="s">
        <v>971</v>
      </c>
      <c r="GHY50" s="466" t="s">
        <v>972</v>
      </c>
      <c r="GHZ50" s="466" t="s">
        <v>973</v>
      </c>
      <c r="GIA50" s="284">
        <v>35000000</v>
      </c>
      <c r="GIB50" s="276" t="s">
        <v>2836</v>
      </c>
      <c r="GIC50" s="463" t="s">
        <v>933</v>
      </c>
      <c r="GID50" s="465" t="s">
        <v>969</v>
      </c>
      <c r="GIE50" s="466" t="s">
        <v>970</v>
      </c>
      <c r="GIF50" s="466" t="s">
        <v>971</v>
      </c>
      <c r="GIG50" s="466" t="s">
        <v>972</v>
      </c>
      <c r="GIH50" s="466" t="s">
        <v>973</v>
      </c>
      <c r="GII50" s="284">
        <v>35000000</v>
      </c>
      <c r="GIJ50" s="276" t="s">
        <v>2836</v>
      </c>
      <c r="GIK50" s="463" t="s">
        <v>933</v>
      </c>
      <c r="GIL50" s="465" t="s">
        <v>969</v>
      </c>
      <c r="GIM50" s="466" t="s">
        <v>970</v>
      </c>
      <c r="GIN50" s="466" t="s">
        <v>971</v>
      </c>
      <c r="GIO50" s="466" t="s">
        <v>972</v>
      </c>
      <c r="GIP50" s="466" t="s">
        <v>973</v>
      </c>
      <c r="GIQ50" s="284">
        <v>35000000</v>
      </c>
      <c r="GIR50" s="276" t="s">
        <v>2836</v>
      </c>
      <c r="GIS50" s="463" t="s">
        <v>933</v>
      </c>
      <c r="GIT50" s="465" t="s">
        <v>969</v>
      </c>
      <c r="GIU50" s="466" t="s">
        <v>970</v>
      </c>
      <c r="GIV50" s="466" t="s">
        <v>971</v>
      </c>
      <c r="GIW50" s="466" t="s">
        <v>972</v>
      </c>
      <c r="GIX50" s="466" t="s">
        <v>973</v>
      </c>
      <c r="GIY50" s="284">
        <v>35000000</v>
      </c>
      <c r="GIZ50" s="276" t="s">
        <v>2836</v>
      </c>
      <c r="GJA50" s="463" t="s">
        <v>933</v>
      </c>
      <c r="GJB50" s="465" t="s">
        <v>969</v>
      </c>
      <c r="GJC50" s="466" t="s">
        <v>970</v>
      </c>
      <c r="GJD50" s="466" t="s">
        <v>971</v>
      </c>
      <c r="GJE50" s="466" t="s">
        <v>972</v>
      </c>
      <c r="GJF50" s="466" t="s">
        <v>973</v>
      </c>
      <c r="GJG50" s="284">
        <v>35000000</v>
      </c>
      <c r="GJH50" s="276" t="s">
        <v>2836</v>
      </c>
      <c r="GJI50" s="463" t="s">
        <v>933</v>
      </c>
      <c r="GJJ50" s="465" t="s">
        <v>969</v>
      </c>
      <c r="GJK50" s="466" t="s">
        <v>970</v>
      </c>
      <c r="GJL50" s="466" t="s">
        <v>971</v>
      </c>
      <c r="GJM50" s="466" t="s">
        <v>972</v>
      </c>
      <c r="GJN50" s="466" t="s">
        <v>973</v>
      </c>
      <c r="GJO50" s="284">
        <v>35000000</v>
      </c>
      <c r="GJP50" s="276" t="s">
        <v>2836</v>
      </c>
      <c r="GJQ50" s="463" t="s">
        <v>933</v>
      </c>
      <c r="GJR50" s="465" t="s">
        <v>969</v>
      </c>
      <c r="GJS50" s="466" t="s">
        <v>970</v>
      </c>
      <c r="GJT50" s="466" t="s">
        <v>971</v>
      </c>
      <c r="GJU50" s="466" t="s">
        <v>972</v>
      </c>
      <c r="GJV50" s="466" t="s">
        <v>973</v>
      </c>
      <c r="GJW50" s="284">
        <v>35000000</v>
      </c>
      <c r="GJX50" s="276" t="s">
        <v>2836</v>
      </c>
      <c r="GJY50" s="463" t="s">
        <v>933</v>
      </c>
      <c r="GJZ50" s="465" t="s">
        <v>969</v>
      </c>
      <c r="GKA50" s="466" t="s">
        <v>970</v>
      </c>
      <c r="GKB50" s="466" t="s">
        <v>971</v>
      </c>
      <c r="GKC50" s="466" t="s">
        <v>972</v>
      </c>
      <c r="GKD50" s="466" t="s">
        <v>973</v>
      </c>
      <c r="GKE50" s="284">
        <v>35000000</v>
      </c>
      <c r="GKF50" s="276" t="s">
        <v>2836</v>
      </c>
      <c r="GKG50" s="463" t="s">
        <v>933</v>
      </c>
      <c r="GKH50" s="465" t="s">
        <v>969</v>
      </c>
      <c r="GKI50" s="466" t="s">
        <v>970</v>
      </c>
      <c r="GKJ50" s="466" t="s">
        <v>971</v>
      </c>
      <c r="GKK50" s="466" t="s">
        <v>972</v>
      </c>
      <c r="GKL50" s="466" t="s">
        <v>973</v>
      </c>
      <c r="GKM50" s="284">
        <v>35000000</v>
      </c>
      <c r="GKN50" s="276" t="s">
        <v>2836</v>
      </c>
      <c r="GKO50" s="463" t="s">
        <v>933</v>
      </c>
      <c r="GKP50" s="465" t="s">
        <v>969</v>
      </c>
      <c r="GKQ50" s="466" t="s">
        <v>970</v>
      </c>
      <c r="GKR50" s="466" t="s">
        <v>971</v>
      </c>
      <c r="GKS50" s="466" t="s">
        <v>972</v>
      </c>
      <c r="GKT50" s="466" t="s">
        <v>973</v>
      </c>
      <c r="GKU50" s="284">
        <v>35000000</v>
      </c>
      <c r="GKV50" s="276" t="s">
        <v>2836</v>
      </c>
      <c r="GKW50" s="463" t="s">
        <v>933</v>
      </c>
      <c r="GKX50" s="465" t="s">
        <v>969</v>
      </c>
      <c r="GKY50" s="466" t="s">
        <v>970</v>
      </c>
      <c r="GKZ50" s="466" t="s">
        <v>971</v>
      </c>
      <c r="GLA50" s="466" t="s">
        <v>972</v>
      </c>
      <c r="GLB50" s="466" t="s">
        <v>973</v>
      </c>
      <c r="GLC50" s="284">
        <v>35000000</v>
      </c>
      <c r="GLD50" s="276" t="s">
        <v>2836</v>
      </c>
      <c r="GLE50" s="463" t="s">
        <v>933</v>
      </c>
      <c r="GLF50" s="465" t="s">
        <v>969</v>
      </c>
      <c r="GLG50" s="466" t="s">
        <v>970</v>
      </c>
      <c r="GLH50" s="466" t="s">
        <v>971</v>
      </c>
      <c r="GLI50" s="466" t="s">
        <v>972</v>
      </c>
      <c r="GLJ50" s="466" t="s">
        <v>973</v>
      </c>
      <c r="GLK50" s="284">
        <v>35000000</v>
      </c>
      <c r="GLL50" s="276" t="s">
        <v>2836</v>
      </c>
      <c r="GLM50" s="463" t="s">
        <v>933</v>
      </c>
      <c r="GLN50" s="465" t="s">
        <v>969</v>
      </c>
      <c r="GLO50" s="466" t="s">
        <v>970</v>
      </c>
      <c r="GLP50" s="466" t="s">
        <v>971</v>
      </c>
      <c r="GLQ50" s="466" t="s">
        <v>972</v>
      </c>
      <c r="GLR50" s="466" t="s">
        <v>973</v>
      </c>
      <c r="GLS50" s="284">
        <v>35000000</v>
      </c>
      <c r="GLT50" s="276" t="s">
        <v>2836</v>
      </c>
      <c r="GLU50" s="463" t="s">
        <v>933</v>
      </c>
      <c r="GLV50" s="465" t="s">
        <v>969</v>
      </c>
      <c r="GLW50" s="466" t="s">
        <v>970</v>
      </c>
      <c r="GLX50" s="466" t="s">
        <v>971</v>
      </c>
      <c r="GLY50" s="466" t="s">
        <v>972</v>
      </c>
      <c r="GLZ50" s="466" t="s">
        <v>973</v>
      </c>
      <c r="GMA50" s="284">
        <v>35000000</v>
      </c>
      <c r="GMB50" s="276" t="s">
        <v>2836</v>
      </c>
      <c r="GMC50" s="463" t="s">
        <v>933</v>
      </c>
      <c r="GMD50" s="465" t="s">
        <v>969</v>
      </c>
      <c r="GME50" s="466" t="s">
        <v>970</v>
      </c>
      <c r="GMF50" s="466" t="s">
        <v>971</v>
      </c>
      <c r="GMG50" s="466" t="s">
        <v>972</v>
      </c>
      <c r="GMH50" s="466" t="s">
        <v>973</v>
      </c>
      <c r="GMI50" s="284">
        <v>35000000</v>
      </c>
      <c r="GMJ50" s="276" t="s">
        <v>2836</v>
      </c>
      <c r="GMK50" s="463" t="s">
        <v>933</v>
      </c>
      <c r="GML50" s="465" t="s">
        <v>969</v>
      </c>
      <c r="GMM50" s="466" t="s">
        <v>970</v>
      </c>
      <c r="GMN50" s="466" t="s">
        <v>971</v>
      </c>
      <c r="GMO50" s="466" t="s">
        <v>972</v>
      </c>
      <c r="GMP50" s="466" t="s">
        <v>973</v>
      </c>
      <c r="GMQ50" s="284">
        <v>35000000</v>
      </c>
      <c r="GMR50" s="276" t="s">
        <v>2836</v>
      </c>
      <c r="GMS50" s="463" t="s">
        <v>933</v>
      </c>
      <c r="GMT50" s="465" t="s">
        <v>969</v>
      </c>
      <c r="GMU50" s="466" t="s">
        <v>970</v>
      </c>
      <c r="GMV50" s="466" t="s">
        <v>971</v>
      </c>
      <c r="GMW50" s="466" t="s">
        <v>972</v>
      </c>
      <c r="GMX50" s="466" t="s">
        <v>973</v>
      </c>
      <c r="GMY50" s="284">
        <v>35000000</v>
      </c>
      <c r="GMZ50" s="276" t="s">
        <v>2836</v>
      </c>
      <c r="GNA50" s="463" t="s">
        <v>933</v>
      </c>
      <c r="GNB50" s="465" t="s">
        <v>969</v>
      </c>
      <c r="GNC50" s="466" t="s">
        <v>970</v>
      </c>
      <c r="GND50" s="466" t="s">
        <v>971</v>
      </c>
      <c r="GNE50" s="466" t="s">
        <v>972</v>
      </c>
      <c r="GNF50" s="466" t="s">
        <v>973</v>
      </c>
      <c r="GNG50" s="284">
        <v>35000000</v>
      </c>
      <c r="GNH50" s="276" t="s">
        <v>2836</v>
      </c>
      <c r="GNI50" s="463" t="s">
        <v>933</v>
      </c>
      <c r="GNJ50" s="465" t="s">
        <v>969</v>
      </c>
      <c r="GNK50" s="466" t="s">
        <v>970</v>
      </c>
      <c r="GNL50" s="466" t="s">
        <v>971</v>
      </c>
      <c r="GNM50" s="466" t="s">
        <v>972</v>
      </c>
      <c r="GNN50" s="466" t="s">
        <v>973</v>
      </c>
      <c r="GNO50" s="284">
        <v>35000000</v>
      </c>
      <c r="GNP50" s="276" t="s">
        <v>2836</v>
      </c>
      <c r="GNQ50" s="463" t="s">
        <v>933</v>
      </c>
      <c r="GNR50" s="465" t="s">
        <v>969</v>
      </c>
      <c r="GNS50" s="466" t="s">
        <v>970</v>
      </c>
      <c r="GNT50" s="466" t="s">
        <v>971</v>
      </c>
      <c r="GNU50" s="466" t="s">
        <v>972</v>
      </c>
      <c r="GNV50" s="466" t="s">
        <v>973</v>
      </c>
      <c r="GNW50" s="284">
        <v>35000000</v>
      </c>
      <c r="GNX50" s="276" t="s">
        <v>2836</v>
      </c>
      <c r="GNY50" s="463" t="s">
        <v>933</v>
      </c>
      <c r="GNZ50" s="465" t="s">
        <v>969</v>
      </c>
      <c r="GOA50" s="466" t="s">
        <v>970</v>
      </c>
      <c r="GOB50" s="466" t="s">
        <v>971</v>
      </c>
      <c r="GOC50" s="466" t="s">
        <v>972</v>
      </c>
      <c r="GOD50" s="466" t="s">
        <v>973</v>
      </c>
      <c r="GOE50" s="284">
        <v>35000000</v>
      </c>
      <c r="GOF50" s="276" t="s">
        <v>2836</v>
      </c>
      <c r="GOG50" s="463" t="s">
        <v>933</v>
      </c>
      <c r="GOH50" s="465" t="s">
        <v>969</v>
      </c>
      <c r="GOI50" s="466" t="s">
        <v>970</v>
      </c>
      <c r="GOJ50" s="466" t="s">
        <v>971</v>
      </c>
      <c r="GOK50" s="466" t="s">
        <v>972</v>
      </c>
      <c r="GOL50" s="466" t="s">
        <v>973</v>
      </c>
      <c r="GOM50" s="284">
        <v>35000000</v>
      </c>
      <c r="GON50" s="276" t="s">
        <v>2836</v>
      </c>
      <c r="GOO50" s="463" t="s">
        <v>933</v>
      </c>
      <c r="GOP50" s="465" t="s">
        <v>969</v>
      </c>
      <c r="GOQ50" s="466" t="s">
        <v>970</v>
      </c>
      <c r="GOR50" s="466" t="s">
        <v>971</v>
      </c>
      <c r="GOS50" s="466" t="s">
        <v>972</v>
      </c>
      <c r="GOT50" s="466" t="s">
        <v>973</v>
      </c>
      <c r="GOU50" s="284">
        <v>35000000</v>
      </c>
      <c r="GOV50" s="276" t="s">
        <v>2836</v>
      </c>
      <c r="GOW50" s="463" t="s">
        <v>933</v>
      </c>
      <c r="GOX50" s="465" t="s">
        <v>969</v>
      </c>
      <c r="GOY50" s="466" t="s">
        <v>970</v>
      </c>
      <c r="GOZ50" s="466" t="s">
        <v>971</v>
      </c>
      <c r="GPA50" s="466" t="s">
        <v>972</v>
      </c>
      <c r="GPB50" s="466" t="s">
        <v>973</v>
      </c>
      <c r="GPC50" s="284">
        <v>35000000</v>
      </c>
      <c r="GPD50" s="276" t="s">
        <v>2836</v>
      </c>
      <c r="GPE50" s="463" t="s">
        <v>933</v>
      </c>
      <c r="GPF50" s="465" t="s">
        <v>969</v>
      </c>
      <c r="GPG50" s="466" t="s">
        <v>970</v>
      </c>
      <c r="GPH50" s="466" t="s">
        <v>971</v>
      </c>
      <c r="GPI50" s="466" t="s">
        <v>972</v>
      </c>
      <c r="GPJ50" s="466" t="s">
        <v>973</v>
      </c>
      <c r="GPK50" s="284">
        <v>35000000</v>
      </c>
      <c r="GPL50" s="276" t="s">
        <v>2836</v>
      </c>
      <c r="GPM50" s="463" t="s">
        <v>933</v>
      </c>
      <c r="GPN50" s="465" t="s">
        <v>969</v>
      </c>
      <c r="GPO50" s="466" t="s">
        <v>970</v>
      </c>
      <c r="GPP50" s="466" t="s">
        <v>971</v>
      </c>
      <c r="GPQ50" s="466" t="s">
        <v>972</v>
      </c>
      <c r="GPR50" s="466" t="s">
        <v>973</v>
      </c>
      <c r="GPS50" s="284">
        <v>35000000</v>
      </c>
      <c r="GPT50" s="276" t="s">
        <v>2836</v>
      </c>
      <c r="GPU50" s="463" t="s">
        <v>933</v>
      </c>
      <c r="GPV50" s="465" t="s">
        <v>969</v>
      </c>
      <c r="GPW50" s="466" t="s">
        <v>970</v>
      </c>
      <c r="GPX50" s="466" t="s">
        <v>971</v>
      </c>
      <c r="GPY50" s="466" t="s">
        <v>972</v>
      </c>
      <c r="GPZ50" s="466" t="s">
        <v>973</v>
      </c>
      <c r="GQA50" s="284">
        <v>35000000</v>
      </c>
      <c r="GQB50" s="276" t="s">
        <v>2836</v>
      </c>
      <c r="GQC50" s="463" t="s">
        <v>933</v>
      </c>
      <c r="GQD50" s="465" t="s">
        <v>969</v>
      </c>
      <c r="GQE50" s="466" t="s">
        <v>970</v>
      </c>
      <c r="GQF50" s="466" t="s">
        <v>971</v>
      </c>
      <c r="GQG50" s="466" t="s">
        <v>972</v>
      </c>
      <c r="GQH50" s="466" t="s">
        <v>973</v>
      </c>
      <c r="GQI50" s="284">
        <v>35000000</v>
      </c>
      <c r="GQJ50" s="276" t="s">
        <v>2836</v>
      </c>
      <c r="GQK50" s="463" t="s">
        <v>933</v>
      </c>
      <c r="GQL50" s="465" t="s">
        <v>969</v>
      </c>
      <c r="GQM50" s="466" t="s">
        <v>970</v>
      </c>
      <c r="GQN50" s="466" t="s">
        <v>971</v>
      </c>
      <c r="GQO50" s="466" t="s">
        <v>972</v>
      </c>
      <c r="GQP50" s="466" t="s">
        <v>973</v>
      </c>
      <c r="GQQ50" s="284">
        <v>35000000</v>
      </c>
      <c r="GQR50" s="276" t="s">
        <v>2836</v>
      </c>
      <c r="GQS50" s="463" t="s">
        <v>933</v>
      </c>
      <c r="GQT50" s="465" t="s">
        <v>969</v>
      </c>
      <c r="GQU50" s="466" t="s">
        <v>970</v>
      </c>
      <c r="GQV50" s="466" t="s">
        <v>971</v>
      </c>
      <c r="GQW50" s="466" t="s">
        <v>972</v>
      </c>
      <c r="GQX50" s="466" t="s">
        <v>973</v>
      </c>
      <c r="GQY50" s="284">
        <v>35000000</v>
      </c>
      <c r="GQZ50" s="276" t="s">
        <v>2836</v>
      </c>
      <c r="GRA50" s="463" t="s">
        <v>933</v>
      </c>
      <c r="GRB50" s="465" t="s">
        <v>969</v>
      </c>
      <c r="GRC50" s="466" t="s">
        <v>970</v>
      </c>
      <c r="GRD50" s="466" t="s">
        <v>971</v>
      </c>
      <c r="GRE50" s="466" t="s">
        <v>972</v>
      </c>
      <c r="GRF50" s="466" t="s">
        <v>973</v>
      </c>
      <c r="GRG50" s="284">
        <v>35000000</v>
      </c>
      <c r="GRH50" s="276" t="s">
        <v>2836</v>
      </c>
      <c r="GRI50" s="463" t="s">
        <v>933</v>
      </c>
      <c r="GRJ50" s="465" t="s">
        <v>969</v>
      </c>
      <c r="GRK50" s="466" t="s">
        <v>970</v>
      </c>
      <c r="GRL50" s="466" t="s">
        <v>971</v>
      </c>
      <c r="GRM50" s="466" t="s">
        <v>972</v>
      </c>
      <c r="GRN50" s="466" t="s">
        <v>973</v>
      </c>
      <c r="GRO50" s="284">
        <v>35000000</v>
      </c>
      <c r="GRP50" s="276" t="s">
        <v>2836</v>
      </c>
      <c r="GRQ50" s="463" t="s">
        <v>933</v>
      </c>
      <c r="GRR50" s="465" t="s">
        <v>969</v>
      </c>
      <c r="GRS50" s="466" t="s">
        <v>970</v>
      </c>
      <c r="GRT50" s="466" t="s">
        <v>971</v>
      </c>
      <c r="GRU50" s="466" t="s">
        <v>972</v>
      </c>
      <c r="GRV50" s="466" t="s">
        <v>973</v>
      </c>
      <c r="GRW50" s="284">
        <v>35000000</v>
      </c>
      <c r="GRX50" s="276" t="s">
        <v>2836</v>
      </c>
      <c r="GRY50" s="463" t="s">
        <v>933</v>
      </c>
      <c r="GRZ50" s="465" t="s">
        <v>969</v>
      </c>
      <c r="GSA50" s="466" t="s">
        <v>970</v>
      </c>
      <c r="GSB50" s="466" t="s">
        <v>971</v>
      </c>
      <c r="GSC50" s="466" t="s">
        <v>972</v>
      </c>
      <c r="GSD50" s="466" t="s">
        <v>973</v>
      </c>
      <c r="GSE50" s="284">
        <v>35000000</v>
      </c>
      <c r="GSF50" s="276" t="s">
        <v>2836</v>
      </c>
      <c r="GSG50" s="463" t="s">
        <v>933</v>
      </c>
      <c r="GSH50" s="465" t="s">
        <v>969</v>
      </c>
      <c r="GSI50" s="466" t="s">
        <v>970</v>
      </c>
      <c r="GSJ50" s="466" t="s">
        <v>971</v>
      </c>
      <c r="GSK50" s="466" t="s">
        <v>972</v>
      </c>
      <c r="GSL50" s="466" t="s">
        <v>973</v>
      </c>
      <c r="GSM50" s="284">
        <v>35000000</v>
      </c>
      <c r="GSN50" s="276" t="s">
        <v>2836</v>
      </c>
      <c r="GSO50" s="463" t="s">
        <v>933</v>
      </c>
      <c r="GSP50" s="465" t="s">
        <v>969</v>
      </c>
      <c r="GSQ50" s="466" t="s">
        <v>970</v>
      </c>
      <c r="GSR50" s="466" t="s">
        <v>971</v>
      </c>
      <c r="GSS50" s="466" t="s">
        <v>972</v>
      </c>
      <c r="GST50" s="466" t="s">
        <v>973</v>
      </c>
      <c r="GSU50" s="284">
        <v>35000000</v>
      </c>
      <c r="GSV50" s="276" t="s">
        <v>2836</v>
      </c>
      <c r="GSW50" s="463" t="s">
        <v>933</v>
      </c>
      <c r="GSX50" s="465" t="s">
        <v>969</v>
      </c>
      <c r="GSY50" s="466" t="s">
        <v>970</v>
      </c>
      <c r="GSZ50" s="466" t="s">
        <v>971</v>
      </c>
      <c r="GTA50" s="466" t="s">
        <v>972</v>
      </c>
      <c r="GTB50" s="466" t="s">
        <v>973</v>
      </c>
      <c r="GTC50" s="284">
        <v>35000000</v>
      </c>
      <c r="GTD50" s="276" t="s">
        <v>2836</v>
      </c>
      <c r="GTE50" s="463" t="s">
        <v>933</v>
      </c>
      <c r="GTF50" s="465" t="s">
        <v>969</v>
      </c>
      <c r="GTG50" s="466" t="s">
        <v>970</v>
      </c>
      <c r="GTH50" s="466" t="s">
        <v>971</v>
      </c>
      <c r="GTI50" s="466" t="s">
        <v>972</v>
      </c>
      <c r="GTJ50" s="466" t="s">
        <v>973</v>
      </c>
      <c r="GTK50" s="284">
        <v>35000000</v>
      </c>
      <c r="GTL50" s="276" t="s">
        <v>2836</v>
      </c>
      <c r="GTM50" s="463" t="s">
        <v>933</v>
      </c>
      <c r="GTN50" s="465" t="s">
        <v>969</v>
      </c>
      <c r="GTO50" s="466" t="s">
        <v>970</v>
      </c>
      <c r="GTP50" s="466" t="s">
        <v>971</v>
      </c>
      <c r="GTQ50" s="466" t="s">
        <v>972</v>
      </c>
      <c r="GTR50" s="466" t="s">
        <v>973</v>
      </c>
      <c r="GTS50" s="284">
        <v>35000000</v>
      </c>
      <c r="GTT50" s="276" t="s">
        <v>2836</v>
      </c>
      <c r="GTU50" s="463" t="s">
        <v>933</v>
      </c>
      <c r="GTV50" s="465" t="s">
        <v>969</v>
      </c>
      <c r="GTW50" s="466" t="s">
        <v>970</v>
      </c>
      <c r="GTX50" s="466" t="s">
        <v>971</v>
      </c>
      <c r="GTY50" s="466" t="s">
        <v>972</v>
      </c>
      <c r="GTZ50" s="466" t="s">
        <v>973</v>
      </c>
      <c r="GUA50" s="284">
        <v>35000000</v>
      </c>
      <c r="GUB50" s="276" t="s">
        <v>2836</v>
      </c>
      <c r="GUC50" s="463" t="s">
        <v>933</v>
      </c>
      <c r="GUD50" s="465" t="s">
        <v>969</v>
      </c>
      <c r="GUE50" s="466" t="s">
        <v>970</v>
      </c>
      <c r="GUF50" s="466" t="s">
        <v>971</v>
      </c>
      <c r="GUG50" s="466" t="s">
        <v>972</v>
      </c>
      <c r="GUH50" s="466" t="s">
        <v>973</v>
      </c>
      <c r="GUI50" s="284">
        <v>35000000</v>
      </c>
      <c r="GUJ50" s="276" t="s">
        <v>2836</v>
      </c>
      <c r="GUK50" s="463" t="s">
        <v>933</v>
      </c>
      <c r="GUL50" s="465" t="s">
        <v>969</v>
      </c>
      <c r="GUM50" s="466" t="s">
        <v>970</v>
      </c>
      <c r="GUN50" s="466" t="s">
        <v>971</v>
      </c>
      <c r="GUO50" s="466" t="s">
        <v>972</v>
      </c>
      <c r="GUP50" s="466" t="s">
        <v>973</v>
      </c>
      <c r="GUQ50" s="284">
        <v>35000000</v>
      </c>
      <c r="GUR50" s="276" t="s">
        <v>2836</v>
      </c>
      <c r="GUS50" s="463" t="s">
        <v>933</v>
      </c>
      <c r="GUT50" s="465" t="s">
        <v>969</v>
      </c>
      <c r="GUU50" s="466" t="s">
        <v>970</v>
      </c>
      <c r="GUV50" s="466" t="s">
        <v>971</v>
      </c>
      <c r="GUW50" s="466" t="s">
        <v>972</v>
      </c>
      <c r="GUX50" s="466" t="s">
        <v>973</v>
      </c>
      <c r="GUY50" s="284">
        <v>35000000</v>
      </c>
      <c r="GUZ50" s="276" t="s">
        <v>2836</v>
      </c>
      <c r="GVA50" s="463" t="s">
        <v>933</v>
      </c>
      <c r="GVB50" s="465" t="s">
        <v>969</v>
      </c>
      <c r="GVC50" s="466" t="s">
        <v>970</v>
      </c>
      <c r="GVD50" s="466" t="s">
        <v>971</v>
      </c>
      <c r="GVE50" s="466" t="s">
        <v>972</v>
      </c>
      <c r="GVF50" s="466" t="s">
        <v>973</v>
      </c>
      <c r="GVG50" s="284">
        <v>35000000</v>
      </c>
      <c r="GVH50" s="276" t="s">
        <v>2836</v>
      </c>
      <c r="GVI50" s="463" t="s">
        <v>933</v>
      </c>
      <c r="GVJ50" s="465" t="s">
        <v>969</v>
      </c>
      <c r="GVK50" s="466" t="s">
        <v>970</v>
      </c>
      <c r="GVL50" s="466" t="s">
        <v>971</v>
      </c>
      <c r="GVM50" s="466" t="s">
        <v>972</v>
      </c>
      <c r="GVN50" s="466" t="s">
        <v>973</v>
      </c>
      <c r="GVO50" s="284">
        <v>35000000</v>
      </c>
      <c r="GVP50" s="276" t="s">
        <v>2836</v>
      </c>
      <c r="GVQ50" s="463" t="s">
        <v>933</v>
      </c>
      <c r="GVR50" s="465" t="s">
        <v>969</v>
      </c>
      <c r="GVS50" s="466" t="s">
        <v>970</v>
      </c>
      <c r="GVT50" s="466" t="s">
        <v>971</v>
      </c>
      <c r="GVU50" s="466" t="s">
        <v>972</v>
      </c>
      <c r="GVV50" s="466" t="s">
        <v>973</v>
      </c>
      <c r="GVW50" s="284">
        <v>35000000</v>
      </c>
      <c r="GVX50" s="276" t="s">
        <v>2836</v>
      </c>
      <c r="GVY50" s="463" t="s">
        <v>933</v>
      </c>
      <c r="GVZ50" s="465" t="s">
        <v>969</v>
      </c>
      <c r="GWA50" s="466" t="s">
        <v>970</v>
      </c>
      <c r="GWB50" s="466" t="s">
        <v>971</v>
      </c>
      <c r="GWC50" s="466" t="s">
        <v>972</v>
      </c>
      <c r="GWD50" s="466" t="s">
        <v>973</v>
      </c>
      <c r="GWE50" s="284">
        <v>35000000</v>
      </c>
      <c r="GWF50" s="276" t="s">
        <v>2836</v>
      </c>
      <c r="GWG50" s="463" t="s">
        <v>933</v>
      </c>
      <c r="GWH50" s="465" t="s">
        <v>969</v>
      </c>
      <c r="GWI50" s="466" t="s">
        <v>970</v>
      </c>
      <c r="GWJ50" s="466" t="s">
        <v>971</v>
      </c>
      <c r="GWK50" s="466" t="s">
        <v>972</v>
      </c>
      <c r="GWL50" s="466" t="s">
        <v>973</v>
      </c>
      <c r="GWM50" s="284">
        <v>35000000</v>
      </c>
      <c r="GWN50" s="276" t="s">
        <v>2836</v>
      </c>
      <c r="GWO50" s="463" t="s">
        <v>933</v>
      </c>
      <c r="GWP50" s="465" t="s">
        <v>969</v>
      </c>
      <c r="GWQ50" s="466" t="s">
        <v>970</v>
      </c>
      <c r="GWR50" s="466" t="s">
        <v>971</v>
      </c>
      <c r="GWS50" s="466" t="s">
        <v>972</v>
      </c>
      <c r="GWT50" s="466" t="s">
        <v>973</v>
      </c>
      <c r="GWU50" s="284">
        <v>35000000</v>
      </c>
      <c r="GWV50" s="276" t="s">
        <v>2836</v>
      </c>
      <c r="GWW50" s="463" t="s">
        <v>933</v>
      </c>
      <c r="GWX50" s="465" t="s">
        <v>969</v>
      </c>
      <c r="GWY50" s="466" t="s">
        <v>970</v>
      </c>
      <c r="GWZ50" s="466" t="s">
        <v>971</v>
      </c>
      <c r="GXA50" s="466" t="s">
        <v>972</v>
      </c>
      <c r="GXB50" s="466" t="s">
        <v>973</v>
      </c>
      <c r="GXC50" s="284">
        <v>35000000</v>
      </c>
      <c r="GXD50" s="276" t="s">
        <v>2836</v>
      </c>
      <c r="GXE50" s="463" t="s">
        <v>933</v>
      </c>
      <c r="GXF50" s="465" t="s">
        <v>969</v>
      </c>
      <c r="GXG50" s="466" t="s">
        <v>970</v>
      </c>
      <c r="GXH50" s="466" t="s">
        <v>971</v>
      </c>
      <c r="GXI50" s="466" t="s">
        <v>972</v>
      </c>
      <c r="GXJ50" s="466" t="s">
        <v>973</v>
      </c>
      <c r="GXK50" s="284">
        <v>35000000</v>
      </c>
      <c r="GXL50" s="276" t="s">
        <v>2836</v>
      </c>
      <c r="GXM50" s="463" t="s">
        <v>933</v>
      </c>
      <c r="GXN50" s="465" t="s">
        <v>969</v>
      </c>
      <c r="GXO50" s="466" t="s">
        <v>970</v>
      </c>
      <c r="GXP50" s="466" t="s">
        <v>971</v>
      </c>
      <c r="GXQ50" s="466" t="s">
        <v>972</v>
      </c>
      <c r="GXR50" s="466" t="s">
        <v>973</v>
      </c>
      <c r="GXS50" s="284">
        <v>35000000</v>
      </c>
      <c r="GXT50" s="276" t="s">
        <v>2836</v>
      </c>
      <c r="GXU50" s="463" t="s">
        <v>933</v>
      </c>
      <c r="GXV50" s="465" t="s">
        <v>969</v>
      </c>
      <c r="GXW50" s="466" t="s">
        <v>970</v>
      </c>
      <c r="GXX50" s="466" t="s">
        <v>971</v>
      </c>
      <c r="GXY50" s="466" t="s">
        <v>972</v>
      </c>
      <c r="GXZ50" s="466" t="s">
        <v>973</v>
      </c>
      <c r="GYA50" s="284">
        <v>35000000</v>
      </c>
      <c r="GYB50" s="276" t="s">
        <v>2836</v>
      </c>
      <c r="GYC50" s="463" t="s">
        <v>933</v>
      </c>
      <c r="GYD50" s="465" t="s">
        <v>969</v>
      </c>
      <c r="GYE50" s="466" t="s">
        <v>970</v>
      </c>
      <c r="GYF50" s="466" t="s">
        <v>971</v>
      </c>
      <c r="GYG50" s="466" t="s">
        <v>972</v>
      </c>
      <c r="GYH50" s="466" t="s">
        <v>973</v>
      </c>
      <c r="GYI50" s="284">
        <v>35000000</v>
      </c>
      <c r="GYJ50" s="276" t="s">
        <v>2836</v>
      </c>
      <c r="GYK50" s="463" t="s">
        <v>933</v>
      </c>
      <c r="GYL50" s="465" t="s">
        <v>969</v>
      </c>
      <c r="GYM50" s="466" t="s">
        <v>970</v>
      </c>
      <c r="GYN50" s="466" t="s">
        <v>971</v>
      </c>
      <c r="GYO50" s="466" t="s">
        <v>972</v>
      </c>
      <c r="GYP50" s="466" t="s">
        <v>973</v>
      </c>
      <c r="GYQ50" s="284">
        <v>35000000</v>
      </c>
      <c r="GYR50" s="276" t="s">
        <v>2836</v>
      </c>
      <c r="GYS50" s="463" t="s">
        <v>933</v>
      </c>
      <c r="GYT50" s="465" t="s">
        <v>969</v>
      </c>
      <c r="GYU50" s="466" t="s">
        <v>970</v>
      </c>
      <c r="GYV50" s="466" t="s">
        <v>971</v>
      </c>
      <c r="GYW50" s="466" t="s">
        <v>972</v>
      </c>
      <c r="GYX50" s="466" t="s">
        <v>973</v>
      </c>
      <c r="GYY50" s="284">
        <v>35000000</v>
      </c>
      <c r="GYZ50" s="276" t="s">
        <v>2836</v>
      </c>
      <c r="GZA50" s="463" t="s">
        <v>933</v>
      </c>
      <c r="GZB50" s="465" t="s">
        <v>969</v>
      </c>
      <c r="GZC50" s="466" t="s">
        <v>970</v>
      </c>
      <c r="GZD50" s="466" t="s">
        <v>971</v>
      </c>
      <c r="GZE50" s="466" t="s">
        <v>972</v>
      </c>
      <c r="GZF50" s="466" t="s">
        <v>973</v>
      </c>
      <c r="GZG50" s="284">
        <v>35000000</v>
      </c>
      <c r="GZH50" s="276" t="s">
        <v>2836</v>
      </c>
      <c r="GZI50" s="463" t="s">
        <v>933</v>
      </c>
      <c r="GZJ50" s="465" t="s">
        <v>969</v>
      </c>
      <c r="GZK50" s="466" t="s">
        <v>970</v>
      </c>
      <c r="GZL50" s="466" t="s">
        <v>971</v>
      </c>
      <c r="GZM50" s="466" t="s">
        <v>972</v>
      </c>
      <c r="GZN50" s="466" t="s">
        <v>973</v>
      </c>
      <c r="GZO50" s="284">
        <v>35000000</v>
      </c>
      <c r="GZP50" s="276" t="s">
        <v>2836</v>
      </c>
      <c r="GZQ50" s="463" t="s">
        <v>933</v>
      </c>
      <c r="GZR50" s="465" t="s">
        <v>969</v>
      </c>
      <c r="GZS50" s="466" t="s">
        <v>970</v>
      </c>
      <c r="GZT50" s="466" t="s">
        <v>971</v>
      </c>
      <c r="GZU50" s="466" t="s">
        <v>972</v>
      </c>
      <c r="GZV50" s="466" t="s">
        <v>973</v>
      </c>
      <c r="GZW50" s="284">
        <v>35000000</v>
      </c>
      <c r="GZX50" s="276" t="s">
        <v>2836</v>
      </c>
      <c r="GZY50" s="463" t="s">
        <v>933</v>
      </c>
      <c r="GZZ50" s="465" t="s">
        <v>969</v>
      </c>
      <c r="HAA50" s="466" t="s">
        <v>970</v>
      </c>
      <c r="HAB50" s="466" t="s">
        <v>971</v>
      </c>
      <c r="HAC50" s="466" t="s">
        <v>972</v>
      </c>
      <c r="HAD50" s="466" t="s">
        <v>973</v>
      </c>
      <c r="HAE50" s="284">
        <v>35000000</v>
      </c>
      <c r="HAF50" s="276" t="s">
        <v>2836</v>
      </c>
      <c r="HAG50" s="463" t="s">
        <v>933</v>
      </c>
      <c r="HAH50" s="465" t="s">
        <v>969</v>
      </c>
      <c r="HAI50" s="466" t="s">
        <v>970</v>
      </c>
      <c r="HAJ50" s="466" t="s">
        <v>971</v>
      </c>
      <c r="HAK50" s="466" t="s">
        <v>972</v>
      </c>
      <c r="HAL50" s="466" t="s">
        <v>973</v>
      </c>
      <c r="HAM50" s="284">
        <v>35000000</v>
      </c>
      <c r="HAN50" s="276" t="s">
        <v>2836</v>
      </c>
      <c r="HAO50" s="463" t="s">
        <v>933</v>
      </c>
      <c r="HAP50" s="465" t="s">
        <v>969</v>
      </c>
      <c r="HAQ50" s="466" t="s">
        <v>970</v>
      </c>
      <c r="HAR50" s="466" t="s">
        <v>971</v>
      </c>
      <c r="HAS50" s="466" t="s">
        <v>972</v>
      </c>
      <c r="HAT50" s="466" t="s">
        <v>973</v>
      </c>
      <c r="HAU50" s="284">
        <v>35000000</v>
      </c>
      <c r="HAV50" s="276" t="s">
        <v>2836</v>
      </c>
      <c r="HAW50" s="463" t="s">
        <v>933</v>
      </c>
      <c r="HAX50" s="465" t="s">
        <v>969</v>
      </c>
      <c r="HAY50" s="466" t="s">
        <v>970</v>
      </c>
      <c r="HAZ50" s="466" t="s">
        <v>971</v>
      </c>
      <c r="HBA50" s="466" t="s">
        <v>972</v>
      </c>
      <c r="HBB50" s="466" t="s">
        <v>973</v>
      </c>
      <c r="HBC50" s="284">
        <v>35000000</v>
      </c>
      <c r="HBD50" s="276" t="s">
        <v>2836</v>
      </c>
      <c r="HBE50" s="463" t="s">
        <v>933</v>
      </c>
      <c r="HBF50" s="465" t="s">
        <v>969</v>
      </c>
      <c r="HBG50" s="466" t="s">
        <v>970</v>
      </c>
      <c r="HBH50" s="466" t="s">
        <v>971</v>
      </c>
      <c r="HBI50" s="466" t="s">
        <v>972</v>
      </c>
      <c r="HBJ50" s="466" t="s">
        <v>973</v>
      </c>
      <c r="HBK50" s="284">
        <v>35000000</v>
      </c>
      <c r="HBL50" s="276" t="s">
        <v>2836</v>
      </c>
      <c r="HBM50" s="463" t="s">
        <v>933</v>
      </c>
      <c r="HBN50" s="465" t="s">
        <v>969</v>
      </c>
      <c r="HBO50" s="466" t="s">
        <v>970</v>
      </c>
      <c r="HBP50" s="466" t="s">
        <v>971</v>
      </c>
      <c r="HBQ50" s="466" t="s">
        <v>972</v>
      </c>
      <c r="HBR50" s="466" t="s">
        <v>973</v>
      </c>
      <c r="HBS50" s="284">
        <v>35000000</v>
      </c>
      <c r="HBT50" s="276" t="s">
        <v>2836</v>
      </c>
      <c r="HBU50" s="463" t="s">
        <v>933</v>
      </c>
      <c r="HBV50" s="465" t="s">
        <v>969</v>
      </c>
      <c r="HBW50" s="466" t="s">
        <v>970</v>
      </c>
      <c r="HBX50" s="466" t="s">
        <v>971</v>
      </c>
      <c r="HBY50" s="466" t="s">
        <v>972</v>
      </c>
      <c r="HBZ50" s="466" t="s">
        <v>973</v>
      </c>
      <c r="HCA50" s="284">
        <v>35000000</v>
      </c>
      <c r="HCB50" s="276" t="s">
        <v>2836</v>
      </c>
      <c r="HCC50" s="463" t="s">
        <v>933</v>
      </c>
      <c r="HCD50" s="465" t="s">
        <v>969</v>
      </c>
      <c r="HCE50" s="466" t="s">
        <v>970</v>
      </c>
      <c r="HCF50" s="466" t="s">
        <v>971</v>
      </c>
      <c r="HCG50" s="466" t="s">
        <v>972</v>
      </c>
      <c r="HCH50" s="466" t="s">
        <v>973</v>
      </c>
      <c r="HCI50" s="284">
        <v>35000000</v>
      </c>
      <c r="HCJ50" s="276" t="s">
        <v>2836</v>
      </c>
      <c r="HCK50" s="463" t="s">
        <v>933</v>
      </c>
      <c r="HCL50" s="465" t="s">
        <v>969</v>
      </c>
      <c r="HCM50" s="466" t="s">
        <v>970</v>
      </c>
      <c r="HCN50" s="466" t="s">
        <v>971</v>
      </c>
      <c r="HCO50" s="466" t="s">
        <v>972</v>
      </c>
      <c r="HCP50" s="466" t="s">
        <v>973</v>
      </c>
      <c r="HCQ50" s="284">
        <v>35000000</v>
      </c>
      <c r="HCR50" s="276" t="s">
        <v>2836</v>
      </c>
      <c r="HCS50" s="463" t="s">
        <v>933</v>
      </c>
      <c r="HCT50" s="465" t="s">
        <v>969</v>
      </c>
      <c r="HCU50" s="466" t="s">
        <v>970</v>
      </c>
      <c r="HCV50" s="466" t="s">
        <v>971</v>
      </c>
      <c r="HCW50" s="466" t="s">
        <v>972</v>
      </c>
      <c r="HCX50" s="466" t="s">
        <v>973</v>
      </c>
      <c r="HCY50" s="284">
        <v>35000000</v>
      </c>
      <c r="HCZ50" s="276" t="s">
        <v>2836</v>
      </c>
      <c r="HDA50" s="463" t="s">
        <v>933</v>
      </c>
      <c r="HDB50" s="465" t="s">
        <v>969</v>
      </c>
      <c r="HDC50" s="466" t="s">
        <v>970</v>
      </c>
      <c r="HDD50" s="466" t="s">
        <v>971</v>
      </c>
      <c r="HDE50" s="466" t="s">
        <v>972</v>
      </c>
      <c r="HDF50" s="466" t="s">
        <v>973</v>
      </c>
      <c r="HDG50" s="284">
        <v>35000000</v>
      </c>
      <c r="HDH50" s="276" t="s">
        <v>2836</v>
      </c>
      <c r="HDI50" s="463" t="s">
        <v>933</v>
      </c>
      <c r="HDJ50" s="465" t="s">
        <v>969</v>
      </c>
      <c r="HDK50" s="466" t="s">
        <v>970</v>
      </c>
      <c r="HDL50" s="466" t="s">
        <v>971</v>
      </c>
      <c r="HDM50" s="466" t="s">
        <v>972</v>
      </c>
      <c r="HDN50" s="466" t="s">
        <v>973</v>
      </c>
      <c r="HDO50" s="284">
        <v>35000000</v>
      </c>
      <c r="HDP50" s="276" t="s">
        <v>2836</v>
      </c>
      <c r="HDQ50" s="463" t="s">
        <v>933</v>
      </c>
      <c r="HDR50" s="465" t="s">
        <v>969</v>
      </c>
      <c r="HDS50" s="466" t="s">
        <v>970</v>
      </c>
      <c r="HDT50" s="466" t="s">
        <v>971</v>
      </c>
      <c r="HDU50" s="466" t="s">
        <v>972</v>
      </c>
      <c r="HDV50" s="466" t="s">
        <v>973</v>
      </c>
      <c r="HDW50" s="284">
        <v>35000000</v>
      </c>
      <c r="HDX50" s="276" t="s">
        <v>2836</v>
      </c>
      <c r="HDY50" s="463" t="s">
        <v>933</v>
      </c>
      <c r="HDZ50" s="465" t="s">
        <v>969</v>
      </c>
      <c r="HEA50" s="466" t="s">
        <v>970</v>
      </c>
      <c r="HEB50" s="466" t="s">
        <v>971</v>
      </c>
      <c r="HEC50" s="466" t="s">
        <v>972</v>
      </c>
      <c r="HED50" s="466" t="s">
        <v>973</v>
      </c>
      <c r="HEE50" s="284">
        <v>35000000</v>
      </c>
      <c r="HEF50" s="276" t="s">
        <v>2836</v>
      </c>
      <c r="HEG50" s="463" t="s">
        <v>933</v>
      </c>
      <c r="HEH50" s="465" t="s">
        <v>969</v>
      </c>
      <c r="HEI50" s="466" t="s">
        <v>970</v>
      </c>
      <c r="HEJ50" s="466" t="s">
        <v>971</v>
      </c>
      <c r="HEK50" s="466" t="s">
        <v>972</v>
      </c>
      <c r="HEL50" s="466" t="s">
        <v>973</v>
      </c>
      <c r="HEM50" s="284">
        <v>35000000</v>
      </c>
      <c r="HEN50" s="276" t="s">
        <v>2836</v>
      </c>
      <c r="HEO50" s="463" t="s">
        <v>933</v>
      </c>
      <c r="HEP50" s="465" t="s">
        <v>969</v>
      </c>
      <c r="HEQ50" s="466" t="s">
        <v>970</v>
      </c>
      <c r="HER50" s="466" t="s">
        <v>971</v>
      </c>
      <c r="HES50" s="466" t="s">
        <v>972</v>
      </c>
      <c r="HET50" s="466" t="s">
        <v>973</v>
      </c>
      <c r="HEU50" s="284">
        <v>35000000</v>
      </c>
      <c r="HEV50" s="276" t="s">
        <v>2836</v>
      </c>
      <c r="HEW50" s="463" t="s">
        <v>933</v>
      </c>
      <c r="HEX50" s="465" t="s">
        <v>969</v>
      </c>
      <c r="HEY50" s="466" t="s">
        <v>970</v>
      </c>
      <c r="HEZ50" s="466" t="s">
        <v>971</v>
      </c>
      <c r="HFA50" s="466" t="s">
        <v>972</v>
      </c>
      <c r="HFB50" s="466" t="s">
        <v>973</v>
      </c>
      <c r="HFC50" s="284">
        <v>35000000</v>
      </c>
      <c r="HFD50" s="276" t="s">
        <v>2836</v>
      </c>
      <c r="HFE50" s="463" t="s">
        <v>933</v>
      </c>
      <c r="HFF50" s="465" t="s">
        <v>969</v>
      </c>
      <c r="HFG50" s="466" t="s">
        <v>970</v>
      </c>
      <c r="HFH50" s="466" t="s">
        <v>971</v>
      </c>
      <c r="HFI50" s="466" t="s">
        <v>972</v>
      </c>
      <c r="HFJ50" s="466" t="s">
        <v>973</v>
      </c>
      <c r="HFK50" s="284">
        <v>35000000</v>
      </c>
      <c r="HFL50" s="276" t="s">
        <v>2836</v>
      </c>
      <c r="HFM50" s="463" t="s">
        <v>933</v>
      </c>
      <c r="HFN50" s="465" t="s">
        <v>969</v>
      </c>
      <c r="HFO50" s="466" t="s">
        <v>970</v>
      </c>
      <c r="HFP50" s="466" t="s">
        <v>971</v>
      </c>
      <c r="HFQ50" s="466" t="s">
        <v>972</v>
      </c>
      <c r="HFR50" s="466" t="s">
        <v>973</v>
      </c>
      <c r="HFS50" s="284">
        <v>35000000</v>
      </c>
      <c r="HFT50" s="276" t="s">
        <v>2836</v>
      </c>
      <c r="HFU50" s="463" t="s">
        <v>933</v>
      </c>
      <c r="HFV50" s="465" t="s">
        <v>969</v>
      </c>
      <c r="HFW50" s="466" t="s">
        <v>970</v>
      </c>
      <c r="HFX50" s="466" t="s">
        <v>971</v>
      </c>
      <c r="HFY50" s="466" t="s">
        <v>972</v>
      </c>
      <c r="HFZ50" s="466" t="s">
        <v>973</v>
      </c>
      <c r="HGA50" s="284">
        <v>35000000</v>
      </c>
      <c r="HGB50" s="276" t="s">
        <v>2836</v>
      </c>
      <c r="HGC50" s="463" t="s">
        <v>933</v>
      </c>
      <c r="HGD50" s="465" t="s">
        <v>969</v>
      </c>
      <c r="HGE50" s="466" t="s">
        <v>970</v>
      </c>
      <c r="HGF50" s="466" t="s">
        <v>971</v>
      </c>
      <c r="HGG50" s="466" t="s">
        <v>972</v>
      </c>
      <c r="HGH50" s="466" t="s">
        <v>973</v>
      </c>
      <c r="HGI50" s="284">
        <v>35000000</v>
      </c>
      <c r="HGJ50" s="276" t="s">
        <v>2836</v>
      </c>
      <c r="HGK50" s="463" t="s">
        <v>933</v>
      </c>
      <c r="HGL50" s="465" t="s">
        <v>969</v>
      </c>
      <c r="HGM50" s="466" t="s">
        <v>970</v>
      </c>
      <c r="HGN50" s="466" t="s">
        <v>971</v>
      </c>
      <c r="HGO50" s="466" t="s">
        <v>972</v>
      </c>
      <c r="HGP50" s="466" t="s">
        <v>973</v>
      </c>
      <c r="HGQ50" s="284">
        <v>35000000</v>
      </c>
      <c r="HGR50" s="276" t="s">
        <v>2836</v>
      </c>
      <c r="HGS50" s="463" t="s">
        <v>933</v>
      </c>
      <c r="HGT50" s="465" t="s">
        <v>969</v>
      </c>
      <c r="HGU50" s="466" t="s">
        <v>970</v>
      </c>
      <c r="HGV50" s="466" t="s">
        <v>971</v>
      </c>
      <c r="HGW50" s="466" t="s">
        <v>972</v>
      </c>
      <c r="HGX50" s="466" t="s">
        <v>973</v>
      </c>
      <c r="HGY50" s="284">
        <v>35000000</v>
      </c>
      <c r="HGZ50" s="276" t="s">
        <v>2836</v>
      </c>
      <c r="HHA50" s="463" t="s">
        <v>933</v>
      </c>
      <c r="HHB50" s="465" t="s">
        <v>969</v>
      </c>
      <c r="HHC50" s="466" t="s">
        <v>970</v>
      </c>
      <c r="HHD50" s="466" t="s">
        <v>971</v>
      </c>
      <c r="HHE50" s="466" t="s">
        <v>972</v>
      </c>
      <c r="HHF50" s="466" t="s">
        <v>973</v>
      </c>
      <c r="HHG50" s="284">
        <v>35000000</v>
      </c>
      <c r="HHH50" s="276" t="s">
        <v>2836</v>
      </c>
      <c r="HHI50" s="463" t="s">
        <v>933</v>
      </c>
      <c r="HHJ50" s="465" t="s">
        <v>969</v>
      </c>
      <c r="HHK50" s="466" t="s">
        <v>970</v>
      </c>
      <c r="HHL50" s="466" t="s">
        <v>971</v>
      </c>
      <c r="HHM50" s="466" t="s">
        <v>972</v>
      </c>
      <c r="HHN50" s="466" t="s">
        <v>973</v>
      </c>
      <c r="HHO50" s="284">
        <v>35000000</v>
      </c>
      <c r="HHP50" s="276" t="s">
        <v>2836</v>
      </c>
      <c r="HHQ50" s="463" t="s">
        <v>933</v>
      </c>
      <c r="HHR50" s="465" t="s">
        <v>969</v>
      </c>
      <c r="HHS50" s="466" t="s">
        <v>970</v>
      </c>
      <c r="HHT50" s="466" t="s">
        <v>971</v>
      </c>
      <c r="HHU50" s="466" t="s">
        <v>972</v>
      </c>
      <c r="HHV50" s="466" t="s">
        <v>973</v>
      </c>
      <c r="HHW50" s="284">
        <v>35000000</v>
      </c>
      <c r="HHX50" s="276" t="s">
        <v>2836</v>
      </c>
      <c r="HHY50" s="463" t="s">
        <v>933</v>
      </c>
      <c r="HHZ50" s="465" t="s">
        <v>969</v>
      </c>
      <c r="HIA50" s="466" t="s">
        <v>970</v>
      </c>
      <c r="HIB50" s="466" t="s">
        <v>971</v>
      </c>
      <c r="HIC50" s="466" t="s">
        <v>972</v>
      </c>
      <c r="HID50" s="466" t="s">
        <v>973</v>
      </c>
      <c r="HIE50" s="284">
        <v>35000000</v>
      </c>
      <c r="HIF50" s="276" t="s">
        <v>2836</v>
      </c>
      <c r="HIG50" s="463" t="s">
        <v>933</v>
      </c>
      <c r="HIH50" s="465" t="s">
        <v>969</v>
      </c>
      <c r="HII50" s="466" t="s">
        <v>970</v>
      </c>
      <c r="HIJ50" s="466" t="s">
        <v>971</v>
      </c>
      <c r="HIK50" s="466" t="s">
        <v>972</v>
      </c>
      <c r="HIL50" s="466" t="s">
        <v>973</v>
      </c>
      <c r="HIM50" s="284">
        <v>35000000</v>
      </c>
      <c r="HIN50" s="276" t="s">
        <v>2836</v>
      </c>
      <c r="HIO50" s="463" t="s">
        <v>933</v>
      </c>
      <c r="HIP50" s="465" t="s">
        <v>969</v>
      </c>
      <c r="HIQ50" s="466" t="s">
        <v>970</v>
      </c>
      <c r="HIR50" s="466" t="s">
        <v>971</v>
      </c>
      <c r="HIS50" s="466" t="s">
        <v>972</v>
      </c>
      <c r="HIT50" s="466" t="s">
        <v>973</v>
      </c>
      <c r="HIU50" s="284">
        <v>35000000</v>
      </c>
      <c r="HIV50" s="276" t="s">
        <v>2836</v>
      </c>
      <c r="HIW50" s="463" t="s">
        <v>933</v>
      </c>
      <c r="HIX50" s="465" t="s">
        <v>969</v>
      </c>
      <c r="HIY50" s="466" t="s">
        <v>970</v>
      </c>
      <c r="HIZ50" s="466" t="s">
        <v>971</v>
      </c>
      <c r="HJA50" s="466" t="s">
        <v>972</v>
      </c>
      <c r="HJB50" s="466" t="s">
        <v>973</v>
      </c>
      <c r="HJC50" s="284">
        <v>35000000</v>
      </c>
      <c r="HJD50" s="276" t="s">
        <v>2836</v>
      </c>
      <c r="HJE50" s="463" t="s">
        <v>933</v>
      </c>
      <c r="HJF50" s="465" t="s">
        <v>969</v>
      </c>
      <c r="HJG50" s="466" t="s">
        <v>970</v>
      </c>
      <c r="HJH50" s="466" t="s">
        <v>971</v>
      </c>
      <c r="HJI50" s="466" t="s">
        <v>972</v>
      </c>
      <c r="HJJ50" s="466" t="s">
        <v>973</v>
      </c>
      <c r="HJK50" s="284">
        <v>35000000</v>
      </c>
      <c r="HJL50" s="276" t="s">
        <v>2836</v>
      </c>
      <c r="HJM50" s="463" t="s">
        <v>933</v>
      </c>
      <c r="HJN50" s="465" t="s">
        <v>969</v>
      </c>
      <c r="HJO50" s="466" t="s">
        <v>970</v>
      </c>
      <c r="HJP50" s="466" t="s">
        <v>971</v>
      </c>
      <c r="HJQ50" s="466" t="s">
        <v>972</v>
      </c>
      <c r="HJR50" s="466" t="s">
        <v>973</v>
      </c>
      <c r="HJS50" s="284">
        <v>35000000</v>
      </c>
      <c r="HJT50" s="276" t="s">
        <v>2836</v>
      </c>
      <c r="HJU50" s="463" t="s">
        <v>933</v>
      </c>
      <c r="HJV50" s="465" t="s">
        <v>969</v>
      </c>
      <c r="HJW50" s="466" t="s">
        <v>970</v>
      </c>
      <c r="HJX50" s="466" t="s">
        <v>971</v>
      </c>
      <c r="HJY50" s="466" t="s">
        <v>972</v>
      </c>
      <c r="HJZ50" s="466" t="s">
        <v>973</v>
      </c>
      <c r="HKA50" s="284">
        <v>35000000</v>
      </c>
      <c r="HKB50" s="276" t="s">
        <v>2836</v>
      </c>
      <c r="HKC50" s="463" t="s">
        <v>933</v>
      </c>
      <c r="HKD50" s="465" t="s">
        <v>969</v>
      </c>
      <c r="HKE50" s="466" t="s">
        <v>970</v>
      </c>
      <c r="HKF50" s="466" t="s">
        <v>971</v>
      </c>
      <c r="HKG50" s="466" t="s">
        <v>972</v>
      </c>
      <c r="HKH50" s="466" t="s">
        <v>973</v>
      </c>
      <c r="HKI50" s="284">
        <v>35000000</v>
      </c>
      <c r="HKJ50" s="276" t="s">
        <v>2836</v>
      </c>
      <c r="HKK50" s="463" t="s">
        <v>933</v>
      </c>
      <c r="HKL50" s="465" t="s">
        <v>969</v>
      </c>
      <c r="HKM50" s="466" t="s">
        <v>970</v>
      </c>
      <c r="HKN50" s="466" t="s">
        <v>971</v>
      </c>
      <c r="HKO50" s="466" t="s">
        <v>972</v>
      </c>
      <c r="HKP50" s="466" t="s">
        <v>973</v>
      </c>
      <c r="HKQ50" s="284">
        <v>35000000</v>
      </c>
      <c r="HKR50" s="276" t="s">
        <v>2836</v>
      </c>
      <c r="HKS50" s="463" t="s">
        <v>933</v>
      </c>
      <c r="HKT50" s="465" t="s">
        <v>969</v>
      </c>
      <c r="HKU50" s="466" t="s">
        <v>970</v>
      </c>
      <c r="HKV50" s="466" t="s">
        <v>971</v>
      </c>
      <c r="HKW50" s="466" t="s">
        <v>972</v>
      </c>
      <c r="HKX50" s="466" t="s">
        <v>973</v>
      </c>
      <c r="HKY50" s="284">
        <v>35000000</v>
      </c>
      <c r="HKZ50" s="276" t="s">
        <v>2836</v>
      </c>
      <c r="HLA50" s="463" t="s">
        <v>933</v>
      </c>
      <c r="HLB50" s="465" t="s">
        <v>969</v>
      </c>
      <c r="HLC50" s="466" t="s">
        <v>970</v>
      </c>
      <c r="HLD50" s="466" t="s">
        <v>971</v>
      </c>
      <c r="HLE50" s="466" t="s">
        <v>972</v>
      </c>
      <c r="HLF50" s="466" t="s">
        <v>973</v>
      </c>
      <c r="HLG50" s="284">
        <v>35000000</v>
      </c>
      <c r="HLH50" s="276" t="s">
        <v>2836</v>
      </c>
      <c r="HLI50" s="463" t="s">
        <v>933</v>
      </c>
      <c r="HLJ50" s="465" t="s">
        <v>969</v>
      </c>
      <c r="HLK50" s="466" t="s">
        <v>970</v>
      </c>
      <c r="HLL50" s="466" t="s">
        <v>971</v>
      </c>
      <c r="HLM50" s="466" t="s">
        <v>972</v>
      </c>
      <c r="HLN50" s="466" t="s">
        <v>973</v>
      </c>
      <c r="HLO50" s="284">
        <v>35000000</v>
      </c>
      <c r="HLP50" s="276" t="s">
        <v>2836</v>
      </c>
      <c r="HLQ50" s="463" t="s">
        <v>933</v>
      </c>
      <c r="HLR50" s="465" t="s">
        <v>969</v>
      </c>
      <c r="HLS50" s="466" t="s">
        <v>970</v>
      </c>
      <c r="HLT50" s="466" t="s">
        <v>971</v>
      </c>
      <c r="HLU50" s="466" t="s">
        <v>972</v>
      </c>
      <c r="HLV50" s="466" t="s">
        <v>973</v>
      </c>
      <c r="HLW50" s="284">
        <v>35000000</v>
      </c>
      <c r="HLX50" s="276" t="s">
        <v>2836</v>
      </c>
      <c r="HLY50" s="463" t="s">
        <v>933</v>
      </c>
      <c r="HLZ50" s="465" t="s">
        <v>969</v>
      </c>
      <c r="HMA50" s="466" t="s">
        <v>970</v>
      </c>
      <c r="HMB50" s="466" t="s">
        <v>971</v>
      </c>
      <c r="HMC50" s="466" t="s">
        <v>972</v>
      </c>
      <c r="HMD50" s="466" t="s">
        <v>973</v>
      </c>
      <c r="HME50" s="284">
        <v>35000000</v>
      </c>
      <c r="HMF50" s="276" t="s">
        <v>2836</v>
      </c>
      <c r="HMG50" s="463" t="s">
        <v>933</v>
      </c>
      <c r="HMH50" s="465" t="s">
        <v>969</v>
      </c>
      <c r="HMI50" s="466" t="s">
        <v>970</v>
      </c>
      <c r="HMJ50" s="466" t="s">
        <v>971</v>
      </c>
      <c r="HMK50" s="466" t="s">
        <v>972</v>
      </c>
      <c r="HML50" s="466" t="s">
        <v>973</v>
      </c>
      <c r="HMM50" s="284">
        <v>35000000</v>
      </c>
      <c r="HMN50" s="276" t="s">
        <v>2836</v>
      </c>
      <c r="HMO50" s="463" t="s">
        <v>933</v>
      </c>
      <c r="HMP50" s="465" t="s">
        <v>969</v>
      </c>
      <c r="HMQ50" s="466" t="s">
        <v>970</v>
      </c>
      <c r="HMR50" s="466" t="s">
        <v>971</v>
      </c>
      <c r="HMS50" s="466" t="s">
        <v>972</v>
      </c>
      <c r="HMT50" s="466" t="s">
        <v>973</v>
      </c>
      <c r="HMU50" s="284">
        <v>35000000</v>
      </c>
      <c r="HMV50" s="276" t="s">
        <v>2836</v>
      </c>
      <c r="HMW50" s="463" t="s">
        <v>933</v>
      </c>
      <c r="HMX50" s="465" t="s">
        <v>969</v>
      </c>
      <c r="HMY50" s="466" t="s">
        <v>970</v>
      </c>
      <c r="HMZ50" s="466" t="s">
        <v>971</v>
      </c>
      <c r="HNA50" s="466" t="s">
        <v>972</v>
      </c>
      <c r="HNB50" s="466" t="s">
        <v>973</v>
      </c>
      <c r="HNC50" s="284">
        <v>35000000</v>
      </c>
      <c r="HND50" s="276" t="s">
        <v>2836</v>
      </c>
      <c r="HNE50" s="463" t="s">
        <v>933</v>
      </c>
      <c r="HNF50" s="465" t="s">
        <v>969</v>
      </c>
      <c r="HNG50" s="466" t="s">
        <v>970</v>
      </c>
      <c r="HNH50" s="466" t="s">
        <v>971</v>
      </c>
      <c r="HNI50" s="466" t="s">
        <v>972</v>
      </c>
      <c r="HNJ50" s="466" t="s">
        <v>973</v>
      </c>
      <c r="HNK50" s="284">
        <v>35000000</v>
      </c>
      <c r="HNL50" s="276" t="s">
        <v>2836</v>
      </c>
      <c r="HNM50" s="463" t="s">
        <v>933</v>
      </c>
      <c r="HNN50" s="465" t="s">
        <v>969</v>
      </c>
      <c r="HNO50" s="466" t="s">
        <v>970</v>
      </c>
      <c r="HNP50" s="466" t="s">
        <v>971</v>
      </c>
      <c r="HNQ50" s="466" t="s">
        <v>972</v>
      </c>
      <c r="HNR50" s="466" t="s">
        <v>973</v>
      </c>
      <c r="HNS50" s="284">
        <v>35000000</v>
      </c>
      <c r="HNT50" s="276" t="s">
        <v>2836</v>
      </c>
      <c r="HNU50" s="463" t="s">
        <v>933</v>
      </c>
      <c r="HNV50" s="465" t="s">
        <v>969</v>
      </c>
      <c r="HNW50" s="466" t="s">
        <v>970</v>
      </c>
      <c r="HNX50" s="466" t="s">
        <v>971</v>
      </c>
      <c r="HNY50" s="466" t="s">
        <v>972</v>
      </c>
      <c r="HNZ50" s="466" t="s">
        <v>973</v>
      </c>
      <c r="HOA50" s="284">
        <v>35000000</v>
      </c>
      <c r="HOB50" s="276" t="s">
        <v>2836</v>
      </c>
      <c r="HOC50" s="463" t="s">
        <v>933</v>
      </c>
      <c r="HOD50" s="465" t="s">
        <v>969</v>
      </c>
      <c r="HOE50" s="466" t="s">
        <v>970</v>
      </c>
      <c r="HOF50" s="466" t="s">
        <v>971</v>
      </c>
      <c r="HOG50" s="466" t="s">
        <v>972</v>
      </c>
      <c r="HOH50" s="466" t="s">
        <v>973</v>
      </c>
      <c r="HOI50" s="284">
        <v>35000000</v>
      </c>
      <c r="HOJ50" s="276" t="s">
        <v>2836</v>
      </c>
      <c r="HOK50" s="463" t="s">
        <v>933</v>
      </c>
      <c r="HOL50" s="465" t="s">
        <v>969</v>
      </c>
      <c r="HOM50" s="466" t="s">
        <v>970</v>
      </c>
      <c r="HON50" s="466" t="s">
        <v>971</v>
      </c>
      <c r="HOO50" s="466" t="s">
        <v>972</v>
      </c>
      <c r="HOP50" s="466" t="s">
        <v>973</v>
      </c>
      <c r="HOQ50" s="284">
        <v>35000000</v>
      </c>
      <c r="HOR50" s="276" t="s">
        <v>2836</v>
      </c>
      <c r="HOS50" s="463" t="s">
        <v>933</v>
      </c>
      <c r="HOT50" s="465" t="s">
        <v>969</v>
      </c>
      <c r="HOU50" s="466" t="s">
        <v>970</v>
      </c>
      <c r="HOV50" s="466" t="s">
        <v>971</v>
      </c>
      <c r="HOW50" s="466" t="s">
        <v>972</v>
      </c>
      <c r="HOX50" s="466" t="s">
        <v>973</v>
      </c>
      <c r="HOY50" s="284">
        <v>35000000</v>
      </c>
      <c r="HOZ50" s="276" t="s">
        <v>2836</v>
      </c>
      <c r="HPA50" s="463" t="s">
        <v>933</v>
      </c>
      <c r="HPB50" s="465" t="s">
        <v>969</v>
      </c>
      <c r="HPC50" s="466" t="s">
        <v>970</v>
      </c>
      <c r="HPD50" s="466" t="s">
        <v>971</v>
      </c>
      <c r="HPE50" s="466" t="s">
        <v>972</v>
      </c>
      <c r="HPF50" s="466" t="s">
        <v>973</v>
      </c>
      <c r="HPG50" s="284">
        <v>35000000</v>
      </c>
      <c r="HPH50" s="276" t="s">
        <v>2836</v>
      </c>
      <c r="HPI50" s="463" t="s">
        <v>933</v>
      </c>
      <c r="HPJ50" s="465" t="s">
        <v>969</v>
      </c>
      <c r="HPK50" s="466" t="s">
        <v>970</v>
      </c>
      <c r="HPL50" s="466" t="s">
        <v>971</v>
      </c>
      <c r="HPM50" s="466" t="s">
        <v>972</v>
      </c>
      <c r="HPN50" s="466" t="s">
        <v>973</v>
      </c>
      <c r="HPO50" s="284">
        <v>35000000</v>
      </c>
      <c r="HPP50" s="276" t="s">
        <v>2836</v>
      </c>
      <c r="HPQ50" s="463" t="s">
        <v>933</v>
      </c>
      <c r="HPR50" s="465" t="s">
        <v>969</v>
      </c>
      <c r="HPS50" s="466" t="s">
        <v>970</v>
      </c>
      <c r="HPT50" s="466" t="s">
        <v>971</v>
      </c>
      <c r="HPU50" s="466" t="s">
        <v>972</v>
      </c>
      <c r="HPV50" s="466" t="s">
        <v>973</v>
      </c>
      <c r="HPW50" s="284">
        <v>35000000</v>
      </c>
      <c r="HPX50" s="276" t="s">
        <v>2836</v>
      </c>
      <c r="HPY50" s="463" t="s">
        <v>933</v>
      </c>
      <c r="HPZ50" s="465" t="s">
        <v>969</v>
      </c>
      <c r="HQA50" s="466" t="s">
        <v>970</v>
      </c>
      <c r="HQB50" s="466" t="s">
        <v>971</v>
      </c>
      <c r="HQC50" s="466" t="s">
        <v>972</v>
      </c>
      <c r="HQD50" s="466" t="s">
        <v>973</v>
      </c>
      <c r="HQE50" s="284">
        <v>35000000</v>
      </c>
      <c r="HQF50" s="276" t="s">
        <v>2836</v>
      </c>
      <c r="HQG50" s="463" t="s">
        <v>933</v>
      </c>
      <c r="HQH50" s="465" t="s">
        <v>969</v>
      </c>
      <c r="HQI50" s="466" t="s">
        <v>970</v>
      </c>
      <c r="HQJ50" s="466" t="s">
        <v>971</v>
      </c>
      <c r="HQK50" s="466" t="s">
        <v>972</v>
      </c>
      <c r="HQL50" s="466" t="s">
        <v>973</v>
      </c>
      <c r="HQM50" s="284">
        <v>35000000</v>
      </c>
      <c r="HQN50" s="276" t="s">
        <v>2836</v>
      </c>
      <c r="HQO50" s="463" t="s">
        <v>933</v>
      </c>
      <c r="HQP50" s="465" t="s">
        <v>969</v>
      </c>
      <c r="HQQ50" s="466" t="s">
        <v>970</v>
      </c>
      <c r="HQR50" s="466" t="s">
        <v>971</v>
      </c>
      <c r="HQS50" s="466" t="s">
        <v>972</v>
      </c>
      <c r="HQT50" s="466" t="s">
        <v>973</v>
      </c>
      <c r="HQU50" s="284">
        <v>35000000</v>
      </c>
      <c r="HQV50" s="276" t="s">
        <v>2836</v>
      </c>
      <c r="HQW50" s="463" t="s">
        <v>933</v>
      </c>
      <c r="HQX50" s="465" t="s">
        <v>969</v>
      </c>
      <c r="HQY50" s="466" t="s">
        <v>970</v>
      </c>
      <c r="HQZ50" s="466" t="s">
        <v>971</v>
      </c>
      <c r="HRA50" s="466" t="s">
        <v>972</v>
      </c>
      <c r="HRB50" s="466" t="s">
        <v>973</v>
      </c>
      <c r="HRC50" s="284">
        <v>35000000</v>
      </c>
      <c r="HRD50" s="276" t="s">
        <v>2836</v>
      </c>
      <c r="HRE50" s="463" t="s">
        <v>933</v>
      </c>
      <c r="HRF50" s="465" t="s">
        <v>969</v>
      </c>
      <c r="HRG50" s="466" t="s">
        <v>970</v>
      </c>
      <c r="HRH50" s="466" t="s">
        <v>971</v>
      </c>
      <c r="HRI50" s="466" t="s">
        <v>972</v>
      </c>
      <c r="HRJ50" s="466" t="s">
        <v>973</v>
      </c>
      <c r="HRK50" s="284">
        <v>35000000</v>
      </c>
      <c r="HRL50" s="276" t="s">
        <v>2836</v>
      </c>
      <c r="HRM50" s="463" t="s">
        <v>933</v>
      </c>
      <c r="HRN50" s="465" t="s">
        <v>969</v>
      </c>
      <c r="HRO50" s="466" t="s">
        <v>970</v>
      </c>
      <c r="HRP50" s="466" t="s">
        <v>971</v>
      </c>
      <c r="HRQ50" s="466" t="s">
        <v>972</v>
      </c>
      <c r="HRR50" s="466" t="s">
        <v>973</v>
      </c>
      <c r="HRS50" s="284">
        <v>35000000</v>
      </c>
      <c r="HRT50" s="276" t="s">
        <v>2836</v>
      </c>
      <c r="HRU50" s="463" t="s">
        <v>933</v>
      </c>
      <c r="HRV50" s="465" t="s">
        <v>969</v>
      </c>
      <c r="HRW50" s="466" t="s">
        <v>970</v>
      </c>
      <c r="HRX50" s="466" t="s">
        <v>971</v>
      </c>
      <c r="HRY50" s="466" t="s">
        <v>972</v>
      </c>
      <c r="HRZ50" s="466" t="s">
        <v>973</v>
      </c>
      <c r="HSA50" s="284">
        <v>35000000</v>
      </c>
      <c r="HSB50" s="276" t="s">
        <v>2836</v>
      </c>
      <c r="HSC50" s="463" t="s">
        <v>933</v>
      </c>
      <c r="HSD50" s="465" t="s">
        <v>969</v>
      </c>
      <c r="HSE50" s="466" t="s">
        <v>970</v>
      </c>
      <c r="HSF50" s="466" t="s">
        <v>971</v>
      </c>
      <c r="HSG50" s="466" t="s">
        <v>972</v>
      </c>
      <c r="HSH50" s="466" t="s">
        <v>973</v>
      </c>
      <c r="HSI50" s="284">
        <v>35000000</v>
      </c>
      <c r="HSJ50" s="276" t="s">
        <v>2836</v>
      </c>
      <c r="HSK50" s="463" t="s">
        <v>933</v>
      </c>
      <c r="HSL50" s="465" t="s">
        <v>969</v>
      </c>
      <c r="HSM50" s="466" t="s">
        <v>970</v>
      </c>
      <c r="HSN50" s="466" t="s">
        <v>971</v>
      </c>
      <c r="HSO50" s="466" t="s">
        <v>972</v>
      </c>
      <c r="HSP50" s="466" t="s">
        <v>973</v>
      </c>
      <c r="HSQ50" s="284">
        <v>35000000</v>
      </c>
      <c r="HSR50" s="276" t="s">
        <v>2836</v>
      </c>
      <c r="HSS50" s="463" t="s">
        <v>933</v>
      </c>
      <c r="HST50" s="465" t="s">
        <v>969</v>
      </c>
      <c r="HSU50" s="466" t="s">
        <v>970</v>
      </c>
      <c r="HSV50" s="466" t="s">
        <v>971</v>
      </c>
      <c r="HSW50" s="466" t="s">
        <v>972</v>
      </c>
      <c r="HSX50" s="466" t="s">
        <v>973</v>
      </c>
      <c r="HSY50" s="284">
        <v>35000000</v>
      </c>
      <c r="HSZ50" s="276" t="s">
        <v>2836</v>
      </c>
      <c r="HTA50" s="463" t="s">
        <v>933</v>
      </c>
      <c r="HTB50" s="465" t="s">
        <v>969</v>
      </c>
      <c r="HTC50" s="466" t="s">
        <v>970</v>
      </c>
      <c r="HTD50" s="466" t="s">
        <v>971</v>
      </c>
      <c r="HTE50" s="466" t="s">
        <v>972</v>
      </c>
      <c r="HTF50" s="466" t="s">
        <v>973</v>
      </c>
      <c r="HTG50" s="284">
        <v>35000000</v>
      </c>
      <c r="HTH50" s="276" t="s">
        <v>2836</v>
      </c>
      <c r="HTI50" s="463" t="s">
        <v>933</v>
      </c>
      <c r="HTJ50" s="465" t="s">
        <v>969</v>
      </c>
      <c r="HTK50" s="466" t="s">
        <v>970</v>
      </c>
      <c r="HTL50" s="466" t="s">
        <v>971</v>
      </c>
      <c r="HTM50" s="466" t="s">
        <v>972</v>
      </c>
      <c r="HTN50" s="466" t="s">
        <v>973</v>
      </c>
      <c r="HTO50" s="284">
        <v>35000000</v>
      </c>
      <c r="HTP50" s="276" t="s">
        <v>2836</v>
      </c>
      <c r="HTQ50" s="463" t="s">
        <v>933</v>
      </c>
      <c r="HTR50" s="465" t="s">
        <v>969</v>
      </c>
      <c r="HTS50" s="466" t="s">
        <v>970</v>
      </c>
      <c r="HTT50" s="466" t="s">
        <v>971</v>
      </c>
      <c r="HTU50" s="466" t="s">
        <v>972</v>
      </c>
      <c r="HTV50" s="466" t="s">
        <v>973</v>
      </c>
      <c r="HTW50" s="284">
        <v>35000000</v>
      </c>
      <c r="HTX50" s="276" t="s">
        <v>2836</v>
      </c>
      <c r="HTY50" s="463" t="s">
        <v>933</v>
      </c>
      <c r="HTZ50" s="465" t="s">
        <v>969</v>
      </c>
      <c r="HUA50" s="466" t="s">
        <v>970</v>
      </c>
      <c r="HUB50" s="466" t="s">
        <v>971</v>
      </c>
      <c r="HUC50" s="466" t="s">
        <v>972</v>
      </c>
      <c r="HUD50" s="466" t="s">
        <v>973</v>
      </c>
      <c r="HUE50" s="284">
        <v>35000000</v>
      </c>
      <c r="HUF50" s="276" t="s">
        <v>2836</v>
      </c>
      <c r="HUG50" s="463" t="s">
        <v>933</v>
      </c>
      <c r="HUH50" s="465" t="s">
        <v>969</v>
      </c>
      <c r="HUI50" s="466" t="s">
        <v>970</v>
      </c>
      <c r="HUJ50" s="466" t="s">
        <v>971</v>
      </c>
      <c r="HUK50" s="466" t="s">
        <v>972</v>
      </c>
      <c r="HUL50" s="466" t="s">
        <v>973</v>
      </c>
      <c r="HUM50" s="284">
        <v>35000000</v>
      </c>
      <c r="HUN50" s="276" t="s">
        <v>2836</v>
      </c>
      <c r="HUO50" s="463" t="s">
        <v>933</v>
      </c>
      <c r="HUP50" s="465" t="s">
        <v>969</v>
      </c>
      <c r="HUQ50" s="466" t="s">
        <v>970</v>
      </c>
      <c r="HUR50" s="466" t="s">
        <v>971</v>
      </c>
      <c r="HUS50" s="466" t="s">
        <v>972</v>
      </c>
      <c r="HUT50" s="466" t="s">
        <v>973</v>
      </c>
      <c r="HUU50" s="284">
        <v>35000000</v>
      </c>
      <c r="HUV50" s="276" t="s">
        <v>2836</v>
      </c>
      <c r="HUW50" s="463" t="s">
        <v>933</v>
      </c>
      <c r="HUX50" s="465" t="s">
        <v>969</v>
      </c>
      <c r="HUY50" s="466" t="s">
        <v>970</v>
      </c>
      <c r="HUZ50" s="466" t="s">
        <v>971</v>
      </c>
      <c r="HVA50" s="466" t="s">
        <v>972</v>
      </c>
      <c r="HVB50" s="466" t="s">
        <v>973</v>
      </c>
      <c r="HVC50" s="284">
        <v>35000000</v>
      </c>
      <c r="HVD50" s="276" t="s">
        <v>2836</v>
      </c>
      <c r="HVE50" s="463" t="s">
        <v>933</v>
      </c>
      <c r="HVF50" s="465" t="s">
        <v>969</v>
      </c>
      <c r="HVG50" s="466" t="s">
        <v>970</v>
      </c>
      <c r="HVH50" s="466" t="s">
        <v>971</v>
      </c>
      <c r="HVI50" s="466" t="s">
        <v>972</v>
      </c>
      <c r="HVJ50" s="466" t="s">
        <v>973</v>
      </c>
      <c r="HVK50" s="284">
        <v>35000000</v>
      </c>
      <c r="HVL50" s="276" t="s">
        <v>2836</v>
      </c>
      <c r="HVM50" s="463" t="s">
        <v>933</v>
      </c>
      <c r="HVN50" s="465" t="s">
        <v>969</v>
      </c>
      <c r="HVO50" s="466" t="s">
        <v>970</v>
      </c>
      <c r="HVP50" s="466" t="s">
        <v>971</v>
      </c>
      <c r="HVQ50" s="466" t="s">
        <v>972</v>
      </c>
      <c r="HVR50" s="466" t="s">
        <v>973</v>
      </c>
      <c r="HVS50" s="284">
        <v>35000000</v>
      </c>
      <c r="HVT50" s="276" t="s">
        <v>2836</v>
      </c>
      <c r="HVU50" s="463" t="s">
        <v>933</v>
      </c>
      <c r="HVV50" s="465" t="s">
        <v>969</v>
      </c>
      <c r="HVW50" s="466" t="s">
        <v>970</v>
      </c>
      <c r="HVX50" s="466" t="s">
        <v>971</v>
      </c>
      <c r="HVY50" s="466" t="s">
        <v>972</v>
      </c>
      <c r="HVZ50" s="466" t="s">
        <v>973</v>
      </c>
      <c r="HWA50" s="284">
        <v>35000000</v>
      </c>
      <c r="HWB50" s="276" t="s">
        <v>2836</v>
      </c>
      <c r="HWC50" s="463" t="s">
        <v>933</v>
      </c>
      <c r="HWD50" s="465" t="s">
        <v>969</v>
      </c>
      <c r="HWE50" s="466" t="s">
        <v>970</v>
      </c>
      <c r="HWF50" s="466" t="s">
        <v>971</v>
      </c>
      <c r="HWG50" s="466" t="s">
        <v>972</v>
      </c>
      <c r="HWH50" s="466" t="s">
        <v>973</v>
      </c>
      <c r="HWI50" s="284">
        <v>35000000</v>
      </c>
      <c r="HWJ50" s="276" t="s">
        <v>2836</v>
      </c>
      <c r="HWK50" s="463" t="s">
        <v>933</v>
      </c>
      <c r="HWL50" s="465" t="s">
        <v>969</v>
      </c>
      <c r="HWM50" s="466" t="s">
        <v>970</v>
      </c>
      <c r="HWN50" s="466" t="s">
        <v>971</v>
      </c>
      <c r="HWO50" s="466" t="s">
        <v>972</v>
      </c>
      <c r="HWP50" s="466" t="s">
        <v>973</v>
      </c>
      <c r="HWQ50" s="284">
        <v>35000000</v>
      </c>
      <c r="HWR50" s="276" t="s">
        <v>2836</v>
      </c>
      <c r="HWS50" s="463" t="s">
        <v>933</v>
      </c>
      <c r="HWT50" s="465" t="s">
        <v>969</v>
      </c>
      <c r="HWU50" s="466" t="s">
        <v>970</v>
      </c>
      <c r="HWV50" s="466" t="s">
        <v>971</v>
      </c>
      <c r="HWW50" s="466" t="s">
        <v>972</v>
      </c>
      <c r="HWX50" s="466" t="s">
        <v>973</v>
      </c>
      <c r="HWY50" s="284">
        <v>35000000</v>
      </c>
      <c r="HWZ50" s="276" t="s">
        <v>2836</v>
      </c>
      <c r="HXA50" s="463" t="s">
        <v>933</v>
      </c>
      <c r="HXB50" s="465" t="s">
        <v>969</v>
      </c>
      <c r="HXC50" s="466" t="s">
        <v>970</v>
      </c>
      <c r="HXD50" s="466" t="s">
        <v>971</v>
      </c>
      <c r="HXE50" s="466" t="s">
        <v>972</v>
      </c>
      <c r="HXF50" s="466" t="s">
        <v>973</v>
      </c>
      <c r="HXG50" s="284">
        <v>35000000</v>
      </c>
      <c r="HXH50" s="276" t="s">
        <v>2836</v>
      </c>
      <c r="HXI50" s="463" t="s">
        <v>933</v>
      </c>
      <c r="HXJ50" s="465" t="s">
        <v>969</v>
      </c>
      <c r="HXK50" s="466" t="s">
        <v>970</v>
      </c>
      <c r="HXL50" s="466" t="s">
        <v>971</v>
      </c>
      <c r="HXM50" s="466" t="s">
        <v>972</v>
      </c>
      <c r="HXN50" s="466" t="s">
        <v>973</v>
      </c>
      <c r="HXO50" s="284">
        <v>35000000</v>
      </c>
      <c r="HXP50" s="276" t="s">
        <v>2836</v>
      </c>
      <c r="HXQ50" s="463" t="s">
        <v>933</v>
      </c>
      <c r="HXR50" s="465" t="s">
        <v>969</v>
      </c>
      <c r="HXS50" s="466" t="s">
        <v>970</v>
      </c>
      <c r="HXT50" s="466" t="s">
        <v>971</v>
      </c>
      <c r="HXU50" s="466" t="s">
        <v>972</v>
      </c>
      <c r="HXV50" s="466" t="s">
        <v>973</v>
      </c>
      <c r="HXW50" s="284">
        <v>35000000</v>
      </c>
      <c r="HXX50" s="276" t="s">
        <v>2836</v>
      </c>
      <c r="HXY50" s="463" t="s">
        <v>933</v>
      </c>
      <c r="HXZ50" s="465" t="s">
        <v>969</v>
      </c>
      <c r="HYA50" s="466" t="s">
        <v>970</v>
      </c>
      <c r="HYB50" s="466" t="s">
        <v>971</v>
      </c>
      <c r="HYC50" s="466" t="s">
        <v>972</v>
      </c>
      <c r="HYD50" s="466" t="s">
        <v>973</v>
      </c>
      <c r="HYE50" s="284">
        <v>35000000</v>
      </c>
      <c r="HYF50" s="276" t="s">
        <v>2836</v>
      </c>
      <c r="HYG50" s="463" t="s">
        <v>933</v>
      </c>
      <c r="HYH50" s="465" t="s">
        <v>969</v>
      </c>
      <c r="HYI50" s="466" t="s">
        <v>970</v>
      </c>
      <c r="HYJ50" s="466" t="s">
        <v>971</v>
      </c>
      <c r="HYK50" s="466" t="s">
        <v>972</v>
      </c>
      <c r="HYL50" s="466" t="s">
        <v>973</v>
      </c>
      <c r="HYM50" s="284">
        <v>35000000</v>
      </c>
      <c r="HYN50" s="276" t="s">
        <v>2836</v>
      </c>
      <c r="HYO50" s="463" t="s">
        <v>933</v>
      </c>
      <c r="HYP50" s="465" t="s">
        <v>969</v>
      </c>
      <c r="HYQ50" s="466" t="s">
        <v>970</v>
      </c>
      <c r="HYR50" s="466" t="s">
        <v>971</v>
      </c>
      <c r="HYS50" s="466" t="s">
        <v>972</v>
      </c>
      <c r="HYT50" s="466" t="s">
        <v>973</v>
      </c>
      <c r="HYU50" s="284">
        <v>35000000</v>
      </c>
      <c r="HYV50" s="276" t="s">
        <v>2836</v>
      </c>
      <c r="HYW50" s="463" t="s">
        <v>933</v>
      </c>
      <c r="HYX50" s="465" t="s">
        <v>969</v>
      </c>
      <c r="HYY50" s="466" t="s">
        <v>970</v>
      </c>
      <c r="HYZ50" s="466" t="s">
        <v>971</v>
      </c>
      <c r="HZA50" s="466" t="s">
        <v>972</v>
      </c>
      <c r="HZB50" s="466" t="s">
        <v>973</v>
      </c>
      <c r="HZC50" s="284">
        <v>35000000</v>
      </c>
      <c r="HZD50" s="276" t="s">
        <v>2836</v>
      </c>
      <c r="HZE50" s="463" t="s">
        <v>933</v>
      </c>
      <c r="HZF50" s="465" t="s">
        <v>969</v>
      </c>
      <c r="HZG50" s="466" t="s">
        <v>970</v>
      </c>
      <c r="HZH50" s="466" t="s">
        <v>971</v>
      </c>
      <c r="HZI50" s="466" t="s">
        <v>972</v>
      </c>
      <c r="HZJ50" s="466" t="s">
        <v>973</v>
      </c>
      <c r="HZK50" s="284">
        <v>35000000</v>
      </c>
      <c r="HZL50" s="276" t="s">
        <v>2836</v>
      </c>
      <c r="HZM50" s="463" t="s">
        <v>933</v>
      </c>
      <c r="HZN50" s="465" t="s">
        <v>969</v>
      </c>
      <c r="HZO50" s="466" t="s">
        <v>970</v>
      </c>
      <c r="HZP50" s="466" t="s">
        <v>971</v>
      </c>
      <c r="HZQ50" s="466" t="s">
        <v>972</v>
      </c>
      <c r="HZR50" s="466" t="s">
        <v>973</v>
      </c>
      <c r="HZS50" s="284">
        <v>35000000</v>
      </c>
      <c r="HZT50" s="276" t="s">
        <v>2836</v>
      </c>
      <c r="HZU50" s="463" t="s">
        <v>933</v>
      </c>
      <c r="HZV50" s="465" t="s">
        <v>969</v>
      </c>
      <c r="HZW50" s="466" t="s">
        <v>970</v>
      </c>
      <c r="HZX50" s="466" t="s">
        <v>971</v>
      </c>
      <c r="HZY50" s="466" t="s">
        <v>972</v>
      </c>
      <c r="HZZ50" s="466" t="s">
        <v>973</v>
      </c>
      <c r="IAA50" s="284">
        <v>35000000</v>
      </c>
      <c r="IAB50" s="276" t="s">
        <v>2836</v>
      </c>
      <c r="IAC50" s="463" t="s">
        <v>933</v>
      </c>
      <c r="IAD50" s="465" t="s">
        <v>969</v>
      </c>
      <c r="IAE50" s="466" t="s">
        <v>970</v>
      </c>
      <c r="IAF50" s="466" t="s">
        <v>971</v>
      </c>
      <c r="IAG50" s="466" t="s">
        <v>972</v>
      </c>
      <c r="IAH50" s="466" t="s">
        <v>973</v>
      </c>
      <c r="IAI50" s="284">
        <v>35000000</v>
      </c>
      <c r="IAJ50" s="276" t="s">
        <v>2836</v>
      </c>
      <c r="IAK50" s="463" t="s">
        <v>933</v>
      </c>
      <c r="IAL50" s="465" t="s">
        <v>969</v>
      </c>
      <c r="IAM50" s="466" t="s">
        <v>970</v>
      </c>
      <c r="IAN50" s="466" t="s">
        <v>971</v>
      </c>
      <c r="IAO50" s="466" t="s">
        <v>972</v>
      </c>
      <c r="IAP50" s="466" t="s">
        <v>973</v>
      </c>
      <c r="IAQ50" s="284">
        <v>35000000</v>
      </c>
      <c r="IAR50" s="276" t="s">
        <v>2836</v>
      </c>
      <c r="IAS50" s="463" t="s">
        <v>933</v>
      </c>
      <c r="IAT50" s="465" t="s">
        <v>969</v>
      </c>
      <c r="IAU50" s="466" t="s">
        <v>970</v>
      </c>
      <c r="IAV50" s="466" t="s">
        <v>971</v>
      </c>
      <c r="IAW50" s="466" t="s">
        <v>972</v>
      </c>
      <c r="IAX50" s="466" t="s">
        <v>973</v>
      </c>
      <c r="IAY50" s="284">
        <v>35000000</v>
      </c>
      <c r="IAZ50" s="276" t="s">
        <v>2836</v>
      </c>
      <c r="IBA50" s="463" t="s">
        <v>933</v>
      </c>
      <c r="IBB50" s="465" t="s">
        <v>969</v>
      </c>
      <c r="IBC50" s="466" t="s">
        <v>970</v>
      </c>
      <c r="IBD50" s="466" t="s">
        <v>971</v>
      </c>
      <c r="IBE50" s="466" t="s">
        <v>972</v>
      </c>
      <c r="IBF50" s="466" t="s">
        <v>973</v>
      </c>
      <c r="IBG50" s="284">
        <v>35000000</v>
      </c>
      <c r="IBH50" s="276" t="s">
        <v>2836</v>
      </c>
      <c r="IBI50" s="463" t="s">
        <v>933</v>
      </c>
      <c r="IBJ50" s="465" t="s">
        <v>969</v>
      </c>
      <c r="IBK50" s="466" t="s">
        <v>970</v>
      </c>
      <c r="IBL50" s="466" t="s">
        <v>971</v>
      </c>
      <c r="IBM50" s="466" t="s">
        <v>972</v>
      </c>
      <c r="IBN50" s="466" t="s">
        <v>973</v>
      </c>
      <c r="IBO50" s="284">
        <v>35000000</v>
      </c>
      <c r="IBP50" s="276" t="s">
        <v>2836</v>
      </c>
      <c r="IBQ50" s="463" t="s">
        <v>933</v>
      </c>
      <c r="IBR50" s="465" t="s">
        <v>969</v>
      </c>
      <c r="IBS50" s="466" t="s">
        <v>970</v>
      </c>
      <c r="IBT50" s="466" t="s">
        <v>971</v>
      </c>
      <c r="IBU50" s="466" t="s">
        <v>972</v>
      </c>
      <c r="IBV50" s="466" t="s">
        <v>973</v>
      </c>
      <c r="IBW50" s="284">
        <v>35000000</v>
      </c>
      <c r="IBX50" s="276" t="s">
        <v>2836</v>
      </c>
      <c r="IBY50" s="463" t="s">
        <v>933</v>
      </c>
      <c r="IBZ50" s="465" t="s">
        <v>969</v>
      </c>
      <c r="ICA50" s="466" t="s">
        <v>970</v>
      </c>
      <c r="ICB50" s="466" t="s">
        <v>971</v>
      </c>
      <c r="ICC50" s="466" t="s">
        <v>972</v>
      </c>
      <c r="ICD50" s="466" t="s">
        <v>973</v>
      </c>
      <c r="ICE50" s="284">
        <v>35000000</v>
      </c>
      <c r="ICF50" s="276" t="s">
        <v>2836</v>
      </c>
      <c r="ICG50" s="463" t="s">
        <v>933</v>
      </c>
      <c r="ICH50" s="465" t="s">
        <v>969</v>
      </c>
      <c r="ICI50" s="466" t="s">
        <v>970</v>
      </c>
      <c r="ICJ50" s="466" t="s">
        <v>971</v>
      </c>
      <c r="ICK50" s="466" t="s">
        <v>972</v>
      </c>
      <c r="ICL50" s="466" t="s">
        <v>973</v>
      </c>
      <c r="ICM50" s="284">
        <v>35000000</v>
      </c>
      <c r="ICN50" s="276" t="s">
        <v>2836</v>
      </c>
      <c r="ICO50" s="463" t="s">
        <v>933</v>
      </c>
      <c r="ICP50" s="465" t="s">
        <v>969</v>
      </c>
      <c r="ICQ50" s="466" t="s">
        <v>970</v>
      </c>
      <c r="ICR50" s="466" t="s">
        <v>971</v>
      </c>
      <c r="ICS50" s="466" t="s">
        <v>972</v>
      </c>
      <c r="ICT50" s="466" t="s">
        <v>973</v>
      </c>
      <c r="ICU50" s="284">
        <v>35000000</v>
      </c>
      <c r="ICV50" s="276" t="s">
        <v>2836</v>
      </c>
      <c r="ICW50" s="463" t="s">
        <v>933</v>
      </c>
      <c r="ICX50" s="465" t="s">
        <v>969</v>
      </c>
      <c r="ICY50" s="466" t="s">
        <v>970</v>
      </c>
      <c r="ICZ50" s="466" t="s">
        <v>971</v>
      </c>
      <c r="IDA50" s="466" t="s">
        <v>972</v>
      </c>
      <c r="IDB50" s="466" t="s">
        <v>973</v>
      </c>
      <c r="IDC50" s="284">
        <v>35000000</v>
      </c>
      <c r="IDD50" s="276" t="s">
        <v>2836</v>
      </c>
      <c r="IDE50" s="463" t="s">
        <v>933</v>
      </c>
      <c r="IDF50" s="465" t="s">
        <v>969</v>
      </c>
      <c r="IDG50" s="466" t="s">
        <v>970</v>
      </c>
      <c r="IDH50" s="466" t="s">
        <v>971</v>
      </c>
      <c r="IDI50" s="466" t="s">
        <v>972</v>
      </c>
      <c r="IDJ50" s="466" t="s">
        <v>973</v>
      </c>
      <c r="IDK50" s="284">
        <v>35000000</v>
      </c>
      <c r="IDL50" s="276" t="s">
        <v>2836</v>
      </c>
      <c r="IDM50" s="463" t="s">
        <v>933</v>
      </c>
      <c r="IDN50" s="465" t="s">
        <v>969</v>
      </c>
      <c r="IDO50" s="466" t="s">
        <v>970</v>
      </c>
      <c r="IDP50" s="466" t="s">
        <v>971</v>
      </c>
      <c r="IDQ50" s="466" t="s">
        <v>972</v>
      </c>
      <c r="IDR50" s="466" t="s">
        <v>973</v>
      </c>
      <c r="IDS50" s="284">
        <v>35000000</v>
      </c>
      <c r="IDT50" s="276" t="s">
        <v>2836</v>
      </c>
      <c r="IDU50" s="463" t="s">
        <v>933</v>
      </c>
      <c r="IDV50" s="465" t="s">
        <v>969</v>
      </c>
      <c r="IDW50" s="466" t="s">
        <v>970</v>
      </c>
      <c r="IDX50" s="466" t="s">
        <v>971</v>
      </c>
      <c r="IDY50" s="466" t="s">
        <v>972</v>
      </c>
      <c r="IDZ50" s="466" t="s">
        <v>973</v>
      </c>
      <c r="IEA50" s="284">
        <v>35000000</v>
      </c>
      <c r="IEB50" s="276" t="s">
        <v>2836</v>
      </c>
      <c r="IEC50" s="463" t="s">
        <v>933</v>
      </c>
      <c r="IED50" s="465" t="s">
        <v>969</v>
      </c>
      <c r="IEE50" s="466" t="s">
        <v>970</v>
      </c>
      <c r="IEF50" s="466" t="s">
        <v>971</v>
      </c>
      <c r="IEG50" s="466" t="s">
        <v>972</v>
      </c>
      <c r="IEH50" s="466" t="s">
        <v>973</v>
      </c>
      <c r="IEI50" s="284">
        <v>35000000</v>
      </c>
      <c r="IEJ50" s="276" t="s">
        <v>2836</v>
      </c>
      <c r="IEK50" s="463" t="s">
        <v>933</v>
      </c>
      <c r="IEL50" s="465" t="s">
        <v>969</v>
      </c>
      <c r="IEM50" s="466" t="s">
        <v>970</v>
      </c>
      <c r="IEN50" s="466" t="s">
        <v>971</v>
      </c>
      <c r="IEO50" s="466" t="s">
        <v>972</v>
      </c>
      <c r="IEP50" s="466" t="s">
        <v>973</v>
      </c>
      <c r="IEQ50" s="284">
        <v>35000000</v>
      </c>
      <c r="IER50" s="276" t="s">
        <v>2836</v>
      </c>
      <c r="IES50" s="463" t="s">
        <v>933</v>
      </c>
      <c r="IET50" s="465" t="s">
        <v>969</v>
      </c>
      <c r="IEU50" s="466" t="s">
        <v>970</v>
      </c>
      <c r="IEV50" s="466" t="s">
        <v>971</v>
      </c>
      <c r="IEW50" s="466" t="s">
        <v>972</v>
      </c>
      <c r="IEX50" s="466" t="s">
        <v>973</v>
      </c>
      <c r="IEY50" s="284">
        <v>35000000</v>
      </c>
      <c r="IEZ50" s="276" t="s">
        <v>2836</v>
      </c>
      <c r="IFA50" s="463" t="s">
        <v>933</v>
      </c>
      <c r="IFB50" s="465" t="s">
        <v>969</v>
      </c>
      <c r="IFC50" s="466" t="s">
        <v>970</v>
      </c>
      <c r="IFD50" s="466" t="s">
        <v>971</v>
      </c>
      <c r="IFE50" s="466" t="s">
        <v>972</v>
      </c>
      <c r="IFF50" s="466" t="s">
        <v>973</v>
      </c>
      <c r="IFG50" s="284">
        <v>35000000</v>
      </c>
      <c r="IFH50" s="276" t="s">
        <v>2836</v>
      </c>
      <c r="IFI50" s="463" t="s">
        <v>933</v>
      </c>
      <c r="IFJ50" s="465" t="s">
        <v>969</v>
      </c>
      <c r="IFK50" s="466" t="s">
        <v>970</v>
      </c>
      <c r="IFL50" s="466" t="s">
        <v>971</v>
      </c>
      <c r="IFM50" s="466" t="s">
        <v>972</v>
      </c>
      <c r="IFN50" s="466" t="s">
        <v>973</v>
      </c>
      <c r="IFO50" s="284">
        <v>35000000</v>
      </c>
      <c r="IFP50" s="276" t="s">
        <v>2836</v>
      </c>
      <c r="IFQ50" s="463" t="s">
        <v>933</v>
      </c>
      <c r="IFR50" s="465" t="s">
        <v>969</v>
      </c>
      <c r="IFS50" s="466" t="s">
        <v>970</v>
      </c>
      <c r="IFT50" s="466" t="s">
        <v>971</v>
      </c>
      <c r="IFU50" s="466" t="s">
        <v>972</v>
      </c>
      <c r="IFV50" s="466" t="s">
        <v>973</v>
      </c>
      <c r="IFW50" s="284">
        <v>35000000</v>
      </c>
      <c r="IFX50" s="276" t="s">
        <v>2836</v>
      </c>
      <c r="IFY50" s="463" t="s">
        <v>933</v>
      </c>
      <c r="IFZ50" s="465" t="s">
        <v>969</v>
      </c>
      <c r="IGA50" s="466" t="s">
        <v>970</v>
      </c>
      <c r="IGB50" s="466" t="s">
        <v>971</v>
      </c>
      <c r="IGC50" s="466" t="s">
        <v>972</v>
      </c>
      <c r="IGD50" s="466" t="s">
        <v>973</v>
      </c>
      <c r="IGE50" s="284">
        <v>35000000</v>
      </c>
      <c r="IGF50" s="276" t="s">
        <v>2836</v>
      </c>
      <c r="IGG50" s="463" t="s">
        <v>933</v>
      </c>
      <c r="IGH50" s="465" t="s">
        <v>969</v>
      </c>
      <c r="IGI50" s="466" t="s">
        <v>970</v>
      </c>
      <c r="IGJ50" s="466" t="s">
        <v>971</v>
      </c>
      <c r="IGK50" s="466" t="s">
        <v>972</v>
      </c>
      <c r="IGL50" s="466" t="s">
        <v>973</v>
      </c>
      <c r="IGM50" s="284">
        <v>35000000</v>
      </c>
      <c r="IGN50" s="276" t="s">
        <v>2836</v>
      </c>
      <c r="IGO50" s="463" t="s">
        <v>933</v>
      </c>
      <c r="IGP50" s="465" t="s">
        <v>969</v>
      </c>
      <c r="IGQ50" s="466" t="s">
        <v>970</v>
      </c>
      <c r="IGR50" s="466" t="s">
        <v>971</v>
      </c>
      <c r="IGS50" s="466" t="s">
        <v>972</v>
      </c>
      <c r="IGT50" s="466" t="s">
        <v>973</v>
      </c>
      <c r="IGU50" s="284">
        <v>35000000</v>
      </c>
      <c r="IGV50" s="276" t="s">
        <v>2836</v>
      </c>
      <c r="IGW50" s="463" t="s">
        <v>933</v>
      </c>
      <c r="IGX50" s="465" t="s">
        <v>969</v>
      </c>
      <c r="IGY50" s="466" t="s">
        <v>970</v>
      </c>
      <c r="IGZ50" s="466" t="s">
        <v>971</v>
      </c>
      <c r="IHA50" s="466" t="s">
        <v>972</v>
      </c>
      <c r="IHB50" s="466" t="s">
        <v>973</v>
      </c>
      <c r="IHC50" s="284">
        <v>35000000</v>
      </c>
      <c r="IHD50" s="276" t="s">
        <v>2836</v>
      </c>
      <c r="IHE50" s="463" t="s">
        <v>933</v>
      </c>
      <c r="IHF50" s="465" t="s">
        <v>969</v>
      </c>
      <c r="IHG50" s="466" t="s">
        <v>970</v>
      </c>
      <c r="IHH50" s="466" t="s">
        <v>971</v>
      </c>
      <c r="IHI50" s="466" t="s">
        <v>972</v>
      </c>
      <c r="IHJ50" s="466" t="s">
        <v>973</v>
      </c>
      <c r="IHK50" s="284">
        <v>35000000</v>
      </c>
      <c r="IHL50" s="276" t="s">
        <v>2836</v>
      </c>
      <c r="IHM50" s="463" t="s">
        <v>933</v>
      </c>
      <c r="IHN50" s="465" t="s">
        <v>969</v>
      </c>
      <c r="IHO50" s="466" t="s">
        <v>970</v>
      </c>
      <c r="IHP50" s="466" t="s">
        <v>971</v>
      </c>
      <c r="IHQ50" s="466" t="s">
        <v>972</v>
      </c>
      <c r="IHR50" s="466" t="s">
        <v>973</v>
      </c>
      <c r="IHS50" s="284">
        <v>35000000</v>
      </c>
      <c r="IHT50" s="276" t="s">
        <v>2836</v>
      </c>
      <c r="IHU50" s="463" t="s">
        <v>933</v>
      </c>
      <c r="IHV50" s="465" t="s">
        <v>969</v>
      </c>
      <c r="IHW50" s="466" t="s">
        <v>970</v>
      </c>
      <c r="IHX50" s="466" t="s">
        <v>971</v>
      </c>
      <c r="IHY50" s="466" t="s">
        <v>972</v>
      </c>
      <c r="IHZ50" s="466" t="s">
        <v>973</v>
      </c>
      <c r="IIA50" s="284">
        <v>35000000</v>
      </c>
      <c r="IIB50" s="276" t="s">
        <v>2836</v>
      </c>
      <c r="IIC50" s="463" t="s">
        <v>933</v>
      </c>
      <c r="IID50" s="465" t="s">
        <v>969</v>
      </c>
      <c r="IIE50" s="466" t="s">
        <v>970</v>
      </c>
      <c r="IIF50" s="466" t="s">
        <v>971</v>
      </c>
      <c r="IIG50" s="466" t="s">
        <v>972</v>
      </c>
      <c r="IIH50" s="466" t="s">
        <v>973</v>
      </c>
      <c r="III50" s="284">
        <v>35000000</v>
      </c>
      <c r="IIJ50" s="276" t="s">
        <v>2836</v>
      </c>
      <c r="IIK50" s="463" t="s">
        <v>933</v>
      </c>
      <c r="IIL50" s="465" t="s">
        <v>969</v>
      </c>
      <c r="IIM50" s="466" t="s">
        <v>970</v>
      </c>
      <c r="IIN50" s="466" t="s">
        <v>971</v>
      </c>
      <c r="IIO50" s="466" t="s">
        <v>972</v>
      </c>
      <c r="IIP50" s="466" t="s">
        <v>973</v>
      </c>
      <c r="IIQ50" s="284">
        <v>35000000</v>
      </c>
      <c r="IIR50" s="276" t="s">
        <v>2836</v>
      </c>
      <c r="IIS50" s="463" t="s">
        <v>933</v>
      </c>
      <c r="IIT50" s="465" t="s">
        <v>969</v>
      </c>
      <c r="IIU50" s="466" t="s">
        <v>970</v>
      </c>
      <c r="IIV50" s="466" t="s">
        <v>971</v>
      </c>
      <c r="IIW50" s="466" t="s">
        <v>972</v>
      </c>
      <c r="IIX50" s="466" t="s">
        <v>973</v>
      </c>
      <c r="IIY50" s="284">
        <v>35000000</v>
      </c>
      <c r="IIZ50" s="276" t="s">
        <v>2836</v>
      </c>
      <c r="IJA50" s="463" t="s">
        <v>933</v>
      </c>
      <c r="IJB50" s="465" t="s">
        <v>969</v>
      </c>
      <c r="IJC50" s="466" t="s">
        <v>970</v>
      </c>
      <c r="IJD50" s="466" t="s">
        <v>971</v>
      </c>
      <c r="IJE50" s="466" t="s">
        <v>972</v>
      </c>
      <c r="IJF50" s="466" t="s">
        <v>973</v>
      </c>
      <c r="IJG50" s="284">
        <v>35000000</v>
      </c>
      <c r="IJH50" s="276" t="s">
        <v>2836</v>
      </c>
      <c r="IJI50" s="463" t="s">
        <v>933</v>
      </c>
      <c r="IJJ50" s="465" t="s">
        <v>969</v>
      </c>
      <c r="IJK50" s="466" t="s">
        <v>970</v>
      </c>
      <c r="IJL50" s="466" t="s">
        <v>971</v>
      </c>
      <c r="IJM50" s="466" t="s">
        <v>972</v>
      </c>
      <c r="IJN50" s="466" t="s">
        <v>973</v>
      </c>
      <c r="IJO50" s="284">
        <v>35000000</v>
      </c>
      <c r="IJP50" s="276" t="s">
        <v>2836</v>
      </c>
      <c r="IJQ50" s="463" t="s">
        <v>933</v>
      </c>
      <c r="IJR50" s="465" t="s">
        <v>969</v>
      </c>
      <c r="IJS50" s="466" t="s">
        <v>970</v>
      </c>
      <c r="IJT50" s="466" t="s">
        <v>971</v>
      </c>
      <c r="IJU50" s="466" t="s">
        <v>972</v>
      </c>
      <c r="IJV50" s="466" t="s">
        <v>973</v>
      </c>
      <c r="IJW50" s="284">
        <v>35000000</v>
      </c>
      <c r="IJX50" s="276" t="s">
        <v>2836</v>
      </c>
      <c r="IJY50" s="463" t="s">
        <v>933</v>
      </c>
      <c r="IJZ50" s="465" t="s">
        <v>969</v>
      </c>
      <c r="IKA50" s="466" t="s">
        <v>970</v>
      </c>
      <c r="IKB50" s="466" t="s">
        <v>971</v>
      </c>
      <c r="IKC50" s="466" t="s">
        <v>972</v>
      </c>
      <c r="IKD50" s="466" t="s">
        <v>973</v>
      </c>
      <c r="IKE50" s="284">
        <v>35000000</v>
      </c>
      <c r="IKF50" s="276" t="s">
        <v>2836</v>
      </c>
      <c r="IKG50" s="463" t="s">
        <v>933</v>
      </c>
      <c r="IKH50" s="465" t="s">
        <v>969</v>
      </c>
      <c r="IKI50" s="466" t="s">
        <v>970</v>
      </c>
      <c r="IKJ50" s="466" t="s">
        <v>971</v>
      </c>
      <c r="IKK50" s="466" t="s">
        <v>972</v>
      </c>
      <c r="IKL50" s="466" t="s">
        <v>973</v>
      </c>
      <c r="IKM50" s="284">
        <v>35000000</v>
      </c>
      <c r="IKN50" s="276" t="s">
        <v>2836</v>
      </c>
      <c r="IKO50" s="463" t="s">
        <v>933</v>
      </c>
      <c r="IKP50" s="465" t="s">
        <v>969</v>
      </c>
      <c r="IKQ50" s="466" t="s">
        <v>970</v>
      </c>
      <c r="IKR50" s="466" t="s">
        <v>971</v>
      </c>
      <c r="IKS50" s="466" t="s">
        <v>972</v>
      </c>
      <c r="IKT50" s="466" t="s">
        <v>973</v>
      </c>
      <c r="IKU50" s="284">
        <v>35000000</v>
      </c>
      <c r="IKV50" s="276" t="s">
        <v>2836</v>
      </c>
      <c r="IKW50" s="463" t="s">
        <v>933</v>
      </c>
      <c r="IKX50" s="465" t="s">
        <v>969</v>
      </c>
      <c r="IKY50" s="466" t="s">
        <v>970</v>
      </c>
      <c r="IKZ50" s="466" t="s">
        <v>971</v>
      </c>
      <c r="ILA50" s="466" t="s">
        <v>972</v>
      </c>
      <c r="ILB50" s="466" t="s">
        <v>973</v>
      </c>
      <c r="ILC50" s="284">
        <v>35000000</v>
      </c>
      <c r="ILD50" s="276" t="s">
        <v>2836</v>
      </c>
      <c r="ILE50" s="463" t="s">
        <v>933</v>
      </c>
      <c r="ILF50" s="465" t="s">
        <v>969</v>
      </c>
      <c r="ILG50" s="466" t="s">
        <v>970</v>
      </c>
      <c r="ILH50" s="466" t="s">
        <v>971</v>
      </c>
      <c r="ILI50" s="466" t="s">
        <v>972</v>
      </c>
      <c r="ILJ50" s="466" t="s">
        <v>973</v>
      </c>
      <c r="ILK50" s="284">
        <v>35000000</v>
      </c>
      <c r="ILL50" s="276" t="s">
        <v>2836</v>
      </c>
      <c r="ILM50" s="463" t="s">
        <v>933</v>
      </c>
      <c r="ILN50" s="465" t="s">
        <v>969</v>
      </c>
      <c r="ILO50" s="466" t="s">
        <v>970</v>
      </c>
      <c r="ILP50" s="466" t="s">
        <v>971</v>
      </c>
      <c r="ILQ50" s="466" t="s">
        <v>972</v>
      </c>
      <c r="ILR50" s="466" t="s">
        <v>973</v>
      </c>
      <c r="ILS50" s="284">
        <v>35000000</v>
      </c>
      <c r="ILT50" s="276" t="s">
        <v>2836</v>
      </c>
      <c r="ILU50" s="463" t="s">
        <v>933</v>
      </c>
      <c r="ILV50" s="465" t="s">
        <v>969</v>
      </c>
      <c r="ILW50" s="466" t="s">
        <v>970</v>
      </c>
      <c r="ILX50" s="466" t="s">
        <v>971</v>
      </c>
      <c r="ILY50" s="466" t="s">
        <v>972</v>
      </c>
      <c r="ILZ50" s="466" t="s">
        <v>973</v>
      </c>
      <c r="IMA50" s="284">
        <v>35000000</v>
      </c>
      <c r="IMB50" s="276" t="s">
        <v>2836</v>
      </c>
      <c r="IMC50" s="463" t="s">
        <v>933</v>
      </c>
      <c r="IMD50" s="465" t="s">
        <v>969</v>
      </c>
      <c r="IME50" s="466" t="s">
        <v>970</v>
      </c>
      <c r="IMF50" s="466" t="s">
        <v>971</v>
      </c>
      <c r="IMG50" s="466" t="s">
        <v>972</v>
      </c>
      <c r="IMH50" s="466" t="s">
        <v>973</v>
      </c>
      <c r="IMI50" s="284">
        <v>35000000</v>
      </c>
      <c r="IMJ50" s="276" t="s">
        <v>2836</v>
      </c>
      <c r="IMK50" s="463" t="s">
        <v>933</v>
      </c>
      <c r="IML50" s="465" t="s">
        <v>969</v>
      </c>
      <c r="IMM50" s="466" t="s">
        <v>970</v>
      </c>
      <c r="IMN50" s="466" t="s">
        <v>971</v>
      </c>
      <c r="IMO50" s="466" t="s">
        <v>972</v>
      </c>
      <c r="IMP50" s="466" t="s">
        <v>973</v>
      </c>
      <c r="IMQ50" s="284">
        <v>35000000</v>
      </c>
      <c r="IMR50" s="276" t="s">
        <v>2836</v>
      </c>
      <c r="IMS50" s="463" t="s">
        <v>933</v>
      </c>
      <c r="IMT50" s="465" t="s">
        <v>969</v>
      </c>
      <c r="IMU50" s="466" t="s">
        <v>970</v>
      </c>
      <c r="IMV50" s="466" t="s">
        <v>971</v>
      </c>
      <c r="IMW50" s="466" t="s">
        <v>972</v>
      </c>
      <c r="IMX50" s="466" t="s">
        <v>973</v>
      </c>
      <c r="IMY50" s="284">
        <v>35000000</v>
      </c>
      <c r="IMZ50" s="276" t="s">
        <v>2836</v>
      </c>
      <c r="INA50" s="463" t="s">
        <v>933</v>
      </c>
      <c r="INB50" s="465" t="s">
        <v>969</v>
      </c>
      <c r="INC50" s="466" t="s">
        <v>970</v>
      </c>
      <c r="IND50" s="466" t="s">
        <v>971</v>
      </c>
      <c r="INE50" s="466" t="s">
        <v>972</v>
      </c>
      <c r="INF50" s="466" t="s">
        <v>973</v>
      </c>
      <c r="ING50" s="284">
        <v>35000000</v>
      </c>
      <c r="INH50" s="276" t="s">
        <v>2836</v>
      </c>
      <c r="INI50" s="463" t="s">
        <v>933</v>
      </c>
      <c r="INJ50" s="465" t="s">
        <v>969</v>
      </c>
      <c r="INK50" s="466" t="s">
        <v>970</v>
      </c>
      <c r="INL50" s="466" t="s">
        <v>971</v>
      </c>
      <c r="INM50" s="466" t="s">
        <v>972</v>
      </c>
      <c r="INN50" s="466" t="s">
        <v>973</v>
      </c>
      <c r="INO50" s="284">
        <v>35000000</v>
      </c>
      <c r="INP50" s="276" t="s">
        <v>2836</v>
      </c>
      <c r="INQ50" s="463" t="s">
        <v>933</v>
      </c>
      <c r="INR50" s="465" t="s">
        <v>969</v>
      </c>
      <c r="INS50" s="466" t="s">
        <v>970</v>
      </c>
      <c r="INT50" s="466" t="s">
        <v>971</v>
      </c>
      <c r="INU50" s="466" t="s">
        <v>972</v>
      </c>
      <c r="INV50" s="466" t="s">
        <v>973</v>
      </c>
      <c r="INW50" s="284">
        <v>35000000</v>
      </c>
      <c r="INX50" s="276" t="s">
        <v>2836</v>
      </c>
      <c r="INY50" s="463" t="s">
        <v>933</v>
      </c>
      <c r="INZ50" s="465" t="s">
        <v>969</v>
      </c>
      <c r="IOA50" s="466" t="s">
        <v>970</v>
      </c>
      <c r="IOB50" s="466" t="s">
        <v>971</v>
      </c>
      <c r="IOC50" s="466" t="s">
        <v>972</v>
      </c>
      <c r="IOD50" s="466" t="s">
        <v>973</v>
      </c>
      <c r="IOE50" s="284">
        <v>35000000</v>
      </c>
      <c r="IOF50" s="276" t="s">
        <v>2836</v>
      </c>
      <c r="IOG50" s="463" t="s">
        <v>933</v>
      </c>
      <c r="IOH50" s="465" t="s">
        <v>969</v>
      </c>
      <c r="IOI50" s="466" t="s">
        <v>970</v>
      </c>
      <c r="IOJ50" s="466" t="s">
        <v>971</v>
      </c>
      <c r="IOK50" s="466" t="s">
        <v>972</v>
      </c>
      <c r="IOL50" s="466" t="s">
        <v>973</v>
      </c>
      <c r="IOM50" s="284">
        <v>35000000</v>
      </c>
      <c r="ION50" s="276" t="s">
        <v>2836</v>
      </c>
      <c r="IOO50" s="463" t="s">
        <v>933</v>
      </c>
      <c r="IOP50" s="465" t="s">
        <v>969</v>
      </c>
      <c r="IOQ50" s="466" t="s">
        <v>970</v>
      </c>
      <c r="IOR50" s="466" t="s">
        <v>971</v>
      </c>
      <c r="IOS50" s="466" t="s">
        <v>972</v>
      </c>
      <c r="IOT50" s="466" t="s">
        <v>973</v>
      </c>
      <c r="IOU50" s="284">
        <v>35000000</v>
      </c>
      <c r="IOV50" s="276" t="s">
        <v>2836</v>
      </c>
      <c r="IOW50" s="463" t="s">
        <v>933</v>
      </c>
      <c r="IOX50" s="465" t="s">
        <v>969</v>
      </c>
      <c r="IOY50" s="466" t="s">
        <v>970</v>
      </c>
      <c r="IOZ50" s="466" t="s">
        <v>971</v>
      </c>
      <c r="IPA50" s="466" t="s">
        <v>972</v>
      </c>
      <c r="IPB50" s="466" t="s">
        <v>973</v>
      </c>
      <c r="IPC50" s="284">
        <v>35000000</v>
      </c>
      <c r="IPD50" s="276" t="s">
        <v>2836</v>
      </c>
      <c r="IPE50" s="463" t="s">
        <v>933</v>
      </c>
      <c r="IPF50" s="465" t="s">
        <v>969</v>
      </c>
      <c r="IPG50" s="466" t="s">
        <v>970</v>
      </c>
      <c r="IPH50" s="466" t="s">
        <v>971</v>
      </c>
      <c r="IPI50" s="466" t="s">
        <v>972</v>
      </c>
      <c r="IPJ50" s="466" t="s">
        <v>973</v>
      </c>
      <c r="IPK50" s="284">
        <v>35000000</v>
      </c>
      <c r="IPL50" s="276" t="s">
        <v>2836</v>
      </c>
      <c r="IPM50" s="463" t="s">
        <v>933</v>
      </c>
      <c r="IPN50" s="465" t="s">
        <v>969</v>
      </c>
      <c r="IPO50" s="466" t="s">
        <v>970</v>
      </c>
      <c r="IPP50" s="466" t="s">
        <v>971</v>
      </c>
      <c r="IPQ50" s="466" t="s">
        <v>972</v>
      </c>
      <c r="IPR50" s="466" t="s">
        <v>973</v>
      </c>
      <c r="IPS50" s="284">
        <v>35000000</v>
      </c>
      <c r="IPT50" s="276" t="s">
        <v>2836</v>
      </c>
      <c r="IPU50" s="463" t="s">
        <v>933</v>
      </c>
      <c r="IPV50" s="465" t="s">
        <v>969</v>
      </c>
      <c r="IPW50" s="466" t="s">
        <v>970</v>
      </c>
      <c r="IPX50" s="466" t="s">
        <v>971</v>
      </c>
      <c r="IPY50" s="466" t="s">
        <v>972</v>
      </c>
      <c r="IPZ50" s="466" t="s">
        <v>973</v>
      </c>
      <c r="IQA50" s="284">
        <v>35000000</v>
      </c>
      <c r="IQB50" s="276" t="s">
        <v>2836</v>
      </c>
      <c r="IQC50" s="463" t="s">
        <v>933</v>
      </c>
      <c r="IQD50" s="465" t="s">
        <v>969</v>
      </c>
      <c r="IQE50" s="466" t="s">
        <v>970</v>
      </c>
      <c r="IQF50" s="466" t="s">
        <v>971</v>
      </c>
      <c r="IQG50" s="466" t="s">
        <v>972</v>
      </c>
      <c r="IQH50" s="466" t="s">
        <v>973</v>
      </c>
      <c r="IQI50" s="284">
        <v>35000000</v>
      </c>
      <c r="IQJ50" s="276" t="s">
        <v>2836</v>
      </c>
      <c r="IQK50" s="463" t="s">
        <v>933</v>
      </c>
      <c r="IQL50" s="465" t="s">
        <v>969</v>
      </c>
      <c r="IQM50" s="466" t="s">
        <v>970</v>
      </c>
      <c r="IQN50" s="466" t="s">
        <v>971</v>
      </c>
      <c r="IQO50" s="466" t="s">
        <v>972</v>
      </c>
      <c r="IQP50" s="466" t="s">
        <v>973</v>
      </c>
      <c r="IQQ50" s="284">
        <v>35000000</v>
      </c>
      <c r="IQR50" s="276" t="s">
        <v>2836</v>
      </c>
      <c r="IQS50" s="463" t="s">
        <v>933</v>
      </c>
      <c r="IQT50" s="465" t="s">
        <v>969</v>
      </c>
      <c r="IQU50" s="466" t="s">
        <v>970</v>
      </c>
      <c r="IQV50" s="466" t="s">
        <v>971</v>
      </c>
      <c r="IQW50" s="466" t="s">
        <v>972</v>
      </c>
      <c r="IQX50" s="466" t="s">
        <v>973</v>
      </c>
      <c r="IQY50" s="284">
        <v>35000000</v>
      </c>
      <c r="IQZ50" s="276" t="s">
        <v>2836</v>
      </c>
      <c r="IRA50" s="463" t="s">
        <v>933</v>
      </c>
      <c r="IRB50" s="465" t="s">
        <v>969</v>
      </c>
      <c r="IRC50" s="466" t="s">
        <v>970</v>
      </c>
      <c r="IRD50" s="466" t="s">
        <v>971</v>
      </c>
      <c r="IRE50" s="466" t="s">
        <v>972</v>
      </c>
      <c r="IRF50" s="466" t="s">
        <v>973</v>
      </c>
      <c r="IRG50" s="284">
        <v>35000000</v>
      </c>
      <c r="IRH50" s="276" t="s">
        <v>2836</v>
      </c>
      <c r="IRI50" s="463" t="s">
        <v>933</v>
      </c>
      <c r="IRJ50" s="465" t="s">
        <v>969</v>
      </c>
      <c r="IRK50" s="466" t="s">
        <v>970</v>
      </c>
      <c r="IRL50" s="466" t="s">
        <v>971</v>
      </c>
      <c r="IRM50" s="466" t="s">
        <v>972</v>
      </c>
      <c r="IRN50" s="466" t="s">
        <v>973</v>
      </c>
      <c r="IRO50" s="284">
        <v>35000000</v>
      </c>
      <c r="IRP50" s="276" t="s">
        <v>2836</v>
      </c>
      <c r="IRQ50" s="463" t="s">
        <v>933</v>
      </c>
      <c r="IRR50" s="465" t="s">
        <v>969</v>
      </c>
      <c r="IRS50" s="466" t="s">
        <v>970</v>
      </c>
      <c r="IRT50" s="466" t="s">
        <v>971</v>
      </c>
      <c r="IRU50" s="466" t="s">
        <v>972</v>
      </c>
      <c r="IRV50" s="466" t="s">
        <v>973</v>
      </c>
      <c r="IRW50" s="284">
        <v>35000000</v>
      </c>
      <c r="IRX50" s="276" t="s">
        <v>2836</v>
      </c>
      <c r="IRY50" s="463" t="s">
        <v>933</v>
      </c>
      <c r="IRZ50" s="465" t="s">
        <v>969</v>
      </c>
      <c r="ISA50" s="466" t="s">
        <v>970</v>
      </c>
      <c r="ISB50" s="466" t="s">
        <v>971</v>
      </c>
      <c r="ISC50" s="466" t="s">
        <v>972</v>
      </c>
      <c r="ISD50" s="466" t="s">
        <v>973</v>
      </c>
      <c r="ISE50" s="284">
        <v>35000000</v>
      </c>
      <c r="ISF50" s="276" t="s">
        <v>2836</v>
      </c>
      <c r="ISG50" s="463" t="s">
        <v>933</v>
      </c>
      <c r="ISH50" s="465" t="s">
        <v>969</v>
      </c>
      <c r="ISI50" s="466" t="s">
        <v>970</v>
      </c>
      <c r="ISJ50" s="466" t="s">
        <v>971</v>
      </c>
      <c r="ISK50" s="466" t="s">
        <v>972</v>
      </c>
      <c r="ISL50" s="466" t="s">
        <v>973</v>
      </c>
      <c r="ISM50" s="284">
        <v>35000000</v>
      </c>
      <c r="ISN50" s="276" t="s">
        <v>2836</v>
      </c>
      <c r="ISO50" s="463" t="s">
        <v>933</v>
      </c>
      <c r="ISP50" s="465" t="s">
        <v>969</v>
      </c>
      <c r="ISQ50" s="466" t="s">
        <v>970</v>
      </c>
      <c r="ISR50" s="466" t="s">
        <v>971</v>
      </c>
      <c r="ISS50" s="466" t="s">
        <v>972</v>
      </c>
      <c r="IST50" s="466" t="s">
        <v>973</v>
      </c>
      <c r="ISU50" s="284">
        <v>35000000</v>
      </c>
      <c r="ISV50" s="276" t="s">
        <v>2836</v>
      </c>
      <c r="ISW50" s="463" t="s">
        <v>933</v>
      </c>
      <c r="ISX50" s="465" t="s">
        <v>969</v>
      </c>
      <c r="ISY50" s="466" t="s">
        <v>970</v>
      </c>
      <c r="ISZ50" s="466" t="s">
        <v>971</v>
      </c>
      <c r="ITA50" s="466" t="s">
        <v>972</v>
      </c>
      <c r="ITB50" s="466" t="s">
        <v>973</v>
      </c>
      <c r="ITC50" s="284">
        <v>35000000</v>
      </c>
      <c r="ITD50" s="276" t="s">
        <v>2836</v>
      </c>
      <c r="ITE50" s="463" t="s">
        <v>933</v>
      </c>
      <c r="ITF50" s="465" t="s">
        <v>969</v>
      </c>
      <c r="ITG50" s="466" t="s">
        <v>970</v>
      </c>
      <c r="ITH50" s="466" t="s">
        <v>971</v>
      </c>
      <c r="ITI50" s="466" t="s">
        <v>972</v>
      </c>
      <c r="ITJ50" s="466" t="s">
        <v>973</v>
      </c>
      <c r="ITK50" s="284">
        <v>35000000</v>
      </c>
      <c r="ITL50" s="276" t="s">
        <v>2836</v>
      </c>
      <c r="ITM50" s="463" t="s">
        <v>933</v>
      </c>
      <c r="ITN50" s="465" t="s">
        <v>969</v>
      </c>
      <c r="ITO50" s="466" t="s">
        <v>970</v>
      </c>
      <c r="ITP50" s="466" t="s">
        <v>971</v>
      </c>
      <c r="ITQ50" s="466" t="s">
        <v>972</v>
      </c>
      <c r="ITR50" s="466" t="s">
        <v>973</v>
      </c>
      <c r="ITS50" s="284">
        <v>35000000</v>
      </c>
      <c r="ITT50" s="276" t="s">
        <v>2836</v>
      </c>
      <c r="ITU50" s="463" t="s">
        <v>933</v>
      </c>
      <c r="ITV50" s="465" t="s">
        <v>969</v>
      </c>
      <c r="ITW50" s="466" t="s">
        <v>970</v>
      </c>
      <c r="ITX50" s="466" t="s">
        <v>971</v>
      </c>
      <c r="ITY50" s="466" t="s">
        <v>972</v>
      </c>
      <c r="ITZ50" s="466" t="s">
        <v>973</v>
      </c>
      <c r="IUA50" s="284">
        <v>35000000</v>
      </c>
      <c r="IUB50" s="276" t="s">
        <v>2836</v>
      </c>
      <c r="IUC50" s="463" t="s">
        <v>933</v>
      </c>
      <c r="IUD50" s="465" t="s">
        <v>969</v>
      </c>
      <c r="IUE50" s="466" t="s">
        <v>970</v>
      </c>
      <c r="IUF50" s="466" t="s">
        <v>971</v>
      </c>
      <c r="IUG50" s="466" t="s">
        <v>972</v>
      </c>
      <c r="IUH50" s="466" t="s">
        <v>973</v>
      </c>
      <c r="IUI50" s="284">
        <v>35000000</v>
      </c>
      <c r="IUJ50" s="276" t="s">
        <v>2836</v>
      </c>
      <c r="IUK50" s="463" t="s">
        <v>933</v>
      </c>
      <c r="IUL50" s="465" t="s">
        <v>969</v>
      </c>
      <c r="IUM50" s="466" t="s">
        <v>970</v>
      </c>
      <c r="IUN50" s="466" t="s">
        <v>971</v>
      </c>
      <c r="IUO50" s="466" t="s">
        <v>972</v>
      </c>
      <c r="IUP50" s="466" t="s">
        <v>973</v>
      </c>
      <c r="IUQ50" s="284">
        <v>35000000</v>
      </c>
      <c r="IUR50" s="276" t="s">
        <v>2836</v>
      </c>
      <c r="IUS50" s="463" t="s">
        <v>933</v>
      </c>
      <c r="IUT50" s="465" t="s">
        <v>969</v>
      </c>
      <c r="IUU50" s="466" t="s">
        <v>970</v>
      </c>
      <c r="IUV50" s="466" t="s">
        <v>971</v>
      </c>
      <c r="IUW50" s="466" t="s">
        <v>972</v>
      </c>
      <c r="IUX50" s="466" t="s">
        <v>973</v>
      </c>
      <c r="IUY50" s="284">
        <v>35000000</v>
      </c>
      <c r="IUZ50" s="276" t="s">
        <v>2836</v>
      </c>
      <c r="IVA50" s="463" t="s">
        <v>933</v>
      </c>
      <c r="IVB50" s="465" t="s">
        <v>969</v>
      </c>
      <c r="IVC50" s="466" t="s">
        <v>970</v>
      </c>
      <c r="IVD50" s="466" t="s">
        <v>971</v>
      </c>
      <c r="IVE50" s="466" t="s">
        <v>972</v>
      </c>
      <c r="IVF50" s="466" t="s">
        <v>973</v>
      </c>
      <c r="IVG50" s="284">
        <v>35000000</v>
      </c>
      <c r="IVH50" s="276" t="s">
        <v>2836</v>
      </c>
      <c r="IVI50" s="463" t="s">
        <v>933</v>
      </c>
      <c r="IVJ50" s="465" t="s">
        <v>969</v>
      </c>
      <c r="IVK50" s="466" t="s">
        <v>970</v>
      </c>
      <c r="IVL50" s="466" t="s">
        <v>971</v>
      </c>
      <c r="IVM50" s="466" t="s">
        <v>972</v>
      </c>
      <c r="IVN50" s="466" t="s">
        <v>973</v>
      </c>
      <c r="IVO50" s="284">
        <v>35000000</v>
      </c>
      <c r="IVP50" s="276" t="s">
        <v>2836</v>
      </c>
      <c r="IVQ50" s="463" t="s">
        <v>933</v>
      </c>
      <c r="IVR50" s="465" t="s">
        <v>969</v>
      </c>
      <c r="IVS50" s="466" t="s">
        <v>970</v>
      </c>
      <c r="IVT50" s="466" t="s">
        <v>971</v>
      </c>
      <c r="IVU50" s="466" t="s">
        <v>972</v>
      </c>
      <c r="IVV50" s="466" t="s">
        <v>973</v>
      </c>
      <c r="IVW50" s="284">
        <v>35000000</v>
      </c>
      <c r="IVX50" s="276" t="s">
        <v>2836</v>
      </c>
      <c r="IVY50" s="463" t="s">
        <v>933</v>
      </c>
      <c r="IVZ50" s="465" t="s">
        <v>969</v>
      </c>
      <c r="IWA50" s="466" t="s">
        <v>970</v>
      </c>
      <c r="IWB50" s="466" t="s">
        <v>971</v>
      </c>
      <c r="IWC50" s="466" t="s">
        <v>972</v>
      </c>
      <c r="IWD50" s="466" t="s">
        <v>973</v>
      </c>
      <c r="IWE50" s="284">
        <v>35000000</v>
      </c>
      <c r="IWF50" s="276" t="s">
        <v>2836</v>
      </c>
      <c r="IWG50" s="463" t="s">
        <v>933</v>
      </c>
      <c r="IWH50" s="465" t="s">
        <v>969</v>
      </c>
      <c r="IWI50" s="466" t="s">
        <v>970</v>
      </c>
      <c r="IWJ50" s="466" t="s">
        <v>971</v>
      </c>
      <c r="IWK50" s="466" t="s">
        <v>972</v>
      </c>
      <c r="IWL50" s="466" t="s">
        <v>973</v>
      </c>
      <c r="IWM50" s="284">
        <v>35000000</v>
      </c>
      <c r="IWN50" s="276" t="s">
        <v>2836</v>
      </c>
      <c r="IWO50" s="463" t="s">
        <v>933</v>
      </c>
      <c r="IWP50" s="465" t="s">
        <v>969</v>
      </c>
      <c r="IWQ50" s="466" t="s">
        <v>970</v>
      </c>
      <c r="IWR50" s="466" t="s">
        <v>971</v>
      </c>
      <c r="IWS50" s="466" t="s">
        <v>972</v>
      </c>
      <c r="IWT50" s="466" t="s">
        <v>973</v>
      </c>
      <c r="IWU50" s="284">
        <v>35000000</v>
      </c>
      <c r="IWV50" s="276" t="s">
        <v>2836</v>
      </c>
      <c r="IWW50" s="463" t="s">
        <v>933</v>
      </c>
      <c r="IWX50" s="465" t="s">
        <v>969</v>
      </c>
      <c r="IWY50" s="466" t="s">
        <v>970</v>
      </c>
      <c r="IWZ50" s="466" t="s">
        <v>971</v>
      </c>
      <c r="IXA50" s="466" t="s">
        <v>972</v>
      </c>
      <c r="IXB50" s="466" t="s">
        <v>973</v>
      </c>
      <c r="IXC50" s="284">
        <v>35000000</v>
      </c>
      <c r="IXD50" s="276" t="s">
        <v>2836</v>
      </c>
      <c r="IXE50" s="463" t="s">
        <v>933</v>
      </c>
      <c r="IXF50" s="465" t="s">
        <v>969</v>
      </c>
      <c r="IXG50" s="466" t="s">
        <v>970</v>
      </c>
      <c r="IXH50" s="466" t="s">
        <v>971</v>
      </c>
      <c r="IXI50" s="466" t="s">
        <v>972</v>
      </c>
      <c r="IXJ50" s="466" t="s">
        <v>973</v>
      </c>
      <c r="IXK50" s="284">
        <v>35000000</v>
      </c>
      <c r="IXL50" s="276" t="s">
        <v>2836</v>
      </c>
      <c r="IXM50" s="463" t="s">
        <v>933</v>
      </c>
      <c r="IXN50" s="465" t="s">
        <v>969</v>
      </c>
      <c r="IXO50" s="466" t="s">
        <v>970</v>
      </c>
      <c r="IXP50" s="466" t="s">
        <v>971</v>
      </c>
      <c r="IXQ50" s="466" t="s">
        <v>972</v>
      </c>
      <c r="IXR50" s="466" t="s">
        <v>973</v>
      </c>
      <c r="IXS50" s="284">
        <v>35000000</v>
      </c>
      <c r="IXT50" s="276" t="s">
        <v>2836</v>
      </c>
      <c r="IXU50" s="463" t="s">
        <v>933</v>
      </c>
      <c r="IXV50" s="465" t="s">
        <v>969</v>
      </c>
      <c r="IXW50" s="466" t="s">
        <v>970</v>
      </c>
      <c r="IXX50" s="466" t="s">
        <v>971</v>
      </c>
      <c r="IXY50" s="466" t="s">
        <v>972</v>
      </c>
      <c r="IXZ50" s="466" t="s">
        <v>973</v>
      </c>
      <c r="IYA50" s="284">
        <v>35000000</v>
      </c>
      <c r="IYB50" s="276" t="s">
        <v>2836</v>
      </c>
      <c r="IYC50" s="463" t="s">
        <v>933</v>
      </c>
      <c r="IYD50" s="465" t="s">
        <v>969</v>
      </c>
      <c r="IYE50" s="466" t="s">
        <v>970</v>
      </c>
      <c r="IYF50" s="466" t="s">
        <v>971</v>
      </c>
      <c r="IYG50" s="466" t="s">
        <v>972</v>
      </c>
      <c r="IYH50" s="466" t="s">
        <v>973</v>
      </c>
      <c r="IYI50" s="284">
        <v>35000000</v>
      </c>
      <c r="IYJ50" s="276" t="s">
        <v>2836</v>
      </c>
      <c r="IYK50" s="463" t="s">
        <v>933</v>
      </c>
      <c r="IYL50" s="465" t="s">
        <v>969</v>
      </c>
      <c r="IYM50" s="466" t="s">
        <v>970</v>
      </c>
      <c r="IYN50" s="466" t="s">
        <v>971</v>
      </c>
      <c r="IYO50" s="466" t="s">
        <v>972</v>
      </c>
      <c r="IYP50" s="466" t="s">
        <v>973</v>
      </c>
      <c r="IYQ50" s="284">
        <v>35000000</v>
      </c>
      <c r="IYR50" s="276" t="s">
        <v>2836</v>
      </c>
      <c r="IYS50" s="463" t="s">
        <v>933</v>
      </c>
      <c r="IYT50" s="465" t="s">
        <v>969</v>
      </c>
      <c r="IYU50" s="466" t="s">
        <v>970</v>
      </c>
      <c r="IYV50" s="466" t="s">
        <v>971</v>
      </c>
      <c r="IYW50" s="466" t="s">
        <v>972</v>
      </c>
      <c r="IYX50" s="466" t="s">
        <v>973</v>
      </c>
      <c r="IYY50" s="284">
        <v>35000000</v>
      </c>
      <c r="IYZ50" s="276" t="s">
        <v>2836</v>
      </c>
      <c r="IZA50" s="463" t="s">
        <v>933</v>
      </c>
      <c r="IZB50" s="465" t="s">
        <v>969</v>
      </c>
      <c r="IZC50" s="466" t="s">
        <v>970</v>
      </c>
      <c r="IZD50" s="466" t="s">
        <v>971</v>
      </c>
      <c r="IZE50" s="466" t="s">
        <v>972</v>
      </c>
      <c r="IZF50" s="466" t="s">
        <v>973</v>
      </c>
      <c r="IZG50" s="284">
        <v>35000000</v>
      </c>
      <c r="IZH50" s="276" t="s">
        <v>2836</v>
      </c>
      <c r="IZI50" s="463" t="s">
        <v>933</v>
      </c>
      <c r="IZJ50" s="465" t="s">
        <v>969</v>
      </c>
      <c r="IZK50" s="466" t="s">
        <v>970</v>
      </c>
      <c r="IZL50" s="466" t="s">
        <v>971</v>
      </c>
      <c r="IZM50" s="466" t="s">
        <v>972</v>
      </c>
      <c r="IZN50" s="466" t="s">
        <v>973</v>
      </c>
      <c r="IZO50" s="284">
        <v>35000000</v>
      </c>
      <c r="IZP50" s="276" t="s">
        <v>2836</v>
      </c>
      <c r="IZQ50" s="463" t="s">
        <v>933</v>
      </c>
      <c r="IZR50" s="465" t="s">
        <v>969</v>
      </c>
      <c r="IZS50" s="466" t="s">
        <v>970</v>
      </c>
      <c r="IZT50" s="466" t="s">
        <v>971</v>
      </c>
      <c r="IZU50" s="466" t="s">
        <v>972</v>
      </c>
      <c r="IZV50" s="466" t="s">
        <v>973</v>
      </c>
      <c r="IZW50" s="284">
        <v>35000000</v>
      </c>
      <c r="IZX50" s="276" t="s">
        <v>2836</v>
      </c>
      <c r="IZY50" s="463" t="s">
        <v>933</v>
      </c>
      <c r="IZZ50" s="465" t="s">
        <v>969</v>
      </c>
      <c r="JAA50" s="466" t="s">
        <v>970</v>
      </c>
      <c r="JAB50" s="466" t="s">
        <v>971</v>
      </c>
      <c r="JAC50" s="466" t="s">
        <v>972</v>
      </c>
      <c r="JAD50" s="466" t="s">
        <v>973</v>
      </c>
      <c r="JAE50" s="284">
        <v>35000000</v>
      </c>
      <c r="JAF50" s="276" t="s">
        <v>2836</v>
      </c>
      <c r="JAG50" s="463" t="s">
        <v>933</v>
      </c>
      <c r="JAH50" s="465" t="s">
        <v>969</v>
      </c>
      <c r="JAI50" s="466" t="s">
        <v>970</v>
      </c>
      <c r="JAJ50" s="466" t="s">
        <v>971</v>
      </c>
      <c r="JAK50" s="466" t="s">
        <v>972</v>
      </c>
      <c r="JAL50" s="466" t="s">
        <v>973</v>
      </c>
      <c r="JAM50" s="284">
        <v>35000000</v>
      </c>
      <c r="JAN50" s="276" t="s">
        <v>2836</v>
      </c>
      <c r="JAO50" s="463" t="s">
        <v>933</v>
      </c>
      <c r="JAP50" s="465" t="s">
        <v>969</v>
      </c>
      <c r="JAQ50" s="466" t="s">
        <v>970</v>
      </c>
      <c r="JAR50" s="466" t="s">
        <v>971</v>
      </c>
      <c r="JAS50" s="466" t="s">
        <v>972</v>
      </c>
      <c r="JAT50" s="466" t="s">
        <v>973</v>
      </c>
      <c r="JAU50" s="284">
        <v>35000000</v>
      </c>
      <c r="JAV50" s="276" t="s">
        <v>2836</v>
      </c>
      <c r="JAW50" s="463" t="s">
        <v>933</v>
      </c>
      <c r="JAX50" s="465" t="s">
        <v>969</v>
      </c>
      <c r="JAY50" s="466" t="s">
        <v>970</v>
      </c>
      <c r="JAZ50" s="466" t="s">
        <v>971</v>
      </c>
      <c r="JBA50" s="466" t="s">
        <v>972</v>
      </c>
      <c r="JBB50" s="466" t="s">
        <v>973</v>
      </c>
      <c r="JBC50" s="284">
        <v>35000000</v>
      </c>
      <c r="JBD50" s="276" t="s">
        <v>2836</v>
      </c>
      <c r="JBE50" s="463" t="s">
        <v>933</v>
      </c>
      <c r="JBF50" s="465" t="s">
        <v>969</v>
      </c>
      <c r="JBG50" s="466" t="s">
        <v>970</v>
      </c>
      <c r="JBH50" s="466" t="s">
        <v>971</v>
      </c>
      <c r="JBI50" s="466" t="s">
        <v>972</v>
      </c>
      <c r="JBJ50" s="466" t="s">
        <v>973</v>
      </c>
      <c r="JBK50" s="284">
        <v>35000000</v>
      </c>
      <c r="JBL50" s="276" t="s">
        <v>2836</v>
      </c>
      <c r="JBM50" s="463" t="s">
        <v>933</v>
      </c>
      <c r="JBN50" s="465" t="s">
        <v>969</v>
      </c>
      <c r="JBO50" s="466" t="s">
        <v>970</v>
      </c>
      <c r="JBP50" s="466" t="s">
        <v>971</v>
      </c>
      <c r="JBQ50" s="466" t="s">
        <v>972</v>
      </c>
      <c r="JBR50" s="466" t="s">
        <v>973</v>
      </c>
      <c r="JBS50" s="284">
        <v>35000000</v>
      </c>
      <c r="JBT50" s="276" t="s">
        <v>2836</v>
      </c>
      <c r="JBU50" s="463" t="s">
        <v>933</v>
      </c>
      <c r="JBV50" s="465" t="s">
        <v>969</v>
      </c>
      <c r="JBW50" s="466" t="s">
        <v>970</v>
      </c>
      <c r="JBX50" s="466" t="s">
        <v>971</v>
      </c>
      <c r="JBY50" s="466" t="s">
        <v>972</v>
      </c>
      <c r="JBZ50" s="466" t="s">
        <v>973</v>
      </c>
      <c r="JCA50" s="284">
        <v>35000000</v>
      </c>
      <c r="JCB50" s="276" t="s">
        <v>2836</v>
      </c>
      <c r="JCC50" s="463" t="s">
        <v>933</v>
      </c>
      <c r="JCD50" s="465" t="s">
        <v>969</v>
      </c>
      <c r="JCE50" s="466" t="s">
        <v>970</v>
      </c>
      <c r="JCF50" s="466" t="s">
        <v>971</v>
      </c>
      <c r="JCG50" s="466" t="s">
        <v>972</v>
      </c>
      <c r="JCH50" s="466" t="s">
        <v>973</v>
      </c>
      <c r="JCI50" s="284">
        <v>35000000</v>
      </c>
      <c r="JCJ50" s="276" t="s">
        <v>2836</v>
      </c>
      <c r="JCK50" s="463" t="s">
        <v>933</v>
      </c>
      <c r="JCL50" s="465" t="s">
        <v>969</v>
      </c>
      <c r="JCM50" s="466" t="s">
        <v>970</v>
      </c>
      <c r="JCN50" s="466" t="s">
        <v>971</v>
      </c>
      <c r="JCO50" s="466" t="s">
        <v>972</v>
      </c>
      <c r="JCP50" s="466" t="s">
        <v>973</v>
      </c>
      <c r="JCQ50" s="284">
        <v>35000000</v>
      </c>
      <c r="JCR50" s="276" t="s">
        <v>2836</v>
      </c>
      <c r="JCS50" s="463" t="s">
        <v>933</v>
      </c>
      <c r="JCT50" s="465" t="s">
        <v>969</v>
      </c>
      <c r="JCU50" s="466" t="s">
        <v>970</v>
      </c>
      <c r="JCV50" s="466" t="s">
        <v>971</v>
      </c>
      <c r="JCW50" s="466" t="s">
        <v>972</v>
      </c>
      <c r="JCX50" s="466" t="s">
        <v>973</v>
      </c>
      <c r="JCY50" s="284">
        <v>35000000</v>
      </c>
      <c r="JCZ50" s="276" t="s">
        <v>2836</v>
      </c>
      <c r="JDA50" s="463" t="s">
        <v>933</v>
      </c>
      <c r="JDB50" s="465" t="s">
        <v>969</v>
      </c>
      <c r="JDC50" s="466" t="s">
        <v>970</v>
      </c>
      <c r="JDD50" s="466" t="s">
        <v>971</v>
      </c>
      <c r="JDE50" s="466" t="s">
        <v>972</v>
      </c>
      <c r="JDF50" s="466" t="s">
        <v>973</v>
      </c>
      <c r="JDG50" s="284">
        <v>35000000</v>
      </c>
      <c r="JDH50" s="276" t="s">
        <v>2836</v>
      </c>
      <c r="JDI50" s="463" t="s">
        <v>933</v>
      </c>
      <c r="JDJ50" s="465" t="s">
        <v>969</v>
      </c>
      <c r="JDK50" s="466" t="s">
        <v>970</v>
      </c>
      <c r="JDL50" s="466" t="s">
        <v>971</v>
      </c>
      <c r="JDM50" s="466" t="s">
        <v>972</v>
      </c>
      <c r="JDN50" s="466" t="s">
        <v>973</v>
      </c>
      <c r="JDO50" s="284">
        <v>35000000</v>
      </c>
      <c r="JDP50" s="276" t="s">
        <v>2836</v>
      </c>
      <c r="JDQ50" s="463" t="s">
        <v>933</v>
      </c>
      <c r="JDR50" s="465" t="s">
        <v>969</v>
      </c>
      <c r="JDS50" s="466" t="s">
        <v>970</v>
      </c>
      <c r="JDT50" s="466" t="s">
        <v>971</v>
      </c>
      <c r="JDU50" s="466" t="s">
        <v>972</v>
      </c>
      <c r="JDV50" s="466" t="s">
        <v>973</v>
      </c>
      <c r="JDW50" s="284">
        <v>35000000</v>
      </c>
      <c r="JDX50" s="276" t="s">
        <v>2836</v>
      </c>
      <c r="JDY50" s="463" t="s">
        <v>933</v>
      </c>
      <c r="JDZ50" s="465" t="s">
        <v>969</v>
      </c>
      <c r="JEA50" s="466" t="s">
        <v>970</v>
      </c>
      <c r="JEB50" s="466" t="s">
        <v>971</v>
      </c>
      <c r="JEC50" s="466" t="s">
        <v>972</v>
      </c>
      <c r="JED50" s="466" t="s">
        <v>973</v>
      </c>
      <c r="JEE50" s="284">
        <v>35000000</v>
      </c>
      <c r="JEF50" s="276" t="s">
        <v>2836</v>
      </c>
      <c r="JEG50" s="463" t="s">
        <v>933</v>
      </c>
      <c r="JEH50" s="465" t="s">
        <v>969</v>
      </c>
      <c r="JEI50" s="466" t="s">
        <v>970</v>
      </c>
      <c r="JEJ50" s="466" t="s">
        <v>971</v>
      </c>
      <c r="JEK50" s="466" t="s">
        <v>972</v>
      </c>
      <c r="JEL50" s="466" t="s">
        <v>973</v>
      </c>
      <c r="JEM50" s="284">
        <v>35000000</v>
      </c>
      <c r="JEN50" s="276" t="s">
        <v>2836</v>
      </c>
      <c r="JEO50" s="463" t="s">
        <v>933</v>
      </c>
      <c r="JEP50" s="465" t="s">
        <v>969</v>
      </c>
      <c r="JEQ50" s="466" t="s">
        <v>970</v>
      </c>
      <c r="JER50" s="466" t="s">
        <v>971</v>
      </c>
      <c r="JES50" s="466" t="s">
        <v>972</v>
      </c>
      <c r="JET50" s="466" t="s">
        <v>973</v>
      </c>
      <c r="JEU50" s="284">
        <v>35000000</v>
      </c>
      <c r="JEV50" s="276" t="s">
        <v>2836</v>
      </c>
      <c r="JEW50" s="463" t="s">
        <v>933</v>
      </c>
      <c r="JEX50" s="465" t="s">
        <v>969</v>
      </c>
      <c r="JEY50" s="466" t="s">
        <v>970</v>
      </c>
      <c r="JEZ50" s="466" t="s">
        <v>971</v>
      </c>
      <c r="JFA50" s="466" t="s">
        <v>972</v>
      </c>
      <c r="JFB50" s="466" t="s">
        <v>973</v>
      </c>
      <c r="JFC50" s="284">
        <v>35000000</v>
      </c>
      <c r="JFD50" s="276" t="s">
        <v>2836</v>
      </c>
      <c r="JFE50" s="463" t="s">
        <v>933</v>
      </c>
      <c r="JFF50" s="465" t="s">
        <v>969</v>
      </c>
      <c r="JFG50" s="466" t="s">
        <v>970</v>
      </c>
      <c r="JFH50" s="466" t="s">
        <v>971</v>
      </c>
      <c r="JFI50" s="466" t="s">
        <v>972</v>
      </c>
      <c r="JFJ50" s="466" t="s">
        <v>973</v>
      </c>
      <c r="JFK50" s="284">
        <v>35000000</v>
      </c>
      <c r="JFL50" s="276" t="s">
        <v>2836</v>
      </c>
      <c r="JFM50" s="463" t="s">
        <v>933</v>
      </c>
      <c r="JFN50" s="465" t="s">
        <v>969</v>
      </c>
      <c r="JFO50" s="466" t="s">
        <v>970</v>
      </c>
      <c r="JFP50" s="466" t="s">
        <v>971</v>
      </c>
      <c r="JFQ50" s="466" t="s">
        <v>972</v>
      </c>
      <c r="JFR50" s="466" t="s">
        <v>973</v>
      </c>
      <c r="JFS50" s="284">
        <v>35000000</v>
      </c>
      <c r="JFT50" s="276" t="s">
        <v>2836</v>
      </c>
      <c r="JFU50" s="463" t="s">
        <v>933</v>
      </c>
      <c r="JFV50" s="465" t="s">
        <v>969</v>
      </c>
      <c r="JFW50" s="466" t="s">
        <v>970</v>
      </c>
      <c r="JFX50" s="466" t="s">
        <v>971</v>
      </c>
      <c r="JFY50" s="466" t="s">
        <v>972</v>
      </c>
      <c r="JFZ50" s="466" t="s">
        <v>973</v>
      </c>
      <c r="JGA50" s="284">
        <v>35000000</v>
      </c>
      <c r="JGB50" s="276" t="s">
        <v>2836</v>
      </c>
      <c r="JGC50" s="463" t="s">
        <v>933</v>
      </c>
      <c r="JGD50" s="465" t="s">
        <v>969</v>
      </c>
      <c r="JGE50" s="466" t="s">
        <v>970</v>
      </c>
      <c r="JGF50" s="466" t="s">
        <v>971</v>
      </c>
      <c r="JGG50" s="466" t="s">
        <v>972</v>
      </c>
      <c r="JGH50" s="466" t="s">
        <v>973</v>
      </c>
      <c r="JGI50" s="284">
        <v>35000000</v>
      </c>
      <c r="JGJ50" s="276" t="s">
        <v>2836</v>
      </c>
      <c r="JGK50" s="463" t="s">
        <v>933</v>
      </c>
      <c r="JGL50" s="465" t="s">
        <v>969</v>
      </c>
      <c r="JGM50" s="466" t="s">
        <v>970</v>
      </c>
      <c r="JGN50" s="466" t="s">
        <v>971</v>
      </c>
      <c r="JGO50" s="466" t="s">
        <v>972</v>
      </c>
      <c r="JGP50" s="466" t="s">
        <v>973</v>
      </c>
      <c r="JGQ50" s="284">
        <v>35000000</v>
      </c>
      <c r="JGR50" s="276" t="s">
        <v>2836</v>
      </c>
      <c r="JGS50" s="463" t="s">
        <v>933</v>
      </c>
      <c r="JGT50" s="465" t="s">
        <v>969</v>
      </c>
      <c r="JGU50" s="466" t="s">
        <v>970</v>
      </c>
      <c r="JGV50" s="466" t="s">
        <v>971</v>
      </c>
      <c r="JGW50" s="466" t="s">
        <v>972</v>
      </c>
      <c r="JGX50" s="466" t="s">
        <v>973</v>
      </c>
      <c r="JGY50" s="284">
        <v>35000000</v>
      </c>
      <c r="JGZ50" s="276" t="s">
        <v>2836</v>
      </c>
      <c r="JHA50" s="463" t="s">
        <v>933</v>
      </c>
      <c r="JHB50" s="465" t="s">
        <v>969</v>
      </c>
      <c r="JHC50" s="466" t="s">
        <v>970</v>
      </c>
      <c r="JHD50" s="466" t="s">
        <v>971</v>
      </c>
      <c r="JHE50" s="466" t="s">
        <v>972</v>
      </c>
      <c r="JHF50" s="466" t="s">
        <v>973</v>
      </c>
      <c r="JHG50" s="284">
        <v>35000000</v>
      </c>
      <c r="JHH50" s="276" t="s">
        <v>2836</v>
      </c>
      <c r="JHI50" s="463" t="s">
        <v>933</v>
      </c>
      <c r="JHJ50" s="465" t="s">
        <v>969</v>
      </c>
      <c r="JHK50" s="466" t="s">
        <v>970</v>
      </c>
      <c r="JHL50" s="466" t="s">
        <v>971</v>
      </c>
      <c r="JHM50" s="466" t="s">
        <v>972</v>
      </c>
      <c r="JHN50" s="466" t="s">
        <v>973</v>
      </c>
      <c r="JHO50" s="284">
        <v>35000000</v>
      </c>
      <c r="JHP50" s="276" t="s">
        <v>2836</v>
      </c>
      <c r="JHQ50" s="463" t="s">
        <v>933</v>
      </c>
      <c r="JHR50" s="465" t="s">
        <v>969</v>
      </c>
      <c r="JHS50" s="466" t="s">
        <v>970</v>
      </c>
      <c r="JHT50" s="466" t="s">
        <v>971</v>
      </c>
      <c r="JHU50" s="466" t="s">
        <v>972</v>
      </c>
      <c r="JHV50" s="466" t="s">
        <v>973</v>
      </c>
      <c r="JHW50" s="284">
        <v>35000000</v>
      </c>
      <c r="JHX50" s="276" t="s">
        <v>2836</v>
      </c>
      <c r="JHY50" s="463" t="s">
        <v>933</v>
      </c>
      <c r="JHZ50" s="465" t="s">
        <v>969</v>
      </c>
      <c r="JIA50" s="466" t="s">
        <v>970</v>
      </c>
      <c r="JIB50" s="466" t="s">
        <v>971</v>
      </c>
      <c r="JIC50" s="466" t="s">
        <v>972</v>
      </c>
      <c r="JID50" s="466" t="s">
        <v>973</v>
      </c>
      <c r="JIE50" s="284">
        <v>35000000</v>
      </c>
      <c r="JIF50" s="276" t="s">
        <v>2836</v>
      </c>
      <c r="JIG50" s="463" t="s">
        <v>933</v>
      </c>
      <c r="JIH50" s="465" t="s">
        <v>969</v>
      </c>
      <c r="JII50" s="466" t="s">
        <v>970</v>
      </c>
      <c r="JIJ50" s="466" t="s">
        <v>971</v>
      </c>
      <c r="JIK50" s="466" t="s">
        <v>972</v>
      </c>
      <c r="JIL50" s="466" t="s">
        <v>973</v>
      </c>
      <c r="JIM50" s="284">
        <v>35000000</v>
      </c>
      <c r="JIN50" s="276" t="s">
        <v>2836</v>
      </c>
      <c r="JIO50" s="463" t="s">
        <v>933</v>
      </c>
      <c r="JIP50" s="465" t="s">
        <v>969</v>
      </c>
      <c r="JIQ50" s="466" t="s">
        <v>970</v>
      </c>
      <c r="JIR50" s="466" t="s">
        <v>971</v>
      </c>
      <c r="JIS50" s="466" t="s">
        <v>972</v>
      </c>
      <c r="JIT50" s="466" t="s">
        <v>973</v>
      </c>
      <c r="JIU50" s="284">
        <v>35000000</v>
      </c>
      <c r="JIV50" s="276" t="s">
        <v>2836</v>
      </c>
      <c r="JIW50" s="463" t="s">
        <v>933</v>
      </c>
      <c r="JIX50" s="465" t="s">
        <v>969</v>
      </c>
      <c r="JIY50" s="466" t="s">
        <v>970</v>
      </c>
      <c r="JIZ50" s="466" t="s">
        <v>971</v>
      </c>
      <c r="JJA50" s="466" t="s">
        <v>972</v>
      </c>
      <c r="JJB50" s="466" t="s">
        <v>973</v>
      </c>
      <c r="JJC50" s="284">
        <v>35000000</v>
      </c>
      <c r="JJD50" s="276" t="s">
        <v>2836</v>
      </c>
      <c r="JJE50" s="463" t="s">
        <v>933</v>
      </c>
      <c r="JJF50" s="465" t="s">
        <v>969</v>
      </c>
      <c r="JJG50" s="466" t="s">
        <v>970</v>
      </c>
      <c r="JJH50" s="466" t="s">
        <v>971</v>
      </c>
      <c r="JJI50" s="466" t="s">
        <v>972</v>
      </c>
      <c r="JJJ50" s="466" t="s">
        <v>973</v>
      </c>
      <c r="JJK50" s="284">
        <v>35000000</v>
      </c>
      <c r="JJL50" s="276" t="s">
        <v>2836</v>
      </c>
      <c r="JJM50" s="463" t="s">
        <v>933</v>
      </c>
      <c r="JJN50" s="465" t="s">
        <v>969</v>
      </c>
      <c r="JJO50" s="466" t="s">
        <v>970</v>
      </c>
      <c r="JJP50" s="466" t="s">
        <v>971</v>
      </c>
      <c r="JJQ50" s="466" t="s">
        <v>972</v>
      </c>
      <c r="JJR50" s="466" t="s">
        <v>973</v>
      </c>
      <c r="JJS50" s="284">
        <v>35000000</v>
      </c>
      <c r="JJT50" s="276" t="s">
        <v>2836</v>
      </c>
      <c r="JJU50" s="463" t="s">
        <v>933</v>
      </c>
      <c r="JJV50" s="465" t="s">
        <v>969</v>
      </c>
      <c r="JJW50" s="466" t="s">
        <v>970</v>
      </c>
      <c r="JJX50" s="466" t="s">
        <v>971</v>
      </c>
      <c r="JJY50" s="466" t="s">
        <v>972</v>
      </c>
      <c r="JJZ50" s="466" t="s">
        <v>973</v>
      </c>
      <c r="JKA50" s="284">
        <v>35000000</v>
      </c>
      <c r="JKB50" s="276" t="s">
        <v>2836</v>
      </c>
      <c r="JKC50" s="463" t="s">
        <v>933</v>
      </c>
      <c r="JKD50" s="465" t="s">
        <v>969</v>
      </c>
      <c r="JKE50" s="466" t="s">
        <v>970</v>
      </c>
      <c r="JKF50" s="466" t="s">
        <v>971</v>
      </c>
      <c r="JKG50" s="466" t="s">
        <v>972</v>
      </c>
      <c r="JKH50" s="466" t="s">
        <v>973</v>
      </c>
      <c r="JKI50" s="284">
        <v>35000000</v>
      </c>
      <c r="JKJ50" s="276" t="s">
        <v>2836</v>
      </c>
      <c r="JKK50" s="463" t="s">
        <v>933</v>
      </c>
      <c r="JKL50" s="465" t="s">
        <v>969</v>
      </c>
      <c r="JKM50" s="466" t="s">
        <v>970</v>
      </c>
      <c r="JKN50" s="466" t="s">
        <v>971</v>
      </c>
      <c r="JKO50" s="466" t="s">
        <v>972</v>
      </c>
      <c r="JKP50" s="466" t="s">
        <v>973</v>
      </c>
      <c r="JKQ50" s="284">
        <v>35000000</v>
      </c>
      <c r="JKR50" s="276" t="s">
        <v>2836</v>
      </c>
      <c r="JKS50" s="463" t="s">
        <v>933</v>
      </c>
      <c r="JKT50" s="465" t="s">
        <v>969</v>
      </c>
      <c r="JKU50" s="466" t="s">
        <v>970</v>
      </c>
      <c r="JKV50" s="466" t="s">
        <v>971</v>
      </c>
      <c r="JKW50" s="466" t="s">
        <v>972</v>
      </c>
      <c r="JKX50" s="466" t="s">
        <v>973</v>
      </c>
      <c r="JKY50" s="284">
        <v>35000000</v>
      </c>
      <c r="JKZ50" s="276" t="s">
        <v>2836</v>
      </c>
      <c r="JLA50" s="463" t="s">
        <v>933</v>
      </c>
      <c r="JLB50" s="465" t="s">
        <v>969</v>
      </c>
      <c r="JLC50" s="466" t="s">
        <v>970</v>
      </c>
      <c r="JLD50" s="466" t="s">
        <v>971</v>
      </c>
      <c r="JLE50" s="466" t="s">
        <v>972</v>
      </c>
      <c r="JLF50" s="466" t="s">
        <v>973</v>
      </c>
      <c r="JLG50" s="284">
        <v>35000000</v>
      </c>
      <c r="JLH50" s="276" t="s">
        <v>2836</v>
      </c>
      <c r="JLI50" s="463" t="s">
        <v>933</v>
      </c>
      <c r="JLJ50" s="465" t="s">
        <v>969</v>
      </c>
      <c r="JLK50" s="466" t="s">
        <v>970</v>
      </c>
      <c r="JLL50" s="466" t="s">
        <v>971</v>
      </c>
      <c r="JLM50" s="466" t="s">
        <v>972</v>
      </c>
      <c r="JLN50" s="466" t="s">
        <v>973</v>
      </c>
      <c r="JLO50" s="284">
        <v>35000000</v>
      </c>
      <c r="JLP50" s="276" t="s">
        <v>2836</v>
      </c>
      <c r="JLQ50" s="463" t="s">
        <v>933</v>
      </c>
      <c r="JLR50" s="465" t="s">
        <v>969</v>
      </c>
      <c r="JLS50" s="466" t="s">
        <v>970</v>
      </c>
      <c r="JLT50" s="466" t="s">
        <v>971</v>
      </c>
      <c r="JLU50" s="466" t="s">
        <v>972</v>
      </c>
      <c r="JLV50" s="466" t="s">
        <v>973</v>
      </c>
      <c r="JLW50" s="284">
        <v>35000000</v>
      </c>
      <c r="JLX50" s="276" t="s">
        <v>2836</v>
      </c>
      <c r="JLY50" s="463" t="s">
        <v>933</v>
      </c>
      <c r="JLZ50" s="465" t="s">
        <v>969</v>
      </c>
      <c r="JMA50" s="466" t="s">
        <v>970</v>
      </c>
      <c r="JMB50" s="466" t="s">
        <v>971</v>
      </c>
      <c r="JMC50" s="466" t="s">
        <v>972</v>
      </c>
      <c r="JMD50" s="466" t="s">
        <v>973</v>
      </c>
      <c r="JME50" s="284">
        <v>35000000</v>
      </c>
      <c r="JMF50" s="276" t="s">
        <v>2836</v>
      </c>
      <c r="JMG50" s="463" t="s">
        <v>933</v>
      </c>
      <c r="JMH50" s="465" t="s">
        <v>969</v>
      </c>
      <c r="JMI50" s="466" t="s">
        <v>970</v>
      </c>
      <c r="JMJ50" s="466" t="s">
        <v>971</v>
      </c>
      <c r="JMK50" s="466" t="s">
        <v>972</v>
      </c>
      <c r="JML50" s="466" t="s">
        <v>973</v>
      </c>
      <c r="JMM50" s="284">
        <v>35000000</v>
      </c>
      <c r="JMN50" s="276" t="s">
        <v>2836</v>
      </c>
      <c r="JMO50" s="463" t="s">
        <v>933</v>
      </c>
      <c r="JMP50" s="465" t="s">
        <v>969</v>
      </c>
      <c r="JMQ50" s="466" t="s">
        <v>970</v>
      </c>
      <c r="JMR50" s="466" t="s">
        <v>971</v>
      </c>
      <c r="JMS50" s="466" t="s">
        <v>972</v>
      </c>
      <c r="JMT50" s="466" t="s">
        <v>973</v>
      </c>
      <c r="JMU50" s="284">
        <v>35000000</v>
      </c>
      <c r="JMV50" s="276" t="s">
        <v>2836</v>
      </c>
      <c r="JMW50" s="463" t="s">
        <v>933</v>
      </c>
      <c r="JMX50" s="465" t="s">
        <v>969</v>
      </c>
      <c r="JMY50" s="466" t="s">
        <v>970</v>
      </c>
      <c r="JMZ50" s="466" t="s">
        <v>971</v>
      </c>
      <c r="JNA50" s="466" t="s">
        <v>972</v>
      </c>
      <c r="JNB50" s="466" t="s">
        <v>973</v>
      </c>
      <c r="JNC50" s="284">
        <v>35000000</v>
      </c>
      <c r="JND50" s="276" t="s">
        <v>2836</v>
      </c>
      <c r="JNE50" s="463" t="s">
        <v>933</v>
      </c>
      <c r="JNF50" s="465" t="s">
        <v>969</v>
      </c>
      <c r="JNG50" s="466" t="s">
        <v>970</v>
      </c>
      <c r="JNH50" s="466" t="s">
        <v>971</v>
      </c>
      <c r="JNI50" s="466" t="s">
        <v>972</v>
      </c>
      <c r="JNJ50" s="466" t="s">
        <v>973</v>
      </c>
      <c r="JNK50" s="284">
        <v>35000000</v>
      </c>
      <c r="JNL50" s="276" t="s">
        <v>2836</v>
      </c>
      <c r="JNM50" s="463" t="s">
        <v>933</v>
      </c>
      <c r="JNN50" s="465" t="s">
        <v>969</v>
      </c>
      <c r="JNO50" s="466" t="s">
        <v>970</v>
      </c>
      <c r="JNP50" s="466" t="s">
        <v>971</v>
      </c>
      <c r="JNQ50" s="466" t="s">
        <v>972</v>
      </c>
      <c r="JNR50" s="466" t="s">
        <v>973</v>
      </c>
      <c r="JNS50" s="284">
        <v>35000000</v>
      </c>
      <c r="JNT50" s="276" t="s">
        <v>2836</v>
      </c>
      <c r="JNU50" s="463" t="s">
        <v>933</v>
      </c>
      <c r="JNV50" s="465" t="s">
        <v>969</v>
      </c>
      <c r="JNW50" s="466" t="s">
        <v>970</v>
      </c>
      <c r="JNX50" s="466" t="s">
        <v>971</v>
      </c>
      <c r="JNY50" s="466" t="s">
        <v>972</v>
      </c>
      <c r="JNZ50" s="466" t="s">
        <v>973</v>
      </c>
      <c r="JOA50" s="284">
        <v>35000000</v>
      </c>
      <c r="JOB50" s="276" t="s">
        <v>2836</v>
      </c>
      <c r="JOC50" s="463" t="s">
        <v>933</v>
      </c>
      <c r="JOD50" s="465" t="s">
        <v>969</v>
      </c>
      <c r="JOE50" s="466" t="s">
        <v>970</v>
      </c>
      <c r="JOF50" s="466" t="s">
        <v>971</v>
      </c>
      <c r="JOG50" s="466" t="s">
        <v>972</v>
      </c>
      <c r="JOH50" s="466" t="s">
        <v>973</v>
      </c>
      <c r="JOI50" s="284">
        <v>35000000</v>
      </c>
      <c r="JOJ50" s="276" t="s">
        <v>2836</v>
      </c>
      <c r="JOK50" s="463" t="s">
        <v>933</v>
      </c>
      <c r="JOL50" s="465" t="s">
        <v>969</v>
      </c>
      <c r="JOM50" s="466" t="s">
        <v>970</v>
      </c>
      <c r="JON50" s="466" t="s">
        <v>971</v>
      </c>
      <c r="JOO50" s="466" t="s">
        <v>972</v>
      </c>
      <c r="JOP50" s="466" t="s">
        <v>973</v>
      </c>
      <c r="JOQ50" s="284">
        <v>35000000</v>
      </c>
      <c r="JOR50" s="276" t="s">
        <v>2836</v>
      </c>
      <c r="JOS50" s="463" t="s">
        <v>933</v>
      </c>
      <c r="JOT50" s="465" t="s">
        <v>969</v>
      </c>
      <c r="JOU50" s="466" t="s">
        <v>970</v>
      </c>
      <c r="JOV50" s="466" t="s">
        <v>971</v>
      </c>
      <c r="JOW50" s="466" t="s">
        <v>972</v>
      </c>
      <c r="JOX50" s="466" t="s">
        <v>973</v>
      </c>
      <c r="JOY50" s="284">
        <v>35000000</v>
      </c>
      <c r="JOZ50" s="276" t="s">
        <v>2836</v>
      </c>
      <c r="JPA50" s="463" t="s">
        <v>933</v>
      </c>
      <c r="JPB50" s="465" t="s">
        <v>969</v>
      </c>
      <c r="JPC50" s="466" t="s">
        <v>970</v>
      </c>
      <c r="JPD50" s="466" t="s">
        <v>971</v>
      </c>
      <c r="JPE50" s="466" t="s">
        <v>972</v>
      </c>
      <c r="JPF50" s="466" t="s">
        <v>973</v>
      </c>
      <c r="JPG50" s="284">
        <v>35000000</v>
      </c>
      <c r="JPH50" s="276" t="s">
        <v>2836</v>
      </c>
      <c r="JPI50" s="463" t="s">
        <v>933</v>
      </c>
      <c r="JPJ50" s="465" t="s">
        <v>969</v>
      </c>
      <c r="JPK50" s="466" t="s">
        <v>970</v>
      </c>
      <c r="JPL50" s="466" t="s">
        <v>971</v>
      </c>
      <c r="JPM50" s="466" t="s">
        <v>972</v>
      </c>
      <c r="JPN50" s="466" t="s">
        <v>973</v>
      </c>
      <c r="JPO50" s="284">
        <v>35000000</v>
      </c>
      <c r="JPP50" s="276" t="s">
        <v>2836</v>
      </c>
      <c r="JPQ50" s="463" t="s">
        <v>933</v>
      </c>
      <c r="JPR50" s="465" t="s">
        <v>969</v>
      </c>
      <c r="JPS50" s="466" t="s">
        <v>970</v>
      </c>
      <c r="JPT50" s="466" t="s">
        <v>971</v>
      </c>
      <c r="JPU50" s="466" t="s">
        <v>972</v>
      </c>
      <c r="JPV50" s="466" t="s">
        <v>973</v>
      </c>
      <c r="JPW50" s="284">
        <v>35000000</v>
      </c>
      <c r="JPX50" s="276" t="s">
        <v>2836</v>
      </c>
      <c r="JPY50" s="463" t="s">
        <v>933</v>
      </c>
      <c r="JPZ50" s="465" t="s">
        <v>969</v>
      </c>
      <c r="JQA50" s="466" t="s">
        <v>970</v>
      </c>
      <c r="JQB50" s="466" t="s">
        <v>971</v>
      </c>
      <c r="JQC50" s="466" t="s">
        <v>972</v>
      </c>
      <c r="JQD50" s="466" t="s">
        <v>973</v>
      </c>
      <c r="JQE50" s="284">
        <v>35000000</v>
      </c>
      <c r="JQF50" s="276" t="s">
        <v>2836</v>
      </c>
      <c r="JQG50" s="463" t="s">
        <v>933</v>
      </c>
      <c r="JQH50" s="465" t="s">
        <v>969</v>
      </c>
      <c r="JQI50" s="466" t="s">
        <v>970</v>
      </c>
      <c r="JQJ50" s="466" t="s">
        <v>971</v>
      </c>
      <c r="JQK50" s="466" t="s">
        <v>972</v>
      </c>
      <c r="JQL50" s="466" t="s">
        <v>973</v>
      </c>
      <c r="JQM50" s="284">
        <v>35000000</v>
      </c>
      <c r="JQN50" s="276" t="s">
        <v>2836</v>
      </c>
      <c r="JQO50" s="463" t="s">
        <v>933</v>
      </c>
      <c r="JQP50" s="465" t="s">
        <v>969</v>
      </c>
      <c r="JQQ50" s="466" t="s">
        <v>970</v>
      </c>
      <c r="JQR50" s="466" t="s">
        <v>971</v>
      </c>
      <c r="JQS50" s="466" t="s">
        <v>972</v>
      </c>
      <c r="JQT50" s="466" t="s">
        <v>973</v>
      </c>
      <c r="JQU50" s="284">
        <v>35000000</v>
      </c>
      <c r="JQV50" s="276" t="s">
        <v>2836</v>
      </c>
      <c r="JQW50" s="463" t="s">
        <v>933</v>
      </c>
      <c r="JQX50" s="465" t="s">
        <v>969</v>
      </c>
      <c r="JQY50" s="466" t="s">
        <v>970</v>
      </c>
      <c r="JQZ50" s="466" t="s">
        <v>971</v>
      </c>
      <c r="JRA50" s="466" t="s">
        <v>972</v>
      </c>
      <c r="JRB50" s="466" t="s">
        <v>973</v>
      </c>
      <c r="JRC50" s="284">
        <v>35000000</v>
      </c>
      <c r="JRD50" s="276" t="s">
        <v>2836</v>
      </c>
      <c r="JRE50" s="463" t="s">
        <v>933</v>
      </c>
      <c r="JRF50" s="465" t="s">
        <v>969</v>
      </c>
      <c r="JRG50" s="466" t="s">
        <v>970</v>
      </c>
      <c r="JRH50" s="466" t="s">
        <v>971</v>
      </c>
      <c r="JRI50" s="466" t="s">
        <v>972</v>
      </c>
      <c r="JRJ50" s="466" t="s">
        <v>973</v>
      </c>
      <c r="JRK50" s="284">
        <v>35000000</v>
      </c>
      <c r="JRL50" s="276" t="s">
        <v>2836</v>
      </c>
      <c r="JRM50" s="463" t="s">
        <v>933</v>
      </c>
      <c r="JRN50" s="465" t="s">
        <v>969</v>
      </c>
      <c r="JRO50" s="466" t="s">
        <v>970</v>
      </c>
      <c r="JRP50" s="466" t="s">
        <v>971</v>
      </c>
      <c r="JRQ50" s="466" t="s">
        <v>972</v>
      </c>
      <c r="JRR50" s="466" t="s">
        <v>973</v>
      </c>
      <c r="JRS50" s="284">
        <v>35000000</v>
      </c>
      <c r="JRT50" s="276" t="s">
        <v>2836</v>
      </c>
      <c r="JRU50" s="463" t="s">
        <v>933</v>
      </c>
      <c r="JRV50" s="465" t="s">
        <v>969</v>
      </c>
      <c r="JRW50" s="466" t="s">
        <v>970</v>
      </c>
      <c r="JRX50" s="466" t="s">
        <v>971</v>
      </c>
      <c r="JRY50" s="466" t="s">
        <v>972</v>
      </c>
      <c r="JRZ50" s="466" t="s">
        <v>973</v>
      </c>
      <c r="JSA50" s="284">
        <v>35000000</v>
      </c>
      <c r="JSB50" s="276" t="s">
        <v>2836</v>
      </c>
      <c r="JSC50" s="463" t="s">
        <v>933</v>
      </c>
      <c r="JSD50" s="465" t="s">
        <v>969</v>
      </c>
      <c r="JSE50" s="466" t="s">
        <v>970</v>
      </c>
      <c r="JSF50" s="466" t="s">
        <v>971</v>
      </c>
      <c r="JSG50" s="466" t="s">
        <v>972</v>
      </c>
      <c r="JSH50" s="466" t="s">
        <v>973</v>
      </c>
      <c r="JSI50" s="284">
        <v>35000000</v>
      </c>
      <c r="JSJ50" s="276" t="s">
        <v>2836</v>
      </c>
      <c r="JSK50" s="463" t="s">
        <v>933</v>
      </c>
      <c r="JSL50" s="465" t="s">
        <v>969</v>
      </c>
      <c r="JSM50" s="466" t="s">
        <v>970</v>
      </c>
      <c r="JSN50" s="466" t="s">
        <v>971</v>
      </c>
      <c r="JSO50" s="466" t="s">
        <v>972</v>
      </c>
      <c r="JSP50" s="466" t="s">
        <v>973</v>
      </c>
      <c r="JSQ50" s="284">
        <v>35000000</v>
      </c>
      <c r="JSR50" s="276" t="s">
        <v>2836</v>
      </c>
      <c r="JSS50" s="463" t="s">
        <v>933</v>
      </c>
      <c r="JST50" s="465" t="s">
        <v>969</v>
      </c>
      <c r="JSU50" s="466" t="s">
        <v>970</v>
      </c>
      <c r="JSV50" s="466" t="s">
        <v>971</v>
      </c>
      <c r="JSW50" s="466" t="s">
        <v>972</v>
      </c>
      <c r="JSX50" s="466" t="s">
        <v>973</v>
      </c>
      <c r="JSY50" s="284">
        <v>35000000</v>
      </c>
      <c r="JSZ50" s="276" t="s">
        <v>2836</v>
      </c>
      <c r="JTA50" s="463" t="s">
        <v>933</v>
      </c>
      <c r="JTB50" s="465" t="s">
        <v>969</v>
      </c>
      <c r="JTC50" s="466" t="s">
        <v>970</v>
      </c>
      <c r="JTD50" s="466" t="s">
        <v>971</v>
      </c>
      <c r="JTE50" s="466" t="s">
        <v>972</v>
      </c>
      <c r="JTF50" s="466" t="s">
        <v>973</v>
      </c>
      <c r="JTG50" s="284">
        <v>35000000</v>
      </c>
      <c r="JTH50" s="276" t="s">
        <v>2836</v>
      </c>
      <c r="JTI50" s="463" t="s">
        <v>933</v>
      </c>
      <c r="JTJ50" s="465" t="s">
        <v>969</v>
      </c>
      <c r="JTK50" s="466" t="s">
        <v>970</v>
      </c>
      <c r="JTL50" s="466" t="s">
        <v>971</v>
      </c>
      <c r="JTM50" s="466" t="s">
        <v>972</v>
      </c>
      <c r="JTN50" s="466" t="s">
        <v>973</v>
      </c>
      <c r="JTO50" s="284">
        <v>35000000</v>
      </c>
      <c r="JTP50" s="276" t="s">
        <v>2836</v>
      </c>
      <c r="JTQ50" s="463" t="s">
        <v>933</v>
      </c>
      <c r="JTR50" s="465" t="s">
        <v>969</v>
      </c>
      <c r="JTS50" s="466" t="s">
        <v>970</v>
      </c>
      <c r="JTT50" s="466" t="s">
        <v>971</v>
      </c>
      <c r="JTU50" s="466" t="s">
        <v>972</v>
      </c>
      <c r="JTV50" s="466" t="s">
        <v>973</v>
      </c>
      <c r="JTW50" s="284">
        <v>35000000</v>
      </c>
      <c r="JTX50" s="276" t="s">
        <v>2836</v>
      </c>
      <c r="JTY50" s="463" t="s">
        <v>933</v>
      </c>
      <c r="JTZ50" s="465" t="s">
        <v>969</v>
      </c>
      <c r="JUA50" s="466" t="s">
        <v>970</v>
      </c>
      <c r="JUB50" s="466" t="s">
        <v>971</v>
      </c>
      <c r="JUC50" s="466" t="s">
        <v>972</v>
      </c>
      <c r="JUD50" s="466" t="s">
        <v>973</v>
      </c>
      <c r="JUE50" s="284">
        <v>35000000</v>
      </c>
      <c r="JUF50" s="276" t="s">
        <v>2836</v>
      </c>
      <c r="JUG50" s="463" t="s">
        <v>933</v>
      </c>
      <c r="JUH50" s="465" t="s">
        <v>969</v>
      </c>
      <c r="JUI50" s="466" t="s">
        <v>970</v>
      </c>
      <c r="JUJ50" s="466" t="s">
        <v>971</v>
      </c>
      <c r="JUK50" s="466" t="s">
        <v>972</v>
      </c>
      <c r="JUL50" s="466" t="s">
        <v>973</v>
      </c>
      <c r="JUM50" s="284">
        <v>35000000</v>
      </c>
      <c r="JUN50" s="276" t="s">
        <v>2836</v>
      </c>
      <c r="JUO50" s="463" t="s">
        <v>933</v>
      </c>
      <c r="JUP50" s="465" t="s">
        <v>969</v>
      </c>
      <c r="JUQ50" s="466" t="s">
        <v>970</v>
      </c>
      <c r="JUR50" s="466" t="s">
        <v>971</v>
      </c>
      <c r="JUS50" s="466" t="s">
        <v>972</v>
      </c>
      <c r="JUT50" s="466" t="s">
        <v>973</v>
      </c>
      <c r="JUU50" s="284">
        <v>35000000</v>
      </c>
      <c r="JUV50" s="276" t="s">
        <v>2836</v>
      </c>
      <c r="JUW50" s="463" t="s">
        <v>933</v>
      </c>
      <c r="JUX50" s="465" t="s">
        <v>969</v>
      </c>
      <c r="JUY50" s="466" t="s">
        <v>970</v>
      </c>
      <c r="JUZ50" s="466" t="s">
        <v>971</v>
      </c>
      <c r="JVA50" s="466" t="s">
        <v>972</v>
      </c>
      <c r="JVB50" s="466" t="s">
        <v>973</v>
      </c>
      <c r="JVC50" s="284">
        <v>35000000</v>
      </c>
      <c r="JVD50" s="276" t="s">
        <v>2836</v>
      </c>
      <c r="JVE50" s="463" t="s">
        <v>933</v>
      </c>
      <c r="JVF50" s="465" t="s">
        <v>969</v>
      </c>
      <c r="JVG50" s="466" t="s">
        <v>970</v>
      </c>
      <c r="JVH50" s="466" t="s">
        <v>971</v>
      </c>
      <c r="JVI50" s="466" t="s">
        <v>972</v>
      </c>
      <c r="JVJ50" s="466" t="s">
        <v>973</v>
      </c>
      <c r="JVK50" s="284">
        <v>35000000</v>
      </c>
      <c r="JVL50" s="276" t="s">
        <v>2836</v>
      </c>
      <c r="JVM50" s="463" t="s">
        <v>933</v>
      </c>
      <c r="JVN50" s="465" t="s">
        <v>969</v>
      </c>
      <c r="JVO50" s="466" t="s">
        <v>970</v>
      </c>
      <c r="JVP50" s="466" t="s">
        <v>971</v>
      </c>
      <c r="JVQ50" s="466" t="s">
        <v>972</v>
      </c>
      <c r="JVR50" s="466" t="s">
        <v>973</v>
      </c>
      <c r="JVS50" s="284">
        <v>35000000</v>
      </c>
      <c r="JVT50" s="276" t="s">
        <v>2836</v>
      </c>
      <c r="JVU50" s="463" t="s">
        <v>933</v>
      </c>
      <c r="JVV50" s="465" t="s">
        <v>969</v>
      </c>
      <c r="JVW50" s="466" t="s">
        <v>970</v>
      </c>
      <c r="JVX50" s="466" t="s">
        <v>971</v>
      </c>
      <c r="JVY50" s="466" t="s">
        <v>972</v>
      </c>
      <c r="JVZ50" s="466" t="s">
        <v>973</v>
      </c>
      <c r="JWA50" s="284">
        <v>35000000</v>
      </c>
      <c r="JWB50" s="276" t="s">
        <v>2836</v>
      </c>
      <c r="JWC50" s="463" t="s">
        <v>933</v>
      </c>
      <c r="JWD50" s="465" t="s">
        <v>969</v>
      </c>
      <c r="JWE50" s="466" t="s">
        <v>970</v>
      </c>
      <c r="JWF50" s="466" t="s">
        <v>971</v>
      </c>
      <c r="JWG50" s="466" t="s">
        <v>972</v>
      </c>
      <c r="JWH50" s="466" t="s">
        <v>973</v>
      </c>
      <c r="JWI50" s="284">
        <v>35000000</v>
      </c>
      <c r="JWJ50" s="276" t="s">
        <v>2836</v>
      </c>
      <c r="JWK50" s="463" t="s">
        <v>933</v>
      </c>
      <c r="JWL50" s="465" t="s">
        <v>969</v>
      </c>
      <c r="JWM50" s="466" t="s">
        <v>970</v>
      </c>
      <c r="JWN50" s="466" t="s">
        <v>971</v>
      </c>
      <c r="JWO50" s="466" t="s">
        <v>972</v>
      </c>
      <c r="JWP50" s="466" t="s">
        <v>973</v>
      </c>
      <c r="JWQ50" s="284">
        <v>35000000</v>
      </c>
      <c r="JWR50" s="276" t="s">
        <v>2836</v>
      </c>
      <c r="JWS50" s="463" t="s">
        <v>933</v>
      </c>
      <c r="JWT50" s="465" t="s">
        <v>969</v>
      </c>
      <c r="JWU50" s="466" t="s">
        <v>970</v>
      </c>
      <c r="JWV50" s="466" t="s">
        <v>971</v>
      </c>
      <c r="JWW50" s="466" t="s">
        <v>972</v>
      </c>
      <c r="JWX50" s="466" t="s">
        <v>973</v>
      </c>
      <c r="JWY50" s="284">
        <v>35000000</v>
      </c>
      <c r="JWZ50" s="276" t="s">
        <v>2836</v>
      </c>
      <c r="JXA50" s="463" t="s">
        <v>933</v>
      </c>
      <c r="JXB50" s="465" t="s">
        <v>969</v>
      </c>
      <c r="JXC50" s="466" t="s">
        <v>970</v>
      </c>
      <c r="JXD50" s="466" t="s">
        <v>971</v>
      </c>
      <c r="JXE50" s="466" t="s">
        <v>972</v>
      </c>
      <c r="JXF50" s="466" t="s">
        <v>973</v>
      </c>
      <c r="JXG50" s="284">
        <v>35000000</v>
      </c>
      <c r="JXH50" s="276" t="s">
        <v>2836</v>
      </c>
      <c r="JXI50" s="463" t="s">
        <v>933</v>
      </c>
      <c r="JXJ50" s="465" t="s">
        <v>969</v>
      </c>
      <c r="JXK50" s="466" t="s">
        <v>970</v>
      </c>
      <c r="JXL50" s="466" t="s">
        <v>971</v>
      </c>
      <c r="JXM50" s="466" t="s">
        <v>972</v>
      </c>
      <c r="JXN50" s="466" t="s">
        <v>973</v>
      </c>
      <c r="JXO50" s="284">
        <v>35000000</v>
      </c>
      <c r="JXP50" s="276" t="s">
        <v>2836</v>
      </c>
      <c r="JXQ50" s="463" t="s">
        <v>933</v>
      </c>
      <c r="JXR50" s="465" t="s">
        <v>969</v>
      </c>
      <c r="JXS50" s="466" t="s">
        <v>970</v>
      </c>
      <c r="JXT50" s="466" t="s">
        <v>971</v>
      </c>
      <c r="JXU50" s="466" t="s">
        <v>972</v>
      </c>
      <c r="JXV50" s="466" t="s">
        <v>973</v>
      </c>
      <c r="JXW50" s="284">
        <v>35000000</v>
      </c>
      <c r="JXX50" s="276" t="s">
        <v>2836</v>
      </c>
      <c r="JXY50" s="463" t="s">
        <v>933</v>
      </c>
      <c r="JXZ50" s="465" t="s">
        <v>969</v>
      </c>
      <c r="JYA50" s="466" t="s">
        <v>970</v>
      </c>
      <c r="JYB50" s="466" t="s">
        <v>971</v>
      </c>
      <c r="JYC50" s="466" t="s">
        <v>972</v>
      </c>
      <c r="JYD50" s="466" t="s">
        <v>973</v>
      </c>
      <c r="JYE50" s="284">
        <v>35000000</v>
      </c>
      <c r="JYF50" s="276" t="s">
        <v>2836</v>
      </c>
      <c r="JYG50" s="463" t="s">
        <v>933</v>
      </c>
      <c r="JYH50" s="465" t="s">
        <v>969</v>
      </c>
      <c r="JYI50" s="466" t="s">
        <v>970</v>
      </c>
      <c r="JYJ50" s="466" t="s">
        <v>971</v>
      </c>
      <c r="JYK50" s="466" t="s">
        <v>972</v>
      </c>
      <c r="JYL50" s="466" t="s">
        <v>973</v>
      </c>
      <c r="JYM50" s="284">
        <v>35000000</v>
      </c>
      <c r="JYN50" s="276" t="s">
        <v>2836</v>
      </c>
      <c r="JYO50" s="463" t="s">
        <v>933</v>
      </c>
      <c r="JYP50" s="465" t="s">
        <v>969</v>
      </c>
      <c r="JYQ50" s="466" t="s">
        <v>970</v>
      </c>
      <c r="JYR50" s="466" t="s">
        <v>971</v>
      </c>
      <c r="JYS50" s="466" t="s">
        <v>972</v>
      </c>
      <c r="JYT50" s="466" t="s">
        <v>973</v>
      </c>
      <c r="JYU50" s="284">
        <v>35000000</v>
      </c>
      <c r="JYV50" s="276" t="s">
        <v>2836</v>
      </c>
      <c r="JYW50" s="463" t="s">
        <v>933</v>
      </c>
      <c r="JYX50" s="465" t="s">
        <v>969</v>
      </c>
      <c r="JYY50" s="466" t="s">
        <v>970</v>
      </c>
      <c r="JYZ50" s="466" t="s">
        <v>971</v>
      </c>
      <c r="JZA50" s="466" t="s">
        <v>972</v>
      </c>
      <c r="JZB50" s="466" t="s">
        <v>973</v>
      </c>
      <c r="JZC50" s="284">
        <v>35000000</v>
      </c>
      <c r="JZD50" s="276" t="s">
        <v>2836</v>
      </c>
      <c r="JZE50" s="463" t="s">
        <v>933</v>
      </c>
      <c r="JZF50" s="465" t="s">
        <v>969</v>
      </c>
      <c r="JZG50" s="466" t="s">
        <v>970</v>
      </c>
      <c r="JZH50" s="466" t="s">
        <v>971</v>
      </c>
      <c r="JZI50" s="466" t="s">
        <v>972</v>
      </c>
      <c r="JZJ50" s="466" t="s">
        <v>973</v>
      </c>
      <c r="JZK50" s="284">
        <v>35000000</v>
      </c>
      <c r="JZL50" s="276" t="s">
        <v>2836</v>
      </c>
      <c r="JZM50" s="463" t="s">
        <v>933</v>
      </c>
      <c r="JZN50" s="465" t="s">
        <v>969</v>
      </c>
      <c r="JZO50" s="466" t="s">
        <v>970</v>
      </c>
      <c r="JZP50" s="466" t="s">
        <v>971</v>
      </c>
      <c r="JZQ50" s="466" t="s">
        <v>972</v>
      </c>
      <c r="JZR50" s="466" t="s">
        <v>973</v>
      </c>
      <c r="JZS50" s="284">
        <v>35000000</v>
      </c>
      <c r="JZT50" s="276" t="s">
        <v>2836</v>
      </c>
      <c r="JZU50" s="463" t="s">
        <v>933</v>
      </c>
      <c r="JZV50" s="465" t="s">
        <v>969</v>
      </c>
      <c r="JZW50" s="466" t="s">
        <v>970</v>
      </c>
      <c r="JZX50" s="466" t="s">
        <v>971</v>
      </c>
      <c r="JZY50" s="466" t="s">
        <v>972</v>
      </c>
      <c r="JZZ50" s="466" t="s">
        <v>973</v>
      </c>
      <c r="KAA50" s="284">
        <v>35000000</v>
      </c>
      <c r="KAB50" s="276" t="s">
        <v>2836</v>
      </c>
      <c r="KAC50" s="463" t="s">
        <v>933</v>
      </c>
      <c r="KAD50" s="465" t="s">
        <v>969</v>
      </c>
      <c r="KAE50" s="466" t="s">
        <v>970</v>
      </c>
      <c r="KAF50" s="466" t="s">
        <v>971</v>
      </c>
      <c r="KAG50" s="466" t="s">
        <v>972</v>
      </c>
      <c r="KAH50" s="466" t="s">
        <v>973</v>
      </c>
      <c r="KAI50" s="284">
        <v>35000000</v>
      </c>
      <c r="KAJ50" s="276" t="s">
        <v>2836</v>
      </c>
      <c r="KAK50" s="463" t="s">
        <v>933</v>
      </c>
      <c r="KAL50" s="465" t="s">
        <v>969</v>
      </c>
      <c r="KAM50" s="466" t="s">
        <v>970</v>
      </c>
      <c r="KAN50" s="466" t="s">
        <v>971</v>
      </c>
      <c r="KAO50" s="466" t="s">
        <v>972</v>
      </c>
      <c r="KAP50" s="466" t="s">
        <v>973</v>
      </c>
      <c r="KAQ50" s="284">
        <v>35000000</v>
      </c>
      <c r="KAR50" s="276" t="s">
        <v>2836</v>
      </c>
      <c r="KAS50" s="463" t="s">
        <v>933</v>
      </c>
      <c r="KAT50" s="465" t="s">
        <v>969</v>
      </c>
      <c r="KAU50" s="466" t="s">
        <v>970</v>
      </c>
      <c r="KAV50" s="466" t="s">
        <v>971</v>
      </c>
      <c r="KAW50" s="466" t="s">
        <v>972</v>
      </c>
      <c r="KAX50" s="466" t="s">
        <v>973</v>
      </c>
      <c r="KAY50" s="284">
        <v>35000000</v>
      </c>
      <c r="KAZ50" s="276" t="s">
        <v>2836</v>
      </c>
      <c r="KBA50" s="463" t="s">
        <v>933</v>
      </c>
      <c r="KBB50" s="465" t="s">
        <v>969</v>
      </c>
      <c r="KBC50" s="466" t="s">
        <v>970</v>
      </c>
      <c r="KBD50" s="466" t="s">
        <v>971</v>
      </c>
      <c r="KBE50" s="466" t="s">
        <v>972</v>
      </c>
      <c r="KBF50" s="466" t="s">
        <v>973</v>
      </c>
      <c r="KBG50" s="284">
        <v>35000000</v>
      </c>
      <c r="KBH50" s="276" t="s">
        <v>2836</v>
      </c>
      <c r="KBI50" s="463" t="s">
        <v>933</v>
      </c>
      <c r="KBJ50" s="465" t="s">
        <v>969</v>
      </c>
      <c r="KBK50" s="466" t="s">
        <v>970</v>
      </c>
      <c r="KBL50" s="466" t="s">
        <v>971</v>
      </c>
      <c r="KBM50" s="466" t="s">
        <v>972</v>
      </c>
      <c r="KBN50" s="466" t="s">
        <v>973</v>
      </c>
      <c r="KBO50" s="284">
        <v>35000000</v>
      </c>
      <c r="KBP50" s="276" t="s">
        <v>2836</v>
      </c>
      <c r="KBQ50" s="463" t="s">
        <v>933</v>
      </c>
      <c r="KBR50" s="465" t="s">
        <v>969</v>
      </c>
      <c r="KBS50" s="466" t="s">
        <v>970</v>
      </c>
      <c r="KBT50" s="466" t="s">
        <v>971</v>
      </c>
      <c r="KBU50" s="466" t="s">
        <v>972</v>
      </c>
      <c r="KBV50" s="466" t="s">
        <v>973</v>
      </c>
      <c r="KBW50" s="284">
        <v>35000000</v>
      </c>
      <c r="KBX50" s="276" t="s">
        <v>2836</v>
      </c>
      <c r="KBY50" s="463" t="s">
        <v>933</v>
      </c>
      <c r="KBZ50" s="465" t="s">
        <v>969</v>
      </c>
      <c r="KCA50" s="466" t="s">
        <v>970</v>
      </c>
      <c r="KCB50" s="466" t="s">
        <v>971</v>
      </c>
      <c r="KCC50" s="466" t="s">
        <v>972</v>
      </c>
      <c r="KCD50" s="466" t="s">
        <v>973</v>
      </c>
      <c r="KCE50" s="284">
        <v>35000000</v>
      </c>
      <c r="KCF50" s="276" t="s">
        <v>2836</v>
      </c>
      <c r="KCG50" s="463" t="s">
        <v>933</v>
      </c>
      <c r="KCH50" s="465" t="s">
        <v>969</v>
      </c>
      <c r="KCI50" s="466" t="s">
        <v>970</v>
      </c>
      <c r="KCJ50" s="466" t="s">
        <v>971</v>
      </c>
      <c r="KCK50" s="466" t="s">
        <v>972</v>
      </c>
      <c r="KCL50" s="466" t="s">
        <v>973</v>
      </c>
      <c r="KCM50" s="284">
        <v>35000000</v>
      </c>
      <c r="KCN50" s="276" t="s">
        <v>2836</v>
      </c>
      <c r="KCO50" s="463" t="s">
        <v>933</v>
      </c>
      <c r="KCP50" s="465" t="s">
        <v>969</v>
      </c>
      <c r="KCQ50" s="466" t="s">
        <v>970</v>
      </c>
      <c r="KCR50" s="466" t="s">
        <v>971</v>
      </c>
      <c r="KCS50" s="466" t="s">
        <v>972</v>
      </c>
      <c r="KCT50" s="466" t="s">
        <v>973</v>
      </c>
      <c r="KCU50" s="284">
        <v>35000000</v>
      </c>
      <c r="KCV50" s="276" t="s">
        <v>2836</v>
      </c>
      <c r="KCW50" s="463" t="s">
        <v>933</v>
      </c>
      <c r="KCX50" s="465" t="s">
        <v>969</v>
      </c>
      <c r="KCY50" s="466" t="s">
        <v>970</v>
      </c>
      <c r="KCZ50" s="466" t="s">
        <v>971</v>
      </c>
      <c r="KDA50" s="466" t="s">
        <v>972</v>
      </c>
      <c r="KDB50" s="466" t="s">
        <v>973</v>
      </c>
      <c r="KDC50" s="284">
        <v>35000000</v>
      </c>
      <c r="KDD50" s="276" t="s">
        <v>2836</v>
      </c>
      <c r="KDE50" s="463" t="s">
        <v>933</v>
      </c>
      <c r="KDF50" s="465" t="s">
        <v>969</v>
      </c>
      <c r="KDG50" s="466" t="s">
        <v>970</v>
      </c>
      <c r="KDH50" s="466" t="s">
        <v>971</v>
      </c>
      <c r="KDI50" s="466" t="s">
        <v>972</v>
      </c>
      <c r="KDJ50" s="466" t="s">
        <v>973</v>
      </c>
      <c r="KDK50" s="284">
        <v>35000000</v>
      </c>
      <c r="KDL50" s="276" t="s">
        <v>2836</v>
      </c>
      <c r="KDM50" s="463" t="s">
        <v>933</v>
      </c>
      <c r="KDN50" s="465" t="s">
        <v>969</v>
      </c>
      <c r="KDO50" s="466" t="s">
        <v>970</v>
      </c>
      <c r="KDP50" s="466" t="s">
        <v>971</v>
      </c>
      <c r="KDQ50" s="466" t="s">
        <v>972</v>
      </c>
      <c r="KDR50" s="466" t="s">
        <v>973</v>
      </c>
      <c r="KDS50" s="284">
        <v>35000000</v>
      </c>
      <c r="KDT50" s="276" t="s">
        <v>2836</v>
      </c>
      <c r="KDU50" s="463" t="s">
        <v>933</v>
      </c>
      <c r="KDV50" s="465" t="s">
        <v>969</v>
      </c>
      <c r="KDW50" s="466" t="s">
        <v>970</v>
      </c>
      <c r="KDX50" s="466" t="s">
        <v>971</v>
      </c>
      <c r="KDY50" s="466" t="s">
        <v>972</v>
      </c>
      <c r="KDZ50" s="466" t="s">
        <v>973</v>
      </c>
      <c r="KEA50" s="284">
        <v>35000000</v>
      </c>
      <c r="KEB50" s="276" t="s">
        <v>2836</v>
      </c>
      <c r="KEC50" s="463" t="s">
        <v>933</v>
      </c>
      <c r="KED50" s="465" t="s">
        <v>969</v>
      </c>
      <c r="KEE50" s="466" t="s">
        <v>970</v>
      </c>
      <c r="KEF50" s="466" t="s">
        <v>971</v>
      </c>
      <c r="KEG50" s="466" t="s">
        <v>972</v>
      </c>
      <c r="KEH50" s="466" t="s">
        <v>973</v>
      </c>
      <c r="KEI50" s="284">
        <v>35000000</v>
      </c>
      <c r="KEJ50" s="276" t="s">
        <v>2836</v>
      </c>
      <c r="KEK50" s="463" t="s">
        <v>933</v>
      </c>
      <c r="KEL50" s="465" t="s">
        <v>969</v>
      </c>
      <c r="KEM50" s="466" t="s">
        <v>970</v>
      </c>
      <c r="KEN50" s="466" t="s">
        <v>971</v>
      </c>
      <c r="KEO50" s="466" t="s">
        <v>972</v>
      </c>
      <c r="KEP50" s="466" t="s">
        <v>973</v>
      </c>
      <c r="KEQ50" s="284">
        <v>35000000</v>
      </c>
      <c r="KER50" s="276" t="s">
        <v>2836</v>
      </c>
      <c r="KES50" s="463" t="s">
        <v>933</v>
      </c>
      <c r="KET50" s="465" t="s">
        <v>969</v>
      </c>
      <c r="KEU50" s="466" t="s">
        <v>970</v>
      </c>
      <c r="KEV50" s="466" t="s">
        <v>971</v>
      </c>
      <c r="KEW50" s="466" t="s">
        <v>972</v>
      </c>
      <c r="KEX50" s="466" t="s">
        <v>973</v>
      </c>
      <c r="KEY50" s="284">
        <v>35000000</v>
      </c>
      <c r="KEZ50" s="276" t="s">
        <v>2836</v>
      </c>
      <c r="KFA50" s="463" t="s">
        <v>933</v>
      </c>
      <c r="KFB50" s="465" t="s">
        <v>969</v>
      </c>
      <c r="KFC50" s="466" t="s">
        <v>970</v>
      </c>
      <c r="KFD50" s="466" t="s">
        <v>971</v>
      </c>
      <c r="KFE50" s="466" t="s">
        <v>972</v>
      </c>
      <c r="KFF50" s="466" t="s">
        <v>973</v>
      </c>
      <c r="KFG50" s="284">
        <v>35000000</v>
      </c>
      <c r="KFH50" s="276" t="s">
        <v>2836</v>
      </c>
      <c r="KFI50" s="463" t="s">
        <v>933</v>
      </c>
      <c r="KFJ50" s="465" t="s">
        <v>969</v>
      </c>
      <c r="KFK50" s="466" t="s">
        <v>970</v>
      </c>
      <c r="KFL50" s="466" t="s">
        <v>971</v>
      </c>
      <c r="KFM50" s="466" t="s">
        <v>972</v>
      </c>
      <c r="KFN50" s="466" t="s">
        <v>973</v>
      </c>
      <c r="KFO50" s="284">
        <v>35000000</v>
      </c>
      <c r="KFP50" s="276" t="s">
        <v>2836</v>
      </c>
      <c r="KFQ50" s="463" t="s">
        <v>933</v>
      </c>
      <c r="KFR50" s="465" t="s">
        <v>969</v>
      </c>
      <c r="KFS50" s="466" t="s">
        <v>970</v>
      </c>
      <c r="KFT50" s="466" t="s">
        <v>971</v>
      </c>
      <c r="KFU50" s="466" t="s">
        <v>972</v>
      </c>
      <c r="KFV50" s="466" t="s">
        <v>973</v>
      </c>
      <c r="KFW50" s="284">
        <v>35000000</v>
      </c>
      <c r="KFX50" s="276" t="s">
        <v>2836</v>
      </c>
      <c r="KFY50" s="463" t="s">
        <v>933</v>
      </c>
      <c r="KFZ50" s="465" t="s">
        <v>969</v>
      </c>
      <c r="KGA50" s="466" t="s">
        <v>970</v>
      </c>
      <c r="KGB50" s="466" t="s">
        <v>971</v>
      </c>
      <c r="KGC50" s="466" t="s">
        <v>972</v>
      </c>
      <c r="KGD50" s="466" t="s">
        <v>973</v>
      </c>
      <c r="KGE50" s="284">
        <v>35000000</v>
      </c>
      <c r="KGF50" s="276" t="s">
        <v>2836</v>
      </c>
      <c r="KGG50" s="463" t="s">
        <v>933</v>
      </c>
      <c r="KGH50" s="465" t="s">
        <v>969</v>
      </c>
      <c r="KGI50" s="466" t="s">
        <v>970</v>
      </c>
      <c r="KGJ50" s="466" t="s">
        <v>971</v>
      </c>
      <c r="KGK50" s="466" t="s">
        <v>972</v>
      </c>
      <c r="KGL50" s="466" t="s">
        <v>973</v>
      </c>
      <c r="KGM50" s="284">
        <v>35000000</v>
      </c>
      <c r="KGN50" s="276" t="s">
        <v>2836</v>
      </c>
      <c r="KGO50" s="463" t="s">
        <v>933</v>
      </c>
      <c r="KGP50" s="465" t="s">
        <v>969</v>
      </c>
      <c r="KGQ50" s="466" t="s">
        <v>970</v>
      </c>
      <c r="KGR50" s="466" t="s">
        <v>971</v>
      </c>
      <c r="KGS50" s="466" t="s">
        <v>972</v>
      </c>
      <c r="KGT50" s="466" t="s">
        <v>973</v>
      </c>
      <c r="KGU50" s="284">
        <v>35000000</v>
      </c>
      <c r="KGV50" s="276" t="s">
        <v>2836</v>
      </c>
      <c r="KGW50" s="463" t="s">
        <v>933</v>
      </c>
      <c r="KGX50" s="465" t="s">
        <v>969</v>
      </c>
      <c r="KGY50" s="466" t="s">
        <v>970</v>
      </c>
      <c r="KGZ50" s="466" t="s">
        <v>971</v>
      </c>
      <c r="KHA50" s="466" t="s">
        <v>972</v>
      </c>
      <c r="KHB50" s="466" t="s">
        <v>973</v>
      </c>
      <c r="KHC50" s="284">
        <v>35000000</v>
      </c>
      <c r="KHD50" s="276" t="s">
        <v>2836</v>
      </c>
      <c r="KHE50" s="463" t="s">
        <v>933</v>
      </c>
      <c r="KHF50" s="465" t="s">
        <v>969</v>
      </c>
      <c r="KHG50" s="466" t="s">
        <v>970</v>
      </c>
      <c r="KHH50" s="466" t="s">
        <v>971</v>
      </c>
      <c r="KHI50" s="466" t="s">
        <v>972</v>
      </c>
      <c r="KHJ50" s="466" t="s">
        <v>973</v>
      </c>
      <c r="KHK50" s="284">
        <v>35000000</v>
      </c>
      <c r="KHL50" s="276" t="s">
        <v>2836</v>
      </c>
      <c r="KHM50" s="463" t="s">
        <v>933</v>
      </c>
      <c r="KHN50" s="465" t="s">
        <v>969</v>
      </c>
      <c r="KHO50" s="466" t="s">
        <v>970</v>
      </c>
      <c r="KHP50" s="466" t="s">
        <v>971</v>
      </c>
      <c r="KHQ50" s="466" t="s">
        <v>972</v>
      </c>
      <c r="KHR50" s="466" t="s">
        <v>973</v>
      </c>
      <c r="KHS50" s="284">
        <v>35000000</v>
      </c>
      <c r="KHT50" s="276" t="s">
        <v>2836</v>
      </c>
      <c r="KHU50" s="463" t="s">
        <v>933</v>
      </c>
      <c r="KHV50" s="465" t="s">
        <v>969</v>
      </c>
      <c r="KHW50" s="466" t="s">
        <v>970</v>
      </c>
      <c r="KHX50" s="466" t="s">
        <v>971</v>
      </c>
      <c r="KHY50" s="466" t="s">
        <v>972</v>
      </c>
      <c r="KHZ50" s="466" t="s">
        <v>973</v>
      </c>
      <c r="KIA50" s="284">
        <v>35000000</v>
      </c>
      <c r="KIB50" s="276" t="s">
        <v>2836</v>
      </c>
      <c r="KIC50" s="463" t="s">
        <v>933</v>
      </c>
      <c r="KID50" s="465" t="s">
        <v>969</v>
      </c>
      <c r="KIE50" s="466" t="s">
        <v>970</v>
      </c>
      <c r="KIF50" s="466" t="s">
        <v>971</v>
      </c>
      <c r="KIG50" s="466" t="s">
        <v>972</v>
      </c>
      <c r="KIH50" s="466" t="s">
        <v>973</v>
      </c>
      <c r="KII50" s="284">
        <v>35000000</v>
      </c>
      <c r="KIJ50" s="276" t="s">
        <v>2836</v>
      </c>
      <c r="KIK50" s="463" t="s">
        <v>933</v>
      </c>
      <c r="KIL50" s="465" t="s">
        <v>969</v>
      </c>
      <c r="KIM50" s="466" t="s">
        <v>970</v>
      </c>
      <c r="KIN50" s="466" t="s">
        <v>971</v>
      </c>
      <c r="KIO50" s="466" t="s">
        <v>972</v>
      </c>
      <c r="KIP50" s="466" t="s">
        <v>973</v>
      </c>
      <c r="KIQ50" s="284">
        <v>35000000</v>
      </c>
      <c r="KIR50" s="276" t="s">
        <v>2836</v>
      </c>
      <c r="KIS50" s="463" t="s">
        <v>933</v>
      </c>
      <c r="KIT50" s="465" t="s">
        <v>969</v>
      </c>
      <c r="KIU50" s="466" t="s">
        <v>970</v>
      </c>
      <c r="KIV50" s="466" t="s">
        <v>971</v>
      </c>
      <c r="KIW50" s="466" t="s">
        <v>972</v>
      </c>
      <c r="KIX50" s="466" t="s">
        <v>973</v>
      </c>
      <c r="KIY50" s="284">
        <v>35000000</v>
      </c>
      <c r="KIZ50" s="276" t="s">
        <v>2836</v>
      </c>
      <c r="KJA50" s="463" t="s">
        <v>933</v>
      </c>
      <c r="KJB50" s="465" t="s">
        <v>969</v>
      </c>
      <c r="KJC50" s="466" t="s">
        <v>970</v>
      </c>
      <c r="KJD50" s="466" t="s">
        <v>971</v>
      </c>
      <c r="KJE50" s="466" t="s">
        <v>972</v>
      </c>
      <c r="KJF50" s="466" t="s">
        <v>973</v>
      </c>
      <c r="KJG50" s="284">
        <v>35000000</v>
      </c>
      <c r="KJH50" s="276" t="s">
        <v>2836</v>
      </c>
      <c r="KJI50" s="463" t="s">
        <v>933</v>
      </c>
      <c r="KJJ50" s="465" t="s">
        <v>969</v>
      </c>
      <c r="KJK50" s="466" t="s">
        <v>970</v>
      </c>
      <c r="KJL50" s="466" t="s">
        <v>971</v>
      </c>
      <c r="KJM50" s="466" t="s">
        <v>972</v>
      </c>
      <c r="KJN50" s="466" t="s">
        <v>973</v>
      </c>
      <c r="KJO50" s="284">
        <v>35000000</v>
      </c>
      <c r="KJP50" s="276" t="s">
        <v>2836</v>
      </c>
      <c r="KJQ50" s="463" t="s">
        <v>933</v>
      </c>
      <c r="KJR50" s="465" t="s">
        <v>969</v>
      </c>
      <c r="KJS50" s="466" t="s">
        <v>970</v>
      </c>
      <c r="KJT50" s="466" t="s">
        <v>971</v>
      </c>
      <c r="KJU50" s="466" t="s">
        <v>972</v>
      </c>
      <c r="KJV50" s="466" t="s">
        <v>973</v>
      </c>
      <c r="KJW50" s="284">
        <v>35000000</v>
      </c>
      <c r="KJX50" s="276" t="s">
        <v>2836</v>
      </c>
      <c r="KJY50" s="463" t="s">
        <v>933</v>
      </c>
      <c r="KJZ50" s="465" t="s">
        <v>969</v>
      </c>
      <c r="KKA50" s="466" t="s">
        <v>970</v>
      </c>
      <c r="KKB50" s="466" t="s">
        <v>971</v>
      </c>
      <c r="KKC50" s="466" t="s">
        <v>972</v>
      </c>
      <c r="KKD50" s="466" t="s">
        <v>973</v>
      </c>
      <c r="KKE50" s="284">
        <v>35000000</v>
      </c>
      <c r="KKF50" s="276" t="s">
        <v>2836</v>
      </c>
      <c r="KKG50" s="463" t="s">
        <v>933</v>
      </c>
      <c r="KKH50" s="465" t="s">
        <v>969</v>
      </c>
      <c r="KKI50" s="466" t="s">
        <v>970</v>
      </c>
      <c r="KKJ50" s="466" t="s">
        <v>971</v>
      </c>
      <c r="KKK50" s="466" t="s">
        <v>972</v>
      </c>
      <c r="KKL50" s="466" t="s">
        <v>973</v>
      </c>
      <c r="KKM50" s="284">
        <v>35000000</v>
      </c>
      <c r="KKN50" s="276" t="s">
        <v>2836</v>
      </c>
      <c r="KKO50" s="463" t="s">
        <v>933</v>
      </c>
      <c r="KKP50" s="465" t="s">
        <v>969</v>
      </c>
      <c r="KKQ50" s="466" t="s">
        <v>970</v>
      </c>
      <c r="KKR50" s="466" t="s">
        <v>971</v>
      </c>
      <c r="KKS50" s="466" t="s">
        <v>972</v>
      </c>
      <c r="KKT50" s="466" t="s">
        <v>973</v>
      </c>
      <c r="KKU50" s="284">
        <v>35000000</v>
      </c>
      <c r="KKV50" s="276" t="s">
        <v>2836</v>
      </c>
      <c r="KKW50" s="463" t="s">
        <v>933</v>
      </c>
      <c r="KKX50" s="465" t="s">
        <v>969</v>
      </c>
      <c r="KKY50" s="466" t="s">
        <v>970</v>
      </c>
      <c r="KKZ50" s="466" t="s">
        <v>971</v>
      </c>
      <c r="KLA50" s="466" t="s">
        <v>972</v>
      </c>
      <c r="KLB50" s="466" t="s">
        <v>973</v>
      </c>
      <c r="KLC50" s="284">
        <v>35000000</v>
      </c>
      <c r="KLD50" s="276" t="s">
        <v>2836</v>
      </c>
      <c r="KLE50" s="463" t="s">
        <v>933</v>
      </c>
      <c r="KLF50" s="465" t="s">
        <v>969</v>
      </c>
      <c r="KLG50" s="466" t="s">
        <v>970</v>
      </c>
      <c r="KLH50" s="466" t="s">
        <v>971</v>
      </c>
      <c r="KLI50" s="466" t="s">
        <v>972</v>
      </c>
      <c r="KLJ50" s="466" t="s">
        <v>973</v>
      </c>
      <c r="KLK50" s="284">
        <v>35000000</v>
      </c>
      <c r="KLL50" s="276" t="s">
        <v>2836</v>
      </c>
      <c r="KLM50" s="463" t="s">
        <v>933</v>
      </c>
      <c r="KLN50" s="465" t="s">
        <v>969</v>
      </c>
      <c r="KLO50" s="466" t="s">
        <v>970</v>
      </c>
      <c r="KLP50" s="466" t="s">
        <v>971</v>
      </c>
      <c r="KLQ50" s="466" t="s">
        <v>972</v>
      </c>
      <c r="KLR50" s="466" t="s">
        <v>973</v>
      </c>
      <c r="KLS50" s="284">
        <v>35000000</v>
      </c>
      <c r="KLT50" s="276" t="s">
        <v>2836</v>
      </c>
      <c r="KLU50" s="463" t="s">
        <v>933</v>
      </c>
      <c r="KLV50" s="465" t="s">
        <v>969</v>
      </c>
      <c r="KLW50" s="466" t="s">
        <v>970</v>
      </c>
      <c r="KLX50" s="466" t="s">
        <v>971</v>
      </c>
      <c r="KLY50" s="466" t="s">
        <v>972</v>
      </c>
      <c r="KLZ50" s="466" t="s">
        <v>973</v>
      </c>
      <c r="KMA50" s="284">
        <v>35000000</v>
      </c>
      <c r="KMB50" s="276" t="s">
        <v>2836</v>
      </c>
      <c r="KMC50" s="463" t="s">
        <v>933</v>
      </c>
      <c r="KMD50" s="465" t="s">
        <v>969</v>
      </c>
      <c r="KME50" s="466" t="s">
        <v>970</v>
      </c>
      <c r="KMF50" s="466" t="s">
        <v>971</v>
      </c>
      <c r="KMG50" s="466" t="s">
        <v>972</v>
      </c>
      <c r="KMH50" s="466" t="s">
        <v>973</v>
      </c>
      <c r="KMI50" s="284">
        <v>35000000</v>
      </c>
      <c r="KMJ50" s="276" t="s">
        <v>2836</v>
      </c>
      <c r="KMK50" s="463" t="s">
        <v>933</v>
      </c>
      <c r="KML50" s="465" t="s">
        <v>969</v>
      </c>
      <c r="KMM50" s="466" t="s">
        <v>970</v>
      </c>
      <c r="KMN50" s="466" t="s">
        <v>971</v>
      </c>
      <c r="KMO50" s="466" t="s">
        <v>972</v>
      </c>
      <c r="KMP50" s="466" t="s">
        <v>973</v>
      </c>
      <c r="KMQ50" s="284">
        <v>35000000</v>
      </c>
      <c r="KMR50" s="276" t="s">
        <v>2836</v>
      </c>
      <c r="KMS50" s="463" t="s">
        <v>933</v>
      </c>
      <c r="KMT50" s="465" t="s">
        <v>969</v>
      </c>
      <c r="KMU50" s="466" t="s">
        <v>970</v>
      </c>
      <c r="KMV50" s="466" t="s">
        <v>971</v>
      </c>
      <c r="KMW50" s="466" t="s">
        <v>972</v>
      </c>
      <c r="KMX50" s="466" t="s">
        <v>973</v>
      </c>
      <c r="KMY50" s="284">
        <v>35000000</v>
      </c>
      <c r="KMZ50" s="276" t="s">
        <v>2836</v>
      </c>
      <c r="KNA50" s="463" t="s">
        <v>933</v>
      </c>
      <c r="KNB50" s="465" t="s">
        <v>969</v>
      </c>
      <c r="KNC50" s="466" t="s">
        <v>970</v>
      </c>
      <c r="KND50" s="466" t="s">
        <v>971</v>
      </c>
      <c r="KNE50" s="466" t="s">
        <v>972</v>
      </c>
      <c r="KNF50" s="466" t="s">
        <v>973</v>
      </c>
      <c r="KNG50" s="284">
        <v>35000000</v>
      </c>
      <c r="KNH50" s="276" t="s">
        <v>2836</v>
      </c>
      <c r="KNI50" s="463" t="s">
        <v>933</v>
      </c>
      <c r="KNJ50" s="465" t="s">
        <v>969</v>
      </c>
      <c r="KNK50" s="466" t="s">
        <v>970</v>
      </c>
      <c r="KNL50" s="466" t="s">
        <v>971</v>
      </c>
      <c r="KNM50" s="466" t="s">
        <v>972</v>
      </c>
      <c r="KNN50" s="466" t="s">
        <v>973</v>
      </c>
      <c r="KNO50" s="284">
        <v>35000000</v>
      </c>
      <c r="KNP50" s="276" t="s">
        <v>2836</v>
      </c>
      <c r="KNQ50" s="463" t="s">
        <v>933</v>
      </c>
      <c r="KNR50" s="465" t="s">
        <v>969</v>
      </c>
      <c r="KNS50" s="466" t="s">
        <v>970</v>
      </c>
      <c r="KNT50" s="466" t="s">
        <v>971</v>
      </c>
      <c r="KNU50" s="466" t="s">
        <v>972</v>
      </c>
      <c r="KNV50" s="466" t="s">
        <v>973</v>
      </c>
      <c r="KNW50" s="284">
        <v>35000000</v>
      </c>
      <c r="KNX50" s="276" t="s">
        <v>2836</v>
      </c>
      <c r="KNY50" s="463" t="s">
        <v>933</v>
      </c>
      <c r="KNZ50" s="465" t="s">
        <v>969</v>
      </c>
      <c r="KOA50" s="466" t="s">
        <v>970</v>
      </c>
      <c r="KOB50" s="466" t="s">
        <v>971</v>
      </c>
      <c r="KOC50" s="466" t="s">
        <v>972</v>
      </c>
      <c r="KOD50" s="466" t="s">
        <v>973</v>
      </c>
      <c r="KOE50" s="284">
        <v>35000000</v>
      </c>
      <c r="KOF50" s="276" t="s">
        <v>2836</v>
      </c>
      <c r="KOG50" s="463" t="s">
        <v>933</v>
      </c>
      <c r="KOH50" s="465" t="s">
        <v>969</v>
      </c>
      <c r="KOI50" s="466" t="s">
        <v>970</v>
      </c>
      <c r="KOJ50" s="466" t="s">
        <v>971</v>
      </c>
      <c r="KOK50" s="466" t="s">
        <v>972</v>
      </c>
      <c r="KOL50" s="466" t="s">
        <v>973</v>
      </c>
      <c r="KOM50" s="284">
        <v>35000000</v>
      </c>
      <c r="KON50" s="276" t="s">
        <v>2836</v>
      </c>
      <c r="KOO50" s="463" t="s">
        <v>933</v>
      </c>
      <c r="KOP50" s="465" t="s">
        <v>969</v>
      </c>
      <c r="KOQ50" s="466" t="s">
        <v>970</v>
      </c>
      <c r="KOR50" s="466" t="s">
        <v>971</v>
      </c>
      <c r="KOS50" s="466" t="s">
        <v>972</v>
      </c>
      <c r="KOT50" s="466" t="s">
        <v>973</v>
      </c>
      <c r="KOU50" s="284">
        <v>35000000</v>
      </c>
      <c r="KOV50" s="276" t="s">
        <v>2836</v>
      </c>
      <c r="KOW50" s="463" t="s">
        <v>933</v>
      </c>
      <c r="KOX50" s="465" t="s">
        <v>969</v>
      </c>
      <c r="KOY50" s="466" t="s">
        <v>970</v>
      </c>
      <c r="KOZ50" s="466" t="s">
        <v>971</v>
      </c>
      <c r="KPA50" s="466" t="s">
        <v>972</v>
      </c>
      <c r="KPB50" s="466" t="s">
        <v>973</v>
      </c>
      <c r="KPC50" s="284">
        <v>35000000</v>
      </c>
      <c r="KPD50" s="276" t="s">
        <v>2836</v>
      </c>
      <c r="KPE50" s="463" t="s">
        <v>933</v>
      </c>
      <c r="KPF50" s="465" t="s">
        <v>969</v>
      </c>
      <c r="KPG50" s="466" t="s">
        <v>970</v>
      </c>
      <c r="KPH50" s="466" t="s">
        <v>971</v>
      </c>
      <c r="KPI50" s="466" t="s">
        <v>972</v>
      </c>
      <c r="KPJ50" s="466" t="s">
        <v>973</v>
      </c>
      <c r="KPK50" s="284">
        <v>35000000</v>
      </c>
      <c r="KPL50" s="276" t="s">
        <v>2836</v>
      </c>
      <c r="KPM50" s="463" t="s">
        <v>933</v>
      </c>
      <c r="KPN50" s="465" t="s">
        <v>969</v>
      </c>
      <c r="KPO50" s="466" t="s">
        <v>970</v>
      </c>
      <c r="KPP50" s="466" t="s">
        <v>971</v>
      </c>
      <c r="KPQ50" s="466" t="s">
        <v>972</v>
      </c>
      <c r="KPR50" s="466" t="s">
        <v>973</v>
      </c>
      <c r="KPS50" s="284">
        <v>35000000</v>
      </c>
      <c r="KPT50" s="276" t="s">
        <v>2836</v>
      </c>
      <c r="KPU50" s="463" t="s">
        <v>933</v>
      </c>
      <c r="KPV50" s="465" t="s">
        <v>969</v>
      </c>
      <c r="KPW50" s="466" t="s">
        <v>970</v>
      </c>
      <c r="KPX50" s="466" t="s">
        <v>971</v>
      </c>
      <c r="KPY50" s="466" t="s">
        <v>972</v>
      </c>
      <c r="KPZ50" s="466" t="s">
        <v>973</v>
      </c>
      <c r="KQA50" s="284">
        <v>35000000</v>
      </c>
      <c r="KQB50" s="276" t="s">
        <v>2836</v>
      </c>
      <c r="KQC50" s="463" t="s">
        <v>933</v>
      </c>
      <c r="KQD50" s="465" t="s">
        <v>969</v>
      </c>
      <c r="KQE50" s="466" t="s">
        <v>970</v>
      </c>
      <c r="KQF50" s="466" t="s">
        <v>971</v>
      </c>
      <c r="KQG50" s="466" t="s">
        <v>972</v>
      </c>
      <c r="KQH50" s="466" t="s">
        <v>973</v>
      </c>
      <c r="KQI50" s="284">
        <v>35000000</v>
      </c>
      <c r="KQJ50" s="276" t="s">
        <v>2836</v>
      </c>
      <c r="KQK50" s="463" t="s">
        <v>933</v>
      </c>
      <c r="KQL50" s="465" t="s">
        <v>969</v>
      </c>
      <c r="KQM50" s="466" t="s">
        <v>970</v>
      </c>
      <c r="KQN50" s="466" t="s">
        <v>971</v>
      </c>
      <c r="KQO50" s="466" t="s">
        <v>972</v>
      </c>
      <c r="KQP50" s="466" t="s">
        <v>973</v>
      </c>
      <c r="KQQ50" s="284">
        <v>35000000</v>
      </c>
      <c r="KQR50" s="276" t="s">
        <v>2836</v>
      </c>
      <c r="KQS50" s="463" t="s">
        <v>933</v>
      </c>
      <c r="KQT50" s="465" t="s">
        <v>969</v>
      </c>
      <c r="KQU50" s="466" t="s">
        <v>970</v>
      </c>
      <c r="KQV50" s="466" t="s">
        <v>971</v>
      </c>
      <c r="KQW50" s="466" t="s">
        <v>972</v>
      </c>
      <c r="KQX50" s="466" t="s">
        <v>973</v>
      </c>
      <c r="KQY50" s="284">
        <v>35000000</v>
      </c>
      <c r="KQZ50" s="276" t="s">
        <v>2836</v>
      </c>
      <c r="KRA50" s="463" t="s">
        <v>933</v>
      </c>
      <c r="KRB50" s="465" t="s">
        <v>969</v>
      </c>
      <c r="KRC50" s="466" t="s">
        <v>970</v>
      </c>
      <c r="KRD50" s="466" t="s">
        <v>971</v>
      </c>
      <c r="KRE50" s="466" t="s">
        <v>972</v>
      </c>
      <c r="KRF50" s="466" t="s">
        <v>973</v>
      </c>
      <c r="KRG50" s="284">
        <v>35000000</v>
      </c>
      <c r="KRH50" s="276" t="s">
        <v>2836</v>
      </c>
      <c r="KRI50" s="463" t="s">
        <v>933</v>
      </c>
      <c r="KRJ50" s="465" t="s">
        <v>969</v>
      </c>
      <c r="KRK50" s="466" t="s">
        <v>970</v>
      </c>
      <c r="KRL50" s="466" t="s">
        <v>971</v>
      </c>
      <c r="KRM50" s="466" t="s">
        <v>972</v>
      </c>
      <c r="KRN50" s="466" t="s">
        <v>973</v>
      </c>
      <c r="KRO50" s="284">
        <v>35000000</v>
      </c>
      <c r="KRP50" s="276" t="s">
        <v>2836</v>
      </c>
      <c r="KRQ50" s="463" t="s">
        <v>933</v>
      </c>
      <c r="KRR50" s="465" t="s">
        <v>969</v>
      </c>
      <c r="KRS50" s="466" t="s">
        <v>970</v>
      </c>
      <c r="KRT50" s="466" t="s">
        <v>971</v>
      </c>
      <c r="KRU50" s="466" t="s">
        <v>972</v>
      </c>
      <c r="KRV50" s="466" t="s">
        <v>973</v>
      </c>
      <c r="KRW50" s="284">
        <v>35000000</v>
      </c>
      <c r="KRX50" s="276" t="s">
        <v>2836</v>
      </c>
      <c r="KRY50" s="463" t="s">
        <v>933</v>
      </c>
      <c r="KRZ50" s="465" t="s">
        <v>969</v>
      </c>
      <c r="KSA50" s="466" t="s">
        <v>970</v>
      </c>
      <c r="KSB50" s="466" t="s">
        <v>971</v>
      </c>
      <c r="KSC50" s="466" t="s">
        <v>972</v>
      </c>
      <c r="KSD50" s="466" t="s">
        <v>973</v>
      </c>
      <c r="KSE50" s="284">
        <v>35000000</v>
      </c>
      <c r="KSF50" s="276" t="s">
        <v>2836</v>
      </c>
      <c r="KSG50" s="463" t="s">
        <v>933</v>
      </c>
      <c r="KSH50" s="465" t="s">
        <v>969</v>
      </c>
      <c r="KSI50" s="466" t="s">
        <v>970</v>
      </c>
      <c r="KSJ50" s="466" t="s">
        <v>971</v>
      </c>
      <c r="KSK50" s="466" t="s">
        <v>972</v>
      </c>
      <c r="KSL50" s="466" t="s">
        <v>973</v>
      </c>
      <c r="KSM50" s="284">
        <v>35000000</v>
      </c>
      <c r="KSN50" s="276" t="s">
        <v>2836</v>
      </c>
      <c r="KSO50" s="463" t="s">
        <v>933</v>
      </c>
      <c r="KSP50" s="465" t="s">
        <v>969</v>
      </c>
      <c r="KSQ50" s="466" t="s">
        <v>970</v>
      </c>
      <c r="KSR50" s="466" t="s">
        <v>971</v>
      </c>
      <c r="KSS50" s="466" t="s">
        <v>972</v>
      </c>
      <c r="KST50" s="466" t="s">
        <v>973</v>
      </c>
      <c r="KSU50" s="284">
        <v>35000000</v>
      </c>
      <c r="KSV50" s="276" t="s">
        <v>2836</v>
      </c>
      <c r="KSW50" s="463" t="s">
        <v>933</v>
      </c>
      <c r="KSX50" s="465" t="s">
        <v>969</v>
      </c>
      <c r="KSY50" s="466" t="s">
        <v>970</v>
      </c>
      <c r="KSZ50" s="466" t="s">
        <v>971</v>
      </c>
      <c r="KTA50" s="466" t="s">
        <v>972</v>
      </c>
      <c r="KTB50" s="466" t="s">
        <v>973</v>
      </c>
      <c r="KTC50" s="284">
        <v>35000000</v>
      </c>
      <c r="KTD50" s="276" t="s">
        <v>2836</v>
      </c>
      <c r="KTE50" s="463" t="s">
        <v>933</v>
      </c>
      <c r="KTF50" s="465" t="s">
        <v>969</v>
      </c>
      <c r="KTG50" s="466" t="s">
        <v>970</v>
      </c>
      <c r="KTH50" s="466" t="s">
        <v>971</v>
      </c>
      <c r="KTI50" s="466" t="s">
        <v>972</v>
      </c>
      <c r="KTJ50" s="466" t="s">
        <v>973</v>
      </c>
      <c r="KTK50" s="284">
        <v>35000000</v>
      </c>
      <c r="KTL50" s="276" t="s">
        <v>2836</v>
      </c>
      <c r="KTM50" s="463" t="s">
        <v>933</v>
      </c>
      <c r="KTN50" s="465" t="s">
        <v>969</v>
      </c>
      <c r="KTO50" s="466" t="s">
        <v>970</v>
      </c>
      <c r="KTP50" s="466" t="s">
        <v>971</v>
      </c>
      <c r="KTQ50" s="466" t="s">
        <v>972</v>
      </c>
      <c r="KTR50" s="466" t="s">
        <v>973</v>
      </c>
      <c r="KTS50" s="284">
        <v>35000000</v>
      </c>
      <c r="KTT50" s="276" t="s">
        <v>2836</v>
      </c>
      <c r="KTU50" s="463" t="s">
        <v>933</v>
      </c>
      <c r="KTV50" s="465" t="s">
        <v>969</v>
      </c>
      <c r="KTW50" s="466" t="s">
        <v>970</v>
      </c>
      <c r="KTX50" s="466" t="s">
        <v>971</v>
      </c>
      <c r="KTY50" s="466" t="s">
        <v>972</v>
      </c>
      <c r="KTZ50" s="466" t="s">
        <v>973</v>
      </c>
      <c r="KUA50" s="284">
        <v>35000000</v>
      </c>
      <c r="KUB50" s="276" t="s">
        <v>2836</v>
      </c>
      <c r="KUC50" s="463" t="s">
        <v>933</v>
      </c>
      <c r="KUD50" s="465" t="s">
        <v>969</v>
      </c>
      <c r="KUE50" s="466" t="s">
        <v>970</v>
      </c>
      <c r="KUF50" s="466" t="s">
        <v>971</v>
      </c>
      <c r="KUG50" s="466" t="s">
        <v>972</v>
      </c>
      <c r="KUH50" s="466" t="s">
        <v>973</v>
      </c>
      <c r="KUI50" s="284">
        <v>35000000</v>
      </c>
      <c r="KUJ50" s="276" t="s">
        <v>2836</v>
      </c>
      <c r="KUK50" s="463" t="s">
        <v>933</v>
      </c>
      <c r="KUL50" s="465" t="s">
        <v>969</v>
      </c>
      <c r="KUM50" s="466" t="s">
        <v>970</v>
      </c>
      <c r="KUN50" s="466" t="s">
        <v>971</v>
      </c>
      <c r="KUO50" s="466" t="s">
        <v>972</v>
      </c>
      <c r="KUP50" s="466" t="s">
        <v>973</v>
      </c>
      <c r="KUQ50" s="284">
        <v>35000000</v>
      </c>
      <c r="KUR50" s="276" t="s">
        <v>2836</v>
      </c>
      <c r="KUS50" s="463" t="s">
        <v>933</v>
      </c>
      <c r="KUT50" s="465" t="s">
        <v>969</v>
      </c>
      <c r="KUU50" s="466" t="s">
        <v>970</v>
      </c>
      <c r="KUV50" s="466" t="s">
        <v>971</v>
      </c>
      <c r="KUW50" s="466" t="s">
        <v>972</v>
      </c>
      <c r="KUX50" s="466" t="s">
        <v>973</v>
      </c>
      <c r="KUY50" s="284">
        <v>35000000</v>
      </c>
      <c r="KUZ50" s="276" t="s">
        <v>2836</v>
      </c>
      <c r="KVA50" s="463" t="s">
        <v>933</v>
      </c>
      <c r="KVB50" s="465" t="s">
        <v>969</v>
      </c>
      <c r="KVC50" s="466" t="s">
        <v>970</v>
      </c>
      <c r="KVD50" s="466" t="s">
        <v>971</v>
      </c>
      <c r="KVE50" s="466" t="s">
        <v>972</v>
      </c>
      <c r="KVF50" s="466" t="s">
        <v>973</v>
      </c>
      <c r="KVG50" s="284">
        <v>35000000</v>
      </c>
      <c r="KVH50" s="276" t="s">
        <v>2836</v>
      </c>
      <c r="KVI50" s="463" t="s">
        <v>933</v>
      </c>
      <c r="KVJ50" s="465" t="s">
        <v>969</v>
      </c>
      <c r="KVK50" s="466" t="s">
        <v>970</v>
      </c>
      <c r="KVL50" s="466" t="s">
        <v>971</v>
      </c>
      <c r="KVM50" s="466" t="s">
        <v>972</v>
      </c>
      <c r="KVN50" s="466" t="s">
        <v>973</v>
      </c>
      <c r="KVO50" s="284">
        <v>35000000</v>
      </c>
      <c r="KVP50" s="276" t="s">
        <v>2836</v>
      </c>
      <c r="KVQ50" s="463" t="s">
        <v>933</v>
      </c>
      <c r="KVR50" s="465" t="s">
        <v>969</v>
      </c>
      <c r="KVS50" s="466" t="s">
        <v>970</v>
      </c>
      <c r="KVT50" s="466" t="s">
        <v>971</v>
      </c>
      <c r="KVU50" s="466" t="s">
        <v>972</v>
      </c>
      <c r="KVV50" s="466" t="s">
        <v>973</v>
      </c>
      <c r="KVW50" s="284">
        <v>35000000</v>
      </c>
      <c r="KVX50" s="276" t="s">
        <v>2836</v>
      </c>
      <c r="KVY50" s="463" t="s">
        <v>933</v>
      </c>
      <c r="KVZ50" s="465" t="s">
        <v>969</v>
      </c>
      <c r="KWA50" s="466" t="s">
        <v>970</v>
      </c>
      <c r="KWB50" s="466" t="s">
        <v>971</v>
      </c>
      <c r="KWC50" s="466" t="s">
        <v>972</v>
      </c>
      <c r="KWD50" s="466" t="s">
        <v>973</v>
      </c>
      <c r="KWE50" s="284">
        <v>35000000</v>
      </c>
      <c r="KWF50" s="276" t="s">
        <v>2836</v>
      </c>
      <c r="KWG50" s="463" t="s">
        <v>933</v>
      </c>
      <c r="KWH50" s="465" t="s">
        <v>969</v>
      </c>
      <c r="KWI50" s="466" t="s">
        <v>970</v>
      </c>
      <c r="KWJ50" s="466" t="s">
        <v>971</v>
      </c>
      <c r="KWK50" s="466" t="s">
        <v>972</v>
      </c>
      <c r="KWL50" s="466" t="s">
        <v>973</v>
      </c>
      <c r="KWM50" s="284">
        <v>35000000</v>
      </c>
      <c r="KWN50" s="276" t="s">
        <v>2836</v>
      </c>
      <c r="KWO50" s="463" t="s">
        <v>933</v>
      </c>
      <c r="KWP50" s="465" t="s">
        <v>969</v>
      </c>
      <c r="KWQ50" s="466" t="s">
        <v>970</v>
      </c>
      <c r="KWR50" s="466" t="s">
        <v>971</v>
      </c>
      <c r="KWS50" s="466" t="s">
        <v>972</v>
      </c>
      <c r="KWT50" s="466" t="s">
        <v>973</v>
      </c>
      <c r="KWU50" s="284">
        <v>35000000</v>
      </c>
      <c r="KWV50" s="276" t="s">
        <v>2836</v>
      </c>
      <c r="KWW50" s="463" t="s">
        <v>933</v>
      </c>
      <c r="KWX50" s="465" t="s">
        <v>969</v>
      </c>
      <c r="KWY50" s="466" t="s">
        <v>970</v>
      </c>
      <c r="KWZ50" s="466" t="s">
        <v>971</v>
      </c>
      <c r="KXA50" s="466" t="s">
        <v>972</v>
      </c>
      <c r="KXB50" s="466" t="s">
        <v>973</v>
      </c>
      <c r="KXC50" s="284">
        <v>35000000</v>
      </c>
      <c r="KXD50" s="276" t="s">
        <v>2836</v>
      </c>
      <c r="KXE50" s="463" t="s">
        <v>933</v>
      </c>
      <c r="KXF50" s="465" t="s">
        <v>969</v>
      </c>
      <c r="KXG50" s="466" t="s">
        <v>970</v>
      </c>
      <c r="KXH50" s="466" t="s">
        <v>971</v>
      </c>
      <c r="KXI50" s="466" t="s">
        <v>972</v>
      </c>
      <c r="KXJ50" s="466" t="s">
        <v>973</v>
      </c>
      <c r="KXK50" s="284">
        <v>35000000</v>
      </c>
      <c r="KXL50" s="276" t="s">
        <v>2836</v>
      </c>
      <c r="KXM50" s="463" t="s">
        <v>933</v>
      </c>
      <c r="KXN50" s="465" t="s">
        <v>969</v>
      </c>
      <c r="KXO50" s="466" t="s">
        <v>970</v>
      </c>
      <c r="KXP50" s="466" t="s">
        <v>971</v>
      </c>
      <c r="KXQ50" s="466" t="s">
        <v>972</v>
      </c>
      <c r="KXR50" s="466" t="s">
        <v>973</v>
      </c>
      <c r="KXS50" s="284">
        <v>35000000</v>
      </c>
      <c r="KXT50" s="276" t="s">
        <v>2836</v>
      </c>
      <c r="KXU50" s="463" t="s">
        <v>933</v>
      </c>
      <c r="KXV50" s="465" t="s">
        <v>969</v>
      </c>
      <c r="KXW50" s="466" t="s">
        <v>970</v>
      </c>
      <c r="KXX50" s="466" t="s">
        <v>971</v>
      </c>
      <c r="KXY50" s="466" t="s">
        <v>972</v>
      </c>
      <c r="KXZ50" s="466" t="s">
        <v>973</v>
      </c>
      <c r="KYA50" s="284">
        <v>35000000</v>
      </c>
      <c r="KYB50" s="276" t="s">
        <v>2836</v>
      </c>
      <c r="KYC50" s="463" t="s">
        <v>933</v>
      </c>
      <c r="KYD50" s="465" t="s">
        <v>969</v>
      </c>
      <c r="KYE50" s="466" t="s">
        <v>970</v>
      </c>
      <c r="KYF50" s="466" t="s">
        <v>971</v>
      </c>
      <c r="KYG50" s="466" t="s">
        <v>972</v>
      </c>
      <c r="KYH50" s="466" t="s">
        <v>973</v>
      </c>
      <c r="KYI50" s="284">
        <v>35000000</v>
      </c>
      <c r="KYJ50" s="276" t="s">
        <v>2836</v>
      </c>
      <c r="KYK50" s="463" t="s">
        <v>933</v>
      </c>
      <c r="KYL50" s="465" t="s">
        <v>969</v>
      </c>
      <c r="KYM50" s="466" t="s">
        <v>970</v>
      </c>
      <c r="KYN50" s="466" t="s">
        <v>971</v>
      </c>
      <c r="KYO50" s="466" t="s">
        <v>972</v>
      </c>
      <c r="KYP50" s="466" t="s">
        <v>973</v>
      </c>
      <c r="KYQ50" s="284">
        <v>35000000</v>
      </c>
      <c r="KYR50" s="276" t="s">
        <v>2836</v>
      </c>
      <c r="KYS50" s="463" t="s">
        <v>933</v>
      </c>
      <c r="KYT50" s="465" t="s">
        <v>969</v>
      </c>
      <c r="KYU50" s="466" t="s">
        <v>970</v>
      </c>
      <c r="KYV50" s="466" t="s">
        <v>971</v>
      </c>
      <c r="KYW50" s="466" t="s">
        <v>972</v>
      </c>
      <c r="KYX50" s="466" t="s">
        <v>973</v>
      </c>
      <c r="KYY50" s="284">
        <v>35000000</v>
      </c>
      <c r="KYZ50" s="276" t="s">
        <v>2836</v>
      </c>
      <c r="KZA50" s="463" t="s">
        <v>933</v>
      </c>
      <c r="KZB50" s="465" t="s">
        <v>969</v>
      </c>
      <c r="KZC50" s="466" t="s">
        <v>970</v>
      </c>
      <c r="KZD50" s="466" t="s">
        <v>971</v>
      </c>
      <c r="KZE50" s="466" t="s">
        <v>972</v>
      </c>
      <c r="KZF50" s="466" t="s">
        <v>973</v>
      </c>
      <c r="KZG50" s="284">
        <v>35000000</v>
      </c>
      <c r="KZH50" s="276" t="s">
        <v>2836</v>
      </c>
      <c r="KZI50" s="463" t="s">
        <v>933</v>
      </c>
      <c r="KZJ50" s="465" t="s">
        <v>969</v>
      </c>
      <c r="KZK50" s="466" t="s">
        <v>970</v>
      </c>
      <c r="KZL50" s="466" t="s">
        <v>971</v>
      </c>
      <c r="KZM50" s="466" t="s">
        <v>972</v>
      </c>
      <c r="KZN50" s="466" t="s">
        <v>973</v>
      </c>
      <c r="KZO50" s="284">
        <v>35000000</v>
      </c>
      <c r="KZP50" s="276" t="s">
        <v>2836</v>
      </c>
      <c r="KZQ50" s="463" t="s">
        <v>933</v>
      </c>
      <c r="KZR50" s="465" t="s">
        <v>969</v>
      </c>
      <c r="KZS50" s="466" t="s">
        <v>970</v>
      </c>
      <c r="KZT50" s="466" t="s">
        <v>971</v>
      </c>
      <c r="KZU50" s="466" t="s">
        <v>972</v>
      </c>
      <c r="KZV50" s="466" t="s">
        <v>973</v>
      </c>
      <c r="KZW50" s="284">
        <v>35000000</v>
      </c>
      <c r="KZX50" s="276" t="s">
        <v>2836</v>
      </c>
      <c r="KZY50" s="463" t="s">
        <v>933</v>
      </c>
      <c r="KZZ50" s="465" t="s">
        <v>969</v>
      </c>
      <c r="LAA50" s="466" t="s">
        <v>970</v>
      </c>
      <c r="LAB50" s="466" t="s">
        <v>971</v>
      </c>
      <c r="LAC50" s="466" t="s">
        <v>972</v>
      </c>
      <c r="LAD50" s="466" t="s">
        <v>973</v>
      </c>
      <c r="LAE50" s="284">
        <v>35000000</v>
      </c>
      <c r="LAF50" s="276" t="s">
        <v>2836</v>
      </c>
      <c r="LAG50" s="463" t="s">
        <v>933</v>
      </c>
      <c r="LAH50" s="465" t="s">
        <v>969</v>
      </c>
      <c r="LAI50" s="466" t="s">
        <v>970</v>
      </c>
      <c r="LAJ50" s="466" t="s">
        <v>971</v>
      </c>
      <c r="LAK50" s="466" t="s">
        <v>972</v>
      </c>
      <c r="LAL50" s="466" t="s">
        <v>973</v>
      </c>
      <c r="LAM50" s="284">
        <v>35000000</v>
      </c>
      <c r="LAN50" s="276" t="s">
        <v>2836</v>
      </c>
      <c r="LAO50" s="463" t="s">
        <v>933</v>
      </c>
      <c r="LAP50" s="465" t="s">
        <v>969</v>
      </c>
      <c r="LAQ50" s="466" t="s">
        <v>970</v>
      </c>
      <c r="LAR50" s="466" t="s">
        <v>971</v>
      </c>
      <c r="LAS50" s="466" t="s">
        <v>972</v>
      </c>
      <c r="LAT50" s="466" t="s">
        <v>973</v>
      </c>
      <c r="LAU50" s="284">
        <v>35000000</v>
      </c>
      <c r="LAV50" s="276" t="s">
        <v>2836</v>
      </c>
      <c r="LAW50" s="463" t="s">
        <v>933</v>
      </c>
      <c r="LAX50" s="465" t="s">
        <v>969</v>
      </c>
      <c r="LAY50" s="466" t="s">
        <v>970</v>
      </c>
      <c r="LAZ50" s="466" t="s">
        <v>971</v>
      </c>
      <c r="LBA50" s="466" t="s">
        <v>972</v>
      </c>
      <c r="LBB50" s="466" t="s">
        <v>973</v>
      </c>
      <c r="LBC50" s="284">
        <v>35000000</v>
      </c>
      <c r="LBD50" s="276" t="s">
        <v>2836</v>
      </c>
      <c r="LBE50" s="463" t="s">
        <v>933</v>
      </c>
      <c r="LBF50" s="465" t="s">
        <v>969</v>
      </c>
      <c r="LBG50" s="466" t="s">
        <v>970</v>
      </c>
      <c r="LBH50" s="466" t="s">
        <v>971</v>
      </c>
      <c r="LBI50" s="466" t="s">
        <v>972</v>
      </c>
      <c r="LBJ50" s="466" t="s">
        <v>973</v>
      </c>
      <c r="LBK50" s="284">
        <v>35000000</v>
      </c>
      <c r="LBL50" s="276" t="s">
        <v>2836</v>
      </c>
      <c r="LBM50" s="463" t="s">
        <v>933</v>
      </c>
      <c r="LBN50" s="465" t="s">
        <v>969</v>
      </c>
      <c r="LBO50" s="466" t="s">
        <v>970</v>
      </c>
      <c r="LBP50" s="466" t="s">
        <v>971</v>
      </c>
      <c r="LBQ50" s="466" t="s">
        <v>972</v>
      </c>
      <c r="LBR50" s="466" t="s">
        <v>973</v>
      </c>
      <c r="LBS50" s="284">
        <v>35000000</v>
      </c>
      <c r="LBT50" s="276" t="s">
        <v>2836</v>
      </c>
      <c r="LBU50" s="463" t="s">
        <v>933</v>
      </c>
      <c r="LBV50" s="465" t="s">
        <v>969</v>
      </c>
      <c r="LBW50" s="466" t="s">
        <v>970</v>
      </c>
      <c r="LBX50" s="466" t="s">
        <v>971</v>
      </c>
      <c r="LBY50" s="466" t="s">
        <v>972</v>
      </c>
      <c r="LBZ50" s="466" t="s">
        <v>973</v>
      </c>
      <c r="LCA50" s="284">
        <v>35000000</v>
      </c>
      <c r="LCB50" s="276" t="s">
        <v>2836</v>
      </c>
      <c r="LCC50" s="463" t="s">
        <v>933</v>
      </c>
      <c r="LCD50" s="465" t="s">
        <v>969</v>
      </c>
      <c r="LCE50" s="466" t="s">
        <v>970</v>
      </c>
      <c r="LCF50" s="466" t="s">
        <v>971</v>
      </c>
      <c r="LCG50" s="466" t="s">
        <v>972</v>
      </c>
      <c r="LCH50" s="466" t="s">
        <v>973</v>
      </c>
      <c r="LCI50" s="284">
        <v>35000000</v>
      </c>
      <c r="LCJ50" s="276" t="s">
        <v>2836</v>
      </c>
      <c r="LCK50" s="463" t="s">
        <v>933</v>
      </c>
      <c r="LCL50" s="465" t="s">
        <v>969</v>
      </c>
      <c r="LCM50" s="466" t="s">
        <v>970</v>
      </c>
      <c r="LCN50" s="466" t="s">
        <v>971</v>
      </c>
      <c r="LCO50" s="466" t="s">
        <v>972</v>
      </c>
      <c r="LCP50" s="466" t="s">
        <v>973</v>
      </c>
      <c r="LCQ50" s="284">
        <v>35000000</v>
      </c>
      <c r="LCR50" s="276" t="s">
        <v>2836</v>
      </c>
      <c r="LCS50" s="463" t="s">
        <v>933</v>
      </c>
      <c r="LCT50" s="465" t="s">
        <v>969</v>
      </c>
      <c r="LCU50" s="466" t="s">
        <v>970</v>
      </c>
      <c r="LCV50" s="466" t="s">
        <v>971</v>
      </c>
      <c r="LCW50" s="466" t="s">
        <v>972</v>
      </c>
      <c r="LCX50" s="466" t="s">
        <v>973</v>
      </c>
      <c r="LCY50" s="284">
        <v>35000000</v>
      </c>
      <c r="LCZ50" s="276" t="s">
        <v>2836</v>
      </c>
      <c r="LDA50" s="463" t="s">
        <v>933</v>
      </c>
      <c r="LDB50" s="465" t="s">
        <v>969</v>
      </c>
      <c r="LDC50" s="466" t="s">
        <v>970</v>
      </c>
      <c r="LDD50" s="466" t="s">
        <v>971</v>
      </c>
      <c r="LDE50" s="466" t="s">
        <v>972</v>
      </c>
      <c r="LDF50" s="466" t="s">
        <v>973</v>
      </c>
      <c r="LDG50" s="284">
        <v>35000000</v>
      </c>
      <c r="LDH50" s="276" t="s">
        <v>2836</v>
      </c>
      <c r="LDI50" s="463" t="s">
        <v>933</v>
      </c>
      <c r="LDJ50" s="465" t="s">
        <v>969</v>
      </c>
      <c r="LDK50" s="466" t="s">
        <v>970</v>
      </c>
      <c r="LDL50" s="466" t="s">
        <v>971</v>
      </c>
      <c r="LDM50" s="466" t="s">
        <v>972</v>
      </c>
      <c r="LDN50" s="466" t="s">
        <v>973</v>
      </c>
      <c r="LDO50" s="284">
        <v>35000000</v>
      </c>
      <c r="LDP50" s="276" t="s">
        <v>2836</v>
      </c>
      <c r="LDQ50" s="463" t="s">
        <v>933</v>
      </c>
      <c r="LDR50" s="465" t="s">
        <v>969</v>
      </c>
      <c r="LDS50" s="466" t="s">
        <v>970</v>
      </c>
      <c r="LDT50" s="466" t="s">
        <v>971</v>
      </c>
      <c r="LDU50" s="466" t="s">
        <v>972</v>
      </c>
      <c r="LDV50" s="466" t="s">
        <v>973</v>
      </c>
      <c r="LDW50" s="284">
        <v>35000000</v>
      </c>
      <c r="LDX50" s="276" t="s">
        <v>2836</v>
      </c>
      <c r="LDY50" s="463" t="s">
        <v>933</v>
      </c>
      <c r="LDZ50" s="465" t="s">
        <v>969</v>
      </c>
      <c r="LEA50" s="466" t="s">
        <v>970</v>
      </c>
      <c r="LEB50" s="466" t="s">
        <v>971</v>
      </c>
      <c r="LEC50" s="466" t="s">
        <v>972</v>
      </c>
      <c r="LED50" s="466" t="s">
        <v>973</v>
      </c>
      <c r="LEE50" s="284">
        <v>35000000</v>
      </c>
      <c r="LEF50" s="276" t="s">
        <v>2836</v>
      </c>
      <c r="LEG50" s="463" t="s">
        <v>933</v>
      </c>
      <c r="LEH50" s="465" t="s">
        <v>969</v>
      </c>
      <c r="LEI50" s="466" t="s">
        <v>970</v>
      </c>
      <c r="LEJ50" s="466" t="s">
        <v>971</v>
      </c>
      <c r="LEK50" s="466" t="s">
        <v>972</v>
      </c>
      <c r="LEL50" s="466" t="s">
        <v>973</v>
      </c>
      <c r="LEM50" s="284">
        <v>35000000</v>
      </c>
      <c r="LEN50" s="276" t="s">
        <v>2836</v>
      </c>
      <c r="LEO50" s="463" t="s">
        <v>933</v>
      </c>
      <c r="LEP50" s="465" t="s">
        <v>969</v>
      </c>
      <c r="LEQ50" s="466" t="s">
        <v>970</v>
      </c>
      <c r="LER50" s="466" t="s">
        <v>971</v>
      </c>
      <c r="LES50" s="466" t="s">
        <v>972</v>
      </c>
      <c r="LET50" s="466" t="s">
        <v>973</v>
      </c>
      <c r="LEU50" s="284">
        <v>35000000</v>
      </c>
      <c r="LEV50" s="276" t="s">
        <v>2836</v>
      </c>
      <c r="LEW50" s="463" t="s">
        <v>933</v>
      </c>
      <c r="LEX50" s="465" t="s">
        <v>969</v>
      </c>
      <c r="LEY50" s="466" t="s">
        <v>970</v>
      </c>
      <c r="LEZ50" s="466" t="s">
        <v>971</v>
      </c>
      <c r="LFA50" s="466" t="s">
        <v>972</v>
      </c>
      <c r="LFB50" s="466" t="s">
        <v>973</v>
      </c>
      <c r="LFC50" s="284">
        <v>35000000</v>
      </c>
      <c r="LFD50" s="276" t="s">
        <v>2836</v>
      </c>
      <c r="LFE50" s="463" t="s">
        <v>933</v>
      </c>
      <c r="LFF50" s="465" t="s">
        <v>969</v>
      </c>
      <c r="LFG50" s="466" t="s">
        <v>970</v>
      </c>
      <c r="LFH50" s="466" t="s">
        <v>971</v>
      </c>
      <c r="LFI50" s="466" t="s">
        <v>972</v>
      </c>
      <c r="LFJ50" s="466" t="s">
        <v>973</v>
      </c>
      <c r="LFK50" s="284">
        <v>35000000</v>
      </c>
      <c r="LFL50" s="276" t="s">
        <v>2836</v>
      </c>
      <c r="LFM50" s="463" t="s">
        <v>933</v>
      </c>
      <c r="LFN50" s="465" t="s">
        <v>969</v>
      </c>
      <c r="LFO50" s="466" t="s">
        <v>970</v>
      </c>
      <c r="LFP50" s="466" t="s">
        <v>971</v>
      </c>
      <c r="LFQ50" s="466" t="s">
        <v>972</v>
      </c>
      <c r="LFR50" s="466" t="s">
        <v>973</v>
      </c>
      <c r="LFS50" s="284">
        <v>35000000</v>
      </c>
      <c r="LFT50" s="276" t="s">
        <v>2836</v>
      </c>
      <c r="LFU50" s="463" t="s">
        <v>933</v>
      </c>
      <c r="LFV50" s="465" t="s">
        <v>969</v>
      </c>
      <c r="LFW50" s="466" t="s">
        <v>970</v>
      </c>
      <c r="LFX50" s="466" t="s">
        <v>971</v>
      </c>
      <c r="LFY50" s="466" t="s">
        <v>972</v>
      </c>
      <c r="LFZ50" s="466" t="s">
        <v>973</v>
      </c>
      <c r="LGA50" s="284">
        <v>35000000</v>
      </c>
      <c r="LGB50" s="276" t="s">
        <v>2836</v>
      </c>
      <c r="LGC50" s="463" t="s">
        <v>933</v>
      </c>
      <c r="LGD50" s="465" t="s">
        <v>969</v>
      </c>
      <c r="LGE50" s="466" t="s">
        <v>970</v>
      </c>
      <c r="LGF50" s="466" t="s">
        <v>971</v>
      </c>
      <c r="LGG50" s="466" t="s">
        <v>972</v>
      </c>
      <c r="LGH50" s="466" t="s">
        <v>973</v>
      </c>
      <c r="LGI50" s="284">
        <v>35000000</v>
      </c>
      <c r="LGJ50" s="276" t="s">
        <v>2836</v>
      </c>
      <c r="LGK50" s="463" t="s">
        <v>933</v>
      </c>
      <c r="LGL50" s="465" t="s">
        <v>969</v>
      </c>
      <c r="LGM50" s="466" t="s">
        <v>970</v>
      </c>
      <c r="LGN50" s="466" t="s">
        <v>971</v>
      </c>
      <c r="LGO50" s="466" t="s">
        <v>972</v>
      </c>
      <c r="LGP50" s="466" t="s">
        <v>973</v>
      </c>
      <c r="LGQ50" s="284">
        <v>35000000</v>
      </c>
      <c r="LGR50" s="276" t="s">
        <v>2836</v>
      </c>
      <c r="LGS50" s="463" t="s">
        <v>933</v>
      </c>
      <c r="LGT50" s="465" t="s">
        <v>969</v>
      </c>
      <c r="LGU50" s="466" t="s">
        <v>970</v>
      </c>
      <c r="LGV50" s="466" t="s">
        <v>971</v>
      </c>
      <c r="LGW50" s="466" t="s">
        <v>972</v>
      </c>
      <c r="LGX50" s="466" t="s">
        <v>973</v>
      </c>
      <c r="LGY50" s="284">
        <v>35000000</v>
      </c>
      <c r="LGZ50" s="276" t="s">
        <v>2836</v>
      </c>
      <c r="LHA50" s="463" t="s">
        <v>933</v>
      </c>
      <c r="LHB50" s="465" t="s">
        <v>969</v>
      </c>
      <c r="LHC50" s="466" t="s">
        <v>970</v>
      </c>
      <c r="LHD50" s="466" t="s">
        <v>971</v>
      </c>
      <c r="LHE50" s="466" t="s">
        <v>972</v>
      </c>
      <c r="LHF50" s="466" t="s">
        <v>973</v>
      </c>
      <c r="LHG50" s="284">
        <v>35000000</v>
      </c>
      <c r="LHH50" s="276" t="s">
        <v>2836</v>
      </c>
      <c r="LHI50" s="463" t="s">
        <v>933</v>
      </c>
      <c r="LHJ50" s="465" t="s">
        <v>969</v>
      </c>
      <c r="LHK50" s="466" t="s">
        <v>970</v>
      </c>
      <c r="LHL50" s="466" t="s">
        <v>971</v>
      </c>
      <c r="LHM50" s="466" t="s">
        <v>972</v>
      </c>
      <c r="LHN50" s="466" t="s">
        <v>973</v>
      </c>
      <c r="LHO50" s="284">
        <v>35000000</v>
      </c>
      <c r="LHP50" s="276" t="s">
        <v>2836</v>
      </c>
      <c r="LHQ50" s="463" t="s">
        <v>933</v>
      </c>
      <c r="LHR50" s="465" t="s">
        <v>969</v>
      </c>
      <c r="LHS50" s="466" t="s">
        <v>970</v>
      </c>
      <c r="LHT50" s="466" t="s">
        <v>971</v>
      </c>
      <c r="LHU50" s="466" t="s">
        <v>972</v>
      </c>
      <c r="LHV50" s="466" t="s">
        <v>973</v>
      </c>
      <c r="LHW50" s="284">
        <v>35000000</v>
      </c>
      <c r="LHX50" s="276" t="s">
        <v>2836</v>
      </c>
      <c r="LHY50" s="463" t="s">
        <v>933</v>
      </c>
      <c r="LHZ50" s="465" t="s">
        <v>969</v>
      </c>
      <c r="LIA50" s="466" t="s">
        <v>970</v>
      </c>
      <c r="LIB50" s="466" t="s">
        <v>971</v>
      </c>
      <c r="LIC50" s="466" t="s">
        <v>972</v>
      </c>
      <c r="LID50" s="466" t="s">
        <v>973</v>
      </c>
      <c r="LIE50" s="284">
        <v>35000000</v>
      </c>
      <c r="LIF50" s="276" t="s">
        <v>2836</v>
      </c>
      <c r="LIG50" s="463" t="s">
        <v>933</v>
      </c>
      <c r="LIH50" s="465" t="s">
        <v>969</v>
      </c>
      <c r="LII50" s="466" t="s">
        <v>970</v>
      </c>
      <c r="LIJ50" s="466" t="s">
        <v>971</v>
      </c>
      <c r="LIK50" s="466" t="s">
        <v>972</v>
      </c>
      <c r="LIL50" s="466" t="s">
        <v>973</v>
      </c>
      <c r="LIM50" s="284">
        <v>35000000</v>
      </c>
      <c r="LIN50" s="276" t="s">
        <v>2836</v>
      </c>
      <c r="LIO50" s="463" t="s">
        <v>933</v>
      </c>
      <c r="LIP50" s="465" t="s">
        <v>969</v>
      </c>
      <c r="LIQ50" s="466" t="s">
        <v>970</v>
      </c>
      <c r="LIR50" s="466" t="s">
        <v>971</v>
      </c>
      <c r="LIS50" s="466" t="s">
        <v>972</v>
      </c>
      <c r="LIT50" s="466" t="s">
        <v>973</v>
      </c>
      <c r="LIU50" s="284">
        <v>35000000</v>
      </c>
      <c r="LIV50" s="276" t="s">
        <v>2836</v>
      </c>
      <c r="LIW50" s="463" t="s">
        <v>933</v>
      </c>
      <c r="LIX50" s="465" t="s">
        <v>969</v>
      </c>
      <c r="LIY50" s="466" t="s">
        <v>970</v>
      </c>
      <c r="LIZ50" s="466" t="s">
        <v>971</v>
      </c>
      <c r="LJA50" s="466" t="s">
        <v>972</v>
      </c>
      <c r="LJB50" s="466" t="s">
        <v>973</v>
      </c>
      <c r="LJC50" s="284">
        <v>35000000</v>
      </c>
      <c r="LJD50" s="276" t="s">
        <v>2836</v>
      </c>
      <c r="LJE50" s="463" t="s">
        <v>933</v>
      </c>
      <c r="LJF50" s="465" t="s">
        <v>969</v>
      </c>
      <c r="LJG50" s="466" t="s">
        <v>970</v>
      </c>
      <c r="LJH50" s="466" t="s">
        <v>971</v>
      </c>
      <c r="LJI50" s="466" t="s">
        <v>972</v>
      </c>
      <c r="LJJ50" s="466" t="s">
        <v>973</v>
      </c>
      <c r="LJK50" s="284">
        <v>35000000</v>
      </c>
      <c r="LJL50" s="276" t="s">
        <v>2836</v>
      </c>
      <c r="LJM50" s="463" t="s">
        <v>933</v>
      </c>
      <c r="LJN50" s="465" t="s">
        <v>969</v>
      </c>
      <c r="LJO50" s="466" t="s">
        <v>970</v>
      </c>
      <c r="LJP50" s="466" t="s">
        <v>971</v>
      </c>
      <c r="LJQ50" s="466" t="s">
        <v>972</v>
      </c>
      <c r="LJR50" s="466" t="s">
        <v>973</v>
      </c>
      <c r="LJS50" s="284">
        <v>35000000</v>
      </c>
      <c r="LJT50" s="276" t="s">
        <v>2836</v>
      </c>
      <c r="LJU50" s="463" t="s">
        <v>933</v>
      </c>
      <c r="LJV50" s="465" t="s">
        <v>969</v>
      </c>
      <c r="LJW50" s="466" t="s">
        <v>970</v>
      </c>
      <c r="LJX50" s="466" t="s">
        <v>971</v>
      </c>
      <c r="LJY50" s="466" t="s">
        <v>972</v>
      </c>
      <c r="LJZ50" s="466" t="s">
        <v>973</v>
      </c>
      <c r="LKA50" s="284">
        <v>35000000</v>
      </c>
      <c r="LKB50" s="276" t="s">
        <v>2836</v>
      </c>
      <c r="LKC50" s="463" t="s">
        <v>933</v>
      </c>
      <c r="LKD50" s="465" t="s">
        <v>969</v>
      </c>
      <c r="LKE50" s="466" t="s">
        <v>970</v>
      </c>
      <c r="LKF50" s="466" t="s">
        <v>971</v>
      </c>
      <c r="LKG50" s="466" t="s">
        <v>972</v>
      </c>
      <c r="LKH50" s="466" t="s">
        <v>973</v>
      </c>
      <c r="LKI50" s="284">
        <v>35000000</v>
      </c>
      <c r="LKJ50" s="276" t="s">
        <v>2836</v>
      </c>
      <c r="LKK50" s="463" t="s">
        <v>933</v>
      </c>
      <c r="LKL50" s="465" t="s">
        <v>969</v>
      </c>
      <c r="LKM50" s="466" t="s">
        <v>970</v>
      </c>
      <c r="LKN50" s="466" t="s">
        <v>971</v>
      </c>
      <c r="LKO50" s="466" t="s">
        <v>972</v>
      </c>
      <c r="LKP50" s="466" t="s">
        <v>973</v>
      </c>
      <c r="LKQ50" s="284">
        <v>35000000</v>
      </c>
      <c r="LKR50" s="276" t="s">
        <v>2836</v>
      </c>
      <c r="LKS50" s="463" t="s">
        <v>933</v>
      </c>
      <c r="LKT50" s="465" t="s">
        <v>969</v>
      </c>
      <c r="LKU50" s="466" t="s">
        <v>970</v>
      </c>
      <c r="LKV50" s="466" t="s">
        <v>971</v>
      </c>
      <c r="LKW50" s="466" t="s">
        <v>972</v>
      </c>
      <c r="LKX50" s="466" t="s">
        <v>973</v>
      </c>
      <c r="LKY50" s="284">
        <v>35000000</v>
      </c>
      <c r="LKZ50" s="276" t="s">
        <v>2836</v>
      </c>
      <c r="LLA50" s="463" t="s">
        <v>933</v>
      </c>
      <c r="LLB50" s="465" t="s">
        <v>969</v>
      </c>
      <c r="LLC50" s="466" t="s">
        <v>970</v>
      </c>
      <c r="LLD50" s="466" t="s">
        <v>971</v>
      </c>
      <c r="LLE50" s="466" t="s">
        <v>972</v>
      </c>
      <c r="LLF50" s="466" t="s">
        <v>973</v>
      </c>
      <c r="LLG50" s="284">
        <v>35000000</v>
      </c>
      <c r="LLH50" s="276" t="s">
        <v>2836</v>
      </c>
      <c r="LLI50" s="463" t="s">
        <v>933</v>
      </c>
      <c r="LLJ50" s="465" t="s">
        <v>969</v>
      </c>
      <c r="LLK50" s="466" t="s">
        <v>970</v>
      </c>
      <c r="LLL50" s="466" t="s">
        <v>971</v>
      </c>
      <c r="LLM50" s="466" t="s">
        <v>972</v>
      </c>
      <c r="LLN50" s="466" t="s">
        <v>973</v>
      </c>
      <c r="LLO50" s="284">
        <v>35000000</v>
      </c>
      <c r="LLP50" s="276" t="s">
        <v>2836</v>
      </c>
      <c r="LLQ50" s="463" t="s">
        <v>933</v>
      </c>
      <c r="LLR50" s="465" t="s">
        <v>969</v>
      </c>
      <c r="LLS50" s="466" t="s">
        <v>970</v>
      </c>
      <c r="LLT50" s="466" t="s">
        <v>971</v>
      </c>
      <c r="LLU50" s="466" t="s">
        <v>972</v>
      </c>
      <c r="LLV50" s="466" t="s">
        <v>973</v>
      </c>
      <c r="LLW50" s="284">
        <v>35000000</v>
      </c>
      <c r="LLX50" s="276" t="s">
        <v>2836</v>
      </c>
      <c r="LLY50" s="463" t="s">
        <v>933</v>
      </c>
      <c r="LLZ50" s="465" t="s">
        <v>969</v>
      </c>
      <c r="LMA50" s="466" t="s">
        <v>970</v>
      </c>
      <c r="LMB50" s="466" t="s">
        <v>971</v>
      </c>
      <c r="LMC50" s="466" t="s">
        <v>972</v>
      </c>
      <c r="LMD50" s="466" t="s">
        <v>973</v>
      </c>
      <c r="LME50" s="284">
        <v>35000000</v>
      </c>
      <c r="LMF50" s="276" t="s">
        <v>2836</v>
      </c>
      <c r="LMG50" s="463" t="s">
        <v>933</v>
      </c>
      <c r="LMH50" s="465" t="s">
        <v>969</v>
      </c>
      <c r="LMI50" s="466" t="s">
        <v>970</v>
      </c>
      <c r="LMJ50" s="466" t="s">
        <v>971</v>
      </c>
      <c r="LMK50" s="466" t="s">
        <v>972</v>
      </c>
      <c r="LML50" s="466" t="s">
        <v>973</v>
      </c>
      <c r="LMM50" s="284">
        <v>35000000</v>
      </c>
      <c r="LMN50" s="276" t="s">
        <v>2836</v>
      </c>
      <c r="LMO50" s="463" t="s">
        <v>933</v>
      </c>
      <c r="LMP50" s="465" t="s">
        <v>969</v>
      </c>
      <c r="LMQ50" s="466" t="s">
        <v>970</v>
      </c>
      <c r="LMR50" s="466" t="s">
        <v>971</v>
      </c>
      <c r="LMS50" s="466" t="s">
        <v>972</v>
      </c>
      <c r="LMT50" s="466" t="s">
        <v>973</v>
      </c>
      <c r="LMU50" s="284">
        <v>35000000</v>
      </c>
      <c r="LMV50" s="276" t="s">
        <v>2836</v>
      </c>
      <c r="LMW50" s="463" t="s">
        <v>933</v>
      </c>
      <c r="LMX50" s="465" t="s">
        <v>969</v>
      </c>
      <c r="LMY50" s="466" t="s">
        <v>970</v>
      </c>
      <c r="LMZ50" s="466" t="s">
        <v>971</v>
      </c>
      <c r="LNA50" s="466" t="s">
        <v>972</v>
      </c>
      <c r="LNB50" s="466" t="s">
        <v>973</v>
      </c>
      <c r="LNC50" s="284">
        <v>35000000</v>
      </c>
      <c r="LND50" s="276" t="s">
        <v>2836</v>
      </c>
      <c r="LNE50" s="463" t="s">
        <v>933</v>
      </c>
      <c r="LNF50" s="465" t="s">
        <v>969</v>
      </c>
      <c r="LNG50" s="466" t="s">
        <v>970</v>
      </c>
      <c r="LNH50" s="466" t="s">
        <v>971</v>
      </c>
      <c r="LNI50" s="466" t="s">
        <v>972</v>
      </c>
      <c r="LNJ50" s="466" t="s">
        <v>973</v>
      </c>
      <c r="LNK50" s="284">
        <v>35000000</v>
      </c>
      <c r="LNL50" s="276" t="s">
        <v>2836</v>
      </c>
      <c r="LNM50" s="463" t="s">
        <v>933</v>
      </c>
      <c r="LNN50" s="465" t="s">
        <v>969</v>
      </c>
      <c r="LNO50" s="466" t="s">
        <v>970</v>
      </c>
      <c r="LNP50" s="466" t="s">
        <v>971</v>
      </c>
      <c r="LNQ50" s="466" t="s">
        <v>972</v>
      </c>
      <c r="LNR50" s="466" t="s">
        <v>973</v>
      </c>
      <c r="LNS50" s="284">
        <v>35000000</v>
      </c>
      <c r="LNT50" s="276" t="s">
        <v>2836</v>
      </c>
      <c r="LNU50" s="463" t="s">
        <v>933</v>
      </c>
      <c r="LNV50" s="465" t="s">
        <v>969</v>
      </c>
      <c r="LNW50" s="466" t="s">
        <v>970</v>
      </c>
      <c r="LNX50" s="466" t="s">
        <v>971</v>
      </c>
      <c r="LNY50" s="466" t="s">
        <v>972</v>
      </c>
      <c r="LNZ50" s="466" t="s">
        <v>973</v>
      </c>
      <c r="LOA50" s="284">
        <v>35000000</v>
      </c>
      <c r="LOB50" s="276" t="s">
        <v>2836</v>
      </c>
      <c r="LOC50" s="463" t="s">
        <v>933</v>
      </c>
      <c r="LOD50" s="465" t="s">
        <v>969</v>
      </c>
      <c r="LOE50" s="466" t="s">
        <v>970</v>
      </c>
      <c r="LOF50" s="466" t="s">
        <v>971</v>
      </c>
      <c r="LOG50" s="466" t="s">
        <v>972</v>
      </c>
      <c r="LOH50" s="466" t="s">
        <v>973</v>
      </c>
      <c r="LOI50" s="284">
        <v>35000000</v>
      </c>
      <c r="LOJ50" s="276" t="s">
        <v>2836</v>
      </c>
      <c r="LOK50" s="463" t="s">
        <v>933</v>
      </c>
      <c r="LOL50" s="465" t="s">
        <v>969</v>
      </c>
      <c r="LOM50" s="466" t="s">
        <v>970</v>
      </c>
      <c r="LON50" s="466" t="s">
        <v>971</v>
      </c>
      <c r="LOO50" s="466" t="s">
        <v>972</v>
      </c>
      <c r="LOP50" s="466" t="s">
        <v>973</v>
      </c>
      <c r="LOQ50" s="284">
        <v>35000000</v>
      </c>
      <c r="LOR50" s="276" t="s">
        <v>2836</v>
      </c>
      <c r="LOS50" s="463" t="s">
        <v>933</v>
      </c>
      <c r="LOT50" s="465" t="s">
        <v>969</v>
      </c>
      <c r="LOU50" s="466" t="s">
        <v>970</v>
      </c>
      <c r="LOV50" s="466" t="s">
        <v>971</v>
      </c>
      <c r="LOW50" s="466" t="s">
        <v>972</v>
      </c>
      <c r="LOX50" s="466" t="s">
        <v>973</v>
      </c>
      <c r="LOY50" s="284">
        <v>35000000</v>
      </c>
      <c r="LOZ50" s="276" t="s">
        <v>2836</v>
      </c>
      <c r="LPA50" s="463" t="s">
        <v>933</v>
      </c>
      <c r="LPB50" s="465" t="s">
        <v>969</v>
      </c>
      <c r="LPC50" s="466" t="s">
        <v>970</v>
      </c>
      <c r="LPD50" s="466" t="s">
        <v>971</v>
      </c>
      <c r="LPE50" s="466" t="s">
        <v>972</v>
      </c>
      <c r="LPF50" s="466" t="s">
        <v>973</v>
      </c>
      <c r="LPG50" s="284">
        <v>35000000</v>
      </c>
      <c r="LPH50" s="276" t="s">
        <v>2836</v>
      </c>
      <c r="LPI50" s="463" t="s">
        <v>933</v>
      </c>
      <c r="LPJ50" s="465" t="s">
        <v>969</v>
      </c>
      <c r="LPK50" s="466" t="s">
        <v>970</v>
      </c>
      <c r="LPL50" s="466" t="s">
        <v>971</v>
      </c>
      <c r="LPM50" s="466" t="s">
        <v>972</v>
      </c>
      <c r="LPN50" s="466" t="s">
        <v>973</v>
      </c>
      <c r="LPO50" s="284">
        <v>35000000</v>
      </c>
      <c r="LPP50" s="276" t="s">
        <v>2836</v>
      </c>
      <c r="LPQ50" s="463" t="s">
        <v>933</v>
      </c>
      <c r="LPR50" s="465" t="s">
        <v>969</v>
      </c>
      <c r="LPS50" s="466" t="s">
        <v>970</v>
      </c>
      <c r="LPT50" s="466" t="s">
        <v>971</v>
      </c>
      <c r="LPU50" s="466" t="s">
        <v>972</v>
      </c>
      <c r="LPV50" s="466" t="s">
        <v>973</v>
      </c>
      <c r="LPW50" s="284">
        <v>35000000</v>
      </c>
      <c r="LPX50" s="276" t="s">
        <v>2836</v>
      </c>
      <c r="LPY50" s="463" t="s">
        <v>933</v>
      </c>
      <c r="LPZ50" s="465" t="s">
        <v>969</v>
      </c>
      <c r="LQA50" s="466" t="s">
        <v>970</v>
      </c>
      <c r="LQB50" s="466" t="s">
        <v>971</v>
      </c>
      <c r="LQC50" s="466" t="s">
        <v>972</v>
      </c>
      <c r="LQD50" s="466" t="s">
        <v>973</v>
      </c>
      <c r="LQE50" s="284">
        <v>35000000</v>
      </c>
      <c r="LQF50" s="276" t="s">
        <v>2836</v>
      </c>
      <c r="LQG50" s="463" t="s">
        <v>933</v>
      </c>
      <c r="LQH50" s="465" t="s">
        <v>969</v>
      </c>
      <c r="LQI50" s="466" t="s">
        <v>970</v>
      </c>
      <c r="LQJ50" s="466" t="s">
        <v>971</v>
      </c>
      <c r="LQK50" s="466" t="s">
        <v>972</v>
      </c>
      <c r="LQL50" s="466" t="s">
        <v>973</v>
      </c>
      <c r="LQM50" s="284">
        <v>35000000</v>
      </c>
      <c r="LQN50" s="276" t="s">
        <v>2836</v>
      </c>
      <c r="LQO50" s="463" t="s">
        <v>933</v>
      </c>
      <c r="LQP50" s="465" t="s">
        <v>969</v>
      </c>
      <c r="LQQ50" s="466" t="s">
        <v>970</v>
      </c>
      <c r="LQR50" s="466" t="s">
        <v>971</v>
      </c>
      <c r="LQS50" s="466" t="s">
        <v>972</v>
      </c>
      <c r="LQT50" s="466" t="s">
        <v>973</v>
      </c>
      <c r="LQU50" s="284">
        <v>35000000</v>
      </c>
      <c r="LQV50" s="276" t="s">
        <v>2836</v>
      </c>
      <c r="LQW50" s="463" t="s">
        <v>933</v>
      </c>
      <c r="LQX50" s="465" t="s">
        <v>969</v>
      </c>
      <c r="LQY50" s="466" t="s">
        <v>970</v>
      </c>
      <c r="LQZ50" s="466" t="s">
        <v>971</v>
      </c>
      <c r="LRA50" s="466" t="s">
        <v>972</v>
      </c>
      <c r="LRB50" s="466" t="s">
        <v>973</v>
      </c>
      <c r="LRC50" s="284">
        <v>35000000</v>
      </c>
      <c r="LRD50" s="276" t="s">
        <v>2836</v>
      </c>
      <c r="LRE50" s="463" t="s">
        <v>933</v>
      </c>
      <c r="LRF50" s="465" t="s">
        <v>969</v>
      </c>
      <c r="LRG50" s="466" t="s">
        <v>970</v>
      </c>
      <c r="LRH50" s="466" t="s">
        <v>971</v>
      </c>
      <c r="LRI50" s="466" t="s">
        <v>972</v>
      </c>
      <c r="LRJ50" s="466" t="s">
        <v>973</v>
      </c>
      <c r="LRK50" s="284">
        <v>35000000</v>
      </c>
      <c r="LRL50" s="276" t="s">
        <v>2836</v>
      </c>
      <c r="LRM50" s="463" t="s">
        <v>933</v>
      </c>
      <c r="LRN50" s="465" t="s">
        <v>969</v>
      </c>
      <c r="LRO50" s="466" t="s">
        <v>970</v>
      </c>
      <c r="LRP50" s="466" t="s">
        <v>971</v>
      </c>
      <c r="LRQ50" s="466" t="s">
        <v>972</v>
      </c>
      <c r="LRR50" s="466" t="s">
        <v>973</v>
      </c>
      <c r="LRS50" s="284">
        <v>35000000</v>
      </c>
      <c r="LRT50" s="276" t="s">
        <v>2836</v>
      </c>
      <c r="LRU50" s="463" t="s">
        <v>933</v>
      </c>
      <c r="LRV50" s="465" t="s">
        <v>969</v>
      </c>
      <c r="LRW50" s="466" t="s">
        <v>970</v>
      </c>
      <c r="LRX50" s="466" t="s">
        <v>971</v>
      </c>
      <c r="LRY50" s="466" t="s">
        <v>972</v>
      </c>
      <c r="LRZ50" s="466" t="s">
        <v>973</v>
      </c>
      <c r="LSA50" s="284">
        <v>35000000</v>
      </c>
      <c r="LSB50" s="276" t="s">
        <v>2836</v>
      </c>
      <c r="LSC50" s="463" t="s">
        <v>933</v>
      </c>
      <c r="LSD50" s="465" t="s">
        <v>969</v>
      </c>
      <c r="LSE50" s="466" t="s">
        <v>970</v>
      </c>
      <c r="LSF50" s="466" t="s">
        <v>971</v>
      </c>
      <c r="LSG50" s="466" t="s">
        <v>972</v>
      </c>
      <c r="LSH50" s="466" t="s">
        <v>973</v>
      </c>
      <c r="LSI50" s="284">
        <v>35000000</v>
      </c>
      <c r="LSJ50" s="276" t="s">
        <v>2836</v>
      </c>
      <c r="LSK50" s="463" t="s">
        <v>933</v>
      </c>
      <c r="LSL50" s="465" t="s">
        <v>969</v>
      </c>
      <c r="LSM50" s="466" t="s">
        <v>970</v>
      </c>
      <c r="LSN50" s="466" t="s">
        <v>971</v>
      </c>
      <c r="LSO50" s="466" t="s">
        <v>972</v>
      </c>
      <c r="LSP50" s="466" t="s">
        <v>973</v>
      </c>
      <c r="LSQ50" s="284">
        <v>35000000</v>
      </c>
      <c r="LSR50" s="276" t="s">
        <v>2836</v>
      </c>
      <c r="LSS50" s="463" t="s">
        <v>933</v>
      </c>
      <c r="LST50" s="465" t="s">
        <v>969</v>
      </c>
      <c r="LSU50" s="466" t="s">
        <v>970</v>
      </c>
      <c r="LSV50" s="466" t="s">
        <v>971</v>
      </c>
      <c r="LSW50" s="466" t="s">
        <v>972</v>
      </c>
      <c r="LSX50" s="466" t="s">
        <v>973</v>
      </c>
      <c r="LSY50" s="284">
        <v>35000000</v>
      </c>
      <c r="LSZ50" s="276" t="s">
        <v>2836</v>
      </c>
      <c r="LTA50" s="463" t="s">
        <v>933</v>
      </c>
      <c r="LTB50" s="465" t="s">
        <v>969</v>
      </c>
      <c r="LTC50" s="466" t="s">
        <v>970</v>
      </c>
      <c r="LTD50" s="466" t="s">
        <v>971</v>
      </c>
      <c r="LTE50" s="466" t="s">
        <v>972</v>
      </c>
      <c r="LTF50" s="466" t="s">
        <v>973</v>
      </c>
      <c r="LTG50" s="284">
        <v>35000000</v>
      </c>
      <c r="LTH50" s="276" t="s">
        <v>2836</v>
      </c>
      <c r="LTI50" s="463" t="s">
        <v>933</v>
      </c>
      <c r="LTJ50" s="465" t="s">
        <v>969</v>
      </c>
      <c r="LTK50" s="466" t="s">
        <v>970</v>
      </c>
      <c r="LTL50" s="466" t="s">
        <v>971</v>
      </c>
      <c r="LTM50" s="466" t="s">
        <v>972</v>
      </c>
      <c r="LTN50" s="466" t="s">
        <v>973</v>
      </c>
      <c r="LTO50" s="284">
        <v>35000000</v>
      </c>
      <c r="LTP50" s="276" t="s">
        <v>2836</v>
      </c>
      <c r="LTQ50" s="463" t="s">
        <v>933</v>
      </c>
      <c r="LTR50" s="465" t="s">
        <v>969</v>
      </c>
      <c r="LTS50" s="466" t="s">
        <v>970</v>
      </c>
      <c r="LTT50" s="466" t="s">
        <v>971</v>
      </c>
      <c r="LTU50" s="466" t="s">
        <v>972</v>
      </c>
      <c r="LTV50" s="466" t="s">
        <v>973</v>
      </c>
      <c r="LTW50" s="284">
        <v>35000000</v>
      </c>
      <c r="LTX50" s="276" t="s">
        <v>2836</v>
      </c>
      <c r="LTY50" s="463" t="s">
        <v>933</v>
      </c>
      <c r="LTZ50" s="465" t="s">
        <v>969</v>
      </c>
      <c r="LUA50" s="466" t="s">
        <v>970</v>
      </c>
      <c r="LUB50" s="466" t="s">
        <v>971</v>
      </c>
      <c r="LUC50" s="466" t="s">
        <v>972</v>
      </c>
      <c r="LUD50" s="466" t="s">
        <v>973</v>
      </c>
      <c r="LUE50" s="284">
        <v>35000000</v>
      </c>
      <c r="LUF50" s="276" t="s">
        <v>2836</v>
      </c>
      <c r="LUG50" s="463" t="s">
        <v>933</v>
      </c>
      <c r="LUH50" s="465" t="s">
        <v>969</v>
      </c>
      <c r="LUI50" s="466" t="s">
        <v>970</v>
      </c>
      <c r="LUJ50" s="466" t="s">
        <v>971</v>
      </c>
      <c r="LUK50" s="466" t="s">
        <v>972</v>
      </c>
      <c r="LUL50" s="466" t="s">
        <v>973</v>
      </c>
      <c r="LUM50" s="284">
        <v>35000000</v>
      </c>
      <c r="LUN50" s="276" t="s">
        <v>2836</v>
      </c>
      <c r="LUO50" s="463" t="s">
        <v>933</v>
      </c>
      <c r="LUP50" s="465" t="s">
        <v>969</v>
      </c>
      <c r="LUQ50" s="466" t="s">
        <v>970</v>
      </c>
      <c r="LUR50" s="466" t="s">
        <v>971</v>
      </c>
      <c r="LUS50" s="466" t="s">
        <v>972</v>
      </c>
      <c r="LUT50" s="466" t="s">
        <v>973</v>
      </c>
      <c r="LUU50" s="284">
        <v>35000000</v>
      </c>
      <c r="LUV50" s="276" t="s">
        <v>2836</v>
      </c>
      <c r="LUW50" s="463" t="s">
        <v>933</v>
      </c>
      <c r="LUX50" s="465" t="s">
        <v>969</v>
      </c>
      <c r="LUY50" s="466" t="s">
        <v>970</v>
      </c>
      <c r="LUZ50" s="466" t="s">
        <v>971</v>
      </c>
      <c r="LVA50" s="466" t="s">
        <v>972</v>
      </c>
      <c r="LVB50" s="466" t="s">
        <v>973</v>
      </c>
      <c r="LVC50" s="284">
        <v>35000000</v>
      </c>
      <c r="LVD50" s="276" t="s">
        <v>2836</v>
      </c>
      <c r="LVE50" s="463" t="s">
        <v>933</v>
      </c>
      <c r="LVF50" s="465" t="s">
        <v>969</v>
      </c>
      <c r="LVG50" s="466" t="s">
        <v>970</v>
      </c>
      <c r="LVH50" s="466" t="s">
        <v>971</v>
      </c>
      <c r="LVI50" s="466" t="s">
        <v>972</v>
      </c>
      <c r="LVJ50" s="466" t="s">
        <v>973</v>
      </c>
      <c r="LVK50" s="284">
        <v>35000000</v>
      </c>
      <c r="LVL50" s="276" t="s">
        <v>2836</v>
      </c>
      <c r="LVM50" s="463" t="s">
        <v>933</v>
      </c>
      <c r="LVN50" s="465" t="s">
        <v>969</v>
      </c>
      <c r="LVO50" s="466" t="s">
        <v>970</v>
      </c>
      <c r="LVP50" s="466" t="s">
        <v>971</v>
      </c>
      <c r="LVQ50" s="466" t="s">
        <v>972</v>
      </c>
      <c r="LVR50" s="466" t="s">
        <v>973</v>
      </c>
      <c r="LVS50" s="284">
        <v>35000000</v>
      </c>
      <c r="LVT50" s="276" t="s">
        <v>2836</v>
      </c>
      <c r="LVU50" s="463" t="s">
        <v>933</v>
      </c>
      <c r="LVV50" s="465" t="s">
        <v>969</v>
      </c>
      <c r="LVW50" s="466" t="s">
        <v>970</v>
      </c>
      <c r="LVX50" s="466" t="s">
        <v>971</v>
      </c>
      <c r="LVY50" s="466" t="s">
        <v>972</v>
      </c>
      <c r="LVZ50" s="466" t="s">
        <v>973</v>
      </c>
      <c r="LWA50" s="284">
        <v>35000000</v>
      </c>
      <c r="LWB50" s="276" t="s">
        <v>2836</v>
      </c>
      <c r="LWC50" s="463" t="s">
        <v>933</v>
      </c>
      <c r="LWD50" s="465" t="s">
        <v>969</v>
      </c>
      <c r="LWE50" s="466" t="s">
        <v>970</v>
      </c>
      <c r="LWF50" s="466" t="s">
        <v>971</v>
      </c>
      <c r="LWG50" s="466" t="s">
        <v>972</v>
      </c>
      <c r="LWH50" s="466" t="s">
        <v>973</v>
      </c>
      <c r="LWI50" s="284">
        <v>35000000</v>
      </c>
      <c r="LWJ50" s="276" t="s">
        <v>2836</v>
      </c>
      <c r="LWK50" s="463" t="s">
        <v>933</v>
      </c>
      <c r="LWL50" s="465" t="s">
        <v>969</v>
      </c>
      <c r="LWM50" s="466" t="s">
        <v>970</v>
      </c>
      <c r="LWN50" s="466" t="s">
        <v>971</v>
      </c>
      <c r="LWO50" s="466" t="s">
        <v>972</v>
      </c>
      <c r="LWP50" s="466" t="s">
        <v>973</v>
      </c>
      <c r="LWQ50" s="284">
        <v>35000000</v>
      </c>
      <c r="LWR50" s="276" t="s">
        <v>2836</v>
      </c>
      <c r="LWS50" s="463" t="s">
        <v>933</v>
      </c>
      <c r="LWT50" s="465" t="s">
        <v>969</v>
      </c>
      <c r="LWU50" s="466" t="s">
        <v>970</v>
      </c>
      <c r="LWV50" s="466" t="s">
        <v>971</v>
      </c>
      <c r="LWW50" s="466" t="s">
        <v>972</v>
      </c>
      <c r="LWX50" s="466" t="s">
        <v>973</v>
      </c>
      <c r="LWY50" s="284">
        <v>35000000</v>
      </c>
      <c r="LWZ50" s="276" t="s">
        <v>2836</v>
      </c>
      <c r="LXA50" s="463" t="s">
        <v>933</v>
      </c>
      <c r="LXB50" s="465" t="s">
        <v>969</v>
      </c>
      <c r="LXC50" s="466" t="s">
        <v>970</v>
      </c>
      <c r="LXD50" s="466" t="s">
        <v>971</v>
      </c>
      <c r="LXE50" s="466" t="s">
        <v>972</v>
      </c>
      <c r="LXF50" s="466" t="s">
        <v>973</v>
      </c>
      <c r="LXG50" s="284">
        <v>35000000</v>
      </c>
      <c r="LXH50" s="276" t="s">
        <v>2836</v>
      </c>
      <c r="LXI50" s="463" t="s">
        <v>933</v>
      </c>
      <c r="LXJ50" s="465" t="s">
        <v>969</v>
      </c>
      <c r="LXK50" s="466" t="s">
        <v>970</v>
      </c>
      <c r="LXL50" s="466" t="s">
        <v>971</v>
      </c>
      <c r="LXM50" s="466" t="s">
        <v>972</v>
      </c>
      <c r="LXN50" s="466" t="s">
        <v>973</v>
      </c>
      <c r="LXO50" s="284">
        <v>35000000</v>
      </c>
      <c r="LXP50" s="276" t="s">
        <v>2836</v>
      </c>
      <c r="LXQ50" s="463" t="s">
        <v>933</v>
      </c>
      <c r="LXR50" s="465" t="s">
        <v>969</v>
      </c>
      <c r="LXS50" s="466" t="s">
        <v>970</v>
      </c>
      <c r="LXT50" s="466" t="s">
        <v>971</v>
      </c>
      <c r="LXU50" s="466" t="s">
        <v>972</v>
      </c>
      <c r="LXV50" s="466" t="s">
        <v>973</v>
      </c>
      <c r="LXW50" s="284">
        <v>35000000</v>
      </c>
      <c r="LXX50" s="276" t="s">
        <v>2836</v>
      </c>
      <c r="LXY50" s="463" t="s">
        <v>933</v>
      </c>
      <c r="LXZ50" s="465" t="s">
        <v>969</v>
      </c>
      <c r="LYA50" s="466" t="s">
        <v>970</v>
      </c>
      <c r="LYB50" s="466" t="s">
        <v>971</v>
      </c>
      <c r="LYC50" s="466" t="s">
        <v>972</v>
      </c>
      <c r="LYD50" s="466" t="s">
        <v>973</v>
      </c>
      <c r="LYE50" s="284">
        <v>35000000</v>
      </c>
      <c r="LYF50" s="276" t="s">
        <v>2836</v>
      </c>
      <c r="LYG50" s="463" t="s">
        <v>933</v>
      </c>
      <c r="LYH50" s="465" t="s">
        <v>969</v>
      </c>
      <c r="LYI50" s="466" t="s">
        <v>970</v>
      </c>
      <c r="LYJ50" s="466" t="s">
        <v>971</v>
      </c>
      <c r="LYK50" s="466" t="s">
        <v>972</v>
      </c>
      <c r="LYL50" s="466" t="s">
        <v>973</v>
      </c>
      <c r="LYM50" s="284">
        <v>35000000</v>
      </c>
      <c r="LYN50" s="276" t="s">
        <v>2836</v>
      </c>
      <c r="LYO50" s="463" t="s">
        <v>933</v>
      </c>
      <c r="LYP50" s="465" t="s">
        <v>969</v>
      </c>
      <c r="LYQ50" s="466" t="s">
        <v>970</v>
      </c>
      <c r="LYR50" s="466" t="s">
        <v>971</v>
      </c>
      <c r="LYS50" s="466" t="s">
        <v>972</v>
      </c>
      <c r="LYT50" s="466" t="s">
        <v>973</v>
      </c>
      <c r="LYU50" s="284">
        <v>35000000</v>
      </c>
      <c r="LYV50" s="276" t="s">
        <v>2836</v>
      </c>
      <c r="LYW50" s="463" t="s">
        <v>933</v>
      </c>
      <c r="LYX50" s="465" t="s">
        <v>969</v>
      </c>
      <c r="LYY50" s="466" t="s">
        <v>970</v>
      </c>
      <c r="LYZ50" s="466" t="s">
        <v>971</v>
      </c>
      <c r="LZA50" s="466" t="s">
        <v>972</v>
      </c>
      <c r="LZB50" s="466" t="s">
        <v>973</v>
      </c>
      <c r="LZC50" s="284">
        <v>35000000</v>
      </c>
      <c r="LZD50" s="276" t="s">
        <v>2836</v>
      </c>
      <c r="LZE50" s="463" t="s">
        <v>933</v>
      </c>
      <c r="LZF50" s="465" t="s">
        <v>969</v>
      </c>
      <c r="LZG50" s="466" t="s">
        <v>970</v>
      </c>
      <c r="LZH50" s="466" t="s">
        <v>971</v>
      </c>
      <c r="LZI50" s="466" t="s">
        <v>972</v>
      </c>
      <c r="LZJ50" s="466" t="s">
        <v>973</v>
      </c>
      <c r="LZK50" s="284">
        <v>35000000</v>
      </c>
      <c r="LZL50" s="276" t="s">
        <v>2836</v>
      </c>
      <c r="LZM50" s="463" t="s">
        <v>933</v>
      </c>
      <c r="LZN50" s="465" t="s">
        <v>969</v>
      </c>
      <c r="LZO50" s="466" t="s">
        <v>970</v>
      </c>
      <c r="LZP50" s="466" t="s">
        <v>971</v>
      </c>
      <c r="LZQ50" s="466" t="s">
        <v>972</v>
      </c>
      <c r="LZR50" s="466" t="s">
        <v>973</v>
      </c>
      <c r="LZS50" s="284">
        <v>35000000</v>
      </c>
      <c r="LZT50" s="276" t="s">
        <v>2836</v>
      </c>
      <c r="LZU50" s="463" t="s">
        <v>933</v>
      </c>
      <c r="LZV50" s="465" t="s">
        <v>969</v>
      </c>
      <c r="LZW50" s="466" t="s">
        <v>970</v>
      </c>
      <c r="LZX50" s="466" t="s">
        <v>971</v>
      </c>
      <c r="LZY50" s="466" t="s">
        <v>972</v>
      </c>
      <c r="LZZ50" s="466" t="s">
        <v>973</v>
      </c>
      <c r="MAA50" s="284">
        <v>35000000</v>
      </c>
      <c r="MAB50" s="276" t="s">
        <v>2836</v>
      </c>
      <c r="MAC50" s="463" t="s">
        <v>933</v>
      </c>
      <c r="MAD50" s="465" t="s">
        <v>969</v>
      </c>
      <c r="MAE50" s="466" t="s">
        <v>970</v>
      </c>
      <c r="MAF50" s="466" t="s">
        <v>971</v>
      </c>
      <c r="MAG50" s="466" t="s">
        <v>972</v>
      </c>
      <c r="MAH50" s="466" t="s">
        <v>973</v>
      </c>
      <c r="MAI50" s="284">
        <v>35000000</v>
      </c>
      <c r="MAJ50" s="276" t="s">
        <v>2836</v>
      </c>
      <c r="MAK50" s="463" t="s">
        <v>933</v>
      </c>
      <c r="MAL50" s="465" t="s">
        <v>969</v>
      </c>
      <c r="MAM50" s="466" t="s">
        <v>970</v>
      </c>
      <c r="MAN50" s="466" t="s">
        <v>971</v>
      </c>
      <c r="MAO50" s="466" t="s">
        <v>972</v>
      </c>
      <c r="MAP50" s="466" t="s">
        <v>973</v>
      </c>
      <c r="MAQ50" s="284">
        <v>35000000</v>
      </c>
      <c r="MAR50" s="276" t="s">
        <v>2836</v>
      </c>
      <c r="MAS50" s="463" t="s">
        <v>933</v>
      </c>
      <c r="MAT50" s="465" t="s">
        <v>969</v>
      </c>
      <c r="MAU50" s="466" t="s">
        <v>970</v>
      </c>
      <c r="MAV50" s="466" t="s">
        <v>971</v>
      </c>
      <c r="MAW50" s="466" t="s">
        <v>972</v>
      </c>
      <c r="MAX50" s="466" t="s">
        <v>973</v>
      </c>
      <c r="MAY50" s="284">
        <v>35000000</v>
      </c>
      <c r="MAZ50" s="276" t="s">
        <v>2836</v>
      </c>
      <c r="MBA50" s="463" t="s">
        <v>933</v>
      </c>
      <c r="MBB50" s="465" t="s">
        <v>969</v>
      </c>
      <c r="MBC50" s="466" t="s">
        <v>970</v>
      </c>
      <c r="MBD50" s="466" t="s">
        <v>971</v>
      </c>
      <c r="MBE50" s="466" t="s">
        <v>972</v>
      </c>
      <c r="MBF50" s="466" t="s">
        <v>973</v>
      </c>
      <c r="MBG50" s="284">
        <v>35000000</v>
      </c>
      <c r="MBH50" s="276" t="s">
        <v>2836</v>
      </c>
      <c r="MBI50" s="463" t="s">
        <v>933</v>
      </c>
      <c r="MBJ50" s="465" t="s">
        <v>969</v>
      </c>
      <c r="MBK50" s="466" t="s">
        <v>970</v>
      </c>
      <c r="MBL50" s="466" t="s">
        <v>971</v>
      </c>
      <c r="MBM50" s="466" t="s">
        <v>972</v>
      </c>
      <c r="MBN50" s="466" t="s">
        <v>973</v>
      </c>
      <c r="MBO50" s="284">
        <v>35000000</v>
      </c>
      <c r="MBP50" s="276" t="s">
        <v>2836</v>
      </c>
      <c r="MBQ50" s="463" t="s">
        <v>933</v>
      </c>
      <c r="MBR50" s="465" t="s">
        <v>969</v>
      </c>
      <c r="MBS50" s="466" t="s">
        <v>970</v>
      </c>
      <c r="MBT50" s="466" t="s">
        <v>971</v>
      </c>
      <c r="MBU50" s="466" t="s">
        <v>972</v>
      </c>
      <c r="MBV50" s="466" t="s">
        <v>973</v>
      </c>
      <c r="MBW50" s="284">
        <v>35000000</v>
      </c>
      <c r="MBX50" s="276" t="s">
        <v>2836</v>
      </c>
      <c r="MBY50" s="463" t="s">
        <v>933</v>
      </c>
      <c r="MBZ50" s="465" t="s">
        <v>969</v>
      </c>
      <c r="MCA50" s="466" t="s">
        <v>970</v>
      </c>
      <c r="MCB50" s="466" t="s">
        <v>971</v>
      </c>
      <c r="MCC50" s="466" t="s">
        <v>972</v>
      </c>
      <c r="MCD50" s="466" t="s">
        <v>973</v>
      </c>
      <c r="MCE50" s="284">
        <v>35000000</v>
      </c>
      <c r="MCF50" s="276" t="s">
        <v>2836</v>
      </c>
      <c r="MCG50" s="463" t="s">
        <v>933</v>
      </c>
      <c r="MCH50" s="465" t="s">
        <v>969</v>
      </c>
      <c r="MCI50" s="466" t="s">
        <v>970</v>
      </c>
      <c r="MCJ50" s="466" t="s">
        <v>971</v>
      </c>
      <c r="MCK50" s="466" t="s">
        <v>972</v>
      </c>
      <c r="MCL50" s="466" t="s">
        <v>973</v>
      </c>
      <c r="MCM50" s="284">
        <v>35000000</v>
      </c>
      <c r="MCN50" s="276" t="s">
        <v>2836</v>
      </c>
      <c r="MCO50" s="463" t="s">
        <v>933</v>
      </c>
      <c r="MCP50" s="465" t="s">
        <v>969</v>
      </c>
      <c r="MCQ50" s="466" t="s">
        <v>970</v>
      </c>
      <c r="MCR50" s="466" t="s">
        <v>971</v>
      </c>
      <c r="MCS50" s="466" t="s">
        <v>972</v>
      </c>
      <c r="MCT50" s="466" t="s">
        <v>973</v>
      </c>
      <c r="MCU50" s="284">
        <v>35000000</v>
      </c>
      <c r="MCV50" s="276" t="s">
        <v>2836</v>
      </c>
      <c r="MCW50" s="463" t="s">
        <v>933</v>
      </c>
      <c r="MCX50" s="465" t="s">
        <v>969</v>
      </c>
      <c r="MCY50" s="466" t="s">
        <v>970</v>
      </c>
      <c r="MCZ50" s="466" t="s">
        <v>971</v>
      </c>
      <c r="MDA50" s="466" t="s">
        <v>972</v>
      </c>
      <c r="MDB50" s="466" t="s">
        <v>973</v>
      </c>
      <c r="MDC50" s="284">
        <v>35000000</v>
      </c>
      <c r="MDD50" s="276" t="s">
        <v>2836</v>
      </c>
      <c r="MDE50" s="463" t="s">
        <v>933</v>
      </c>
      <c r="MDF50" s="465" t="s">
        <v>969</v>
      </c>
      <c r="MDG50" s="466" t="s">
        <v>970</v>
      </c>
      <c r="MDH50" s="466" t="s">
        <v>971</v>
      </c>
      <c r="MDI50" s="466" t="s">
        <v>972</v>
      </c>
      <c r="MDJ50" s="466" t="s">
        <v>973</v>
      </c>
      <c r="MDK50" s="284">
        <v>35000000</v>
      </c>
      <c r="MDL50" s="276" t="s">
        <v>2836</v>
      </c>
      <c r="MDM50" s="463" t="s">
        <v>933</v>
      </c>
      <c r="MDN50" s="465" t="s">
        <v>969</v>
      </c>
      <c r="MDO50" s="466" t="s">
        <v>970</v>
      </c>
      <c r="MDP50" s="466" t="s">
        <v>971</v>
      </c>
      <c r="MDQ50" s="466" t="s">
        <v>972</v>
      </c>
      <c r="MDR50" s="466" t="s">
        <v>973</v>
      </c>
      <c r="MDS50" s="284">
        <v>35000000</v>
      </c>
      <c r="MDT50" s="276" t="s">
        <v>2836</v>
      </c>
      <c r="MDU50" s="463" t="s">
        <v>933</v>
      </c>
      <c r="MDV50" s="465" t="s">
        <v>969</v>
      </c>
      <c r="MDW50" s="466" t="s">
        <v>970</v>
      </c>
      <c r="MDX50" s="466" t="s">
        <v>971</v>
      </c>
      <c r="MDY50" s="466" t="s">
        <v>972</v>
      </c>
      <c r="MDZ50" s="466" t="s">
        <v>973</v>
      </c>
      <c r="MEA50" s="284">
        <v>35000000</v>
      </c>
      <c r="MEB50" s="276" t="s">
        <v>2836</v>
      </c>
      <c r="MEC50" s="463" t="s">
        <v>933</v>
      </c>
      <c r="MED50" s="465" t="s">
        <v>969</v>
      </c>
      <c r="MEE50" s="466" t="s">
        <v>970</v>
      </c>
      <c r="MEF50" s="466" t="s">
        <v>971</v>
      </c>
      <c r="MEG50" s="466" t="s">
        <v>972</v>
      </c>
      <c r="MEH50" s="466" t="s">
        <v>973</v>
      </c>
      <c r="MEI50" s="284">
        <v>35000000</v>
      </c>
      <c r="MEJ50" s="276" t="s">
        <v>2836</v>
      </c>
      <c r="MEK50" s="463" t="s">
        <v>933</v>
      </c>
      <c r="MEL50" s="465" t="s">
        <v>969</v>
      </c>
      <c r="MEM50" s="466" t="s">
        <v>970</v>
      </c>
      <c r="MEN50" s="466" t="s">
        <v>971</v>
      </c>
      <c r="MEO50" s="466" t="s">
        <v>972</v>
      </c>
      <c r="MEP50" s="466" t="s">
        <v>973</v>
      </c>
      <c r="MEQ50" s="284">
        <v>35000000</v>
      </c>
      <c r="MER50" s="276" t="s">
        <v>2836</v>
      </c>
      <c r="MES50" s="463" t="s">
        <v>933</v>
      </c>
      <c r="MET50" s="465" t="s">
        <v>969</v>
      </c>
      <c r="MEU50" s="466" t="s">
        <v>970</v>
      </c>
      <c r="MEV50" s="466" t="s">
        <v>971</v>
      </c>
      <c r="MEW50" s="466" t="s">
        <v>972</v>
      </c>
      <c r="MEX50" s="466" t="s">
        <v>973</v>
      </c>
      <c r="MEY50" s="284">
        <v>35000000</v>
      </c>
      <c r="MEZ50" s="276" t="s">
        <v>2836</v>
      </c>
      <c r="MFA50" s="463" t="s">
        <v>933</v>
      </c>
      <c r="MFB50" s="465" t="s">
        <v>969</v>
      </c>
      <c r="MFC50" s="466" t="s">
        <v>970</v>
      </c>
      <c r="MFD50" s="466" t="s">
        <v>971</v>
      </c>
      <c r="MFE50" s="466" t="s">
        <v>972</v>
      </c>
      <c r="MFF50" s="466" t="s">
        <v>973</v>
      </c>
      <c r="MFG50" s="284">
        <v>35000000</v>
      </c>
      <c r="MFH50" s="276" t="s">
        <v>2836</v>
      </c>
      <c r="MFI50" s="463" t="s">
        <v>933</v>
      </c>
      <c r="MFJ50" s="465" t="s">
        <v>969</v>
      </c>
      <c r="MFK50" s="466" t="s">
        <v>970</v>
      </c>
      <c r="MFL50" s="466" t="s">
        <v>971</v>
      </c>
      <c r="MFM50" s="466" t="s">
        <v>972</v>
      </c>
      <c r="MFN50" s="466" t="s">
        <v>973</v>
      </c>
      <c r="MFO50" s="284">
        <v>35000000</v>
      </c>
      <c r="MFP50" s="276" t="s">
        <v>2836</v>
      </c>
      <c r="MFQ50" s="463" t="s">
        <v>933</v>
      </c>
      <c r="MFR50" s="465" t="s">
        <v>969</v>
      </c>
      <c r="MFS50" s="466" t="s">
        <v>970</v>
      </c>
      <c r="MFT50" s="466" t="s">
        <v>971</v>
      </c>
      <c r="MFU50" s="466" t="s">
        <v>972</v>
      </c>
      <c r="MFV50" s="466" t="s">
        <v>973</v>
      </c>
      <c r="MFW50" s="284">
        <v>35000000</v>
      </c>
      <c r="MFX50" s="276" t="s">
        <v>2836</v>
      </c>
      <c r="MFY50" s="463" t="s">
        <v>933</v>
      </c>
      <c r="MFZ50" s="465" t="s">
        <v>969</v>
      </c>
      <c r="MGA50" s="466" t="s">
        <v>970</v>
      </c>
      <c r="MGB50" s="466" t="s">
        <v>971</v>
      </c>
      <c r="MGC50" s="466" t="s">
        <v>972</v>
      </c>
      <c r="MGD50" s="466" t="s">
        <v>973</v>
      </c>
      <c r="MGE50" s="284">
        <v>35000000</v>
      </c>
      <c r="MGF50" s="276" t="s">
        <v>2836</v>
      </c>
      <c r="MGG50" s="463" t="s">
        <v>933</v>
      </c>
      <c r="MGH50" s="465" t="s">
        <v>969</v>
      </c>
      <c r="MGI50" s="466" t="s">
        <v>970</v>
      </c>
      <c r="MGJ50" s="466" t="s">
        <v>971</v>
      </c>
      <c r="MGK50" s="466" t="s">
        <v>972</v>
      </c>
      <c r="MGL50" s="466" t="s">
        <v>973</v>
      </c>
      <c r="MGM50" s="284">
        <v>35000000</v>
      </c>
      <c r="MGN50" s="276" t="s">
        <v>2836</v>
      </c>
      <c r="MGO50" s="463" t="s">
        <v>933</v>
      </c>
      <c r="MGP50" s="465" t="s">
        <v>969</v>
      </c>
      <c r="MGQ50" s="466" t="s">
        <v>970</v>
      </c>
      <c r="MGR50" s="466" t="s">
        <v>971</v>
      </c>
      <c r="MGS50" s="466" t="s">
        <v>972</v>
      </c>
      <c r="MGT50" s="466" t="s">
        <v>973</v>
      </c>
      <c r="MGU50" s="284">
        <v>35000000</v>
      </c>
      <c r="MGV50" s="276" t="s">
        <v>2836</v>
      </c>
      <c r="MGW50" s="463" t="s">
        <v>933</v>
      </c>
      <c r="MGX50" s="465" t="s">
        <v>969</v>
      </c>
      <c r="MGY50" s="466" t="s">
        <v>970</v>
      </c>
      <c r="MGZ50" s="466" t="s">
        <v>971</v>
      </c>
      <c r="MHA50" s="466" t="s">
        <v>972</v>
      </c>
      <c r="MHB50" s="466" t="s">
        <v>973</v>
      </c>
      <c r="MHC50" s="284">
        <v>35000000</v>
      </c>
      <c r="MHD50" s="276" t="s">
        <v>2836</v>
      </c>
      <c r="MHE50" s="463" t="s">
        <v>933</v>
      </c>
      <c r="MHF50" s="465" t="s">
        <v>969</v>
      </c>
      <c r="MHG50" s="466" t="s">
        <v>970</v>
      </c>
      <c r="MHH50" s="466" t="s">
        <v>971</v>
      </c>
      <c r="MHI50" s="466" t="s">
        <v>972</v>
      </c>
      <c r="MHJ50" s="466" t="s">
        <v>973</v>
      </c>
      <c r="MHK50" s="284">
        <v>35000000</v>
      </c>
      <c r="MHL50" s="276" t="s">
        <v>2836</v>
      </c>
      <c r="MHM50" s="463" t="s">
        <v>933</v>
      </c>
      <c r="MHN50" s="465" t="s">
        <v>969</v>
      </c>
      <c r="MHO50" s="466" t="s">
        <v>970</v>
      </c>
      <c r="MHP50" s="466" t="s">
        <v>971</v>
      </c>
      <c r="MHQ50" s="466" t="s">
        <v>972</v>
      </c>
      <c r="MHR50" s="466" t="s">
        <v>973</v>
      </c>
      <c r="MHS50" s="284">
        <v>35000000</v>
      </c>
      <c r="MHT50" s="276" t="s">
        <v>2836</v>
      </c>
      <c r="MHU50" s="463" t="s">
        <v>933</v>
      </c>
      <c r="MHV50" s="465" t="s">
        <v>969</v>
      </c>
      <c r="MHW50" s="466" t="s">
        <v>970</v>
      </c>
      <c r="MHX50" s="466" t="s">
        <v>971</v>
      </c>
      <c r="MHY50" s="466" t="s">
        <v>972</v>
      </c>
      <c r="MHZ50" s="466" t="s">
        <v>973</v>
      </c>
      <c r="MIA50" s="284">
        <v>35000000</v>
      </c>
      <c r="MIB50" s="276" t="s">
        <v>2836</v>
      </c>
      <c r="MIC50" s="463" t="s">
        <v>933</v>
      </c>
      <c r="MID50" s="465" t="s">
        <v>969</v>
      </c>
      <c r="MIE50" s="466" t="s">
        <v>970</v>
      </c>
      <c r="MIF50" s="466" t="s">
        <v>971</v>
      </c>
      <c r="MIG50" s="466" t="s">
        <v>972</v>
      </c>
      <c r="MIH50" s="466" t="s">
        <v>973</v>
      </c>
      <c r="MII50" s="284">
        <v>35000000</v>
      </c>
      <c r="MIJ50" s="276" t="s">
        <v>2836</v>
      </c>
      <c r="MIK50" s="463" t="s">
        <v>933</v>
      </c>
      <c r="MIL50" s="465" t="s">
        <v>969</v>
      </c>
      <c r="MIM50" s="466" t="s">
        <v>970</v>
      </c>
      <c r="MIN50" s="466" t="s">
        <v>971</v>
      </c>
      <c r="MIO50" s="466" t="s">
        <v>972</v>
      </c>
      <c r="MIP50" s="466" t="s">
        <v>973</v>
      </c>
      <c r="MIQ50" s="284">
        <v>35000000</v>
      </c>
      <c r="MIR50" s="276" t="s">
        <v>2836</v>
      </c>
      <c r="MIS50" s="463" t="s">
        <v>933</v>
      </c>
      <c r="MIT50" s="465" t="s">
        <v>969</v>
      </c>
      <c r="MIU50" s="466" t="s">
        <v>970</v>
      </c>
      <c r="MIV50" s="466" t="s">
        <v>971</v>
      </c>
      <c r="MIW50" s="466" t="s">
        <v>972</v>
      </c>
      <c r="MIX50" s="466" t="s">
        <v>973</v>
      </c>
      <c r="MIY50" s="284">
        <v>35000000</v>
      </c>
      <c r="MIZ50" s="276" t="s">
        <v>2836</v>
      </c>
      <c r="MJA50" s="463" t="s">
        <v>933</v>
      </c>
      <c r="MJB50" s="465" t="s">
        <v>969</v>
      </c>
      <c r="MJC50" s="466" t="s">
        <v>970</v>
      </c>
      <c r="MJD50" s="466" t="s">
        <v>971</v>
      </c>
      <c r="MJE50" s="466" t="s">
        <v>972</v>
      </c>
      <c r="MJF50" s="466" t="s">
        <v>973</v>
      </c>
      <c r="MJG50" s="284">
        <v>35000000</v>
      </c>
      <c r="MJH50" s="276" t="s">
        <v>2836</v>
      </c>
      <c r="MJI50" s="463" t="s">
        <v>933</v>
      </c>
      <c r="MJJ50" s="465" t="s">
        <v>969</v>
      </c>
      <c r="MJK50" s="466" t="s">
        <v>970</v>
      </c>
      <c r="MJL50" s="466" t="s">
        <v>971</v>
      </c>
      <c r="MJM50" s="466" t="s">
        <v>972</v>
      </c>
      <c r="MJN50" s="466" t="s">
        <v>973</v>
      </c>
      <c r="MJO50" s="284">
        <v>35000000</v>
      </c>
      <c r="MJP50" s="276" t="s">
        <v>2836</v>
      </c>
      <c r="MJQ50" s="463" t="s">
        <v>933</v>
      </c>
      <c r="MJR50" s="465" t="s">
        <v>969</v>
      </c>
      <c r="MJS50" s="466" t="s">
        <v>970</v>
      </c>
      <c r="MJT50" s="466" t="s">
        <v>971</v>
      </c>
      <c r="MJU50" s="466" t="s">
        <v>972</v>
      </c>
      <c r="MJV50" s="466" t="s">
        <v>973</v>
      </c>
      <c r="MJW50" s="284">
        <v>35000000</v>
      </c>
      <c r="MJX50" s="276" t="s">
        <v>2836</v>
      </c>
      <c r="MJY50" s="463" t="s">
        <v>933</v>
      </c>
      <c r="MJZ50" s="465" t="s">
        <v>969</v>
      </c>
      <c r="MKA50" s="466" t="s">
        <v>970</v>
      </c>
      <c r="MKB50" s="466" t="s">
        <v>971</v>
      </c>
      <c r="MKC50" s="466" t="s">
        <v>972</v>
      </c>
      <c r="MKD50" s="466" t="s">
        <v>973</v>
      </c>
      <c r="MKE50" s="284">
        <v>35000000</v>
      </c>
      <c r="MKF50" s="276" t="s">
        <v>2836</v>
      </c>
      <c r="MKG50" s="463" t="s">
        <v>933</v>
      </c>
      <c r="MKH50" s="465" t="s">
        <v>969</v>
      </c>
      <c r="MKI50" s="466" t="s">
        <v>970</v>
      </c>
      <c r="MKJ50" s="466" t="s">
        <v>971</v>
      </c>
      <c r="MKK50" s="466" t="s">
        <v>972</v>
      </c>
      <c r="MKL50" s="466" t="s">
        <v>973</v>
      </c>
      <c r="MKM50" s="284">
        <v>35000000</v>
      </c>
      <c r="MKN50" s="276" t="s">
        <v>2836</v>
      </c>
      <c r="MKO50" s="463" t="s">
        <v>933</v>
      </c>
      <c r="MKP50" s="465" t="s">
        <v>969</v>
      </c>
      <c r="MKQ50" s="466" t="s">
        <v>970</v>
      </c>
      <c r="MKR50" s="466" t="s">
        <v>971</v>
      </c>
      <c r="MKS50" s="466" t="s">
        <v>972</v>
      </c>
      <c r="MKT50" s="466" t="s">
        <v>973</v>
      </c>
      <c r="MKU50" s="284">
        <v>35000000</v>
      </c>
      <c r="MKV50" s="276" t="s">
        <v>2836</v>
      </c>
      <c r="MKW50" s="463" t="s">
        <v>933</v>
      </c>
      <c r="MKX50" s="465" t="s">
        <v>969</v>
      </c>
      <c r="MKY50" s="466" t="s">
        <v>970</v>
      </c>
      <c r="MKZ50" s="466" t="s">
        <v>971</v>
      </c>
      <c r="MLA50" s="466" t="s">
        <v>972</v>
      </c>
      <c r="MLB50" s="466" t="s">
        <v>973</v>
      </c>
      <c r="MLC50" s="284">
        <v>35000000</v>
      </c>
      <c r="MLD50" s="276" t="s">
        <v>2836</v>
      </c>
      <c r="MLE50" s="463" t="s">
        <v>933</v>
      </c>
      <c r="MLF50" s="465" t="s">
        <v>969</v>
      </c>
      <c r="MLG50" s="466" t="s">
        <v>970</v>
      </c>
      <c r="MLH50" s="466" t="s">
        <v>971</v>
      </c>
      <c r="MLI50" s="466" t="s">
        <v>972</v>
      </c>
      <c r="MLJ50" s="466" t="s">
        <v>973</v>
      </c>
      <c r="MLK50" s="284">
        <v>35000000</v>
      </c>
      <c r="MLL50" s="276" t="s">
        <v>2836</v>
      </c>
      <c r="MLM50" s="463" t="s">
        <v>933</v>
      </c>
      <c r="MLN50" s="465" t="s">
        <v>969</v>
      </c>
      <c r="MLO50" s="466" t="s">
        <v>970</v>
      </c>
      <c r="MLP50" s="466" t="s">
        <v>971</v>
      </c>
      <c r="MLQ50" s="466" t="s">
        <v>972</v>
      </c>
      <c r="MLR50" s="466" t="s">
        <v>973</v>
      </c>
      <c r="MLS50" s="284">
        <v>35000000</v>
      </c>
      <c r="MLT50" s="276" t="s">
        <v>2836</v>
      </c>
      <c r="MLU50" s="463" t="s">
        <v>933</v>
      </c>
      <c r="MLV50" s="465" t="s">
        <v>969</v>
      </c>
      <c r="MLW50" s="466" t="s">
        <v>970</v>
      </c>
      <c r="MLX50" s="466" t="s">
        <v>971</v>
      </c>
      <c r="MLY50" s="466" t="s">
        <v>972</v>
      </c>
      <c r="MLZ50" s="466" t="s">
        <v>973</v>
      </c>
      <c r="MMA50" s="284">
        <v>35000000</v>
      </c>
      <c r="MMB50" s="276" t="s">
        <v>2836</v>
      </c>
      <c r="MMC50" s="463" t="s">
        <v>933</v>
      </c>
      <c r="MMD50" s="465" t="s">
        <v>969</v>
      </c>
      <c r="MME50" s="466" t="s">
        <v>970</v>
      </c>
      <c r="MMF50" s="466" t="s">
        <v>971</v>
      </c>
      <c r="MMG50" s="466" t="s">
        <v>972</v>
      </c>
      <c r="MMH50" s="466" t="s">
        <v>973</v>
      </c>
      <c r="MMI50" s="284">
        <v>35000000</v>
      </c>
      <c r="MMJ50" s="276" t="s">
        <v>2836</v>
      </c>
      <c r="MMK50" s="463" t="s">
        <v>933</v>
      </c>
      <c r="MML50" s="465" t="s">
        <v>969</v>
      </c>
      <c r="MMM50" s="466" t="s">
        <v>970</v>
      </c>
      <c r="MMN50" s="466" t="s">
        <v>971</v>
      </c>
      <c r="MMO50" s="466" t="s">
        <v>972</v>
      </c>
      <c r="MMP50" s="466" t="s">
        <v>973</v>
      </c>
      <c r="MMQ50" s="284">
        <v>35000000</v>
      </c>
      <c r="MMR50" s="276" t="s">
        <v>2836</v>
      </c>
      <c r="MMS50" s="463" t="s">
        <v>933</v>
      </c>
      <c r="MMT50" s="465" t="s">
        <v>969</v>
      </c>
      <c r="MMU50" s="466" t="s">
        <v>970</v>
      </c>
      <c r="MMV50" s="466" t="s">
        <v>971</v>
      </c>
      <c r="MMW50" s="466" t="s">
        <v>972</v>
      </c>
      <c r="MMX50" s="466" t="s">
        <v>973</v>
      </c>
      <c r="MMY50" s="284">
        <v>35000000</v>
      </c>
      <c r="MMZ50" s="276" t="s">
        <v>2836</v>
      </c>
      <c r="MNA50" s="463" t="s">
        <v>933</v>
      </c>
      <c r="MNB50" s="465" t="s">
        <v>969</v>
      </c>
      <c r="MNC50" s="466" t="s">
        <v>970</v>
      </c>
      <c r="MND50" s="466" t="s">
        <v>971</v>
      </c>
      <c r="MNE50" s="466" t="s">
        <v>972</v>
      </c>
      <c r="MNF50" s="466" t="s">
        <v>973</v>
      </c>
      <c r="MNG50" s="284">
        <v>35000000</v>
      </c>
      <c r="MNH50" s="276" t="s">
        <v>2836</v>
      </c>
      <c r="MNI50" s="463" t="s">
        <v>933</v>
      </c>
      <c r="MNJ50" s="465" t="s">
        <v>969</v>
      </c>
      <c r="MNK50" s="466" t="s">
        <v>970</v>
      </c>
      <c r="MNL50" s="466" t="s">
        <v>971</v>
      </c>
      <c r="MNM50" s="466" t="s">
        <v>972</v>
      </c>
      <c r="MNN50" s="466" t="s">
        <v>973</v>
      </c>
      <c r="MNO50" s="284">
        <v>35000000</v>
      </c>
      <c r="MNP50" s="276" t="s">
        <v>2836</v>
      </c>
      <c r="MNQ50" s="463" t="s">
        <v>933</v>
      </c>
      <c r="MNR50" s="465" t="s">
        <v>969</v>
      </c>
      <c r="MNS50" s="466" t="s">
        <v>970</v>
      </c>
      <c r="MNT50" s="466" t="s">
        <v>971</v>
      </c>
      <c r="MNU50" s="466" t="s">
        <v>972</v>
      </c>
      <c r="MNV50" s="466" t="s">
        <v>973</v>
      </c>
      <c r="MNW50" s="284">
        <v>35000000</v>
      </c>
      <c r="MNX50" s="276" t="s">
        <v>2836</v>
      </c>
      <c r="MNY50" s="463" t="s">
        <v>933</v>
      </c>
      <c r="MNZ50" s="465" t="s">
        <v>969</v>
      </c>
      <c r="MOA50" s="466" t="s">
        <v>970</v>
      </c>
      <c r="MOB50" s="466" t="s">
        <v>971</v>
      </c>
      <c r="MOC50" s="466" t="s">
        <v>972</v>
      </c>
      <c r="MOD50" s="466" t="s">
        <v>973</v>
      </c>
      <c r="MOE50" s="284">
        <v>35000000</v>
      </c>
      <c r="MOF50" s="276" t="s">
        <v>2836</v>
      </c>
      <c r="MOG50" s="463" t="s">
        <v>933</v>
      </c>
      <c r="MOH50" s="465" t="s">
        <v>969</v>
      </c>
      <c r="MOI50" s="466" t="s">
        <v>970</v>
      </c>
      <c r="MOJ50" s="466" t="s">
        <v>971</v>
      </c>
      <c r="MOK50" s="466" t="s">
        <v>972</v>
      </c>
      <c r="MOL50" s="466" t="s">
        <v>973</v>
      </c>
      <c r="MOM50" s="284">
        <v>35000000</v>
      </c>
      <c r="MON50" s="276" t="s">
        <v>2836</v>
      </c>
      <c r="MOO50" s="463" t="s">
        <v>933</v>
      </c>
      <c r="MOP50" s="465" t="s">
        <v>969</v>
      </c>
      <c r="MOQ50" s="466" t="s">
        <v>970</v>
      </c>
      <c r="MOR50" s="466" t="s">
        <v>971</v>
      </c>
      <c r="MOS50" s="466" t="s">
        <v>972</v>
      </c>
      <c r="MOT50" s="466" t="s">
        <v>973</v>
      </c>
      <c r="MOU50" s="284">
        <v>35000000</v>
      </c>
      <c r="MOV50" s="276" t="s">
        <v>2836</v>
      </c>
      <c r="MOW50" s="463" t="s">
        <v>933</v>
      </c>
      <c r="MOX50" s="465" t="s">
        <v>969</v>
      </c>
      <c r="MOY50" s="466" t="s">
        <v>970</v>
      </c>
      <c r="MOZ50" s="466" t="s">
        <v>971</v>
      </c>
      <c r="MPA50" s="466" t="s">
        <v>972</v>
      </c>
      <c r="MPB50" s="466" t="s">
        <v>973</v>
      </c>
      <c r="MPC50" s="284">
        <v>35000000</v>
      </c>
      <c r="MPD50" s="276" t="s">
        <v>2836</v>
      </c>
      <c r="MPE50" s="463" t="s">
        <v>933</v>
      </c>
      <c r="MPF50" s="465" t="s">
        <v>969</v>
      </c>
      <c r="MPG50" s="466" t="s">
        <v>970</v>
      </c>
      <c r="MPH50" s="466" t="s">
        <v>971</v>
      </c>
      <c r="MPI50" s="466" t="s">
        <v>972</v>
      </c>
      <c r="MPJ50" s="466" t="s">
        <v>973</v>
      </c>
      <c r="MPK50" s="284">
        <v>35000000</v>
      </c>
      <c r="MPL50" s="276" t="s">
        <v>2836</v>
      </c>
      <c r="MPM50" s="463" t="s">
        <v>933</v>
      </c>
      <c r="MPN50" s="465" t="s">
        <v>969</v>
      </c>
      <c r="MPO50" s="466" t="s">
        <v>970</v>
      </c>
      <c r="MPP50" s="466" t="s">
        <v>971</v>
      </c>
      <c r="MPQ50" s="466" t="s">
        <v>972</v>
      </c>
      <c r="MPR50" s="466" t="s">
        <v>973</v>
      </c>
      <c r="MPS50" s="284">
        <v>35000000</v>
      </c>
      <c r="MPT50" s="276" t="s">
        <v>2836</v>
      </c>
      <c r="MPU50" s="463" t="s">
        <v>933</v>
      </c>
      <c r="MPV50" s="465" t="s">
        <v>969</v>
      </c>
      <c r="MPW50" s="466" t="s">
        <v>970</v>
      </c>
      <c r="MPX50" s="466" t="s">
        <v>971</v>
      </c>
      <c r="MPY50" s="466" t="s">
        <v>972</v>
      </c>
      <c r="MPZ50" s="466" t="s">
        <v>973</v>
      </c>
      <c r="MQA50" s="284">
        <v>35000000</v>
      </c>
      <c r="MQB50" s="276" t="s">
        <v>2836</v>
      </c>
      <c r="MQC50" s="463" t="s">
        <v>933</v>
      </c>
      <c r="MQD50" s="465" t="s">
        <v>969</v>
      </c>
      <c r="MQE50" s="466" t="s">
        <v>970</v>
      </c>
      <c r="MQF50" s="466" t="s">
        <v>971</v>
      </c>
      <c r="MQG50" s="466" t="s">
        <v>972</v>
      </c>
      <c r="MQH50" s="466" t="s">
        <v>973</v>
      </c>
      <c r="MQI50" s="284">
        <v>35000000</v>
      </c>
      <c r="MQJ50" s="276" t="s">
        <v>2836</v>
      </c>
      <c r="MQK50" s="463" t="s">
        <v>933</v>
      </c>
      <c r="MQL50" s="465" t="s">
        <v>969</v>
      </c>
      <c r="MQM50" s="466" t="s">
        <v>970</v>
      </c>
      <c r="MQN50" s="466" t="s">
        <v>971</v>
      </c>
      <c r="MQO50" s="466" t="s">
        <v>972</v>
      </c>
      <c r="MQP50" s="466" t="s">
        <v>973</v>
      </c>
      <c r="MQQ50" s="284">
        <v>35000000</v>
      </c>
      <c r="MQR50" s="276" t="s">
        <v>2836</v>
      </c>
      <c r="MQS50" s="463" t="s">
        <v>933</v>
      </c>
      <c r="MQT50" s="465" t="s">
        <v>969</v>
      </c>
      <c r="MQU50" s="466" t="s">
        <v>970</v>
      </c>
      <c r="MQV50" s="466" t="s">
        <v>971</v>
      </c>
      <c r="MQW50" s="466" t="s">
        <v>972</v>
      </c>
      <c r="MQX50" s="466" t="s">
        <v>973</v>
      </c>
      <c r="MQY50" s="284">
        <v>35000000</v>
      </c>
      <c r="MQZ50" s="276" t="s">
        <v>2836</v>
      </c>
      <c r="MRA50" s="463" t="s">
        <v>933</v>
      </c>
      <c r="MRB50" s="465" t="s">
        <v>969</v>
      </c>
      <c r="MRC50" s="466" t="s">
        <v>970</v>
      </c>
      <c r="MRD50" s="466" t="s">
        <v>971</v>
      </c>
      <c r="MRE50" s="466" t="s">
        <v>972</v>
      </c>
      <c r="MRF50" s="466" t="s">
        <v>973</v>
      </c>
      <c r="MRG50" s="284">
        <v>35000000</v>
      </c>
      <c r="MRH50" s="276" t="s">
        <v>2836</v>
      </c>
      <c r="MRI50" s="463" t="s">
        <v>933</v>
      </c>
      <c r="MRJ50" s="465" t="s">
        <v>969</v>
      </c>
      <c r="MRK50" s="466" t="s">
        <v>970</v>
      </c>
      <c r="MRL50" s="466" t="s">
        <v>971</v>
      </c>
      <c r="MRM50" s="466" t="s">
        <v>972</v>
      </c>
      <c r="MRN50" s="466" t="s">
        <v>973</v>
      </c>
      <c r="MRO50" s="284">
        <v>35000000</v>
      </c>
      <c r="MRP50" s="276" t="s">
        <v>2836</v>
      </c>
      <c r="MRQ50" s="463" t="s">
        <v>933</v>
      </c>
      <c r="MRR50" s="465" t="s">
        <v>969</v>
      </c>
      <c r="MRS50" s="466" t="s">
        <v>970</v>
      </c>
      <c r="MRT50" s="466" t="s">
        <v>971</v>
      </c>
      <c r="MRU50" s="466" t="s">
        <v>972</v>
      </c>
      <c r="MRV50" s="466" t="s">
        <v>973</v>
      </c>
      <c r="MRW50" s="284">
        <v>35000000</v>
      </c>
      <c r="MRX50" s="276" t="s">
        <v>2836</v>
      </c>
      <c r="MRY50" s="463" t="s">
        <v>933</v>
      </c>
      <c r="MRZ50" s="465" t="s">
        <v>969</v>
      </c>
      <c r="MSA50" s="466" t="s">
        <v>970</v>
      </c>
      <c r="MSB50" s="466" t="s">
        <v>971</v>
      </c>
      <c r="MSC50" s="466" t="s">
        <v>972</v>
      </c>
      <c r="MSD50" s="466" t="s">
        <v>973</v>
      </c>
      <c r="MSE50" s="284">
        <v>35000000</v>
      </c>
      <c r="MSF50" s="276" t="s">
        <v>2836</v>
      </c>
      <c r="MSG50" s="463" t="s">
        <v>933</v>
      </c>
      <c r="MSH50" s="465" t="s">
        <v>969</v>
      </c>
      <c r="MSI50" s="466" t="s">
        <v>970</v>
      </c>
      <c r="MSJ50" s="466" t="s">
        <v>971</v>
      </c>
      <c r="MSK50" s="466" t="s">
        <v>972</v>
      </c>
      <c r="MSL50" s="466" t="s">
        <v>973</v>
      </c>
      <c r="MSM50" s="284">
        <v>35000000</v>
      </c>
      <c r="MSN50" s="276" t="s">
        <v>2836</v>
      </c>
      <c r="MSO50" s="463" t="s">
        <v>933</v>
      </c>
      <c r="MSP50" s="465" t="s">
        <v>969</v>
      </c>
      <c r="MSQ50" s="466" t="s">
        <v>970</v>
      </c>
      <c r="MSR50" s="466" t="s">
        <v>971</v>
      </c>
      <c r="MSS50" s="466" t="s">
        <v>972</v>
      </c>
      <c r="MST50" s="466" t="s">
        <v>973</v>
      </c>
      <c r="MSU50" s="284">
        <v>35000000</v>
      </c>
      <c r="MSV50" s="276" t="s">
        <v>2836</v>
      </c>
      <c r="MSW50" s="463" t="s">
        <v>933</v>
      </c>
      <c r="MSX50" s="465" t="s">
        <v>969</v>
      </c>
      <c r="MSY50" s="466" t="s">
        <v>970</v>
      </c>
      <c r="MSZ50" s="466" t="s">
        <v>971</v>
      </c>
      <c r="MTA50" s="466" t="s">
        <v>972</v>
      </c>
      <c r="MTB50" s="466" t="s">
        <v>973</v>
      </c>
      <c r="MTC50" s="284">
        <v>35000000</v>
      </c>
      <c r="MTD50" s="276" t="s">
        <v>2836</v>
      </c>
      <c r="MTE50" s="463" t="s">
        <v>933</v>
      </c>
      <c r="MTF50" s="465" t="s">
        <v>969</v>
      </c>
      <c r="MTG50" s="466" t="s">
        <v>970</v>
      </c>
      <c r="MTH50" s="466" t="s">
        <v>971</v>
      </c>
      <c r="MTI50" s="466" t="s">
        <v>972</v>
      </c>
      <c r="MTJ50" s="466" t="s">
        <v>973</v>
      </c>
      <c r="MTK50" s="284">
        <v>35000000</v>
      </c>
      <c r="MTL50" s="276" t="s">
        <v>2836</v>
      </c>
      <c r="MTM50" s="463" t="s">
        <v>933</v>
      </c>
      <c r="MTN50" s="465" t="s">
        <v>969</v>
      </c>
      <c r="MTO50" s="466" t="s">
        <v>970</v>
      </c>
      <c r="MTP50" s="466" t="s">
        <v>971</v>
      </c>
      <c r="MTQ50" s="466" t="s">
        <v>972</v>
      </c>
      <c r="MTR50" s="466" t="s">
        <v>973</v>
      </c>
      <c r="MTS50" s="284">
        <v>35000000</v>
      </c>
      <c r="MTT50" s="276" t="s">
        <v>2836</v>
      </c>
      <c r="MTU50" s="463" t="s">
        <v>933</v>
      </c>
      <c r="MTV50" s="465" t="s">
        <v>969</v>
      </c>
      <c r="MTW50" s="466" t="s">
        <v>970</v>
      </c>
      <c r="MTX50" s="466" t="s">
        <v>971</v>
      </c>
      <c r="MTY50" s="466" t="s">
        <v>972</v>
      </c>
      <c r="MTZ50" s="466" t="s">
        <v>973</v>
      </c>
      <c r="MUA50" s="284">
        <v>35000000</v>
      </c>
      <c r="MUB50" s="276" t="s">
        <v>2836</v>
      </c>
      <c r="MUC50" s="463" t="s">
        <v>933</v>
      </c>
      <c r="MUD50" s="465" t="s">
        <v>969</v>
      </c>
      <c r="MUE50" s="466" t="s">
        <v>970</v>
      </c>
      <c r="MUF50" s="466" t="s">
        <v>971</v>
      </c>
      <c r="MUG50" s="466" t="s">
        <v>972</v>
      </c>
      <c r="MUH50" s="466" t="s">
        <v>973</v>
      </c>
      <c r="MUI50" s="284">
        <v>35000000</v>
      </c>
      <c r="MUJ50" s="276" t="s">
        <v>2836</v>
      </c>
      <c r="MUK50" s="463" t="s">
        <v>933</v>
      </c>
      <c r="MUL50" s="465" t="s">
        <v>969</v>
      </c>
      <c r="MUM50" s="466" t="s">
        <v>970</v>
      </c>
      <c r="MUN50" s="466" t="s">
        <v>971</v>
      </c>
      <c r="MUO50" s="466" t="s">
        <v>972</v>
      </c>
      <c r="MUP50" s="466" t="s">
        <v>973</v>
      </c>
      <c r="MUQ50" s="284">
        <v>35000000</v>
      </c>
      <c r="MUR50" s="276" t="s">
        <v>2836</v>
      </c>
      <c r="MUS50" s="463" t="s">
        <v>933</v>
      </c>
      <c r="MUT50" s="465" t="s">
        <v>969</v>
      </c>
      <c r="MUU50" s="466" t="s">
        <v>970</v>
      </c>
      <c r="MUV50" s="466" t="s">
        <v>971</v>
      </c>
      <c r="MUW50" s="466" t="s">
        <v>972</v>
      </c>
      <c r="MUX50" s="466" t="s">
        <v>973</v>
      </c>
      <c r="MUY50" s="284">
        <v>35000000</v>
      </c>
      <c r="MUZ50" s="276" t="s">
        <v>2836</v>
      </c>
      <c r="MVA50" s="463" t="s">
        <v>933</v>
      </c>
      <c r="MVB50" s="465" t="s">
        <v>969</v>
      </c>
      <c r="MVC50" s="466" t="s">
        <v>970</v>
      </c>
      <c r="MVD50" s="466" t="s">
        <v>971</v>
      </c>
      <c r="MVE50" s="466" t="s">
        <v>972</v>
      </c>
      <c r="MVF50" s="466" t="s">
        <v>973</v>
      </c>
      <c r="MVG50" s="284">
        <v>35000000</v>
      </c>
      <c r="MVH50" s="276" t="s">
        <v>2836</v>
      </c>
      <c r="MVI50" s="463" t="s">
        <v>933</v>
      </c>
      <c r="MVJ50" s="465" t="s">
        <v>969</v>
      </c>
      <c r="MVK50" s="466" t="s">
        <v>970</v>
      </c>
      <c r="MVL50" s="466" t="s">
        <v>971</v>
      </c>
      <c r="MVM50" s="466" t="s">
        <v>972</v>
      </c>
      <c r="MVN50" s="466" t="s">
        <v>973</v>
      </c>
      <c r="MVO50" s="284">
        <v>35000000</v>
      </c>
      <c r="MVP50" s="276" t="s">
        <v>2836</v>
      </c>
      <c r="MVQ50" s="463" t="s">
        <v>933</v>
      </c>
      <c r="MVR50" s="465" t="s">
        <v>969</v>
      </c>
      <c r="MVS50" s="466" t="s">
        <v>970</v>
      </c>
      <c r="MVT50" s="466" t="s">
        <v>971</v>
      </c>
      <c r="MVU50" s="466" t="s">
        <v>972</v>
      </c>
      <c r="MVV50" s="466" t="s">
        <v>973</v>
      </c>
      <c r="MVW50" s="284">
        <v>35000000</v>
      </c>
      <c r="MVX50" s="276" t="s">
        <v>2836</v>
      </c>
      <c r="MVY50" s="463" t="s">
        <v>933</v>
      </c>
      <c r="MVZ50" s="465" t="s">
        <v>969</v>
      </c>
      <c r="MWA50" s="466" t="s">
        <v>970</v>
      </c>
      <c r="MWB50" s="466" t="s">
        <v>971</v>
      </c>
      <c r="MWC50" s="466" t="s">
        <v>972</v>
      </c>
      <c r="MWD50" s="466" t="s">
        <v>973</v>
      </c>
      <c r="MWE50" s="284">
        <v>35000000</v>
      </c>
      <c r="MWF50" s="276" t="s">
        <v>2836</v>
      </c>
      <c r="MWG50" s="463" t="s">
        <v>933</v>
      </c>
      <c r="MWH50" s="465" t="s">
        <v>969</v>
      </c>
      <c r="MWI50" s="466" t="s">
        <v>970</v>
      </c>
      <c r="MWJ50" s="466" t="s">
        <v>971</v>
      </c>
      <c r="MWK50" s="466" t="s">
        <v>972</v>
      </c>
      <c r="MWL50" s="466" t="s">
        <v>973</v>
      </c>
      <c r="MWM50" s="284">
        <v>35000000</v>
      </c>
      <c r="MWN50" s="276" t="s">
        <v>2836</v>
      </c>
      <c r="MWO50" s="463" t="s">
        <v>933</v>
      </c>
      <c r="MWP50" s="465" t="s">
        <v>969</v>
      </c>
      <c r="MWQ50" s="466" t="s">
        <v>970</v>
      </c>
      <c r="MWR50" s="466" t="s">
        <v>971</v>
      </c>
      <c r="MWS50" s="466" t="s">
        <v>972</v>
      </c>
      <c r="MWT50" s="466" t="s">
        <v>973</v>
      </c>
      <c r="MWU50" s="284">
        <v>35000000</v>
      </c>
      <c r="MWV50" s="276" t="s">
        <v>2836</v>
      </c>
      <c r="MWW50" s="463" t="s">
        <v>933</v>
      </c>
      <c r="MWX50" s="465" t="s">
        <v>969</v>
      </c>
      <c r="MWY50" s="466" t="s">
        <v>970</v>
      </c>
      <c r="MWZ50" s="466" t="s">
        <v>971</v>
      </c>
      <c r="MXA50" s="466" t="s">
        <v>972</v>
      </c>
      <c r="MXB50" s="466" t="s">
        <v>973</v>
      </c>
      <c r="MXC50" s="284">
        <v>35000000</v>
      </c>
      <c r="MXD50" s="276" t="s">
        <v>2836</v>
      </c>
      <c r="MXE50" s="463" t="s">
        <v>933</v>
      </c>
      <c r="MXF50" s="465" t="s">
        <v>969</v>
      </c>
      <c r="MXG50" s="466" t="s">
        <v>970</v>
      </c>
      <c r="MXH50" s="466" t="s">
        <v>971</v>
      </c>
      <c r="MXI50" s="466" t="s">
        <v>972</v>
      </c>
      <c r="MXJ50" s="466" t="s">
        <v>973</v>
      </c>
      <c r="MXK50" s="284">
        <v>35000000</v>
      </c>
      <c r="MXL50" s="276" t="s">
        <v>2836</v>
      </c>
      <c r="MXM50" s="463" t="s">
        <v>933</v>
      </c>
      <c r="MXN50" s="465" t="s">
        <v>969</v>
      </c>
      <c r="MXO50" s="466" t="s">
        <v>970</v>
      </c>
      <c r="MXP50" s="466" t="s">
        <v>971</v>
      </c>
      <c r="MXQ50" s="466" t="s">
        <v>972</v>
      </c>
      <c r="MXR50" s="466" t="s">
        <v>973</v>
      </c>
      <c r="MXS50" s="284">
        <v>35000000</v>
      </c>
      <c r="MXT50" s="276" t="s">
        <v>2836</v>
      </c>
      <c r="MXU50" s="463" t="s">
        <v>933</v>
      </c>
      <c r="MXV50" s="465" t="s">
        <v>969</v>
      </c>
      <c r="MXW50" s="466" t="s">
        <v>970</v>
      </c>
      <c r="MXX50" s="466" t="s">
        <v>971</v>
      </c>
      <c r="MXY50" s="466" t="s">
        <v>972</v>
      </c>
      <c r="MXZ50" s="466" t="s">
        <v>973</v>
      </c>
      <c r="MYA50" s="284">
        <v>35000000</v>
      </c>
      <c r="MYB50" s="276" t="s">
        <v>2836</v>
      </c>
      <c r="MYC50" s="463" t="s">
        <v>933</v>
      </c>
      <c r="MYD50" s="465" t="s">
        <v>969</v>
      </c>
      <c r="MYE50" s="466" t="s">
        <v>970</v>
      </c>
      <c r="MYF50" s="466" t="s">
        <v>971</v>
      </c>
      <c r="MYG50" s="466" t="s">
        <v>972</v>
      </c>
      <c r="MYH50" s="466" t="s">
        <v>973</v>
      </c>
      <c r="MYI50" s="284">
        <v>35000000</v>
      </c>
      <c r="MYJ50" s="276" t="s">
        <v>2836</v>
      </c>
      <c r="MYK50" s="463" t="s">
        <v>933</v>
      </c>
      <c r="MYL50" s="465" t="s">
        <v>969</v>
      </c>
      <c r="MYM50" s="466" t="s">
        <v>970</v>
      </c>
      <c r="MYN50" s="466" t="s">
        <v>971</v>
      </c>
      <c r="MYO50" s="466" t="s">
        <v>972</v>
      </c>
      <c r="MYP50" s="466" t="s">
        <v>973</v>
      </c>
      <c r="MYQ50" s="284">
        <v>35000000</v>
      </c>
      <c r="MYR50" s="276" t="s">
        <v>2836</v>
      </c>
      <c r="MYS50" s="463" t="s">
        <v>933</v>
      </c>
      <c r="MYT50" s="465" t="s">
        <v>969</v>
      </c>
      <c r="MYU50" s="466" t="s">
        <v>970</v>
      </c>
      <c r="MYV50" s="466" t="s">
        <v>971</v>
      </c>
      <c r="MYW50" s="466" t="s">
        <v>972</v>
      </c>
      <c r="MYX50" s="466" t="s">
        <v>973</v>
      </c>
      <c r="MYY50" s="284">
        <v>35000000</v>
      </c>
      <c r="MYZ50" s="276" t="s">
        <v>2836</v>
      </c>
      <c r="MZA50" s="463" t="s">
        <v>933</v>
      </c>
      <c r="MZB50" s="465" t="s">
        <v>969</v>
      </c>
      <c r="MZC50" s="466" t="s">
        <v>970</v>
      </c>
      <c r="MZD50" s="466" t="s">
        <v>971</v>
      </c>
      <c r="MZE50" s="466" t="s">
        <v>972</v>
      </c>
      <c r="MZF50" s="466" t="s">
        <v>973</v>
      </c>
      <c r="MZG50" s="284">
        <v>35000000</v>
      </c>
      <c r="MZH50" s="276" t="s">
        <v>2836</v>
      </c>
      <c r="MZI50" s="463" t="s">
        <v>933</v>
      </c>
      <c r="MZJ50" s="465" t="s">
        <v>969</v>
      </c>
      <c r="MZK50" s="466" t="s">
        <v>970</v>
      </c>
      <c r="MZL50" s="466" t="s">
        <v>971</v>
      </c>
      <c r="MZM50" s="466" t="s">
        <v>972</v>
      </c>
      <c r="MZN50" s="466" t="s">
        <v>973</v>
      </c>
      <c r="MZO50" s="284">
        <v>35000000</v>
      </c>
      <c r="MZP50" s="276" t="s">
        <v>2836</v>
      </c>
      <c r="MZQ50" s="463" t="s">
        <v>933</v>
      </c>
      <c r="MZR50" s="465" t="s">
        <v>969</v>
      </c>
      <c r="MZS50" s="466" t="s">
        <v>970</v>
      </c>
      <c r="MZT50" s="466" t="s">
        <v>971</v>
      </c>
      <c r="MZU50" s="466" t="s">
        <v>972</v>
      </c>
      <c r="MZV50" s="466" t="s">
        <v>973</v>
      </c>
      <c r="MZW50" s="284">
        <v>35000000</v>
      </c>
      <c r="MZX50" s="276" t="s">
        <v>2836</v>
      </c>
      <c r="MZY50" s="463" t="s">
        <v>933</v>
      </c>
      <c r="MZZ50" s="465" t="s">
        <v>969</v>
      </c>
      <c r="NAA50" s="466" t="s">
        <v>970</v>
      </c>
      <c r="NAB50" s="466" t="s">
        <v>971</v>
      </c>
      <c r="NAC50" s="466" t="s">
        <v>972</v>
      </c>
      <c r="NAD50" s="466" t="s">
        <v>973</v>
      </c>
      <c r="NAE50" s="284">
        <v>35000000</v>
      </c>
      <c r="NAF50" s="276" t="s">
        <v>2836</v>
      </c>
      <c r="NAG50" s="463" t="s">
        <v>933</v>
      </c>
      <c r="NAH50" s="465" t="s">
        <v>969</v>
      </c>
      <c r="NAI50" s="466" t="s">
        <v>970</v>
      </c>
      <c r="NAJ50" s="466" t="s">
        <v>971</v>
      </c>
      <c r="NAK50" s="466" t="s">
        <v>972</v>
      </c>
      <c r="NAL50" s="466" t="s">
        <v>973</v>
      </c>
      <c r="NAM50" s="284">
        <v>35000000</v>
      </c>
      <c r="NAN50" s="276" t="s">
        <v>2836</v>
      </c>
      <c r="NAO50" s="463" t="s">
        <v>933</v>
      </c>
      <c r="NAP50" s="465" t="s">
        <v>969</v>
      </c>
      <c r="NAQ50" s="466" t="s">
        <v>970</v>
      </c>
      <c r="NAR50" s="466" t="s">
        <v>971</v>
      </c>
      <c r="NAS50" s="466" t="s">
        <v>972</v>
      </c>
      <c r="NAT50" s="466" t="s">
        <v>973</v>
      </c>
      <c r="NAU50" s="284">
        <v>35000000</v>
      </c>
      <c r="NAV50" s="276" t="s">
        <v>2836</v>
      </c>
      <c r="NAW50" s="463" t="s">
        <v>933</v>
      </c>
      <c r="NAX50" s="465" t="s">
        <v>969</v>
      </c>
      <c r="NAY50" s="466" t="s">
        <v>970</v>
      </c>
      <c r="NAZ50" s="466" t="s">
        <v>971</v>
      </c>
      <c r="NBA50" s="466" t="s">
        <v>972</v>
      </c>
      <c r="NBB50" s="466" t="s">
        <v>973</v>
      </c>
      <c r="NBC50" s="284">
        <v>35000000</v>
      </c>
      <c r="NBD50" s="276" t="s">
        <v>2836</v>
      </c>
      <c r="NBE50" s="463" t="s">
        <v>933</v>
      </c>
      <c r="NBF50" s="465" t="s">
        <v>969</v>
      </c>
      <c r="NBG50" s="466" t="s">
        <v>970</v>
      </c>
      <c r="NBH50" s="466" t="s">
        <v>971</v>
      </c>
      <c r="NBI50" s="466" t="s">
        <v>972</v>
      </c>
      <c r="NBJ50" s="466" t="s">
        <v>973</v>
      </c>
      <c r="NBK50" s="284">
        <v>35000000</v>
      </c>
      <c r="NBL50" s="276" t="s">
        <v>2836</v>
      </c>
      <c r="NBM50" s="463" t="s">
        <v>933</v>
      </c>
      <c r="NBN50" s="465" t="s">
        <v>969</v>
      </c>
      <c r="NBO50" s="466" t="s">
        <v>970</v>
      </c>
      <c r="NBP50" s="466" t="s">
        <v>971</v>
      </c>
      <c r="NBQ50" s="466" t="s">
        <v>972</v>
      </c>
      <c r="NBR50" s="466" t="s">
        <v>973</v>
      </c>
      <c r="NBS50" s="284">
        <v>35000000</v>
      </c>
      <c r="NBT50" s="276" t="s">
        <v>2836</v>
      </c>
      <c r="NBU50" s="463" t="s">
        <v>933</v>
      </c>
      <c r="NBV50" s="465" t="s">
        <v>969</v>
      </c>
      <c r="NBW50" s="466" t="s">
        <v>970</v>
      </c>
      <c r="NBX50" s="466" t="s">
        <v>971</v>
      </c>
      <c r="NBY50" s="466" t="s">
        <v>972</v>
      </c>
      <c r="NBZ50" s="466" t="s">
        <v>973</v>
      </c>
      <c r="NCA50" s="284">
        <v>35000000</v>
      </c>
      <c r="NCB50" s="276" t="s">
        <v>2836</v>
      </c>
      <c r="NCC50" s="463" t="s">
        <v>933</v>
      </c>
      <c r="NCD50" s="465" t="s">
        <v>969</v>
      </c>
      <c r="NCE50" s="466" t="s">
        <v>970</v>
      </c>
      <c r="NCF50" s="466" t="s">
        <v>971</v>
      </c>
      <c r="NCG50" s="466" t="s">
        <v>972</v>
      </c>
      <c r="NCH50" s="466" t="s">
        <v>973</v>
      </c>
      <c r="NCI50" s="284">
        <v>35000000</v>
      </c>
      <c r="NCJ50" s="276" t="s">
        <v>2836</v>
      </c>
      <c r="NCK50" s="463" t="s">
        <v>933</v>
      </c>
      <c r="NCL50" s="465" t="s">
        <v>969</v>
      </c>
      <c r="NCM50" s="466" t="s">
        <v>970</v>
      </c>
      <c r="NCN50" s="466" t="s">
        <v>971</v>
      </c>
      <c r="NCO50" s="466" t="s">
        <v>972</v>
      </c>
      <c r="NCP50" s="466" t="s">
        <v>973</v>
      </c>
      <c r="NCQ50" s="284">
        <v>35000000</v>
      </c>
      <c r="NCR50" s="276" t="s">
        <v>2836</v>
      </c>
      <c r="NCS50" s="463" t="s">
        <v>933</v>
      </c>
      <c r="NCT50" s="465" t="s">
        <v>969</v>
      </c>
      <c r="NCU50" s="466" t="s">
        <v>970</v>
      </c>
      <c r="NCV50" s="466" t="s">
        <v>971</v>
      </c>
      <c r="NCW50" s="466" t="s">
        <v>972</v>
      </c>
      <c r="NCX50" s="466" t="s">
        <v>973</v>
      </c>
      <c r="NCY50" s="284">
        <v>35000000</v>
      </c>
      <c r="NCZ50" s="276" t="s">
        <v>2836</v>
      </c>
      <c r="NDA50" s="463" t="s">
        <v>933</v>
      </c>
      <c r="NDB50" s="465" t="s">
        <v>969</v>
      </c>
      <c r="NDC50" s="466" t="s">
        <v>970</v>
      </c>
      <c r="NDD50" s="466" t="s">
        <v>971</v>
      </c>
      <c r="NDE50" s="466" t="s">
        <v>972</v>
      </c>
      <c r="NDF50" s="466" t="s">
        <v>973</v>
      </c>
      <c r="NDG50" s="284">
        <v>35000000</v>
      </c>
      <c r="NDH50" s="276" t="s">
        <v>2836</v>
      </c>
      <c r="NDI50" s="463" t="s">
        <v>933</v>
      </c>
      <c r="NDJ50" s="465" t="s">
        <v>969</v>
      </c>
      <c r="NDK50" s="466" t="s">
        <v>970</v>
      </c>
      <c r="NDL50" s="466" t="s">
        <v>971</v>
      </c>
      <c r="NDM50" s="466" t="s">
        <v>972</v>
      </c>
      <c r="NDN50" s="466" t="s">
        <v>973</v>
      </c>
      <c r="NDO50" s="284">
        <v>35000000</v>
      </c>
      <c r="NDP50" s="276" t="s">
        <v>2836</v>
      </c>
      <c r="NDQ50" s="463" t="s">
        <v>933</v>
      </c>
      <c r="NDR50" s="465" t="s">
        <v>969</v>
      </c>
      <c r="NDS50" s="466" t="s">
        <v>970</v>
      </c>
      <c r="NDT50" s="466" t="s">
        <v>971</v>
      </c>
      <c r="NDU50" s="466" t="s">
        <v>972</v>
      </c>
      <c r="NDV50" s="466" t="s">
        <v>973</v>
      </c>
      <c r="NDW50" s="284">
        <v>35000000</v>
      </c>
      <c r="NDX50" s="276" t="s">
        <v>2836</v>
      </c>
      <c r="NDY50" s="463" t="s">
        <v>933</v>
      </c>
      <c r="NDZ50" s="465" t="s">
        <v>969</v>
      </c>
      <c r="NEA50" s="466" t="s">
        <v>970</v>
      </c>
      <c r="NEB50" s="466" t="s">
        <v>971</v>
      </c>
      <c r="NEC50" s="466" t="s">
        <v>972</v>
      </c>
      <c r="NED50" s="466" t="s">
        <v>973</v>
      </c>
      <c r="NEE50" s="284">
        <v>35000000</v>
      </c>
      <c r="NEF50" s="276" t="s">
        <v>2836</v>
      </c>
      <c r="NEG50" s="463" t="s">
        <v>933</v>
      </c>
      <c r="NEH50" s="465" t="s">
        <v>969</v>
      </c>
      <c r="NEI50" s="466" t="s">
        <v>970</v>
      </c>
      <c r="NEJ50" s="466" t="s">
        <v>971</v>
      </c>
      <c r="NEK50" s="466" t="s">
        <v>972</v>
      </c>
      <c r="NEL50" s="466" t="s">
        <v>973</v>
      </c>
      <c r="NEM50" s="284">
        <v>35000000</v>
      </c>
      <c r="NEN50" s="276" t="s">
        <v>2836</v>
      </c>
      <c r="NEO50" s="463" t="s">
        <v>933</v>
      </c>
      <c r="NEP50" s="465" t="s">
        <v>969</v>
      </c>
      <c r="NEQ50" s="466" t="s">
        <v>970</v>
      </c>
      <c r="NER50" s="466" t="s">
        <v>971</v>
      </c>
      <c r="NES50" s="466" t="s">
        <v>972</v>
      </c>
      <c r="NET50" s="466" t="s">
        <v>973</v>
      </c>
      <c r="NEU50" s="284">
        <v>35000000</v>
      </c>
      <c r="NEV50" s="276" t="s">
        <v>2836</v>
      </c>
      <c r="NEW50" s="463" t="s">
        <v>933</v>
      </c>
      <c r="NEX50" s="465" t="s">
        <v>969</v>
      </c>
      <c r="NEY50" s="466" t="s">
        <v>970</v>
      </c>
      <c r="NEZ50" s="466" t="s">
        <v>971</v>
      </c>
      <c r="NFA50" s="466" t="s">
        <v>972</v>
      </c>
      <c r="NFB50" s="466" t="s">
        <v>973</v>
      </c>
      <c r="NFC50" s="284">
        <v>35000000</v>
      </c>
      <c r="NFD50" s="276" t="s">
        <v>2836</v>
      </c>
      <c r="NFE50" s="463" t="s">
        <v>933</v>
      </c>
      <c r="NFF50" s="465" t="s">
        <v>969</v>
      </c>
      <c r="NFG50" s="466" t="s">
        <v>970</v>
      </c>
      <c r="NFH50" s="466" t="s">
        <v>971</v>
      </c>
      <c r="NFI50" s="466" t="s">
        <v>972</v>
      </c>
      <c r="NFJ50" s="466" t="s">
        <v>973</v>
      </c>
      <c r="NFK50" s="284">
        <v>35000000</v>
      </c>
      <c r="NFL50" s="276" t="s">
        <v>2836</v>
      </c>
      <c r="NFM50" s="463" t="s">
        <v>933</v>
      </c>
      <c r="NFN50" s="465" t="s">
        <v>969</v>
      </c>
      <c r="NFO50" s="466" t="s">
        <v>970</v>
      </c>
      <c r="NFP50" s="466" t="s">
        <v>971</v>
      </c>
      <c r="NFQ50" s="466" t="s">
        <v>972</v>
      </c>
      <c r="NFR50" s="466" t="s">
        <v>973</v>
      </c>
      <c r="NFS50" s="284">
        <v>35000000</v>
      </c>
      <c r="NFT50" s="276" t="s">
        <v>2836</v>
      </c>
      <c r="NFU50" s="463" t="s">
        <v>933</v>
      </c>
      <c r="NFV50" s="465" t="s">
        <v>969</v>
      </c>
      <c r="NFW50" s="466" t="s">
        <v>970</v>
      </c>
      <c r="NFX50" s="466" t="s">
        <v>971</v>
      </c>
      <c r="NFY50" s="466" t="s">
        <v>972</v>
      </c>
      <c r="NFZ50" s="466" t="s">
        <v>973</v>
      </c>
      <c r="NGA50" s="284">
        <v>35000000</v>
      </c>
      <c r="NGB50" s="276" t="s">
        <v>2836</v>
      </c>
      <c r="NGC50" s="463" t="s">
        <v>933</v>
      </c>
      <c r="NGD50" s="465" t="s">
        <v>969</v>
      </c>
      <c r="NGE50" s="466" t="s">
        <v>970</v>
      </c>
      <c r="NGF50" s="466" t="s">
        <v>971</v>
      </c>
      <c r="NGG50" s="466" t="s">
        <v>972</v>
      </c>
      <c r="NGH50" s="466" t="s">
        <v>973</v>
      </c>
      <c r="NGI50" s="284">
        <v>35000000</v>
      </c>
      <c r="NGJ50" s="276" t="s">
        <v>2836</v>
      </c>
      <c r="NGK50" s="463" t="s">
        <v>933</v>
      </c>
      <c r="NGL50" s="465" t="s">
        <v>969</v>
      </c>
      <c r="NGM50" s="466" t="s">
        <v>970</v>
      </c>
      <c r="NGN50" s="466" t="s">
        <v>971</v>
      </c>
      <c r="NGO50" s="466" t="s">
        <v>972</v>
      </c>
      <c r="NGP50" s="466" t="s">
        <v>973</v>
      </c>
      <c r="NGQ50" s="284">
        <v>35000000</v>
      </c>
      <c r="NGR50" s="276" t="s">
        <v>2836</v>
      </c>
      <c r="NGS50" s="463" t="s">
        <v>933</v>
      </c>
      <c r="NGT50" s="465" t="s">
        <v>969</v>
      </c>
      <c r="NGU50" s="466" t="s">
        <v>970</v>
      </c>
      <c r="NGV50" s="466" t="s">
        <v>971</v>
      </c>
      <c r="NGW50" s="466" t="s">
        <v>972</v>
      </c>
      <c r="NGX50" s="466" t="s">
        <v>973</v>
      </c>
      <c r="NGY50" s="284">
        <v>35000000</v>
      </c>
      <c r="NGZ50" s="276" t="s">
        <v>2836</v>
      </c>
      <c r="NHA50" s="463" t="s">
        <v>933</v>
      </c>
      <c r="NHB50" s="465" t="s">
        <v>969</v>
      </c>
      <c r="NHC50" s="466" t="s">
        <v>970</v>
      </c>
      <c r="NHD50" s="466" t="s">
        <v>971</v>
      </c>
      <c r="NHE50" s="466" t="s">
        <v>972</v>
      </c>
      <c r="NHF50" s="466" t="s">
        <v>973</v>
      </c>
      <c r="NHG50" s="284">
        <v>35000000</v>
      </c>
      <c r="NHH50" s="276" t="s">
        <v>2836</v>
      </c>
      <c r="NHI50" s="463" t="s">
        <v>933</v>
      </c>
      <c r="NHJ50" s="465" t="s">
        <v>969</v>
      </c>
      <c r="NHK50" s="466" t="s">
        <v>970</v>
      </c>
      <c r="NHL50" s="466" t="s">
        <v>971</v>
      </c>
      <c r="NHM50" s="466" t="s">
        <v>972</v>
      </c>
      <c r="NHN50" s="466" t="s">
        <v>973</v>
      </c>
      <c r="NHO50" s="284">
        <v>35000000</v>
      </c>
      <c r="NHP50" s="276" t="s">
        <v>2836</v>
      </c>
      <c r="NHQ50" s="463" t="s">
        <v>933</v>
      </c>
      <c r="NHR50" s="465" t="s">
        <v>969</v>
      </c>
      <c r="NHS50" s="466" t="s">
        <v>970</v>
      </c>
      <c r="NHT50" s="466" t="s">
        <v>971</v>
      </c>
      <c r="NHU50" s="466" t="s">
        <v>972</v>
      </c>
      <c r="NHV50" s="466" t="s">
        <v>973</v>
      </c>
      <c r="NHW50" s="284">
        <v>35000000</v>
      </c>
      <c r="NHX50" s="276" t="s">
        <v>2836</v>
      </c>
      <c r="NHY50" s="463" t="s">
        <v>933</v>
      </c>
      <c r="NHZ50" s="465" t="s">
        <v>969</v>
      </c>
      <c r="NIA50" s="466" t="s">
        <v>970</v>
      </c>
      <c r="NIB50" s="466" t="s">
        <v>971</v>
      </c>
      <c r="NIC50" s="466" t="s">
        <v>972</v>
      </c>
      <c r="NID50" s="466" t="s">
        <v>973</v>
      </c>
      <c r="NIE50" s="284">
        <v>35000000</v>
      </c>
      <c r="NIF50" s="276" t="s">
        <v>2836</v>
      </c>
      <c r="NIG50" s="463" t="s">
        <v>933</v>
      </c>
      <c r="NIH50" s="465" t="s">
        <v>969</v>
      </c>
      <c r="NII50" s="466" t="s">
        <v>970</v>
      </c>
      <c r="NIJ50" s="466" t="s">
        <v>971</v>
      </c>
      <c r="NIK50" s="466" t="s">
        <v>972</v>
      </c>
      <c r="NIL50" s="466" t="s">
        <v>973</v>
      </c>
      <c r="NIM50" s="284">
        <v>35000000</v>
      </c>
      <c r="NIN50" s="276" t="s">
        <v>2836</v>
      </c>
      <c r="NIO50" s="463" t="s">
        <v>933</v>
      </c>
      <c r="NIP50" s="465" t="s">
        <v>969</v>
      </c>
      <c r="NIQ50" s="466" t="s">
        <v>970</v>
      </c>
      <c r="NIR50" s="466" t="s">
        <v>971</v>
      </c>
      <c r="NIS50" s="466" t="s">
        <v>972</v>
      </c>
      <c r="NIT50" s="466" t="s">
        <v>973</v>
      </c>
      <c r="NIU50" s="284">
        <v>35000000</v>
      </c>
      <c r="NIV50" s="276" t="s">
        <v>2836</v>
      </c>
      <c r="NIW50" s="463" t="s">
        <v>933</v>
      </c>
      <c r="NIX50" s="465" t="s">
        <v>969</v>
      </c>
      <c r="NIY50" s="466" t="s">
        <v>970</v>
      </c>
      <c r="NIZ50" s="466" t="s">
        <v>971</v>
      </c>
      <c r="NJA50" s="466" t="s">
        <v>972</v>
      </c>
      <c r="NJB50" s="466" t="s">
        <v>973</v>
      </c>
      <c r="NJC50" s="284">
        <v>35000000</v>
      </c>
      <c r="NJD50" s="276" t="s">
        <v>2836</v>
      </c>
      <c r="NJE50" s="463" t="s">
        <v>933</v>
      </c>
      <c r="NJF50" s="465" t="s">
        <v>969</v>
      </c>
      <c r="NJG50" s="466" t="s">
        <v>970</v>
      </c>
      <c r="NJH50" s="466" t="s">
        <v>971</v>
      </c>
      <c r="NJI50" s="466" t="s">
        <v>972</v>
      </c>
      <c r="NJJ50" s="466" t="s">
        <v>973</v>
      </c>
      <c r="NJK50" s="284">
        <v>35000000</v>
      </c>
      <c r="NJL50" s="276" t="s">
        <v>2836</v>
      </c>
      <c r="NJM50" s="463" t="s">
        <v>933</v>
      </c>
      <c r="NJN50" s="465" t="s">
        <v>969</v>
      </c>
      <c r="NJO50" s="466" t="s">
        <v>970</v>
      </c>
      <c r="NJP50" s="466" t="s">
        <v>971</v>
      </c>
      <c r="NJQ50" s="466" t="s">
        <v>972</v>
      </c>
      <c r="NJR50" s="466" t="s">
        <v>973</v>
      </c>
      <c r="NJS50" s="284">
        <v>35000000</v>
      </c>
      <c r="NJT50" s="276" t="s">
        <v>2836</v>
      </c>
      <c r="NJU50" s="463" t="s">
        <v>933</v>
      </c>
      <c r="NJV50" s="465" t="s">
        <v>969</v>
      </c>
      <c r="NJW50" s="466" t="s">
        <v>970</v>
      </c>
      <c r="NJX50" s="466" t="s">
        <v>971</v>
      </c>
      <c r="NJY50" s="466" t="s">
        <v>972</v>
      </c>
      <c r="NJZ50" s="466" t="s">
        <v>973</v>
      </c>
      <c r="NKA50" s="284">
        <v>35000000</v>
      </c>
      <c r="NKB50" s="276" t="s">
        <v>2836</v>
      </c>
      <c r="NKC50" s="463" t="s">
        <v>933</v>
      </c>
      <c r="NKD50" s="465" t="s">
        <v>969</v>
      </c>
      <c r="NKE50" s="466" t="s">
        <v>970</v>
      </c>
      <c r="NKF50" s="466" t="s">
        <v>971</v>
      </c>
      <c r="NKG50" s="466" t="s">
        <v>972</v>
      </c>
      <c r="NKH50" s="466" t="s">
        <v>973</v>
      </c>
      <c r="NKI50" s="284">
        <v>35000000</v>
      </c>
      <c r="NKJ50" s="276" t="s">
        <v>2836</v>
      </c>
      <c r="NKK50" s="463" t="s">
        <v>933</v>
      </c>
      <c r="NKL50" s="465" t="s">
        <v>969</v>
      </c>
      <c r="NKM50" s="466" t="s">
        <v>970</v>
      </c>
      <c r="NKN50" s="466" t="s">
        <v>971</v>
      </c>
      <c r="NKO50" s="466" t="s">
        <v>972</v>
      </c>
      <c r="NKP50" s="466" t="s">
        <v>973</v>
      </c>
      <c r="NKQ50" s="284">
        <v>35000000</v>
      </c>
      <c r="NKR50" s="276" t="s">
        <v>2836</v>
      </c>
      <c r="NKS50" s="463" t="s">
        <v>933</v>
      </c>
      <c r="NKT50" s="465" t="s">
        <v>969</v>
      </c>
      <c r="NKU50" s="466" t="s">
        <v>970</v>
      </c>
      <c r="NKV50" s="466" t="s">
        <v>971</v>
      </c>
      <c r="NKW50" s="466" t="s">
        <v>972</v>
      </c>
      <c r="NKX50" s="466" t="s">
        <v>973</v>
      </c>
      <c r="NKY50" s="284">
        <v>35000000</v>
      </c>
      <c r="NKZ50" s="276" t="s">
        <v>2836</v>
      </c>
      <c r="NLA50" s="463" t="s">
        <v>933</v>
      </c>
      <c r="NLB50" s="465" t="s">
        <v>969</v>
      </c>
      <c r="NLC50" s="466" t="s">
        <v>970</v>
      </c>
      <c r="NLD50" s="466" t="s">
        <v>971</v>
      </c>
      <c r="NLE50" s="466" t="s">
        <v>972</v>
      </c>
      <c r="NLF50" s="466" t="s">
        <v>973</v>
      </c>
      <c r="NLG50" s="284">
        <v>35000000</v>
      </c>
      <c r="NLH50" s="276" t="s">
        <v>2836</v>
      </c>
      <c r="NLI50" s="463" t="s">
        <v>933</v>
      </c>
      <c r="NLJ50" s="465" t="s">
        <v>969</v>
      </c>
      <c r="NLK50" s="466" t="s">
        <v>970</v>
      </c>
      <c r="NLL50" s="466" t="s">
        <v>971</v>
      </c>
      <c r="NLM50" s="466" t="s">
        <v>972</v>
      </c>
      <c r="NLN50" s="466" t="s">
        <v>973</v>
      </c>
      <c r="NLO50" s="284">
        <v>35000000</v>
      </c>
      <c r="NLP50" s="276" t="s">
        <v>2836</v>
      </c>
      <c r="NLQ50" s="463" t="s">
        <v>933</v>
      </c>
      <c r="NLR50" s="465" t="s">
        <v>969</v>
      </c>
      <c r="NLS50" s="466" t="s">
        <v>970</v>
      </c>
      <c r="NLT50" s="466" t="s">
        <v>971</v>
      </c>
      <c r="NLU50" s="466" t="s">
        <v>972</v>
      </c>
      <c r="NLV50" s="466" t="s">
        <v>973</v>
      </c>
      <c r="NLW50" s="284">
        <v>35000000</v>
      </c>
      <c r="NLX50" s="276" t="s">
        <v>2836</v>
      </c>
      <c r="NLY50" s="463" t="s">
        <v>933</v>
      </c>
      <c r="NLZ50" s="465" t="s">
        <v>969</v>
      </c>
      <c r="NMA50" s="466" t="s">
        <v>970</v>
      </c>
      <c r="NMB50" s="466" t="s">
        <v>971</v>
      </c>
      <c r="NMC50" s="466" t="s">
        <v>972</v>
      </c>
      <c r="NMD50" s="466" t="s">
        <v>973</v>
      </c>
      <c r="NME50" s="284">
        <v>35000000</v>
      </c>
      <c r="NMF50" s="276" t="s">
        <v>2836</v>
      </c>
      <c r="NMG50" s="463" t="s">
        <v>933</v>
      </c>
      <c r="NMH50" s="465" t="s">
        <v>969</v>
      </c>
      <c r="NMI50" s="466" t="s">
        <v>970</v>
      </c>
      <c r="NMJ50" s="466" t="s">
        <v>971</v>
      </c>
      <c r="NMK50" s="466" t="s">
        <v>972</v>
      </c>
      <c r="NML50" s="466" t="s">
        <v>973</v>
      </c>
      <c r="NMM50" s="284">
        <v>35000000</v>
      </c>
      <c r="NMN50" s="276" t="s">
        <v>2836</v>
      </c>
      <c r="NMO50" s="463" t="s">
        <v>933</v>
      </c>
      <c r="NMP50" s="465" t="s">
        <v>969</v>
      </c>
      <c r="NMQ50" s="466" t="s">
        <v>970</v>
      </c>
      <c r="NMR50" s="466" t="s">
        <v>971</v>
      </c>
      <c r="NMS50" s="466" t="s">
        <v>972</v>
      </c>
      <c r="NMT50" s="466" t="s">
        <v>973</v>
      </c>
      <c r="NMU50" s="284">
        <v>35000000</v>
      </c>
      <c r="NMV50" s="276" t="s">
        <v>2836</v>
      </c>
      <c r="NMW50" s="463" t="s">
        <v>933</v>
      </c>
      <c r="NMX50" s="465" t="s">
        <v>969</v>
      </c>
      <c r="NMY50" s="466" t="s">
        <v>970</v>
      </c>
      <c r="NMZ50" s="466" t="s">
        <v>971</v>
      </c>
      <c r="NNA50" s="466" t="s">
        <v>972</v>
      </c>
      <c r="NNB50" s="466" t="s">
        <v>973</v>
      </c>
      <c r="NNC50" s="284">
        <v>35000000</v>
      </c>
      <c r="NND50" s="276" t="s">
        <v>2836</v>
      </c>
      <c r="NNE50" s="463" t="s">
        <v>933</v>
      </c>
      <c r="NNF50" s="465" t="s">
        <v>969</v>
      </c>
      <c r="NNG50" s="466" t="s">
        <v>970</v>
      </c>
      <c r="NNH50" s="466" t="s">
        <v>971</v>
      </c>
      <c r="NNI50" s="466" t="s">
        <v>972</v>
      </c>
      <c r="NNJ50" s="466" t="s">
        <v>973</v>
      </c>
      <c r="NNK50" s="284">
        <v>35000000</v>
      </c>
      <c r="NNL50" s="276" t="s">
        <v>2836</v>
      </c>
      <c r="NNM50" s="463" t="s">
        <v>933</v>
      </c>
      <c r="NNN50" s="465" t="s">
        <v>969</v>
      </c>
      <c r="NNO50" s="466" t="s">
        <v>970</v>
      </c>
      <c r="NNP50" s="466" t="s">
        <v>971</v>
      </c>
      <c r="NNQ50" s="466" t="s">
        <v>972</v>
      </c>
      <c r="NNR50" s="466" t="s">
        <v>973</v>
      </c>
      <c r="NNS50" s="284">
        <v>35000000</v>
      </c>
      <c r="NNT50" s="276" t="s">
        <v>2836</v>
      </c>
      <c r="NNU50" s="463" t="s">
        <v>933</v>
      </c>
      <c r="NNV50" s="465" t="s">
        <v>969</v>
      </c>
      <c r="NNW50" s="466" t="s">
        <v>970</v>
      </c>
      <c r="NNX50" s="466" t="s">
        <v>971</v>
      </c>
      <c r="NNY50" s="466" t="s">
        <v>972</v>
      </c>
      <c r="NNZ50" s="466" t="s">
        <v>973</v>
      </c>
      <c r="NOA50" s="284">
        <v>35000000</v>
      </c>
      <c r="NOB50" s="276" t="s">
        <v>2836</v>
      </c>
      <c r="NOC50" s="463" t="s">
        <v>933</v>
      </c>
      <c r="NOD50" s="465" t="s">
        <v>969</v>
      </c>
      <c r="NOE50" s="466" t="s">
        <v>970</v>
      </c>
      <c r="NOF50" s="466" t="s">
        <v>971</v>
      </c>
      <c r="NOG50" s="466" t="s">
        <v>972</v>
      </c>
      <c r="NOH50" s="466" t="s">
        <v>973</v>
      </c>
      <c r="NOI50" s="284">
        <v>35000000</v>
      </c>
      <c r="NOJ50" s="276" t="s">
        <v>2836</v>
      </c>
      <c r="NOK50" s="463" t="s">
        <v>933</v>
      </c>
      <c r="NOL50" s="465" t="s">
        <v>969</v>
      </c>
      <c r="NOM50" s="466" t="s">
        <v>970</v>
      </c>
      <c r="NON50" s="466" t="s">
        <v>971</v>
      </c>
      <c r="NOO50" s="466" t="s">
        <v>972</v>
      </c>
      <c r="NOP50" s="466" t="s">
        <v>973</v>
      </c>
      <c r="NOQ50" s="284">
        <v>35000000</v>
      </c>
      <c r="NOR50" s="276" t="s">
        <v>2836</v>
      </c>
      <c r="NOS50" s="463" t="s">
        <v>933</v>
      </c>
      <c r="NOT50" s="465" t="s">
        <v>969</v>
      </c>
      <c r="NOU50" s="466" t="s">
        <v>970</v>
      </c>
      <c r="NOV50" s="466" t="s">
        <v>971</v>
      </c>
      <c r="NOW50" s="466" t="s">
        <v>972</v>
      </c>
      <c r="NOX50" s="466" t="s">
        <v>973</v>
      </c>
      <c r="NOY50" s="284">
        <v>35000000</v>
      </c>
      <c r="NOZ50" s="276" t="s">
        <v>2836</v>
      </c>
      <c r="NPA50" s="463" t="s">
        <v>933</v>
      </c>
      <c r="NPB50" s="465" t="s">
        <v>969</v>
      </c>
      <c r="NPC50" s="466" t="s">
        <v>970</v>
      </c>
      <c r="NPD50" s="466" t="s">
        <v>971</v>
      </c>
      <c r="NPE50" s="466" t="s">
        <v>972</v>
      </c>
      <c r="NPF50" s="466" t="s">
        <v>973</v>
      </c>
      <c r="NPG50" s="284">
        <v>35000000</v>
      </c>
      <c r="NPH50" s="276" t="s">
        <v>2836</v>
      </c>
      <c r="NPI50" s="463" t="s">
        <v>933</v>
      </c>
      <c r="NPJ50" s="465" t="s">
        <v>969</v>
      </c>
      <c r="NPK50" s="466" t="s">
        <v>970</v>
      </c>
      <c r="NPL50" s="466" t="s">
        <v>971</v>
      </c>
      <c r="NPM50" s="466" t="s">
        <v>972</v>
      </c>
      <c r="NPN50" s="466" t="s">
        <v>973</v>
      </c>
      <c r="NPO50" s="284">
        <v>35000000</v>
      </c>
      <c r="NPP50" s="276" t="s">
        <v>2836</v>
      </c>
      <c r="NPQ50" s="463" t="s">
        <v>933</v>
      </c>
      <c r="NPR50" s="465" t="s">
        <v>969</v>
      </c>
      <c r="NPS50" s="466" t="s">
        <v>970</v>
      </c>
      <c r="NPT50" s="466" t="s">
        <v>971</v>
      </c>
      <c r="NPU50" s="466" t="s">
        <v>972</v>
      </c>
      <c r="NPV50" s="466" t="s">
        <v>973</v>
      </c>
      <c r="NPW50" s="284">
        <v>35000000</v>
      </c>
      <c r="NPX50" s="276" t="s">
        <v>2836</v>
      </c>
      <c r="NPY50" s="463" t="s">
        <v>933</v>
      </c>
      <c r="NPZ50" s="465" t="s">
        <v>969</v>
      </c>
      <c r="NQA50" s="466" t="s">
        <v>970</v>
      </c>
      <c r="NQB50" s="466" t="s">
        <v>971</v>
      </c>
      <c r="NQC50" s="466" t="s">
        <v>972</v>
      </c>
      <c r="NQD50" s="466" t="s">
        <v>973</v>
      </c>
      <c r="NQE50" s="284">
        <v>35000000</v>
      </c>
      <c r="NQF50" s="276" t="s">
        <v>2836</v>
      </c>
      <c r="NQG50" s="463" t="s">
        <v>933</v>
      </c>
      <c r="NQH50" s="465" t="s">
        <v>969</v>
      </c>
      <c r="NQI50" s="466" t="s">
        <v>970</v>
      </c>
      <c r="NQJ50" s="466" t="s">
        <v>971</v>
      </c>
      <c r="NQK50" s="466" t="s">
        <v>972</v>
      </c>
      <c r="NQL50" s="466" t="s">
        <v>973</v>
      </c>
      <c r="NQM50" s="284">
        <v>35000000</v>
      </c>
      <c r="NQN50" s="276" t="s">
        <v>2836</v>
      </c>
      <c r="NQO50" s="463" t="s">
        <v>933</v>
      </c>
      <c r="NQP50" s="465" t="s">
        <v>969</v>
      </c>
      <c r="NQQ50" s="466" t="s">
        <v>970</v>
      </c>
      <c r="NQR50" s="466" t="s">
        <v>971</v>
      </c>
      <c r="NQS50" s="466" t="s">
        <v>972</v>
      </c>
      <c r="NQT50" s="466" t="s">
        <v>973</v>
      </c>
      <c r="NQU50" s="284">
        <v>35000000</v>
      </c>
      <c r="NQV50" s="276" t="s">
        <v>2836</v>
      </c>
      <c r="NQW50" s="463" t="s">
        <v>933</v>
      </c>
      <c r="NQX50" s="465" t="s">
        <v>969</v>
      </c>
      <c r="NQY50" s="466" t="s">
        <v>970</v>
      </c>
      <c r="NQZ50" s="466" t="s">
        <v>971</v>
      </c>
      <c r="NRA50" s="466" t="s">
        <v>972</v>
      </c>
      <c r="NRB50" s="466" t="s">
        <v>973</v>
      </c>
      <c r="NRC50" s="284">
        <v>35000000</v>
      </c>
      <c r="NRD50" s="276" t="s">
        <v>2836</v>
      </c>
      <c r="NRE50" s="463" t="s">
        <v>933</v>
      </c>
      <c r="NRF50" s="465" t="s">
        <v>969</v>
      </c>
      <c r="NRG50" s="466" t="s">
        <v>970</v>
      </c>
      <c r="NRH50" s="466" t="s">
        <v>971</v>
      </c>
      <c r="NRI50" s="466" t="s">
        <v>972</v>
      </c>
      <c r="NRJ50" s="466" t="s">
        <v>973</v>
      </c>
      <c r="NRK50" s="284">
        <v>35000000</v>
      </c>
      <c r="NRL50" s="276" t="s">
        <v>2836</v>
      </c>
      <c r="NRM50" s="463" t="s">
        <v>933</v>
      </c>
      <c r="NRN50" s="465" t="s">
        <v>969</v>
      </c>
      <c r="NRO50" s="466" t="s">
        <v>970</v>
      </c>
      <c r="NRP50" s="466" t="s">
        <v>971</v>
      </c>
      <c r="NRQ50" s="466" t="s">
        <v>972</v>
      </c>
      <c r="NRR50" s="466" t="s">
        <v>973</v>
      </c>
      <c r="NRS50" s="284">
        <v>35000000</v>
      </c>
      <c r="NRT50" s="276" t="s">
        <v>2836</v>
      </c>
      <c r="NRU50" s="463" t="s">
        <v>933</v>
      </c>
      <c r="NRV50" s="465" t="s">
        <v>969</v>
      </c>
      <c r="NRW50" s="466" t="s">
        <v>970</v>
      </c>
      <c r="NRX50" s="466" t="s">
        <v>971</v>
      </c>
      <c r="NRY50" s="466" t="s">
        <v>972</v>
      </c>
      <c r="NRZ50" s="466" t="s">
        <v>973</v>
      </c>
      <c r="NSA50" s="284">
        <v>35000000</v>
      </c>
      <c r="NSB50" s="276" t="s">
        <v>2836</v>
      </c>
      <c r="NSC50" s="463" t="s">
        <v>933</v>
      </c>
      <c r="NSD50" s="465" t="s">
        <v>969</v>
      </c>
      <c r="NSE50" s="466" t="s">
        <v>970</v>
      </c>
      <c r="NSF50" s="466" t="s">
        <v>971</v>
      </c>
      <c r="NSG50" s="466" t="s">
        <v>972</v>
      </c>
      <c r="NSH50" s="466" t="s">
        <v>973</v>
      </c>
      <c r="NSI50" s="284">
        <v>35000000</v>
      </c>
      <c r="NSJ50" s="276" t="s">
        <v>2836</v>
      </c>
      <c r="NSK50" s="463" t="s">
        <v>933</v>
      </c>
      <c r="NSL50" s="465" t="s">
        <v>969</v>
      </c>
      <c r="NSM50" s="466" t="s">
        <v>970</v>
      </c>
      <c r="NSN50" s="466" t="s">
        <v>971</v>
      </c>
      <c r="NSO50" s="466" t="s">
        <v>972</v>
      </c>
      <c r="NSP50" s="466" t="s">
        <v>973</v>
      </c>
      <c r="NSQ50" s="284">
        <v>35000000</v>
      </c>
      <c r="NSR50" s="276" t="s">
        <v>2836</v>
      </c>
      <c r="NSS50" s="463" t="s">
        <v>933</v>
      </c>
      <c r="NST50" s="465" t="s">
        <v>969</v>
      </c>
      <c r="NSU50" s="466" t="s">
        <v>970</v>
      </c>
      <c r="NSV50" s="466" t="s">
        <v>971</v>
      </c>
      <c r="NSW50" s="466" t="s">
        <v>972</v>
      </c>
      <c r="NSX50" s="466" t="s">
        <v>973</v>
      </c>
      <c r="NSY50" s="284">
        <v>35000000</v>
      </c>
      <c r="NSZ50" s="276" t="s">
        <v>2836</v>
      </c>
      <c r="NTA50" s="463" t="s">
        <v>933</v>
      </c>
      <c r="NTB50" s="465" t="s">
        <v>969</v>
      </c>
      <c r="NTC50" s="466" t="s">
        <v>970</v>
      </c>
      <c r="NTD50" s="466" t="s">
        <v>971</v>
      </c>
      <c r="NTE50" s="466" t="s">
        <v>972</v>
      </c>
      <c r="NTF50" s="466" t="s">
        <v>973</v>
      </c>
      <c r="NTG50" s="284">
        <v>35000000</v>
      </c>
      <c r="NTH50" s="276" t="s">
        <v>2836</v>
      </c>
      <c r="NTI50" s="463" t="s">
        <v>933</v>
      </c>
      <c r="NTJ50" s="465" t="s">
        <v>969</v>
      </c>
      <c r="NTK50" s="466" t="s">
        <v>970</v>
      </c>
      <c r="NTL50" s="466" t="s">
        <v>971</v>
      </c>
      <c r="NTM50" s="466" t="s">
        <v>972</v>
      </c>
      <c r="NTN50" s="466" t="s">
        <v>973</v>
      </c>
      <c r="NTO50" s="284">
        <v>35000000</v>
      </c>
      <c r="NTP50" s="276" t="s">
        <v>2836</v>
      </c>
      <c r="NTQ50" s="463" t="s">
        <v>933</v>
      </c>
      <c r="NTR50" s="465" t="s">
        <v>969</v>
      </c>
      <c r="NTS50" s="466" t="s">
        <v>970</v>
      </c>
      <c r="NTT50" s="466" t="s">
        <v>971</v>
      </c>
      <c r="NTU50" s="466" t="s">
        <v>972</v>
      </c>
      <c r="NTV50" s="466" t="s">
        <v>973</v>
      </c>
      <c r="NTW50" s="284">
        <v>35000000</v>
      </c>
      <c r="NTX50" s="276" t="s">
        <v>2836</v>
      </c>
      <c r="NTY50" s="463" t="s">
        <v>933</v>
      </c>
      <c r="NTZ50" s="465" t="s">
        <v>969</v>
      </c>
      <c r="NUA50" s="466" t="s">
        <v>970</v>
      </c>
      <c r="NUB50" s="466" t="s">
        <v>971</v>
      </c>
      <c r="NUC50" s="466" t="s">
        <v>972</v>
      </c>
      <c r="NUD50" s="466" t="s">
        <v>973</v>
      </c>
      <c r="NUE50" s="284">
        <v>35000000</v>
      </c>
      <c r="NUF50" s="276" t="s">
        <v>2836</v>
      </c>
      <c r="NUG50" s="463" t="s">
        <v>933</v>
      </c>
      <c r="NUH50" s="465" t="s">
        <v>969</v>
      </c>
      <c r="NUI50" s="466" t="s">
        <v>970</v>
      </c>
      <c r="NUJ50" s="466" t="s">
        <v>971</v>
      </c>
      <c r="NUK50" s="466" t="s">
        <v>972</v>
      </c>
      <c r="NUL50" s="466" t="s">
        <v>973</v>
      </c>
      <c r="NUM50" s="284">
        <v>35000000</v>
      </c>
      <c r="NUN50" s="276" t="s">
        <v>2836</v>
      </c>
      <c r="NUO50" s="463" t="s">
        <v>933</v>
      </c>
      <c r="NUP50" s="465" t="s">
        <v>969</v>
      </c>
      <c r="NUQ50" s="466" t="s">
        <v>970</v>
      </c>
      <c r="NUR50" s="466" t="s">
        <v>971</v>
      </c>
      <c r="NUS50" s="466" t="s">
        <v>972</v>
      </c>
      <c r="NUT50" s="466" t="s">
        <v>973</v>
      </c>
      <c r="NUU50" s="284">
        <v>35000000</v>
      </c>
      <c r="NUV50" s="276" t="s">
        <v>2836</v>
      </c>
      <c r="NUW50" s="463" t="s">
        <v>933</v>
      </c>
      <c r="NUX50" s="465" t="s">
        <v>969</v>
      </c>
      <c r="NUY50" s="466" t="s">
        <v>970</v>
      </c>
      <c r="NUZ50" s="466" t="s">
        <v>971</v>
      </c>
      <c r="NVA50" s="466" t="s">
        <v>972</v>
      </c>
      <c r="NVB50" s="466" t="s">
        <v>973</v>
      </c>
      <c r="NVC50" s="284">
        <v>35000000</v>
      </c>
      <c r="NVD50" s="276" t="s">
        <v>2836</v>
      </c>
      <c r="NVE50" s="463" t="s">
        <v>933</v>
      </c>
      <c r="NVF50" s="465" t="s">
        <v>969</v>
      </c>
      <c r="NVG50" s="466" t="s">
        <v>970</v>
      </c>
      <c r="NVH50" s="466" t="s">
        <v>971</v>
      </c>
      <c r="NVI50" s="466" t="s">
        <v>972</v>
      </c>
      <c r="NVJ50" s="466" t="s">
        <v>973</v>
      </c>
      <c r="NVK50" s="284">
        <v>35000000</v>
      </c>
      <c r="NVL50" s="276" t="s">
        <v>2836</v>
      </c>
      <c r="NVM50" s="463" t="s">
        <v>933</v>
      </c>
      <c r="NVN50" s="465" t="s">
        <v>969</v>
      </c>
      <c r="NVO50" s="466" t="s">
        <v>970</v>
      </c>
      <c r="NVP50" s="466" t="s">
        <v>971</v>
      </c>
      <c r="NVQ50" s="466" t="s">
        <v>972</v>
      </c>
      <c r="NVR50" s="466" t="s">
        <v>973</v>
      </c>
      <c r="NVS50" s="284">
        <v>35000000</v>
      </c>
      <c r="NVT50" s="276" t="s">
        <v>2836</v>
      </c>
      <c r="NVU50" s="463" t="s">
        <v>933</v>
      </c>
      <c r="NVV50" s="465" t="s">
        <v>969</v>
      </c>
      <c r="NVW50" s="466" t="s">
        <v>970</v>
      </c>
      <c r="NVX50" s="466" t="s">
        <v>971</v>
      </c>
      <c r="NVY50" s="466" t="s">
        <v>972</v>
      </c>
      <c r="NVZ50" s="466" t="s">
        <v>973</v>
      </c>
      <c r="NWA50" s="284">
        <v>35000000</v>
      </c>
      <c r="NWB50" s="276" t="s">
        <v>2836</v>
      </c>
      <c r="NWC50" s="463" t="s">
        <v>933</v>
      </c>
      <c r="NWD50" s="465" t="s">
        <v>969</v>
      </c>
      <c r="NWE50" s="466" t="s">
        <v>970</v>
      </c>
      <c r="NWF50" s="466" t="s">
        <v>971</v>
      </c>
      <c r="NWG50" s="466" t="s">
        <v>972</v>
      </c>
      <c r="NWH50" s="466" t="s">
        <v>973</v>
      </c>
      <c r="NWI50" s="284">
        <v>35000000</v>
      </c>
      <c r="NWJ50" s="276" t="s">
        <v>2836</v>
      </c>
      <c r="NWK50" s="463" t="s">
        <v>933</v>
      </c>
      <c r="NWL50" s="465" t="s">
        <v>969</v>
      </c>
      <c r="NWM50" s="466" t="s">
        <v>970</v>
      </c>
      <c r="NWN50" s="466" t="s">
        <v>971</v>
      </c>
      <c r="NWO50" s="466" t="s">
        <v>972</v>
      </c>
      <c r="NWP50" s="466" t="s">
        <v>973</v>
      </c>
      <c r="NWQ50" s="284">
        <v>35000000</v>
      </c>
      <c r="NWR50" s="276" t="s">
        <v>2836</v>
      </c>
      <c r="NWS50" s="463" t="s">
        <v>933</v>
      </c>
      <c r="NWT50" s="465" t="s">
        <v>969</v>
      </c>
      <c r="NWU50" s="466" t="s">
        <v>970</v>
      </c>
      <c r="NWV50" s="466" t="s">
        <v>971</v>
      </c>
      <c r="NWW50" s="466" t="s">
        <v>972</v>
      </c>
      <c r="NWX50" s="466" t="s">
        <v>973</v>
      </c>
      <c r="NWY50" s="284">
        <v>35000000</v>
      </c>
      <c r="NWZ50" s="276" t="s">
        <v>2836</v>
      </c>
      <c r="NXA50" s="463" t="s">
        <v>933</v>
      </c>
      <c r="NXB50" s="465" t="s">
        <v>969</v>
      </c>
      <c r="NXC50" s="466" t="s">
        <v>970</v>
      </c>
      <c r="NXD50" s="466" t="s">
        <v>971</v>
      </c>
      <c r="NXE50" s="466" t="s">
        <v>972</v>
      </c>
      <c r="NXF50" s="466" t="s">
        <v>973</v>
      </c>
      <c r="NXG50" s="284">
        <v>35000000</v>
      </c>
      <c r="NXH50" s="276" t="s">
        <v>2836</v>
      </c>
      <c r="NXI50" s="463" t="s">
        <v>933</v>
      </c>
      <c r="NXJ50" s="465" t="s">
        <v>969</v>
      </c>
      <c r="NXK50" s="466" t="s">
        <v>970</v>
      </c>
      <c r="NXL50" s="466" t="s">
        <v>971</v>
      </c>
      <c r="NXM50" s="466" t="s">
        <v>972</v>
      </c>
      <c r="NXN50" s="466" t="s">
        <v>973</v>
      </c>
      <c r="NXO50" s="284">
        <v>35000000</v>
      </c>
      <c r="NXP50" s="276" t="s">
        <v>2836</v>
      </c>
      <c r="NXQ50" s="463" t="s">
        <v>933</v>
      </c>
      <c r="NXR50" s="465" t="s">
        <v>969</v>
      </c>
      <c r="NXS50" s="466" t="s">
        <v>970</v>
      </c>
      <c r="NXT50" s="466" t="s">
        <v>971</v>
      </c>
      <c r="NXU50" s="466" t="s">
        <v>972</v>
      </c>
      <c r="NXV50" s="466" t="s">
        <v>973</v>
      </c>
      <c r="NXW50" s="284">
        <v>35000000</v>
      </c>
      <c r="NXX50" s="276" t="s">
        <v>2836</v>
      </c>
      <c r="NXY50" s="463" t="s">
        <v>933</v>
      </c>
      <c r="NXZ50" s="465" t="s">
        <v>969</v>
      </c>
      <c r="NYA50" s="466" t="s">
        <v>970</v>
      </c>
      <c r="NYB50" s="466" t="s">
        <v>971</v>
      </c>
      <c r="NYC50" s="466" t="s">
        <v>972</v>
      </c>
      <c r="NYD50" s="466" t="s">
        <v>973</v>
      </c>
      <c r="NYE50" s="284">
        <v>35000000</v>
      </c>
      <c r="NYF50" s="276" t="s">
        <v>2836</v>
      </c>
      <c r="NYG50" s="463" t="s">
        <v>933</v>
      </c>
      <c r="NYH50" s="465" t="s">
        <v>969</v>
      </c>
      <c r="NYI50" s="466" t="s">
        <v>970</v>
      </c>
      <c r="NYJ50" s="466" t="s">
        <v>971</v>
      </c>
      <c r="NYK50" s="466" t="s">
        <v>972</v>
      </c>
      <c r="NYL50" s="466" t="s">
        <v>973</v>
      </c>
      <c r="NYM50" s="284">
        <v>35000000</v>
      </c>
      <c r="NYN50" s="276" t="s">
        <v>2836</v>
      </c>
      <c r="NYO50" s="463" t="s">
        <v>933</v>
      </c>
      <c r="NYP50" s="465" t="s">
        <v>969</v>
      </c>
      <c r="NYQ50" s="466" t="s">
        <v>970</v>
      </c>
      <c r="NYR50" s="466" t="s">
        <v>971</v>
      </c>
      <c r="NYS50" s="466" t="s">
        <v>972</v>
      </c>
      <c r="NYT50" s="466" t="s">
        <v>973</v>
      </c>
      <c r="NYU50" s="284">
        <v>35000000</v>
      </c>
      <c r="NYV50" s="276" t="s">
        <v>2836</v>
      </c>
      <c r="NYW50" s="463" t="s">
        <v>933</v>
      </c>
      <c r="NYX50" s="465" t="s">
        <v>969</v>
      </c>
      <c r="NYY50" s="466" t="s">
        <v>970</v>
      </c>
      <c r="NYZ50" s="466" t="s">
        <v>971</v>
      </c>
      <c r="NZA50" s="466" t="s">
        <v>972</v>
      </c>
      <c r="NZB50" s="466" t="s">
        <v>973</v>
      </c>
      <c r="NZC50" s="284">
        <v>35000000</v>
      </c>
      <c r="NZD50" s="276" t="s">
        <v>2836</v>
      </c>
      <c r="NZE50" s="463" t="s">
        <v>933</v>
      </c>
      <c r="NZF50" s="465" t="s">
        <v>969</v>
      </c>
      <c r="NZG50" s="466" t="s">
        <v>970</v>
      </c>
      <c r="NZH50" s="466" t="s">
        <v>971</v>
      </c>
      <c r="NZI50" s="466" t="s">
        <v>972</v>
      </c>
      <c r="NZJ50" s="466" t="s">
        <v>973</v>
      </c>
      <c r="NZK50" s="284">
        <v>35000000</v>
      </c>
      <c r="NZL50" s="276" t="s">
        <v>2836</v>
      </c>
      <c r="NZM50" s="463" t="s">
        <v>933</v>
      </c>
      <c r="NZN50" s="465" t="s">
        <v>969</v>
      </c>
      <c r="NZO50" s="466" t="s">
        <v>970</v>
      </c>
      <c r="NZP50" s="466" t="s">
        <v>971</v>
      </c>
      <c r="NZQ50" s="466" t="s">
        <v>972</v>
      </c>
      <c r="NZR50" s="466" t="s">
        <v>973</v>
      </c>
      <c r="NZS50" s="284">
        <v>35000000</v>
      </c>
      <c r="NZT50" s="276" t="s">
        <v>2836</v>
      </c>
      <c r="NZU50" s="463" t="s">
        <v>933</v>
      </c>
      <c r="NZV50" s="465" t="s">
        <v>969</v>
      </c>
      <c r="NZW50" s="466" t="s">
        <v>970</v>
      </c>
      <c r="NZX50" s="466" t="s">
        <v>971</v>
      </c>
      <c r="NZY50" s="466" t="s">
        <v>972</v>
      </c>
      <c r="NZZ50" s="466" t="s">
        <v>973</v>
      </c>
      <c r="OAA50" s="284">
        <v>35000000</v>
      </c>
      <c r="OAB50" s="276" t="s">
        <v>2836</v>
      </c>
      <c r="OAC50" s="463" t="s">
        <v>933</v>
      </c>
      <c r="OAD50" s="465" t="s">
        <v>969</v>
      </c>
      <c r="OAE50" s="466" t="s">
        <v>970</v>
      </c>
      <c r="OAF50" s="466" t="s">
        <v>971</v>
      </c>
      <c r="OAG50" s="466" t="s">
        <v>972</v>
      </c>
      <c r="OAH50" s="466" t="s">
        <v>973</v>
      </c>
      <c r="OAI50" s="284">
        <v>35000000</v>
      </c>
      <c r="OAJ50" s="276" t="s">
        <v>2836</v>
      </c>
      <c r="OAK50" s="463" t="s">
        <v>933</v>
      </c>
      <c r="OAL50" s="465" t="s">
        <v>969</v>
      </c>
      <c r="OAM50" s="466" t="s">
        <v>970</v>
      </c>
      <c r="OAN50" s="466" t="s">
        <v>971</v>
      </c>
      <c r="OAO50" s="466" t="s">
        <v>972</v>
      </c>
      <c r="OAP50" s="466" t="s">
        <v>973</v>
      </c>
      <c r="OAQ50" s="284">
        <v>35000000</v>
      </c>
      <c r="OAR50" s="276" t="s">
        <v>2836</v>
      </c>
      <c r="OAS50" s="463" t="s">
        <v>933</v>
      </c>
      <c r="OAT50" s="465" t="s">
        <v>969</v>
      </c>
      <c r="OAU50" s="466" t="s">
        <v>970</v>
      </c>
      <c r="OAV50" s="466" t="s">
        <v>971</v>
      </c>
      <c r="OAW50" s="466" t="s">
        <v>972</v>
      </c>
      <c r="OAX50" s="466" t="s">
        <v>973</v>
      </c>
      <c r="OAY50" s="284">
        <v>35000000</v>
      </c>
      <c r="OAZ50" s="276" t="s">
        <v>2836</v>
      </c>
      <c r="OBA50" s="463" t="s">
        <v>933</v>
      </c>
      <c r="OBB50" s="465" t="s">
        <v>969</v>
      </c>
      <c r="OBC50" s="466" t="s">
        <v>970</v>
      </c>
      <c r="OBD50" s="466" t="s">
        <v>971</v>
      </c>
      <c r="OBE50" s="466" t="s">
        <v>972</v>
      </c>
      <c r="OBF50" s="466" t="s">
        <v>973</v>
      </c>
      <c r="OBG50" s="284">
        <v>35000000</v>
      </c>
      <c r="OBH50" s="276" t="s">
        <v>2836</v>
      </c>
      <c r="OBI50" s="463" t="s">
        <v>933</v>
      </c>
      <c r="OBJ50" s="465" t="s">
        <v>969</v>
      </c>
      <c r="OBK50" s="466" t="s">
        <v>970</v>
      </c>
      <c r="OBL50" s="466" t="s">
        <v>971</v>
      </c>
      <c r="OBM50" s="466" t="s">
        <v>972</v>
      </c>
      <c r="OBN50" s="466" t="s">
        <v>973</v>
      </c>
      <c r="OBO50" s="284">
        <v>35000000</v>
      </c>
      <c r="OBP50" s="276" t="s">
        <v>2836</v>
      </c>
      <c r="OBQ50" s="463" t="s">
        <v>933</v>
      </c>
      <c r="OBR50" s="465" t="s">
        <v>969</v>
      </c>
      <c r="OBS50" s="466" t="s">
        <v>970</v>
      </c>
      <c r="OBT50" s="466" t="s">
        <v>971</v>
      </c>
      <c r="OBU50" s="466" t="s">
        <v>972</v>
      </c>
      <c r="OBV50" s="466" t="s">
        <v>973</v>
      </c>
      <c r="OBW50" s="284">
        <v>35000000</v>
      </c>
      <c r="OBX50" s="276" t="s">
        <v>2836</v>
      </c>
      <c r="OBY50" s="463" t="s">
        <v>933</v>
      </c>
      <c r="OBZ50" s="465" t="s">
        <v>969</v>
      </c>
      <c r="OCA50" s="466" t="s">
        <v>970</v>
      </c>
      <c r="OCB50" s="466" t="s">
        <v>971</v>
      </c>
      <c r="OCC50" s="466" t="s">
        <v>972</v>
      </c>
      <c r="OCD50" s="466" t="s">
        <v>973</v>
      </c>
      <c r="OCE50" s="284">
        <v>35000000</v>
      </c>
      <c r="OCF50" s="276" t="s">
        <v>2836</v>
      </c>
      <c r="OCG50" s="463" t="s">
        <v>933</v>
      </c>
      <c r="OCH50" s="465" t="s">
        <v>969</v>
      </c>
      <c r="OCI50" s="466" t="s">
        <v>970</v>
      </c>
      <c r="OCJ50" s="466" t="s">
        <v>971</v>
      </c>
      <c r="OCK50" s="466" t="s">
        <v>972</v>
      </c>
      <c r="OCL50" s="466" t="s">
        <v>973</v>
      </c>
      <c r="OCM50" s="284">
        <v>35000000</v>
      </c>
      <c r="OCN50" s="276" t="s">
        <v>2836</v>
      </c>
      <c r="OCO50" s="463" t="s">
        <v>933</v>
      </c>
      <c r="OCP50" s="465" t="s">
        <v>969</v>
      </c>
      <c r="OCQ50" s="466" t="s">
        <v>970</v>
      </c>
      <c r="OCR50" s="466" t="s">
        <v>971</v>
      </c>
      <c r="OCS50" s="466" t="s">
        <v>972</v>
      </c>
      <c r="OCT50" s="466" t="s">
        <v>973</v>
      </c>
      <c r="OCU50" s="284">
        <v>35000000</v>
      </c>
      <c r="OCV50" s="276" t="s">
        <v>2836</v>
      </c>
      <c r="OCW50" s="463" t="s">
        <v>933</v>
      </c>
      <c r="OCX50" s="465" t="s">
        <v>969</v>
      </c>
      <c r="OCY50" s="466" t="s">
        <v>970</v>
      </c>
      <c r="OCZ50" s="466" t="s">
        <v>971</v>
      </c>
      <c r="ODA50" s="466" t="s">
        <v>972</v>
      </c>
      <c r="ODB50" s="466" t="s">
        <v>973</v>
      </c>
      <c r="ODC50" s="284">
        <v>35000000</v>
      </c>
      <c r="ODD50" s="276" t="s">
        <v>2836</v>
      </c>
      <c r="ODE50" s="463" t="s">
        <v>933</v>
      </c>
      <c r="ODF50" s="465" t="s">
        <v>969</v>
      </c>
      <c r="ODG50" s="466" t="s">
        <v>970</v>
      </c>
      <c r="ODH50" s="466" t="s">
        <v>971</v>
      </c>
      <c r="ODI50" s="466" t="s">
        <v>972</v>
      </c>
      <c r="ODJ50" s="466" t="s">
        <v>973</v>
      </c>
      <c r="ODK50" s="284">
        <v>35000000</v>
      </c>
      <c r="ODL50" s="276" t="s">
        <v>2836</v>
      </c>
      <c r="ODM50" s="463" t="s">
        <v>933</v>
      </c>
      <c r="ODN50" s="465" t="s">
        <v>969</v>
      </c>
      <c r="ODO50" s="466" t="s">
        <v>970</v>
      </c>
      <c r="ODP50" s="466" t="s">
        <v>971</v>
      </c>
      <c r="ODQ50" s="466" t="s">
        <v>972</v>
      </c>
      <c r="ODR50" s="466" t="s">
        <v>973</v>
      </c>
      <c r="ODS50" s="284">
        <v>35000000</v>
      </c>
      <c r="ODT50" s="276" t="s">
        <v>2836</v>
      </c>
      <c r="ODU50" s="463" t="s">
        <v>933</v>
      </c>
      <c r="ODV50" s="465" t="s">
        <v>969</v>
      </c>
      <c r="ODW50" s="466" t="s">
        <v>970</v>
      </c>
      <c r="ODX50" s="466" t="s">
        <v>971</v>
      </c>
      <c r="ODY50" s="466" t="s">
        <v>972</v>
      </c>
      <c r="ODZ50" s="466" t="s">
        <v>973</v>
      </c>
      <c r="OEA50" s="284">
        <v>35000000</v>
      </c>
      <c r="OEB50" s="276" t="s">
        <v>2836</v>
      </c>
      <c r="OEC50" s="463" t="s">
        <v>933</v>
      </c>
      <c r="OED50" s="465" t="s">
        <v>969</v>
      </c>
      <c r="OEE50" s="466" t="s">
        <v>970</v>
      </c>
      <c r="OEF50" s="466" t="s">
        <v>971</v>
      </c>
      <c r="OEG50" s="466" t="s">
        <v>972</v>
      </c>
      <c r="OEH50" s="466" t="s">
        <v>973</v>
      </c>
      <c r="OEI50" s="284">
        <v>35000000</v>
      </c>
      <c r="OEJ50" s="276" t="s">
        <v>2836</v>
      </c>
      <c r="OEK50" s="463" t="s">
        <v>933</v>
      </c>
      <c r="OEL50" s="465" t="s">
        <v>969</v>
      </c>
      <c r="OEM50" s="466" t="s">
        <v>970</v>
      </c>
      <c r="OEN50" s="466" t="s">
        <v>971</v>
      </c>
      <c r="OEO50" s="466" t="s">
        <v>972</v>
      </c>
      <c r="OEP50" s="466" t="s">
        <v>973</v>
      </c>
      <c r="OEQ50" s="284">
        <v>35000000</v>
      </c>
      <c r="OER50" s="276" t="s">
        <v>2836</v>
      </c>
      <c r="OES50" s="463" t="s">
        <v>933</v>
      </c>
      <c r="OET50" s="465" t="s">
        <v>969</v>
      </c>
      <c r="OEU50" s="466" t="s">
        <v>970</v>
      </c>
      <c r="OEV50" s="466" t="s">
        <v>971</v>
      </c>
      <c r="OEW50" s="466" t="s">
        <v>972</v>
      </c>
      <c r="OEX50" s="466" t="s">
        <v>973</v>
      </c>
      <c r="OEY50" s="284">
        <v>35000000</v>
      </c>
      <c r="OEZ50" s="276" t="s">
        <v>2836</v>
      </c>
      <c r="OFA50" s="463" t="s">
        <v>933</v>
      </c>
      <c r="OFB50" s="465" t="s">
        <v>969</v>
      </c>
      <c r="OFC50" s="466" t="s">
        <v>970</v>
      </c>
      <c r="OFD50" s="466" t="s">
        <v>971</v>
      </c>
      <c r="OFE50" s="466" t="s">
        <v>972</v>
      </c>
      <c r="OFF50" s="466" t="s">
        <v>973</v>
      </c>
      <c r="OFG50" s="284">
        <v>35000000</v>
      </c>
      <c r="OFH50" s="276" t="s">
        <v>2836</v>
      </c>
      <c r="OFI50" s="463" t="s">
        <v>933</v>
      </c>
      <c r="OFJ50" s="465" t="s">
        <v>969</v>
      </c>
      <c r="OFK50" s="466" t="s">
        <v>970</v>
      </c>
      <c r="OFL50" s="466" t="s">
        <v>971</v>
      </c>
      <c r="OFM50" s="466" t="s">
        <v>972</v>
      </c>
      <c r="OFN50" s="466" t="s">
        <v>973</v>
      </c>
      <c r="OFO50" s="284">
        <v>35000000</v>
      </c>
      <c r="OFP50" s="276" t="s">
        <v>2836</v>
      </c>
      <c r="OFQ50" s="463" t="s">
        <v>933</v>
      </c>
      <c r="OFR50" s="465" t="s">
        <v>969</v>
      </c>
      <c r="OFS50" s="466" t="s">
        <v>970</v>
      </c>
      <c r="OFT50" s="466" t="s">
        <v>971</v>
      </c>
      <c r="OFU50" s="466" t="s">
        <v>972</v>
      </c>
      <c r="OFV50" s="466" t="s">
        <v>973</v>
      </c>
      <c r="OFW50" s="284">
        <v>35000000</v>
      </c>
      <c r="OFX50" s="276" t="s">
        <v>2836</v>
      </c>
      <c r="OFY50" s="463" t="s">
        <v>933</v>
      </c>
      <c r="OFZ50" s="465" t="s">
        <v>969</v>
      </c>
      <c r="OGA50" s="466" t="s">
        <v>970</v>
      </c>
      <c r="OGB50" s="466" t="s">
        <v>971</v>
      </c>
      <c r="OGC50" s="466" t="s">
        <v>972</v>
      </c>
      <c r="OGD50" s="466" t="s">
        <v>973</v>
      </c>
      <c r="OGE50" s="284">
        <v>35000000</v>
      </c>
      <c r="OGF50" s="276" t="s">
        <v>2836</v>
      </c>
      <c r="OGG50" s="463" t="s">
        <v>933</v>
      </c>
      <c r="OGH50" s="465" t="s">
        <v>969</v>
      </c>
      <c r="OGI50" s="466" t="s">
        <v>970</v>
      </c>
      <c r="OGJ50" s="466" t="s">
        <v>971</v>
      </c>
      <c r="OGK50" s="466" t="s">
        <v>972</v>
      </c>
      <c r="OGL50" s="466" t="s">
        <v>973</v>
      </c>
      <c r="OGM50" s="284">
        <v>35000000</v>
      </c>
      <c r="OGN50" s="276" t="s">
        <v>2836</v>
      </c>
      <c r="OGO50" s="463" t="s">
        <v>933</v>
      </c>
      <c r="OGP50" s="465" t="s">
        <v>969</v>
      </c>
      <c r="OGQ50" s="466" t="s">
        <v>970</v>
      </c>
      <c r="OGR50" s="466" t="s">
        <v>971</v>
      </c>
      <c r="OGS50" s="466" t="s">
        <v>972</v>
      </c>
      <c r="OGT50" s="466" t="s">
        <v>973</v>
      </c>
      <c r="OGU50" s="284">
        <v>35000000</v>
      </c>
      <c r="OGV50" s="276" t="s">
        <v>2836</v>
      </c>
      <c r="OGW50" s="463" t="s">
        <v>933</v>
      </c>
      <c r="OGX50" s="465" t="s">
        <v>969</v>
      </c>
      <c r="OGY50" s="466" t="s">
        <v>970</v>
      </c>
      <c r="OGZ50" s="466" t="s">
        <v>971</v>
      </c>
      <c r="OHA50" s="466" t="s">
        <v>972</v>
      </c>
      <c r="OHB50" s="466" t="s">
        <v>973</v>
      </c>
      <c r="OHC50" s="284">
        <v>35000000</v>
      </c>
      <c r="OHD50" s="276" t="s">
        <v>2836</v>
      </c>
      <c r="OHE50" s="463" t="s">
        <v>933</v>
      </c>
      <c r="OHF50" s="465" t="s">
        <v>969</v>
      </c>
      <c r="OHG50" s="466" t="s">
        <v>970</v>
      </c>
      <c r="OHH50" s="466" t="s">
        <v>971</v>
      </c>
      <c r="OHI50" s="466" t="s">
        <v>972</v>
      </c>
      <c r="OHJ50" s="466" t="s">
        <v>973</v>
      </c>
      <c r="OHK50" s="284">
        <v>35000000</v>
      </c>
      <c r="OHL50" s="276" t="s">
        <v>2836</v>
      </c>
      <c r="OHM50" s="463" t="s">
        <v>933</v>
      </c>
      <c r="OHN50" s="465" t="s">
        <v>969</v>
      </c>
      <c r="OHO50" s="466" t="s">
        <v>970</v>
      </c>
      <c r="OHP50" s="466" t="s">
        <v>971</v>
      </c>
      <c r="OHQ50" s="466" t="s">
        <v>972</v>
      </c>
      <c r="OHR50" s="466" t="s">
        <v>973</v>
      </c>
      <c r="OHS50" s="284">
        <v>35000000</v>
      </c>
      <c r="OHT50" s="276" t="s">
        <v>2836</v>
      </c>
      <c r="OHU50" s="463" t="s">
        <v>933</v>
      </c>
      <c r="OHV50" s="465" t="s">
        <v>969</v>
      </c>
      <c r="OHW50" s="466" t="s">
        <v>970</v>
      </c>
      <c r="OHX50" s="466" t="s">
        <v>971</v>
      </c>
      <c r="OHY50" s="466" t="s">
        <v>972</v>
      </c>
      <c r="OHZ50" s="466" t="s">
        <v>973</v>
      </c>
      <c r="OIA50" s="284">
        <v>35000000</v>
      </c>
      <c r="OIB50" s="276" t="s">
        <v>2836</v>
      </c>
      <c r="OIC50" s="463" t="s">
        <v>933</v>
      </c>
      <c r="OID50" s="465" t="s">
        <v>969</v>
      </c>
      <c r="OIE50" s="466" t="s">
        <v>970</v>
      </c>
      <c r="OIF50" s="466" t="s">
        <v>971</v>
      </c>
      <c r="OIG50" s="466" t="s">
        <v>972</v>
      </c>
      <c r="OIH50" s="466" t="s">
        <v>973</v>
      </c>
      <c r="OII50" s="284">
        <v>35000000</v>
      </c>
      <c r="OIJ50" s="276" t="s">
        <v>2836</v>
      </c>
      <c r="OIK50" s="463" t="s">
        <v>933</v>
      </c>
      <c r="OIL50" s="465" t="s">
        <v>969</v>
      </c>
      <c r="OIM50" s="466" t="s">
        <v>970</v>
      </c>
      <c r="OIN50" s="466" t="s">
        <v>971</v>
      </c>
      <c r="OIO50" s="466" t="s">
        <v>972</v>
      </c>
      <c r="OIP50" s="466" t="s">
        <v>973</v>
      </c>
      <c r="OIQ50" s="284">
        <v>35000000</v>
      </c>
      <c r="OIR50" s="276" t="s">
        <v>2836</v>
      </c>
      <c r="OIS50" s="463" t="s">
        <v>933</v>
      </c>
      <c r="OIT50" s="465" t="s">
        <v>969</v>
      </c>
      <c r="OIU50" s="466" t="s">
        <v>970</v>
      </c>
      <c r="OIV50" s="466" t="s">
        <v>971</v>
      </c>
      <c r="OIW50" s="466" t="s">
        <v>972</v>
      </c>
      <c r="OIX50" s="466" t="s">
        <v>973</v>
      </c>
      <c r="OIY50" s="284">
        <v>35000000</v>
      </c>
      <c r="OIZ50" s="276" t="s">
        <v>2836</v>
      </c>
      <c r="OJA50" s="463" t="s">
        <v>933</v>
      </c>
      <c r="OJB50" s="465" t="s">
        <v>969</v>
      </c>
      <c r="OJC50" s="466" t="s">
        <v>970</v>
      </c>
      <c r="OJD50" s="466" t="s">
        <v>971</v>
      </c>
      <c r="OJE50" s="466" t="s">
        <v>972</v>
      </c>
      <c r="OJF50" s="466" t="s">
        <v>973</v>
      </c>
      <c r="OJG50" s="284">
        <v>35000000</v>
      </c>
      <c r="OJH50" s="276" t="s">
        <v>2836</v>
      </c>
      <c r="OJI50" s="463" t="s">
        <v>933</v>
      </c>
      <c r="OJJ50" s="465" t="s">
        <v>969</v>
      </c>
      <c r="OJK50" s="466" t="s">
        <v>970</v>
      </c>
      <c r="OJL50" s="466" t="s">
        <v>971</v>
      </c>
      <c r="OJM50" s="466" t="s">
        <v>972</v>
      </c>
      <c r="OJN50" s="466" t="s">
        <v>973</v>
      </c>
      <c r="OJO50" s="284">
        <v>35000000</v>
      </c>
      <c r="OJP50" s="276" t="s">
        <v>2836</v>
      </c>
      <c r="OJQ50" s="463" t="s">
        <v>933</v>
      </c>
      <c r="OJR50" s="465" t="s">
        <v>969</v>
      </c>
      <c r="OJS50" s="466" t="s">
        <v>970</v>
      </c>
      <c r="OJT50" s="466" t="s">
        <v>971</v>
      </c>
      <c r="OJU50" s="466" t="s">
        <v>972</v>
      </c>
      <c r="OJV50" s="466" t="s">
        <v>973</v>
      </c>
      <c r="OJW50" s="284">
        <v>35000000</v>
      </c>
      <c r="OJX50" s="276" t="s">
        <v>2836</v>
      </c>
      <c r="OJY50" s="463" t="s">
        <v>933</v>
      </c>
      <c r="OJZ50" s="465" t="s">
        <v>969</v>
      </c>
      <c r="OKA50" s="466" t="s">
        <v>970</v>
      </c>
      <c r="OKB50" s="466" t="s">
        <v>971</v>
      </c>
      <c r="OKC50" s="466" t="s">
        <v>972</v>
      </c>
      <c r="OKD50" s="466" t="s">
        <v>973</v>
      </c>
      <c r="OKE50" s="284">
        <v>35000000</v>
      </c>
      <c r="OKF50" s="276" t="s">
        <v>2836</v>
      </c>
      <c r="OKG50" s="463" t="s">
        <v>933</v>
      </c>
      <c r="OKH50" s="465" t="s">
        <v>969</v>
      </c>
      <c r="OKI50" s="466" t="s">
        <v>970</v>
      </c>
      <c r="OKJ50" s="466" t="s">
        <v>971</v>
      </c>
      <c r="OKK50" s="466" t="s">
        <v>972</v>
      </c>
      <c r="OKL50" s="466" t="s">
        <v>973</v>
      </c>
      <c r="OKM50" s="284">
        <v>35000000</v>
      </c>
      <c r="OKN50" s="276" t="s">
        <v>2836</v>
      </c>
      <c r="OKO50" s="463" t="s">
        <v>933</v>
      </c>
      <c r="OKP50" s="465" t="s">
        <v>969</v>
      </c>
      <c r="OKQ50" s="466" t="s">
        <v>970</v>
      </c>
      <c r="OKR50" s="466" t="s">
        <v>971</v>
      </c>
      <c r="OKS50" s="466" t="s">
        <v>972</v>
      </c>
      <c r="OKT50" s="466" t="s">
        <v>973</v>
      </c>
      <c r="OKU50" s="284">
        <v>35000000</v>
      </c>
      <c r="OKV50" s="276" t="s">
        <v>2836</v>
      </c>
      <c r="OKW50" s="463" t="s">
        <v>933</v>
      </c>
      <c r="OKX50" s="465" t="s">
        <v>969</v>
      </c>
      <c r="OKY50" s="466" t="s">
        <v>970</v>
      </c>
      <c r="OKZ50" s="466" t="s">
        <v>971</v>
      </c>
      <c r="OLA50" s="466" t="s">
        <v>972</v>
      </c>
      <c r="OLB50" s="466" t="s">
        <v>973</v>
      </c>
      <c r="OLC50" s="284">
        <v>35000000</v>
      </c>
      <c r="OLD50" s="276" t="s">
        <v>2836</v>
      </c>
      <c r="OLE50" s="463" t="s">
        <v>933</v>
      </c>
      <c r="OLF50" s="465" t="s">
        <v>969</v>
      </c>
      <c r="OLG50" s="466" t="s">
        <v>970</v>
      </c>
      <c r="OLH50" s="466" t="s">
        <v>971</v>
      </c>
      <c r="OLI50" s="466" t="s">
        <v>972</v>
      </c>
      <c r="OLJ50" s="466" t="s">
        <v>973</v>
      </c>
      <c r="OLK50" s="284">
        <v>35000000</v>
      </c>
      <c r="OLL50" s="276" t="s">
        <v>2836</v>
      </c>
      <c r="OLM50" s="463" t="s">
        <v>933</v>
      </c>
      <c r="OLN50" s="465" t="s">
        <v>969</v>
      </c>
      <c r="OLO50" s="466" t="s">
        <v>970</v>
      </c>
      <c r="OLP50" s="466" t="s">
        <v>971</v>
      </c>
      <c r="OLQ50" s="466" t="s">
        <v>972</v>
      </c>
      <c r="OLR50" s="466" t="s">
        <v>973</v>
      </c>
      <c r="OLS50" s="284">
        <v>35000000</v>
      </c>
      <c r="OLT50" s="276" t="s">
        <v>2836</v>
      </c>
      <c r="OLU50" s="463" t="s">
        <v>933</v>
      </c>
      <c r="OLV50" s="465" t="s">
        <v>969</v>
      </c>
      <c r="OLW50" s="466" t="s">
        <v>970</v>
      </c>
      <c r="OLX50" s="466" t="s">
        <v>971</v>
      </c>
      <c r="OLY50" s="466" t="s">
        <v>972</v>
      </c>
      <c r="OLZ50" s="466" t="s">
        <v>973</v>
      </c>
      <c r="OMA50" s="284">
        <v>35000000</v>
      </c>
      <c r="OMB50" s="276" t="s">
        <v>2836</v>
      </c>
      <c r="OMC50" s="463" t="s">
        <v>933</v>
      </c>
      <c r="OMD50" s="465" t="s">
        <v>969</v>
      </c>
      <c r="OME50" s="466" t="s">
        <v>970</v>
      </c>
      <c r="OMF50" s="466" t="s">
        <v>971</v>
      </c>
      <c r="OMG50" s="466" t="s">
        <v>972</v>
      </c>
      <c r="OMH50" s="466" t="s">
        <v>973</v>
      </c>
      <c r="OMI50" s="284">
        <v>35000000</v>
      </c>
      <c r="OMJ50" s="276" t="s">
        <v>2836</v>
      </c>
      <c r="OMK50" s="463" t="s">
        <v>933</v>
      </c>
      <c r="OML50" s="465" t="s">
        <v>969</v>
      </c>
      <c r="OMM50" s="466" t="s">
        <v>970</v>
      </c>
      <c r="OMN50" s="466" t="s">
        <v>971</v>
      </c>
      <c r="OMO50" s="466" t="s">
        <v>972</v>
      </c>
      <c r="OMP50" s="466" t="s">
        <v>973</v>
      </c>
      <c r="OMQ50" s="284">
        <v>35000000</v>
      </c>
      <c r="OMR50" s="276" t="s">
        <v>2836</v>
      </c>
      <c r="OMS50" s="463" t="s">
        <v>933</v>
      </c>
      <c r="OMT50" s="465" t="s">
        <v>969</v>
      </c>
      <c r="OMU50" s="466" t="s">
        <v>970</v>
      </c>
      <c r="OMV50" s="466" t="s">
        <v>971</v>
      </c>
      <c r="OMW50" s="466" t="s">
        <v>972</v>
      </c>
      <c r="OMX50" s="466" t="s">
        <v>973</v>
      </c>
      <c r="OMY50" s="284">
        <v>35000000</v>
      </c>
      <c r="OMZ50" s="276" t="s">
        <v>2836</v>
      </c>
      <c r="ONA50" s="463" t="s">
        <v>933</v>
      </c>
      <c r="ONB50" s="465" t="s">
        <v>969</v>
      </c>
      <c r="ONC50" s="466" t="s">
        <v>970</v>
      </c>
      <c r="OND50" s="466" t="s">
        <v>971</v>
      </c>
      <c r="ONE50" s="466" t="s">
        <v>972</v>
      </c>
      <c r="ONF50" s="466" t="s">
        <v>973</v>
      </c>
      <c r="ONG50" s="284">
        <v>35000000</v>
      </c>
      <c r="ONH50" s="276" t="s">
        <v>2836</v>
      </c>
      <c r="ONI50" s="463" t="s">
        <v>933</v>
      </c>
      <c r="ONJ50" s="465" t="s">
        <v>969</v>
      </c>
      <c r="ONK50" s="466" t="s">
        <v>970</v>
      </c>
      <c r="ONL50" s="466" t="s">
        <v>971</v>
      </c>
      <c r="ONM50" s="466" t="s">
        <v>972</v>
      </c>
      <c r="ONN50" s="466" t="s">
        <v>973</v>
      </c>
      <c r="ONO50" s="284">
        <v>35000000</v>
      </c>
      <c r="ONP50" s="276" t="s">
        <v>2836</v>
      </c>
      <c r="ONQ50" s="463" t="s">
        <v>933</v>
      </c>
      <c r="ONR50" s="465" t="s">
        <v>969</v>
      </c>
      <c r="ONS50" s="466" t="s">
        <v>970</v>
      </c>
      <c r="ONT50" s="466" t="s">
        <v>971</v>
      </c>
      <c r="ONU50" s="466" t="s">
        <v>972</v>
      </c>
      <c r="ONV50" s="466" t="s">
        <v>973</v>
      </c>
      <c r="ONW50" s="284">
        <v>35000000</v>
      </c>
      <c r="ONX50" s="276" t="s">
        <v>2836</v>
      </c>
      <c r="ONY50" s="463" t="s">
        <v>933</v>
      </c>
      <c r="ONZ50" s="465" t="s">
        <v>969</v>
      </c>
      <c r="OOA50" s="466" t="s">
        <v>970</v>
      </c>
      <c r="OOB50" s="466" t="s">
        <v>971</v>
      </c>
      <c r="OOC50" s="466" t="s">
        <v>972</v>
      </c>
      <c r="OOD50" s="466" t="s">
        <v>973</v>
      </c>
      <c r="OOE50" s="284">
        <v>35000000</v>
      </c>
      <c r="OOF50" s="276" t="s">
        <v>2836</v>
      </c>
      <c r="OOG50" s="463" t="s">
        <v>933</v>
      </c>
      <c r="OOH50" s="465" t="s">
        <v>969</v>
      </c>
      <c r="OOI50" s="466" t="s">
        <v>970</v>
      </c>
      <c r="OOJ50" s="466" t="s">
        <v>971</v>
      </c>
      <c r="OOK50" s="466" t="s">
        <v>972</v>
      </c>
      <c r="OOL50" s="466" t="s">
        <v>973</v>
      </c>
      <c r="OOM50" s="284">
        <v>35000000</v>
      </c>
      <c r="OON50" s="276" t="s">
        <v>2836</v>
      </c>
      <c r="OOO50" s="463" t="s">
        <v>933</v>
      </c>
      <c r="OOP50" s="465" t="s">
        <v>969</v>
      </c>
      <c r="OOQ50" s="466" t="s">
        <v>970</v>
      </c>
      <c r="OOR50" s="466" t="s">
        <v>971</v>
      </c>
      <c r="OOS50" s="466" t="s">
        <v>972</v>
      </c>
      <c r="OOT50" s="466" t="s">
        <v>973</v>
      </c>
      <c r="OOU50" s="284">
        <v>35000000</v>
      </c>
      <c r="OOV50" s="276" t="s">
        <v>2836</v>
      </c>
      <c r="OOW50" s="463" t="s">
        <v>933</v>
      </c>
      <c r="OOX50" s="465" t="s">
        <v>969</v>
      </c>
      <c r="OOY50" s="466" t="s">
        <v>970</v>
      </c>
      <c r="OOZ50" s="466" t="s">
        <v>971</v>
      </c>
      <c r="OPA50" s="466" t="s">
        <v>972</v>
      </c>
      <c r="OPB50" s="466" t="s">
        <v>973</v>
      </c>
      <c r="OPC50" s="284">
        <v>35000000</v>
      </c>
      <c r="OPD50" s="276" t="s">
        <v>2836</v>
      </c>
      <c r="OPE50" s="463" t="s">
        <v>933</v>
      </c>
      <c r="OPF50" s="465" t="s">
        <v>969</v>
      </c>
      <c r="OPG50" s="466" t="s">
        <v>970</v>
      </c>
      <c r="OPH50" s="466" t="s">
        <v>971</v>
      </c>
      <c r="OPI50" s="466" t="s">
        <v>972</v>
      </c>
      <c r="OPJ50" s="466" t="s">
        <v>973</v>
      </c>
      <c r="OPK50" s="284">
        <v>35000000</v>
      </c>
      <c r="OPL50" s="276" t="s">
        <v>2836</v>
      </c>
      <c r="OPM50" s="463" t="s">
        <v>933</v>
      </c>
      <c r="OPN50" s="465" t="s">
        <v>969</v>
      </c>
      <c r="OPO50" s="466" t="s">
        <v>970</v>
      </c>
      <c r="OPP50" s="466" t="s">
        <v>971</v>
      </c>
      <c r="OPQ50" s="466" t="s">
        <v>972</v>
      </c>
      <c r="OPR50" s="466" t="s">
        <v>973</v>
      </c>
      <c r="OPS50" s="284">
        <v>35000000</v>
      </c>
      <c r="OPT50" s="276" t="s">
        <v>2836</v>
      </c>
      <c r="OPU50" s="463" t="s">
        <v>933</v>
      </c>
      <c r="OPV50" s="465" t="s">
        <v>969</v>
      </c>
      <c r="OPW50" s="466" t="s">
        <v>970</v>
      </c>
      <c r="OPX50" s="466" t="s">
        <v>971</v>
      </c>
      <c r="OPY50" s="466" t="s">
        <v>972</v>
      </c>
      <c r="OPZ50" s="466" t="s">
        <v>973</v>
      </c>
      <c r="OQA50" s="284">
        <v>35000000</v>
      </c>
      <c r="OQB50" s="276" t="s">
        <v>2836</v>
      </c>
      <c r="OQC50" s="463" t="s">
        <v>933</v>
      </c>
      <c r="OQD50" s="465" t="s">
        <v>969</v>
      </c>
      <c r="OQE50" s="466" t="s">
        <v>970</v>
      </c>
      <c r="OQF50" s="466" t="s">
        <v>971</v>
      </c>
      <c r="OQG50" s="466" t="s">
        <v>972</v>
      </c>
      <c r="OQH50" s="466" t="s">
        <v>973</v>
      </c>
      <c r="OQI50" s="284">
        <v>35000000</v>
      </c>
      <c r="OQJ50" s="276" t="s">
        <v>2836</v>
      </c>
      <c r="OQK50" s="463" t="s">
        <v>933</v>
      </c>
      <c r="OQL50" s="465" t="s">
        <v>969</v>
      </c>
      <c r="OQM50" s="466" t="s">
        <v>970</v>
      </c>
      <c r="OQN50" s="466" t="s">
        <v>971</v>
      </c>
      <c r="OQO50" s="466" t="s">
        <v>972</v>
      </c>
      <c r="OQP50" s="466" t="s">
        <v>973</v>
      </c>
      <c r="OQQ50" s="284">
        <v>35000000</v>
      </c>
      <c r="OQR50" s="276" t="s">
        <v>2836</v>
      </c>
      <c r="OQS50" s="463" t="s">
        <v>933</v>
      </c>
      <c r="OQT50" s="465" t="s">
        <v>969</v>
      </c>
      <c r="OQU50" s="466" t="s">
        <v>970</v>
      </c>
      <c r="OQV50" s="466" t="s">
        <v>971</v>
      </c>
      <c r="OQW50" s="466" t="s">
        <v>972</v>
      </c>
      <c r="OQX50" s="466" t="s">
        <v>973</v>
      </c>
      <c r="OQY50" s="284">
        <v>35000000</v>
      </c>
      <c r="OQZ50" s="276" t="s">
        <v>2836</v>
      </c>
      <c r="ORA50" s="463" t="s">
        <v>933</v>
      </c>
      <c r="ORB50" s="465" t="s">
        <v>969</v>
      </c>
      <c r="ORC50" s="466" t="s">
        <v>970</v>
      </c>
      <c r="ORD50" s="466" t="s">
        <v>971</v>
      </c>
      <c r="ORE50" s="466" t="s">
        <v>972</v>
      </c>
      <c r="ORF50" s="466" t="s">
        <v>973</v>
      </c>
      <c r="ORG50" s="284">
        <v>35000000</v>
      </c>
      <c r="ORH50" s="276" t="s">
        <v>2836</v>
      </c>
      <c r="ORI50" s="463" t="s">
        <v>933</v>
      </c>
      <c r="ORJ50" s="465" t="s">
        <v>969</v>
      </c>
      <c r="ORK50" s="466" t="s">
        <v>970</v>
      </c>
      <c r="ORL50" s="466" t="s">
        <v>971</v>
      </c>
      <c r="ORM50" s="466" t="s">
        <v>972</v>
      </c>
      <c r="ORN50" s="466" t="s">
        <v>973</v>
      </c>
      <c r="ORO50" s="284">
        <v>35000000</v>
      </c>
      <c r="ORP50" s="276" t="s">
        <v>2836</v>
      </c>
      <c r="ORQ50" s="463" t="s">
        <v>933</v>
      </c>
      <c r="ORR50" s="465" t="s">
        <v>969</v>
      </c>
      <c r="ORS50" s="466" t="s">
        <v>970</v>
      </c>
      <c r="ORT50" s="466" t="s">
        <v>971</v>
      </c>
      <c r="ORU50" s="466" t="s">
        <v>972</v>
      </c>
      <c r="ORV50" s="466" t="s">
        <v>973</v>
      </c>
      <c r="ORW50" s="284">
        <v>35000000</v>
      </c>
      <c r="ORX50" s="276" t="s">
        <v>2836</v>
      </c>
      <c r="ORY50" s="463" t="s">
        <v>933</v>
      </c>
      <c r="ORZ50" s="465" t="s">
        <v>969</v>
      </c>
      <c r="OSA50" s="466" t="s">
        <v>970</v>
      </c>
      <c r="OSB50" s="466" t="s">
        <v>971</v>
      </c>
      <c r="OSC50" s="466" t="s">
        <v>972</v>
      </c>
      <c r="OSD50" s="466" t="s">
        <v>973</v>
      </c>
      <c r="OSE50" s="284">
        <v>35000000</v>
      </c>
      <c r="OSF50" s="276" t="s">
        <v>2836</v>
      </c>
      <c r="OSG50" s="463" t="s">
        <v>933</v>
      </c>
      <c r="OSH50" s="465" t="s">
        <v>969</v>
      </c>
      <c r="OSI50" s="466" t="s">
        <v>970</v>
      </c>
      <c r="OSJ50" s="466" t="s">
        <v>971</v>
      </c>
      <c r="OSK50" s="466" t="s">
        <v>972</v>
      </c>
      <c r="OSL50" s="466" t="s">
        <v>973</v>
      </c>
      <c r="OSM50" s="284">
        <v>35000000</v>
      </c>
      <c r="OSN50" s="276" t="s">
        <v>2836</v>
      </c>
      <c r="OSO50" s="463" t="s">
        <v>933</v>
      </c>
      <c r="OSP50" s="465" t="s">
        <v>969</v>
      </c>
      <c r="OSQ50" s="466" t="s">
        <v>970</v>
      </c>
      <c r="OSR50" s="466" t="s">
        <v>971</v>
      </c>
      <c r="OSS50" s="466" t="s">
        <v>972</v>
      </c>
      <c r="OST50" s="466" t="s">
        <v>973</v>
      </c>
      <c r="OSU50" s="284">
        <v>35000000</v>
      </c>
      <c r="OSV50" s="276" t="s">
        <v>2836</v>
      </c>
      <c r="OSW50" s="463" t="s">
        <v>933</v>
      </c>
      <c r="OSX50" s="465" t="s">
        <v>969</v>
      </c>
      <c r="OSY50" s="466" t="s">
        <v>970</v>
      </c>
      <c r="OSZ50" s="466" t="s">
        <v>971</v>
      </c>
      <c r="OTA50" s="466" t="s">
        <v>972</v>
      </c>
      <c r="OTB50" s="466" t="s">
        <v>973</v>
      </c>
      <c r="OTC50" s="284">
        <v>35000000</v>
      </c>
      <c r="OTD50" s="276" t="s">
        <v>2836</v>
      </c>
      <c r="OTE50" s="463" t="s">
        <v>933</v>
      </c>
      <c r="OTF50" s="465" t="s">
        <v>969</v>
      </c>
      <c r="OTG50" s="466" t="s">
        <v>970</v>
      </c>
      <c r="OTH50" s="466" t="s">
        <v>971</v>
      </c>
      <c r="OTI50" s="466" t="s">
        <v>972</v>
      </c>
      <c r="OTJ50" s="466" t="s">
        <v>973</v>
      </c>
      <c r="OTK50" s="284">
        <v>35000000</v>
      </c>
      <c r="OTL50" s="276" t="s">
        <v>2836</v>
      </c>
      <c r="OTM50" s="463" t="s">
        <v>933</v>
      </c>
      <c r="OTN50" s="465" t="s">
        <v>969</v>
      </c>
      <c r="OTO50" s="466" t="s">
        <v>970</v>
      </c>
      <c r="OTP50" s="466" t="s">
        <v>971</v>
      </c>
      <c r="OTQ50" s="466" t="s">
        <v>972</v>
      </c>
      <c r="OTR50" s="466" t="s">
        <v>973</v>
      </c>
      <c r="OTS50" s="284">
        <v>35000000</v>
      </c>
      <c r="OTT50" s="276" t="s">
        <v>2836</v>
      </c>
      <c r="OTU50" s="463" t="s">
        <v>933</v>
      </c>
      <c r="OTV50" s="465" t="s">
        <v>969</v>
      </c>
      <c r="OTW50" s="466" t="s">
        <v>970</v>
      </c>
      <c r="OTX50" s="466" t="s">
        <v>971</v>
      </c>
      <c r="OTY50" s="466" t="s">
        <v>972</v>
      </c>
      <c r="OTZ50" s="466" t="s">
        <v>973</v>
      </c>
      <c r="OUA50" s="284">
        <v>35000000</v>
      </c>
      <c r="OUB50" s="276" t="s">
        <v>2836</v>
      </c>
      <c r="OUC50" s="463" t="s">
        <v>933</v>
      </c>
      <c r="OUD50" s="465" t="s">
        <v>969</v>
      </c>
      <c r="OUE50" s="466" t="s">
        <v>970</v>
      </c>
      <c r="OUF50" s="466" t="s">
        <v>971</v>
      </c>
      <c r="OUG50" s="466" t="s">
        <v>972</v>
      </c>
      <c r="OUH50" s="466" t="s">
        <v>973</v>
      </c>
      <c r="OUI50" s="284">
        <v>35000000</v>
      </c>
      <c r="OUJ50" s="276" t="s">
        <v>2836</v>
      </c>
      <c r="OUK50" s="463" t="s">
        <v>933</v>
      </c>
      <c r="OUL50" s="465" t="s">
        <v>969</v>
      </c>
      <c r="OUM50" s="466" t="s">
        <v>970</v>
      </c>
      <c r="OUN50" s="466" t="s">
        <v>971</v>
      </c>
      <c r="OUO50" s="466" t="s">
        <v>972</v>
      </c>
      <c r="OUP50" s="466" t="s">
        <v>973</v>
      </c>
      <c r="OUQ50" s="284">
        <v>35000000</v>
      </c>
      <c r="OUR50" s="276" t="s">
        <v>2836</v>
      </c>
      <c r="OUS50" s="463" t="s">
        <v>933</v>
      </c>
      <c r="OUT50" s="465" t="s">
        <v>969</v>
      </c>
      <c r="OUU50" s="466" t="s">
        <v>970</v>
      </c>
      <c r="OUV50" s="466" t="s">
        <v>971</v>
      </c>
      <c r="OUW50" s="466" t="s">
        <v>972</v>
      </c>
      <c r="OUX50" s="466" t="s">
        <v>973</v>
      </c>
      <c r="OUY50" s="284">
        <v>35000000</v>
      </c>
      <c r="OUZ50" s="276" t="s">
        <v>2836</v>
      </c>
      <c r="OVA50" s="463" t="s">
        <v>933</v>
      </c>
      <c r="OVB50" s="465" t="s">
        <v>969</v>
      </c>
      <c r="OVC50" s="466" t="s">
        <v>970</v>
      </c>
      <c r="OVD50" s="466" t="s">
        <v>971</v>
      </c>
      <c r="OVE50" s="466" t="s">
        <v>972</v>
      </c>
      <c r="OVF50" s="466" t="s">
        <v>973</v>
      </c>
      <c r="OVG50" s="284">
        <v>35000000</v>
      </c>
      <c r="OVH50" s="276" t="s">
        <v>2836</v>
      </c>
      <c r="OVI50" s="463" t="s">
        <v>933</v>
      </c>
      <c r="OVJ50" s="465" t="s">
        <v>969</v>
      </c>
      <c r="OVK50" s="466" t="s">
        <v>970</v>
      </c>
      <c r="OVL50" s="466" t="s">
        <v>971</v>
      </c>
      <c r="OVM50" s="466" t="s">
        <v>972</v>
      </c>
      <c r="OVN50" s="466" t="s">
        <v>973</v>
      </c>
      <c r="OVO50" s="284">
        <v>35000000</v>
      </c>
      <c r="OVP50" s="276" t="s">
        <v>2836</v>
      </c>
      <c r="OVQ50" s="463" t="s">
        <v>933</v>
      </c>
      <c r="OVR50" s="465" t="s">
        <v>969</v>
      </c>
      <c r="OVS50" s="466" t="s">
        <v>970</v>
      </c>
      <c r="OVT50" s="466" t="s">
        <v>971</v>
      </c>
      <c r="OVU50" s="466" t="s">
        <v>972</v>
      </c>
      <c r="OVV50" s="466" t="s">
        <v>973</v>
      </c>
      <c r="OVW50" s="284">
        <v>35000000</v>
      </c>
      <c r="OVX50" s="276" t="s">
        <v>2836</v>
      </c>
      <c r="OVY50" s="463" t="s">
        <v>933</v>
      </c>
      <c r="OVZ50" s="465" t="s">
        <v>969</v>
      </c>
      <c r="OWA50" s="466" t="s">
        <v>970</v>
      </c>
      <c r="OWB50" s="466" t="s">
        <v>971</v>
      </c>
      <c r="OWC50" s="466" t="s">
        <v>972</v>
      </c>
      <c r="OWD50" s="466" t="s">
        <v>973</v>
      </c>
      <c r="OWE50" s="284">
        <v>35000000</v>
      </c>
      <c r="OWF50" s="276" t="s">
        <v>2836</v>
      </c>
      <c r="OWG50" s="463" t="s">
        <v>933</v>
      </c>
      <c r="OWH50" s="465" t="s">
        <v>969</v>
      </c>
      <c r="OWI50" s="466" t="s">
        <v>970</v>
      </c>
      <c r="OWJ50" s="466" t="s">
        <v>971</v>
      </c>
      <c r="OWK50" s="466" t="s">
        <v>972</v>
      </c>
      <c r="OWL50" s="466" t="s">
        <v>973</v>
      </c>
      <c r="OWM50" s="284">
        <v>35000000</v>
      </c>
      <c r="OWN50" s="276" t="s">
        <v>2836</v>
      </c>
      <c r="OWO50" s="463" t="s">
        <v>933</v>
      </c>
      <c r="OWP50" s="465" t="s">
        <v>969</v>
      </c>
      <c r="OWQ50" s="466" t="s">
        <v>970</v>
      </c>
      <c r="OWR50" s="466" t="s">
        <v>971</v>
      </c>
      <c r="OWS50" s="466" t="s">
        <v>972</v>
      </c>
      <c r="OWT50" s="466" t="s">
        <v>973</v>
      </c>
      <c r="OWU50" s="284">
        <v>35000000</v>
      </c>
      <c r="OWV50" s="276" t="s">
        <v>2836</v>
      </c>
      <c r="OWW50" s="463" t="s">
        <v>933</v>
      </c>
      <c r="OWX50" s="465" t="s">
        <v>969</v>
      </c>
      <c r="OWY50" s="466" t="s">
        <v>970</v>
      </c>
      <c r="OWZ50" s="466" t="s">
        <v>971</v>
      </c>
      <c r="OXA50" s="466" t="s">
        <v>972</v>
      </c>
      <c r="OXB50" s="466" t="s">
        <v>973</v>
      </c>
      <c r="OXC50" s="284">
        <v>35000000</v>
      </c>
      <c r="OXD50" s="276" t="s">
        <v>2836</v>
      </c>
      <c r="OXE50" s="463" t="s">
        <v>933</v>
      </c>
      <c r="OXF50" s="465" t="s">
        <v>969</v>
      </c>
      <c r="OXG50" s="466" t="s">
        <v>970</v>
      </c>
      <c r="OXH50" s="466" t="s">
        <v>971</v>
      </c>
      <c r="OXI50" s="466" t="s">
        <v>972</v>
      </c>
      <c r="OXJ50" s="466" t="s">
        <v>973</v>
      </c>
      <c r="OXK50" s="284">
        <v>35000000</v>
      </c>
      <c r="OXL50" s="276" t="s">
        <v>2836</v>
      </c>
      <c r="OXM50" s="463" t="s">
        <v>933</v>
      </c>
      <c r="OXN50" s="465" t="s">
        <v>969</v>
      </c>
      <c r="OXO50" s="466" t="s">
        <v>970</v>
      </c>
      <c r="OXP50" s="466" t="s">
        <v>971</v>
      </c>
      <c r="OXQ50" s="466" t="s">
        <v>972</v>
      </c>
      <c r="OXR50" s="466" t="s">
        <v>973</v>
      </c>
      <c r="OXS50" s="284">
        <v>35000000</v>
      </c>
      <c r="OXT50" s="276" t="s">
        <v>2836</v>
      </c>
      <c r="OXU50" s="463" t="s">
        <v>933</v>
      </c>
      <c r="OXV50" s="465" t="s">
        <v>969</v>
      </c>
      <c r="OXW50" s="466" t="s">
        <v>970</v>
      </c>
      <c r="OXX50" s="466" t="s">
        <v>971</v>
      </c>
      <c r="OXY50" s="466" t="s">
        <v>972</v>
      </c>
      <c r="OXZ50" s="466" t="s">
        <v>973</v>
      </c>
      <c r="OYA50" s="284">
        <v>35000000</v>
      </c>
      <c r="OYB50" s="276" t="s">
        <v>2836</v>
      </c>
      <c r="OYC50" s="463" t="s">
        <v>933</v>
      </c>
      <c r="OYD50" s="465" t="s">
        <v>969</v>
      </c>
      <c r="OYE50" s="466" t="s">
        <v>970</v>
      </c>
      <c r="OYF50" s="466" t="s">
        <v>971</v>
      </c>
      <c r="OYG50" s="466" t="s">
        <v>972</v>
      </c>
      <c r="OYH50" s="466" t="s">
        <v>973</v>
      </c>
      <c r="OYI50" s="284">
        <v>35000000</v>
      </c>
      <c r="OYJ50" s="276" t="s">
        <v>2836</v>
      </c>
      <c r="OYK50" s="463" t="s">
        <v>933</v>
      </c>
      <c r="OYL50" s="465" t="s">
        <v>969</v>
      </c>
      <c r="OYM50" s="466" t="s">
        <v>970</v>
      </c>
      <c r="OYN50" s="466" t="s">
        <v>971</v>
      </c>
      <c r="OYO50" s="466" t="s">
        <v>972</v>
      </c>
      <c r="OYP50" s="466" t="s">
        <v>973</v>
      </c>
      <c r="OYQ50" s="284">
        <v>35000000</v>
      </c>
      <c r="OYR50" s="276" t="s">
        <v>2836</v>
      </c>
      <c r="OYS50" s="463" t="s">
        <v>933</v>
      </c>
      <c r="OYT50" s="465" t="s">
        <v>969</v>
      </c>
      <c r="OYU50" s="466" t="s">
        <v>970</v>
      </c>
      <c r="OYV50" s="466" t="s">
        <v>971</v>
      </c>
      <c r="OYW50" s="466" t="s">
        <v>972</v>
      </c>
      <c r="OYX50" s="466" t="s">
        <v>973</v>
      </c>
      <c r="OYY50" s="284">
        <v>35000000</v>
      </c>
      <c r="OYZ50" s="276" t="s">
        <v>2836</v>
      </c>
      <c r="OZA50" s="463" t="s">
        <v>933</v>
      </c>
      <c r="OZB50" s="465" t="s">
        <v>969</v>
      </c>
      <c r="OZC50" s="466" t="s">
        <v>970</v>
      </c>
      <c r="OZD50" s="466" t="s">
        <v>971</v>
      </c>
      <c r="OZE50" s="466" t="s">
        <v>972</v>
      </c>
      <c r="OZF50" s="466" t="s">
        <v>973</v>
      </c>
      <c r="OZG50" s="284">
        <v>35000000</v>
      </c>
      <c r="OZH50" s="276" t="s">
        <v>2836</v>
      </c>
      <c r="OZI50" s="463" t="s">
        <v>933</v>
      </c>
      <c r="OZJ50" s="465" t="s">
        <v>969</v>
      </c>
      <c r="OZK50" s="466" t="s">
        <v>970</v>
      </c>
      <c r="OZL50" s="466" t="s">
        <v>971</v>
      </c>
      <c r="OZM50" s="466" t="s">
        <v>972</v>
      </c>
      <c r="OZN50" s="466" t="s">
        <v>973</v>
      </c>
      <c r="OZO50" s="284">
        <v>35000000</v>
      </c>
      <c r="OZP50" s="276" t="s">
        <v>2836</v>
      </c>
      <c r="OZQ50" s="463" t="s">
        <v>933</v>
      </c>
      <c r="OZR50" s="465" t="s">
        <v>969</v>
      </c>
      <c r="OZS50" s="466" t="s">
        <v>970</v>
      </c>
      <c r="OZT50" s="466" t="s">
        <v>971</v>
      </c>
      <c r="OZU50" s="466" t="s">
        <v>972</v>
      </c>
      <c r="OZV50" s="466" t="s">
        <v>973</v>
      </c>
      <c r="OZW50" s="284">
        <v>35000000</v>
      </c>
      <c r="OZX50" s="276" t="s">
        <v>2836</v>
      </c>
      <c r="OZY50" s="463" t="s">
        <v>933</v>
      </c>
      <c r="OZZ50" s="465" t="s">
        <v>969</v>
      </c>
      <c r="PAA50" s="466" t="s">
        <v>970</v>
      </c>
      <c r="PAB50" s="466" t="s">
        <v>971</v>
      </c>
      <c r="PAC50" s="466" t="s">
        <v>972</v>
      </c>
      <c r="PAD50" s="466" t="s">
        <v>973</v>
      </c>
      <c r="PAE50" s="284">
        <v>35000000</v>
      </c>
      <c r="PAF50" s="276" t="s">
        <v>2836</v>
      </c>
      <c r="PAG50" s="463" t="s">
        <v>933</v>
      </c>
      <c r="PAH50" s="465" t="s">
        <v>969</v>
      </c>
      <c r="PAI50" s="466" t="s">
        <v>970</v>
      </c>
      <c r="PAJ50" s="466" t="s">
        <v>971</v>
      </c>
      <c r="PAK50" s="466" t="s">
        <v>972</v>
      </c>
      <c r="PAL50" s="466" t="s">
        <v>973</v>
      </c>
      <c r="PAM50" s="284">
        <v>35000000</v>
      </c>
      <c r="PAN50" s="276" t="s">
        <v>2836</v>
      </c>
      <c r="PAO50" s="463" t="s">
        <v>933</v>
      </c>
      <c r="PAP50" s="465" t="s">
        <v>969</v>
      </c>
      <c r="PAQ50" s="466" t="s">
        <v>970</v>
      </c>
      <c r="PAR50" s="466" t="s">
        <v>971</v>
      </c>
      <c r="PAS50" s="466" t="s">
        <v>972</v>
      </c>
      <c r="PAT50" s="466" t="s">
        <v>973</v>
      </c>
      <c r="PAU50" s="284">
        <v>35000000</v>
      </c>
      <c r="PAV50" s="276" t="s">
        <v>2836</v>
      </c>
      <c r="PAW50" s="463" t="s">
        <v>933</v>
      </c>
      <c r="PAX50" s="465" t="s">
        <v>969</v>
      </c>
      <c r="PAY50" s="466" t="s">
        <v>970</v>
      </c>
      <c r="PAZ50" s="466" t="s">
        <v>971</v>
      </c>
      <c r="PBA50" s="466" t="s">
        <v>972</v>
      </c>
      <c r="PBB50" s="466" t="s">
        <v>973</v>
      </c>
      <c r="PBC50" s="284">
        <v>35000000</v>
      </c>
      <c r="PBD50" s="276" t="s">
        <v>2836</v>
      </c>
      <c r="PBE50" s="463" t="s">
        <v>933</v>
      </c>
      <c r="PBF50" s="465" t="s">
        <v>969</v>
      </c>
      <c r="PBG50" s="466" t="s">
        <v>970</v>
      </c>
      <c r="PBH50" s="466" t="s">
        <v>971</v>
      </c>
      <c r="PBI50" s="466" t="s">
        <v>972</v>
      </c>
      <c r="PBJ50" s="466" t="s">
        <v>973</v>
      </c>
      <c r="PBK50" s="284">
        <v>35000000</v>
      </c>
      <c r="PBL50" s="276" t="s">
        <v>2836</v>
      </c>
      <c r="PBM50" s="463" t="s">
        <v>933</v>
      </c>
      <c r="PBN50" s="465" t="s">
        <v>969</v>
      </c>
      <c r="PBO50" s="466" t="s">
        <v>970</v>
      </c>
      <c r="PBP50" s="466" t="s">
        <v>971</v>
      </c>
      <c r="PBQ50" s="466" t="s">
        <v>972</v>
      </c>
      <c r="PBR50" s="466" t="s">
        <v>973</v>
      </c>
      <c r="PBS50" s="284">
        <v>35000000</v>
      </c>
      <c r="PBT50" s="276" t="s">
        <v>2836</v>
      </c>
      <c r="PBU50" s="463" t="s">
        <v>933</v>
      </c>
      <c r="PBV50" s="465" t="s">
        <v>969</v>
      </c>
      <c r="PBW50" s="466" t="s">
        <v>970</v>
      </c>
      <c r="PBX50" s="466" t="s">
        <v>971</v>
      </c>
      <c r="PBY50" s="466" t="s">
        <v>972</v>
      </c>
      <c r="PBZ50" s="466" t="s">
        <v>973</v>
      </c>
      <c r="PCA50" s="284">
        <v>35000000</v>
      </c>
      <c r="PCB50" s="276" t="s">
        <v>2836</v>
      </c>
      <c r="PCC50" s="463" t="s">
        <v>933</v>
      </c>
      <c r="PCD50" s="465" t="s">
        <v>969</v>
      </c>
      <c r="PCE50" s="466" t="s">
        <v>970</v>
      </c>
      <c r="PCF50" s="466" t="s">
        <v>971</v>
      </c>
      <c r="PCG50" s="466" t="s">
        <v>972</v>
      </c>
      <c r="PCH50" s="466" t="s">
        <v>973</v>
      </c>
      <c r="PCI50" s="284">
        <v>35000000</v>
      </c>
      <c r="PCJ50" s="276" t="s">
        <v>2836</v>
      </c>
      <c r="PCK50" s="463" t="s">
        <v>933</v>
      </c>
      <c r="PCL50" s="465" t="s">
        <v>969</v>
      </c>
      <c r="PCM50" s="466" t="s">
        <v>970</v>
      </c>
      <c r="PCN50" s="466" t="s">
        <v>971</v>
      </c>
      <c r="PCO50" s="466" t="s">
        <v>972</v>
      </c>
      <c r="PCP50" s="466" t="s">
        <v>973</v>
      </c>
      <c r="PCQ50" s="284">
        <v>35000000</v>
      </c>
      <c r="PCR50" s="276" t="s">
        <v>2836</v>
      </c>
      <c r="PCS50" s="463" t="s">
        <v>933</v>
      </c>
      <c r="PCT50" s="465" t="s">
        <v>969</v>
      </c>
      <c r="PCU50" s="466" t="s">
        <v>970</v>
      </c>
      <c r="PCV50" s="466" t="s">
        <v>971</v>
      </c>
      <c r="PCW50" s="466" t="s">
        <v>972</v>
      </c>
      <c r="PCX50" s="466" t="s">
        <v>973</v>
      </c>
      <c r="PCY50" s="284">
        <v>35000000</v>
      </c>
      <c r="PCZ50" s="276" t="s">
        <v>2836</v>
      </c>
      <c r="PDA50" s="463" t="s">
        <v>933</v>
      </c>
      <c r="PDB50" s="465" t="s">
        <v>969</v>
      </c>
      <c r="PDC50" s="466" t="s">
        <v>970</v>
      </c>
      <c r="PDD50" s="466" t="s">
        <v>971</v>
      </c>
      <c r="PDE50" s="466" t="s">
        <v>972</v>
      </c>
      <c r="PDF50" s="466" t="s">
        <v>973</v>
      </c>
      <c r="PDG50" s="284">
        <v>35000000</v>
      </c>
      <c r="PDH50" s="276" t="s">
        <v>2836</v>
      </c>
      <c r="PDI50" s="463" t="s">
        <v>933</v>
      </c>
      <c r="PDJ50" s="465" t="s">
        <v>969</v>
      </c>
      <c r="PDK50" s="466" t="s">
        <v>970</v>
      </c>
      <c r="PDL50" s="466" t="s">
        <v>971</v>
      </c>
      <c r="PDM50" s="466" t="s">
        <v>972</v>
      </c>
      <c r="PDN50" s="466" t="s">
        <v>973</v>
      </c>
      <c r="PDO50" s="284">
        <v>35000000</v>
      </c>
      <c r="PDP50" s="276" t="s">
        <v>2836</v>
      </c>
      <c r="PDQ50" s="463" t="s">
        <v>933</v>
      </c>
      <c r="PDR50" s="465" t="s">
        <v>969</v>
      </c>
      <c r="PDS50" s="466" t="s">
        <v>970</v>
      </c>
      <c r="PDT50" s="466" t="s">
        <v>971</v>
      </c>
      <c r="PDU50" s="466" t="s">
        <v>972</v>
      </c>
      <c r="PDV50" s="466" t="s">
        <v>973</v>
      </c>
      <c r="PDW50" s="284">
        <v>35000000</v>
      </c>
      <c r="PDX50" s="276" t="s">
        <v>2836</v>
      </c>
      <c r="PDY50" s="463" t="s">
        <v>933</v>
      </c>
      <c r="PDZ50" s="465" t="s">
        <v>969</v>
      </c>
      <c r="PEA50" s="466" t="s">
        <v>970</v>
      </c>
      <c r="PEB50" s="466" t="s">
        <v>971</v>
      </c>
      <c r="PEC50" s="466" t="s">
        <v>972</v>
      </c>
      <c r="PED50" s="466" t="s">
        <v>973</v>
      </c>
      <c r="PEE50" s="284">
        <v>35000000</v>
      </c>
      <c r="PEF50" s="276" t="s">
        <v>2836</v>
      </c>
      <c r="PEG50" s="463" t="s">
        <v>933</v>
      </c>
      <c r="PEH50" s="465" t="s">
        <v>969</v>
      </c>
      <c r="PEI50" s="466" t="s">
        <v>970</v>
      </c>
      <c r="PEJ50" s="466" t="s">
        <v>971</v>
      </c>
      <c r="PEK50" s="466" t="s">
        <v>972</v>
      </c>
      <c r="PEL50" s="466" t="s">
        <v>973</v>
      </c>
      <c r="PEM50" s="284">
        <v>35000000</v>
      </c>
      <c r="PEN50" s="276" t="s">
        <v>2836</v>
      </c>
      <c r="PEO50" s="463" t="s">
        <v>933</v>
      </c>
      <c r="PEP50" s="465" t="s">
        <v>969</v>
      </c>
      <c r="PEQ50" s="466" t="s">
        <v>970</v>
      </c>
      <c r="PER50" s="466" t="s">
        <v>971</v>
      </c>
      <c r="PES50" s="466" t="s">
        <v>972</v>
      </c>
      <c r="PET50" s="466" t="s">
        <v>973</v>
      </c>
      <c r="PEU50" s="284">
        <v>35000000</v>
      </c>
      <c r="PEV50" s="276" t="s">
        <v>2836</v>
      </c>
      <c r="PEW50" s="463" t="s">
        <v>933</v>
      </c>
      <c r="PEX50" s="465" t="s">
        <v>969</v>
      </c>
      <c r="PEY50" s="466" t="s">
        <v>970</v>
      </c>
      <c r="PEZ50" s="466" t="s">
        <v>971</v>
      </c>
      <c r="PFA50" s="466" t="s">
        <v>972</v>
      </c>
      <c r="PFB50" s="466" t="s">
        <v>973</v>
      </c>
      <c r="PFC50" s="284">
        <v>35000000</v>
      </c>
      <c r="PFD50" s="276" t="s">
        <v>2836</v>
      </c>
      <c r="PFE50" s="463" t="s">
        <v>933</v>
      </c>
      <c r="PFF50" s="465" t="s">
        <v>969</v>
      </c>
      <c r="PFG50" s="466" t="s">
        <v>970</v>
      </c>
      <c r="PFH50" s="466" t="s">
        <v>971</v>
      </c>
      <c r="PFI50" s="466" t="s">
        <v>972</v>
      </c>
      <c r="PFJ50" s="466" t="s">
        <v>973</v>
      </c>
      <c r="PFK50" s="284">
        <v>35000000</v>
      </c>
      <c r="PFL50" s="276" t="s">
        <v>2836</v>
      </c>
      <c r="PFM50" s="463" t="s">
        <v>933</v>
      </c>
      <c r="PFN50" s="465" t="s">
        <v>969</v>
      </c>
      <c r="PFO50" s="466" t="s">
        <v>970</v>
      </c>
      <c r="PFP50" s="466" t="s">
        <v>971</v>
      </c>
      <c r="PFQ50" s="466" t="s">
        <v>972</v>
      </c>
      <c r="PFR50" s="466" t="s">
        <v>973</v>
      </c>
      <c r="PFS50" s="284">
        <v>35000000</v>
      </c>
      <c r="PFT50" s="276" t="s">
        <v>2836</v>
      </c>
      <c r="PFU50" s="463" t="s">
        <v>933</v>
      </c>
      <c r="PFV50" s="465" t="s">
        <v>969</v>
      </c>
      <c r="PFW50" s="466" t="s">
        <v>970</v>
      </c>
      <c r="PFX50" s="466" t="s">
        <v>971</v>
      </c>
      <c r="PFY50" s="466" t="s">
        <v>972</v>
      </c>
      <c r="PFZ50" s="466" t="s">
        <v>973</v>
      </c>
      <c r="PGA50" s="284">
        <v>35000000</v>
      </c>
      <c r="PGB50" s="276" t="s">
        <v>2836</v>
      </c>
      <c r="PGC50" s="463" t="s">
        <v>933</v>
      </c>
      <c r="PGD50" s="465" t="s">
        <v>969</v>
      </c>
      <c r="PGE50" s="466" t="s">
        <v>970</v>
      </c>
      <c r="PGF50" s="466" t="s">
        <v>971</v>
      </c>
      <c r="PGG50" s="466" t="s">
        <v>972</v>
      </c>
      <c r="PGH50" s="466" t="s">
        <v>973</v>
      </c>
      <c r="PGI50" s="284">
        <v>35000000</v>
      </c>
      <c r="PGJ50" s="276" t="s">
        <v>2836</v>
      </c>
      <c r="PGK50" s="463" t="s">
        <v>933</v>
      </c>
      <c r="PGL50" s="465" t="s">
        <v>969</v>
      </c>
      <c r="PGM50" s="466" t="s">
        <v>970</v>
      </c>
      <c r="PGN50" s="466" t="s">
        <v>971</v>
      </c>
      <c r="PGO50" s="466" t="s">
        <v>972</v>
      </c>
      <c r="PGP50" s="466" t="s">
        <v>973</v>
      </c>
      <c r="PGQ50" s="284">
        <v>35000000</v>
      </c>
      <c r="PGR50" s="276" t="s">
        <v>2836</v>
      </c>
      <c r="PGS50" s="463" t="s">
        <v>933</v>
      </c>
      <c r="PGT50" s="465" t="s">
        <v>969</v>
      </c>
      <c r="PGU50" s="466" t="s">
        <v>970</v>
      </c>
      <c r="PGV50" s="466" t="s">
        <v>971</v>
      </c>
      <c r="PGW50" s="466" t="s">
        <v>972</v>
      </c>
      <c r="PGX50" s="466" t="s">
        <v>973</v>
      </c>
      <c r="PGY50" s="284">
        <v>35000000</v>
      </c>
      <c r="PGZ50" s="276" t="s">
        <v>2836</v>
      </c>
      <c r="PHA50" s="463" t="s">
        <v>933</v>
      </c>
      <c r="PHB50" s="465" t="s">
        <v>969</v>
      </c>
      <c r="PHC50" s="466" t="s">
        <v>970</v>
      </c>
      <c r="PHD50" s="466" t="s">
        <v>971</v>
      </c>
      <c r="PHE50" s="466" t="s">
        <v>972</v>
      </c>
      <c r="PHF50" s="466" t="s">
        <v>973</v>
      </c>
      <c r="PHG50" s="284">
        <v>35000000</v>
      </c>
      <c r="PHH50" s="276" t="s">
        <v>2836</v>
      </c>
      <c r="PHI50" s="463" t="s">
        <v>933</v>
      </c>
      <c r="PHJ50" s="465" t="s">
        <v>969</v>
      </c>
      <c r="PHK50" s="466" t="s">
        <v>970</v>
      </c>
      <c r="PHL50" s="466" t="s">
        <v>971</v>
      </c>
      <c r="PHM50" s="466" t="s">
        <v>972</v>
      </c>
      <c r="PHN50" s="466" t="s">
        <v>973</v>
      </c>
      <c r="PHO50" s="284">
        <v>35000000</v>
      </c>
      <c r="PHP50" s="276" t="s">
        <v>2836</v>
      </c>
      <c r="PHQ50" s="463" t="s">
        <v>933</v>
      </c>
      <c r="PHR50" s="465" t="s">
        <v>969</v>
      </c>
      <c r="PHS50" s="466" t="s">
        <v>970</v>
      </c>
      <c r="PHT50" s="466" t="s">
        <v>971</v>
      </c>
      <c r="PHU50" s="466" t="s">
        <v>972</v>
      </c>
      <c r="PHV50" s="466" t="s">
        <v>973</v>
      </c>
      <c r="PHW50" s="284">
        <v>35000000</v>
      </c>
      <c r="PHX50" s="276" t="s">
        <v>2836</v>
      </c>
      <c r="PHY50" s="463" t="s">
        <v>933</v>
      </c>
      <c r="PHZ50" s="465" t="s">
        <v>969</v>
      </c>
      <c r="PIA50" s="466" t="s">
        <v>970</v>
      </c>
      <c r="PIB50" s="466" t="s">
        <v>971</v>
      </c>
      <c r="PIC50" s="466" t="s">
        <v>972</v>
      </c>
      <c r="PID50" s="466" t="s">
        <v>973</v>
      </c>
      <c r="PIE50" s="284">
        <v>35000000</v>
      </c>
      <c r="PIF50" s="276" t="s">
        <v>2836</v>
      </c>
      <c r="PIG50" s="463" t="s">
        <v>933</v>
      </c>
      <c r="PIH50" s="465" t="s">
        <v>969</v>
      </c>
      <c r="PII50" s="466" t="s">
        <v>970</v>
      </c>
      <c r="PIJ50" s="466" t="s">
        <v>971</v>
      </c>
      <c r="PIK50" s="466" t="s">
        <v>972</v>
      </c>
      <c r="PIL50" s="466" t="s">
        <v>973</v>
      </c>
      <c r="PIM50" s="284">
        <v>35000000</v>
      </c>
      <c r="PIN50" s="276" t="s">
        <v>2836</v>
      </c>
      <c r="PIO50" s="463" t="s">
        <v>933</v>
      </c>
      <c r="PIP50" s="465" t="s">
        <v>969</v>
      </c>
      <c r="PIQ50" s="466" t="s">
        <v>970</v>
      </c>
      <c r="PIR50" s="466" t="s">
        <v>971</v>
      </c>
      <c r="PIS50" s="466" t="s">
        <v>972</v>
      </c>
      <c r="PIT50" s="466" t="s">
        <v>973</v>
      </c>
      <c r="PIU50" s="284">
        <v>35000000</v>
      </c>
      <c r="PIV50" s="276" t="s">
        <v>2836</v>
      </c>
      <c r="PIW50" s="463" t="s">
        <v>933</v>
      </c>
      <c r="PIX50" s="465" t="s">
        <v>969</v>
      </c>
      <c r="PIY50" s="466" t="s">
        <v>970</v>
      </c>
      <c r="PIZ50" s="466" t="s">
        <v>971</v>
      </c>
      <c r="PJA50" s="466" t="s">
        <v>972</v>
      </c>
      <c r="PJB50" s="466" t="s">
        <v>973</v>
      </c>
      <c r="PJC50" s="284">
        <v>35000000</v>
      </c>
      <c r="PJD50" s="276" t="s">
        <v>2836</v>
      </c>
      <c r="PJE50" s="463" t="s">
        <v>933</v>
      </c>
      <c r="PJF50" s="465" t="s">
        <v>969</v>
      </c>
      <c r="PJG50" s="466" t="s">
        <v>970</v>
      </c>
      <c r="PJH50" s="466" t="s">
        <v>971</v>
      </c>
      <c r="PJI50" s="466" t="s">
        <v>972</v>
      </c>
      <c r="PJJ50" s="466" t="s">
        <v>973</v>
      </c>
      <c r="PJK50" s="284">
        <v>35000000</v>
      </c>
      <c r="PJL50" s="276" t="s">
        <v>2836</v>
      </c>
      <c r="PJM50" s="463" t="s">
        <v>933</v>
      </c>
      <c r="PJN50" s="465" t="s">
        <v>969</v>
      </c>
      <c r="PJO50" s="466" t="s">
        <v>970</v>
      </c>
      <c r="PJP50" s="466" t="s">
        <v>971</v>
      </c>
      <c r="PJQ50" s="466" t="s">
        <v>972</v>
      </c>
      <c r="PJR50" s="466" t="s">
        <v>973</v>
      </c>
      <c r="PJS50" s="284">
        <v>35000000</v>
      </c>
      <c r="PJT50" s="276" t="s">
        <v>2836</v>
      </c>
      <c r="PJU50" s="463" t="s">
        <v>933</v>
      </c>
      <c r="PJV50" s="465" t="s">
        <v>969</v>
      </c>
      <c r="PJW50" s="466" t="s">
        <v>970</v>
      </c>
      <c r="PJX50" s="466" t="s">
        <v>971</v>
      </c>
      <c r="PJY50" s="466" t="s">
        <v>972</v>
      </c>
      <c r="PJZ50" s="466" t="s">
        <v>973</v>
      </c>
      <c r="PKA50" s="284">
        <v>35000000</v>
      </c>
      <c r="PKB50" s="276" t="s">
        <v>2836</v>
      </c>
      <c r="PKC50" s="463" t="s">
        <v>933</v>
      </c>
      <c r="PKD50" s="465" t="s">
        <v>969</v>
      </c>
      <c r="PKE50" s="466" t="s">
        <v>970</v>
      </c>
      <c r="PKF50" s="466" t="s">
        <v>971</v>
      </c>
      <c r="PKG50" s="466" t="s">
        <v>972</v>
      </c>
      <c r="PKH50" s="466" t="s">
        <v>973</v>
      </c>
      <c r="PKI50" s="284">
        <v>35000000</v>
      </c>
      <c r="PKJ50" s="276" t="s">
        <v>2836</v>
      </c>
      <c r="PKK50" s="463" t="s">
        <v>933</v>
      </c>
      <c r="PKL50" s="465" t="s">
        <v>969</v>
      </c>
      <c r="PKM50" s="466" t="s">
        <v>970</v>
      </c>
      <c r="PKN50" s="466" t="s">
        <v>971</v>
      </c>
      <c r="PKO50" s="466" t="s">
        <v>972</v>
      </c>
      <c r="PKP50" s="466" t="s">
        <v>973</v>
      </c>
      <c r="PKQ50" s="284">
        <v>35000000</v>
      </c>
      <c r="PKR50" s="276" t="s">
        <v>2836</v>
      </c>
      <c r="PKS50" s="463" t="s">
        <v>933</v>
      </c>
      <c r="PKT50" s="465" t="s">
        <v>969</v>
      </c>
      <c r="PKU50" s="466" t="s">
        <v>970</v>
      </c>
      <c r="PKV50" s="466" t="s">
        <v>971</v>
      </c>
      <c r="PKW50" s="466" t="s">
        <v>972</v>
      </c>
      <c r="PKX50" s="466" t="s">
        <v>973</v>
      </c>
      <c r="PKY50" s="284">
        <v>35000000</v>
      </c>
      <c r="PKZ50" s="276" t="s">
        <v>2836</v>
      </c>
      <c r="PLA50" s="463" t="s">
        <v>933</v>
      </c>
      <c r="PLB50" s="465" t="s">
        <v>969</v>
      </c>
      <c r="PLC50" s="466" t="s">
        <v>970</v>
      </c>
      <c r="PLD50" s="466" t="s">
        <v>971</v>
      </c>
      <c r="PLE50" s="466" t="s">
        <v>972</v>
      </c>
      <c r="PLF50" s="466" t="s">
        <v>973</v>
      </c>
      <c r="PLG50" s="284">
        <v>35000000</v>
      </c>
      <c r="PLH50" s="276" t="s">
        <v>2836</v>
      </c>
      <c r="PLI50" s="463" t="s">
        <v>933</v>
      </c>
      <c r="PLJ50" s="465" t="s">
        <v>969</v>
      </c>
      <c r="PLK50" s="466" t="s">
        <v>970</v>
      </c>
      <c r="PLL50" s="466" t="s">
        <v>971</v>
      </c>
      <c r="PLM50" s="466" t="s">
        <v>972</v>
      </c>
      <c r="PLN50" s="466" t="s">
        <v>973</v>
      </c>
      <c r="PLO50" s="284">
        <v>35000000</v>
      </c>
      <c r="PLP50" s="276" t="s">
        <v>2836</v>
      </c>
      <c r="PLQ50" s="463" t="s">
        <v>933</v>
      </c>
      <c r="PLR50" s="465" t="s">
        <v>969</v>
      </c>
      <c r="PLS50" s="466" t="s">
        <v>970</v>
      </c>
      <c r="PLT50" s="466" t="s">
        <v>971</v>
      </c>
      <c r="PLU50" s="466" t="s">
        <v>972</v>
      </c>
      <c r="PLV50" s="466" t="s">
        <v>973</v>
      </c>
      <c r="PLW50" s="284">
        <v>35000000</v>
      </c>
      <c r="PLX50" s="276" t="s">
        <v>2836</v>
      </c>
      <c r="PLY50" s="463" t="s">
        <v>933</v>
      </c>
      <c r="PLZ50" s="465" t="s">
        <v>969</v>
      </c>
      <c r="PMA50" s="466" t="s">
        <v>970</v>
      </c>
      <c r="PMB50" s="466" t="s">
        <v>971</v>
      </c>
      <c r="PMC50" s="466" t="s">
        <v>972</v>
      </c>
      <c r="PMD50" s="466" t="s">
        <v>973</v>
      </c>
      <c r="PME50" s="284">
        <v>35000000</v>
      </c>
      <c r="PMF50" s="276" t="s">
        <v>2836</v>
      </c>
      <c r="PMG50" s="463" t="s">
        <v>933</v>
      </c>
      <c r="PMH50" s="465" t="s">
        <v>969</v>
      </c>
      <c r="PMI50" s="466" t="s">
        <v>970</v>
      </c>
      <c r="PMJ50" s="466" t="s">
        <v>971</v>
      </c>
      <c r="PMK50" s="466" t="s">
        <v>972</v>
      </c>
      <c r="PML50" s="466" t="s">
        <v>973</v>
      </c>
      <c r="PMM50" s="284">
        <v>35000000</v>
      </c>
      <c r="PMN50" s="276" t="s">
        <v>2836</v>
      </c>
      <c r="PMO50" s="463" t="s">
        <v>933</v>
      </c>
      <c r="PMP50" s="465" t="s">
        <v>969</v>
      </c>
      <c r="PMQ50" s="466" t="s">
        <v>970</v>
      </c>
      <c r="PMR50" s="466" t="s">
        <v>971</v>
      </c>
      <c r="PMS50" s="466" t="s">
        <v>972</v>
      </c>
      <c r="PMT50" s="466" t="s">
        <v>973</v>
      </c>
      <c r="PMU50" s="284">
        <v>35000000</v>
      </c>
      <c r="PMV50" s="276" t="s">
        <v>2836</v>
      </c>
      <c r="PMW50" s="463" t="s">
        <v>933</v>
      </c>
      <c r="PMX50" s="465" t="s">
        <v>969</v>
      </c>
      <c r="PMY50" s="466" t="s">
        <v>970</v>
      </c>
      <c r="PMZ50" s="466" t="s">
        <v>971</v>
      </c>
      <c r="PNA50" s="466" t="s">
        <v>972</v>
      </c>
      <c r="PNB50" s="466" t="s">
        <v>973</v>
      </c>
      <c r="PNC50" s="284">
        <v>35000000</v>
      </c>
      <c r="PND50" s="276" t="s">
        <v>2836</v>
      </c>
      <c r="PNE50" s="463" t="s">
        <v>933</v>
      </c>
      <c r="PNF50" s="465" t="s">
        <v>969</v>
      </c>
      <c r="PNG50" s="466" t="s">
        <v>970</v>
      </c>
      <c r="PNH50" s="466" t="s">
        <v>971</v>
      </c>
      <c r="PNI50" s="466" t="s">
        <v>972</v>
      </c>
      <c r="PNJ50" s="466" t="s">
        <v>973</v>
      </c>
      <c r="PNK50" s="284">
        <v>35000000</v>
      </c>
      <c r="PNL50" s="276" t="s">
        <v>2836</v>
      </c>
      <c r="PNM50" s="463" t="s">
        <v>933</v>
      </c>
      <c r="PNN50" s="465" t="s">
        <v>969</v>
      </c>
      <c r="PNO50" s="466" t="s">
        <v>970</v>
      </c>
      <c r="PNP50" s="466" t="s">
        <v>971</v>
      </c>
      <c r="PNQ50" s="466" t="s">
        <v>972</v>
      </c>
      <c r="PNR50" s="466" t="s">
        <v>973</v>
      </c>
      <c r="PNS50" s="284">
        <v>35000000</v>
      </c>
      <c r="PNT50" s="276" t="s">
        <v>2836</v>
      </c>
      <c r="PNU50" s="463" t="s">
        <v>933</v>
      </c>
      <c r="PNV50" s="465" t="s">
        <v>969</v>
      </c>
      <c r="PNW50" s="466" t="s">
        <v>970</v>
      </c>
      <c r="PNX50" s="466" t="s">
        <v>971</v>
      </c>
      <c r="PNY50" s="466" t="s">
        <v>972</v>
      </c>
      <c r="PNZ50" s="466" t="s">
        <v>973</v>
      </c>
      <c r="POA50" s="284">
        <v>35000000</v>
      </c>
      <c r="POB50" s="276" t="s">
        <v>2836</v>
      </c>
      <c r="POC50" s="463" t="s">
        <v>933</v>
      </c>
      <c r="POD50" s="465" t="s">
        <v>969</v>
      </c>
      <c r="POE50" s="466" t="s">
        <v>970</v>
      </c>
      <c r="POF50" s="466" t="s">
        <v>971</v>
      </c>
      <c r="POG50" s="466" t="s">
        <v>972</v>
      </c>
      <c r="POH50" s="466" t="s">
        <v>973</v>
      </c>
      <c r="POI50" s="284">
        <v>35000000</v>
      </c>
      <c r="POJ50" s="276" t="s">
        <v>2836</v>
      </c>
      <c r="POK50" s="463" t="s">
        <v>933</v>
      </c>
      <c r="POL50" s="465" t="s">
        <v>969</v>
      </c>
      <c r="POM50" s="466" t="s">
        <v>970</v>
      </c>
      <c r="PON50" s="466" t="s">
        <v>971</v>
      </c>
      <c r="POO50" s="466" t="s">
        <v>972</v>
      </c>
      <c r="POP50" s="466" t="s">
        <v>973</v>
      </c>
      <c r="POQ50" s="284">
        <v>35000000</v>
      </c>
      <c r="POR50" s="276" t="s">
        <v>2836</v>
      </c>
      <c r="POS50" s="463" t="s">
        <v>933</v>
      </c>
      <c r="POT50" s="465" t="s">
        <v>969</v>
      </c>
      <c r="POU50" s="466" t="s">
        <v>970</v>
      </c>
      <c r="POV50" s="466" t="s">
        <v>971</v>
      </c>
      <c r="POW50" s="466" t="s">
        <v>972</v>
      </c>
      <c r="POX50" s="466" t="s">
        <v>973</v>
      </c>
      <c r="POY50" s="284">
        <v>35000000</v>
      </c>
      <c r="POZ50" s="276" t="s">
        <v>2836</v>
      </c>
      <c r="PPA50" s="463" t="s">
        <v>933</v>
      </c>
      <c r="PPB50" s="465" t="s">
        <v>969</v>
      </c>
      <c r="PPC50" s="466" t="s">
        <v>970</v>
      </c>
      <c r="PPD50" s="466" t="s">
        <v>971</v>
      </c>
      <c r="PPE50" s="466" t="s">
        <v>972</v>
      </c>
      <c r="PPF50" s="466" t="s">
        <v>973</v>
      </c>
      <c r="PPG50" s="284">
        <v>35000000</v>
      </c>
      <c r="PPH50" s="276" t="s">
        <v>2836</v>
      </c>
      <c r="PPI50" s="463" t="s">
        <v>933</v>
      </c>
      <c r="PPJ50" s="465" t="s">
        <v>969</v>
      </c>
      <c r="PPK50" s="466" t="s">
        <v>970</v>
      </c>
      <c r="PPL50" s="466" t="s">
        <v>971</v>
      </c>
      <c r="PPM50" s="466" t="s">
        <v>972</v>
      </c>
      <c r="PPN50" s="466" t="s">
        <v>973</v>
      </c>
      <c r="PPO50" s="284">
        <v>35000000</v>
      </c>
      <c r="PPP50" s="276" t="s">
        <v>2836</v>
      </c>
      <c r="PPQ50" s="463" t="s">
        <v>933</v>
      </c>
      <c r="PPR50" s="465" t="s">
        <v>969</v>
      </c>
      <c r="PPS50" s="466" t="s">
        <v>970</v>
      </c>
      <c r="PPT50" s="466" t="s">
        <v>971</v>
      </c>
      <c r="PPU50" s="466" t="s">
        <v>972</v>
      </c>
      <c r="PPV50" s="466" t="s">
        <v>973</v>
      </c>
      <c r="PPW50" s="284">
        <v>35000000</v>
      </c>
      <c r="PPX50" s="276" t="s">
        <v>2836</v>
      </c>
      <c r="PPY50" s="463" t="s">
        <v>933</v>
      </c>
      <c r="PPZ50" s="465" t="s">
        <v>969</v>
      </c>
      <c r="PQA50" s="466" t="s">
        <v>970</v>
      </c>
      <c r="PQB50" s="466" t="s">
        <v>971</v>
      </c>
      <c r="PQC50" s="466" t="s">
        <v>972</v>
      </c>
      <c r="PQD50" s="466" t="s">
        <v>973</v>
      </c>
      <c r="PQE50" s="284">
        <v>35000000</v>
      </c>
      <c r="PQF50" s="276" t="s">
        <v>2836</v>
      </c>
      <c r="PQG50" s="463" t="s">
        <v>933</v>
      </c>
      <c r="PQH50" s="465" t="s">
        <v>969</v>
      </c>
      <c r="PQI50" s="466" t="s">
        <v>970</v>
      </c>
      <c r="PQJ50" s="466" t="s">
        <v>971</v>
      </c>
      <c r="PQK50" s="466" t="s">
        <v>972</v>
      </c>
      <c r="PQL50" s="466" t="s">
        <v>973</v>
      </c>
      <c r="PQM50" s="284">
        <v>35000000</v>
      </c>
      <c r="PQN50" s="276" t="s">
        <v>2836</v>
      </c>
      <c r="PQO50" s="463" t="s">
        <v>933</v>
      </c>
      <c r="PQP50" s="465" t="s">
        <v>969</v>
      </c>
      <c r="PQQ50" s="466" t="s">
        <v>970</v>
      </c>
      <c r="PQR50" s="466" t="s">
        <v>971</v>
      </c>
      <c r="PQS50" s="466" t="s">
        <v>972</v>
      </c>
      <c r="PQT50" s="466" t="s">
        <v>973</v>
      </c>
      <c r="PQU50" s="284">
        <v>35000000</v>
      </c>
      <c r="PQV50" s="276" t="s">
        <v>2836</v>
      </c>
      <c r="PQW50" s="463" t="s">
        <v>933</v>
      </c>
      <c r="PQX50" s="465" t="s">
        <v>969</v>
      </c>
      <c r="PQY50" s="466" t="s">
        <v>970</v>
      </c>
      <c r="PQZ50" s="466" t="s">
        <v>971</v>
      </c>
      <c r="PRA50" s="466" t="s">
        <v>972</v>
      </c>
      <c r="PRB50" s="466" t="s">
        <v>973</v>
      </c>
      <c r="PRC50" s="284">
        <v>35000000</v>
      </c>
      <c r="PRD50" s="276" t="s">
        <v>2836</v>
      </c>
      <c r="PRE50" s="463" t="s">
        <v>933</v>
      </c>
      <c r="PRF50" s="465" t="s">
        <v>969</v>
      </c>
      <c r="PRG50" s="466" t="s">
        <v>970</v>
      </c>
      <c r="PRH50" s="466" t="s">
        <v>971</v>
      </c>
      <c r="PRI50" s="466" t="s">
        <v>972</v>
      </c>
      <c r="PRJ50" s="466" t="s">
        <v>973</v>
      </c>
      <c r="PRK50" s="284">
        <v>35000000</v>
      </c>
      <c r="PRL50" s="276" t="s">
        <v>2836</v>
      </c>
      <c r="PRM50" s="463" t="s">
        <v>933</v>
      </c>
      <c r="PRN50" s="465" t="s">
        <v>969</v>
      </c>
      <c r="PRO50" s="466" t="s">
        <v>970</v>
      </c>
      <c r="PRP50" s="466" t="s">
        <v>971</v>
      </c>
      <c r="PRQ50" s="466" t="s">
        <v>972</v>
      </c>
      <c r="PRR50" s="466" t="s">
        <v>973</v>
      </c>
      <c r="PRS50" s="284">
        <v>35000000</v>
      </c>
      <c r="PRT50" s="276" t="s">
        <v>2836</v>
      </c>
      <c r="PRU50" s="463" t="s">
        <v>933</v>
      </c>
      <c r="PRV50" s="465" t="s">
        <v>969</v>
      </c>
      <c r="PRW50" s="466" t="s">
        <v>970</v>
      </c>
      <c r="PRX50" s="466" t="s">
        <v>971</v>
      </c>
      <c r="PRY50" s="466" t="s">
        <v>972</v>
      </c>
      <c r="PRZ50" s="466" t="s">
        <v>973</v>
      </c>
      <c r="PSA50" s="284">
        <v>35000000</v>
      </c>
      <c r="PSB50" s="276" t="s">
        <v>2836</v>
      </c>
      <c r="PSC50" s="463" t="s">
        <v>933</v>
      </c>
      <c r="PSD50" s="465" t="s">
        <v>969</v>
      </c>
      <c r="PSE50" s="466" t="s">
        <v>970</v>
      </c>
      <c r="PSF50" s="466" t="s">
        <v>971</v>
      </c>
      <c r="PSG50" s="466" t="s">
        <v>972</v>
      </c>
      <c r="PSH50" s="466" t="s">
        <v>973</v>
      </c>
      <c r="PSI50" s="284">
        <v>35000000</v>
      </c>
      <c r="PSJ50" s="276" t="s">
        <v>2836</v>
      </c>
      <c r="PSK50" s="463" t="s">
        <v>933</v>
      </c>
      <c r="PSL50" s="465" t="s">
        <v>969</v>
      </c>
      <c r="PSM50" s="466" t="s">
        <v>970</v>
      </c>
      <c r="PSN50" s="466" t="s">
        <v>971</v>
      </c>
      <c r="PSO50" s="466" t="s">
        <v>972</v>
      </c>
      <c r="PSP50" s="466" t="s">
        <v>973</v>
      </c>
      <c r="PSQ50" s="284">
        <v>35000000</v>
      </c>
      <c r="PSR50" s="276" t="s">
        <v>2836</v>
      </c>
      <c r="PSS50" s="463" t="s">
        <v>933</v>
      </c>
      <c r="PST50" s="465" t="s">
        <v>969</v>
      </c>
      <c r="PSU50" s="466" t="s">
        <v>970</v>
      </c>
      <c r="PSV50" s="466" t="s">
        <v>971</v>
      </c>
      <c r="PSW50" s="466" t="s">
        <v>972</v>
      </c>
      <c r="PSX50" s="466" t="s">
        <v>973</v>
      </c>
      <c r="PSY50" s="284">
        <v>35000000</v>
      </c>
      <c r="PSZ50" s="276" t="s">
        <v>2836</v>
      </c>
      <c r="PTA50" s="463" t="s">
        <v>933</v>
      </c>
      <c r="PTB50" s="465" t="s">
        <v>969</v>
      </c>
      <c r="PTC50" s="466" t="s">
        <v>970</v>
      </c>
      <c r="PTD50" s="466" t="s">
        <v>971</v>
      </c>
      <c r="PTE50" s="466" t="s">
        <v>972</v>
      </c>
      <c r="PTF50" s="466" t="s">
        <v>973</v>
      </c>
      <c r="PTG50" s="284">
        <v>35000000</v>
      </c>
      <c r="PTH50" s="276" t="s">
        <v>2836</v>
      </c>
      <c r="PTI50" s="463" t="s">
        <v>933</v>
      </c>
      <c r="PTJ50" s="465" t="s">
        <v>969</v>
      </c>
      <c r="PTK50" s="466" t="s">
        <v>970</v>
      </c>
      <c r="PTL50" s="466" t="s">
        <v>971</v>
      </c>
      <c r="PTM50" s="466" t="s">
        <v>972</v>
      </c>
      <c r="PTN50" s="466" t="s">
        <v>973</v>
      </c>
      <c r="PTO50" s="284">
        <v>35000000</v>
      </c>
      <c r="PTP50" s="276" t="s">
        <v>2836</v>
      </c>
      <c r="PTQ50" s="463" t="s">
        <v>933</v>
      </c>
      <c r="PTR50" s="465" t="s">
        <v>969</v>
      </c>
      <c r="PTS50" s="466" t="s">
        <v>970</v>
      </c>
      <c r="PTT50" s="466" t="s">
        <v>971</v>
      </c>
      <c r="PTU50" s="466" t="s">
        <v>972</v>
      </c>
      <c r="PTV50" s="466" t="s">
        <v>973</v>
      </c>
      <c r="PTW50" s="284">
        <v>35000000</v>
      </c>
      <c r="PTX50" s="276" t="s">
        <v>2836</v>
      </c>
      <c r="PTY50" s="463" t="s">
        <v>933</v>
      </c>
      <c r="PTZ50" s="465" t="s">
        <v>969</v>
      </c>
      <c r="PUA50" s="466" t="s">
        <v>970</v>
      </c>
      <c r="PUB50" s="466" t="s">
        <v>971</v>
      </c>
      <c r="PUC50" s="466" t="s">
        <v>972</v>
      </c>
      <c r="PUD50" s="466" t="s">
        <v>973</v>
      </c>
      <c r="PUE50" s="284">
        <v>35000000</v>
      </c>
      <c r="PUF50" s="276" t="s">
        <v>2836</v>
      </c>
      <c r="PUG50" s="463" t="s">
        <v>933</v>
      </c>
      <c r="PUH50" s="465" t="s">
        <v>969</v>
      </c>
      <c r="PUI50" s="466" t="s">
        <v>970</v>
      </c>
      <c r="PUJ50" s="466" t="s">
        <v>971</v>
      </c>
      <c r="PUK50" s="466" t="s">
        <v>972</v>
      </c>
      <c r="PUL50" s="466" t="s">
        <v>973</v>
      </c>
      <c r="PUM50" s="284">
        <v>35000000</v>
      </c>
      <c r="PUN50" s="276" t="s">
        <v>2836</v>
      </c>
      <c r="PUO50" s="463" t="s">
        <v>933</v>
      </c>
      <c r="PUP50" s="465" t="s">
        <v>969</v>
      </c>
      <c r="PUQ50" s="466" t="s">
        <v>970</v>
      </c>
      <c r="PUR50" s="466" t="s">
        <v>971</v>
      </c>
      <c r="PUS50" s="466" t="s">
        <v>972</v>
      </c>
      <c r="PUT50" s="466" t="s">
        <v>973</v>
      </c>
      <c r="PUU50" s="284">
        <v>35000000</v>
      </c>
      <c r="PUV50" s="276" t="s">
        <v>2836</v>
      </c>
      <c r="PUW50" s="463" t="s">
        <v>933</v>
      </c>
      <c r="PUX50" s="465" t="s">
        <v>969</v>
      </c>
      <c r="PUY50" s="466" t="s">
        <v>970</v>
      </c>
      <c r="PUZ50" s="466" t="s">
        <v>971</v>
      </c>
      <c r="PVA50" s="466" t="s">
        <v>972</v>
      </c>
      <c r="PVB50" s="466" t="s">
        <v>973</v>
      </c>
      <c r="PVC50" s="284">
        <v>35000000</v>
      </c>
      <c r="PVD50" s="276" t="s">
        <v>2836</v>
      </c>
      <c r="PVE50" s="463" t="s">
        <v>933</v>
      </c>
      <c r="PVF50" s="465" t="s">
        <v>969</v>
      </c>
      <c r="PVG50" s="466" t="s">
        <v>970</v>
      </c>
      <c r="PVH50" s="466" t="s">
        <v>971</v>
      </c>
      <c r="PVI50" s="466" t="s">
        <v>972</v>
      </c>
      <c r="PVJ50" s="466" t="s">
        <v>973</v>
      </c>
      <c r="PVK50" s="284">
        <v>35000000</v>
      </c>
      <c r="PVL50" s="276" t="s">
        <v>2836</v>
      </c>
      <c r="PVM50" s="463" t="s">
        <v>933</v>
      </c>
      <c r="PVN50" s="465" t="s">
        <v>969</v>
      </c>
      <c r="PVO50" s="466" t="s">
        <v>970</v>
      </c>
      <c r="PVP50" s="466" t="s">
        <v>971</v>
      </c>
      <c r="PVQ50" s="466" t="s">
        <v>972</v>
      </c>
      <c r="PVR50" s="466" t="s">
        <v>973</v>
      </c>
      <c r="PVS50" s="284">
        <v>35000000</v>
      </c>
      <c r="PVT50" s="276" t="s">
        <v>2836</v>
      </c>
      <c r="PVU50" s="463" t="s">
        <v>933</v>
      </c>
      <c r="PVV50" s="465" t="s">
        <v>969</v>
      </c>
      <c r="PVW50" s="466" t="s">
        <v>970</v>
      </c>
      <c r="PVX50" s="466" t="s">
        <v>971</v>
      </c>
      <c r="PVY50" s="466" t="s">
        <v>972</v>
      </c>
      <c r="PVZ50" s="466" t="s">
        <v>973</v>
      </c>
      <c r="PWA50" s="284">
        <v>35000000</v>
      </c>
      <c r="PWB50" s="276" t="s">
        <v>2836</v>
      </c>
      <c r="PWC50" s="463" t="s">
        <v>933</v>
      </c>
      <c r="PWD50" s="465" t="s">
        <v>969</v>
      </c>
      <c r="PWE50" s="466" t="s">
        <v>970</v>
      </c>
      <c r="PWF50" s="466" t="s">
        <v>971</v>
      </c>
      <c r="PWG50" s="466" t="s">
        <v>972</v>
      </c>
      <c r="PWH50" s="466" t="s">
        <v>973</v>
      </c>
      <c r="PWI50" s="284">
        <v>35000000</v>
      </c>
      <c r="PWJ50" s="276" t="s">
        <v>2836</v>
      </c>
      <c r="PWK50" s="463" t="s">
        <v>933</v>
      </c>
      <c r="PWL50" s="465" t="s">
        <v>969</v>
      </c>
      <c r="PWM50" s="466" t="s">
        <v>970</v>
      </c>
      <c r="PWN50" s="466" t="s">
        <v>971</v>
      </c>
      <c r="PWO50" s="466" t="s">
        <v>972</v>
      </c>
      <c r="PWP50" s="466" t="s">
        <v>973</v>
      </c>
      <c r="PWQ50" s="284">
        <v>35000000</v>
      </c>
      <c r="PWR50" s="276" t="s">
        <v>2836</v>
      </c>
      <c r="PWS50" s="463" t="s">
        <v>933</v>
      </c>
      <c r="PWT50" s="465" t="s">
        <v>969</v>
      </c>
      <c r="PWU50" s="466" t="s">
        <v>970</v>
      </c>
      <c r="PWV50" s="466" t="s">
        <v>971</v>
      </c>
      <c r="PWW50" s="466" t="s">
        <v>972</v>
      </c>
      <c r="PWX50" s="466" t="s">
        <v>973</v>
      </c>
      <c r="PWY50" s="284">
        <v>35000000</v>
      </c>
      <c r="PWZ50" s="276" t="s">
        <v>2836</v>
      </c>
      <c r="PXA50" s="463" t="s">
        <v>933</v>
      </c>
      <c r="PXB50" s="465" t="s">
        <v>969</v>
      </c>
      <c r="PXC50" s="466" t="s">
        <v>970</v>
      </c>
      <c r="PXD50" s="466" t="s">
        <v>971</v>
      </c>
      <c r="PXE50" s="466" t="s">
        <v>972</v>
      </c>
      <c r="PXF50" s="466" t="s">
        <v>973</v>
      </c>
      <c r="PXG50" s="284">
        <v>35000000</v>
      </c>
      <c r="PXH50" s="276" t="s">
        <v>2836</v>
      </c>
      <c r="PXI50" s="463" t="s">
        <v>933</v>
      </c>
      <c r="PXJ50" s="465" t="s">
        <v>969</v>
      </c>
      <c r="PXK50" s="466" t="s">
        <v>970</v>
      </c>
      <c r="PXL50" s="466" t="s">
        <v>971</v>
      </c>
      <c r="PXM50" s="466" t="s">
        <v>972</v>
      </c>
      <c r="PXN50" s="466" t="s">
        <v>973</v>
      </c>
      <c r="PXO50" s="284">
        <v>35000000</v>
      </c>
      <c r="PXP50" s="276" t="s">
        <v>2836</v>
      </c>
      <c r="PXQ50" s="463" t="s">
        <v>933</v>
      </c>
      <c r="PXR50" s="465" t="s">
        <v>969</v>
      </c>
      <c r="PXS50" s="466" t="s">
        <v>970</v>
      </c>
      <c r="PXT50" s="466" t="s">
        <v>971</v>
      </c>
      <c r="PXU50" s="466" t="s">
        <v>972</v>
      </c>
      <c r="PXV50" s="466" t="s">
        <v>973</v>
      </c>
      <c r="PXW50" s="284">
        <v>35000000</v>
      </c>
      <c r="PXX50" s="276" t="s">
        <v>2836</v>
      </c>
      <c r="PXY50" s="463" t="s">
        <v>933</v>
      </c>
      <c r="PXZ50" s="465" t="s">
        <v>969</v>
      </c>
      <c r="PYA50" s="466" t="s">
        <v>970</v>
      </c>
      <c r="PYB50" s="466" t="s">
        <v>971</v>
      </c>
      <c r="PYC50" s="466" t="s">
        <v>972</v>
      </c>
      <c r="PYD50" s="466" t="s">
        <v>973</v>
      </c>
      <c r="PYE50" s="284">
        <v>35000000</v>
      </c>
      <c r="PYF50" s="276" t="s">
        <v>2836</v>
      </c>
      <c r="PYG50" s="463" t="s">
        <v>933</v>
      </c>
      <c r="PYH50" s="465" t="s">
        <v>969</v>
      </c>
      <c r="PYI50" s="466" t="s">
        <v>970</v>
      </c>
      <c r="PYJ50" s="466" t="s">
        <v>971</v>
      </c>
      <c r="PYK50" s="466" t="s">
        <v>972</v>
      </c>
      <c r="PYL50" s="466" t="s">
        <v>973</v>
      </c>
      <c r="PYM50" s="284">
        <v>35000000</v>
      </c>
      <c r="PYN50" s="276" t="s">
        <v>2836</v>
      </c>
      <c r="PYO50" s="463" t="s">
        <v>933</v>
      </c>
      <c r="PYP50" s="465" t="s">
        <v>969</v>
      </c>
      <c r="PYQ50" s="466" t="s">
        <v>970</v>
      </c>
      <c r="PYR50" s="466" t="s">
        <v>971</v>
      </c>
      <c r="PYS50" s="466" t="s">
        <v>972</v>
      </c>
      <c r="PYT50" s="466" t="s">
        <v>973</v>
      </c>
      <c r="PYU50" s="284">
        <v>35000000</v>
      </c>
      <c r="PYV50" s="276" t="s">
        <v>2836</v>
      </c>
      <c r="PYW50" s="463" t="s">
        <v>933</v>
      </c>
      <c r="PYX50" s="465" t="s">
        <v>969</v>
      </c>
      <c r="PYY50" s="466" t="s">
        <v>970</v>
      </c>
      <c r="PYZ50" s="466" t="s">
        <v>971</v>
      </c>
      <c r="PZA50" s="466" t="s">
        <v>972</v>
      </c>
      <c r="PZB50" s="466" t="s">
        <v>973</v>
      </c>
      <c r="PZC50" s="284">
        <v>35000000</v>
      </c>
      <c r="PZD50" s="276" t="s">
        <v>2836</v>
      </c>
      <c r="PZE50" s="463" t="s">
        <v>933</v>
      </c>
      <c r="PZF50" s="465" t="s">
        <v>969</v>
      </c>
      <c r="PZG50" s="466" t="s">
        <v>970</v>
      </c>
      <c r="PZH50" s="466" t="s">
        <v>971</v>
      </c>
      <c r="PZI50" s="466" t="s">
        <v>972</v>
      </c>
      <c r="PZJ50" s="466" t="s">
        <v>973</v>
      </c>
      <c r="PZK50" s="284">
        <v>35000000</v>
      </c>
      <c r="PZL50" s="276" t="s">
        <v>2836</v>
      </c>
      <c r="PZM50" s="463" t="s">
        <v>933</v>
      </c>
      <c r="PZN50" s="465" t="s">
        <v>969</v>
      </c>
      <c r="PZO50" s="466" t="s">
        <v>970</v>
      </c>
      <c r="PZP50" s="466" t="s">
        <v>971</v>
      </c>
      <c r="PZQ50" s="466" t="s">
        <v>972</v>
      </c>
      <c r="PZR50" s="466" t="s">
        <v>973</v>
      </c>
      <c r="PZS50" s="284">
        <v>35000000</v>
      </c>
      <c r="PZT50" s="276" t="s">
        <v>2836</v>
      </c>
      <c r="PZU50" s="463" t="s">
        <v>933</v>
      </c>
      <c r="PZV50" s="465" t="s">
        <v>969</v>
      </c>
      <c r="PZW50" s="466" t="s">
        <v>970</v>
      </c>
      <c r="PZX50" s="466" t="s">
        <v>971</v>
      </c>
      <c r="PZY50" s="466" t="s">
        <v>972</v>
      </c>
      <c r="PZZ50" s="466" t="s">
        <v>973</v>
      </c>
      <c r="QAA50" s="284">
        <v>35000000</v>
      </c>
      <c r="QAB50" s="276" t="s">
        <v>2836</v>
      </c>
      <c r="QAC50" s="463" t="s">
        <v>933</v>
      </c>
      <c r="QAD50" s="465" t="s">
        <v>969</v>
      </c>
      <c r="QAE50" s="466" t="s">
        <v>970</v>
      </c>
      <c r="QAF50" s="466" t="s">
        <v>971</v>
      </c>
      <c r="QAG50" s="466" t="s">
        <v>972</v>
      </c>
      <c r="QAH50" s="466" t="s">
        <v>973</v>
      </c>
      <c r="QAI50" s="284">
        <v>35000000</v>
      </c>
      <c r="QAJ50" s="276" t="s">
        <v>2836</v>
      </c>
      <c r="QAK50" s="463" t="s">
        <v>933</v>
      </c>
      <c r="QAL50" s="465" t="s">
        <v>969</v>
      </c>
      <c r="QAM50" s="466" t="s">
        <v>970</v>
      </c>
      <c r="QAN50" s="466" t="s">
        <v>971</v>
      </c>
      <c r="QAO50" s="466" t="s">
        <v>972</v>
      </c>
      <c r="QAP50" s="466" t="s">
        <v>973</v>
      </c>
      <c r="QAQ50" s="284">
        <v>35000000</v>
      </c>
      <c r="QAR50" s="276" t="s">
        <v>2836</v>
      </c>
      <c r="QAS50" s="463" t="s">
        <v>933</v>
      </c>
      <c r="QAT50" s="465" t="s">
        <v>969</v>
      </c>
      <c r="QAU50" s="466" t="s">
        <v>970</v>
      </c>
      <c r="QAV50" s="466" t="s">
        <v>971</v>
      </c>
      <c r="QAW50" s="466" t="s">
        <v>972</v>
      </c>
      <c r="QAX50" s="466" t="s">
        <v>973</v>
      </c>
      <c r="QAY50" s="284">
        <v>35000000</v>
      </c>
      <c r="QAZ50" s="276" t="s">
        <v>2836</v>
      </c>
      <c r="QBA50" s="463" t="s">
        <v>933</v>
      </c>
      <c r="QBB50" s="465" t="s">
        <v>969</v>
      </c>
      <c r="QBC50" s="466" t="s">
        <v>970</v>
      </c>
      <c r="QBD50" s="466" t="s">
        <v>971</v>
      </c>
      <c r="QBE50" s="466" t="s">
        <v>972</v>
      </c>
      <c r="QBF50" s="466" t="s">
        <v>973</v>
      </c>
      <c r="QBG50" s="284">
        <v>35000000</v>
      </c>
      <c r="QBH50" s="276" t="s">
        <v>2836</v>
      </c>
      <c r="QBI50" s="463" t="s">
        <v>933</v>
      </c>
      <c r="QBJ50" s="465" t="s">
        <v>969</v>
      </c>
      <c r="QBK50" s="466" t="s">
        <v>970</v>
      </c>
      <c r="QBL50" s="466" t="s">
        <v>971</v>
      </c>
      <c r="QBM50" s="466" t="s">
        <v>972</v>
      </c>
      <c r="QBN50" s="466" t="s">
        <v>973</v>
      </c>
      <c r="QBO50" s="284">
        <v>35000000</v>
      </c>
      <c r="QBP50" s="276" t="s">
        <v>2836</v>
      </c>
      <c r="QBQ50" s="463" t="s">
        <v>933</v>
      </c>
      <c r="QBR50" s="465" t="s">
        <v>969</v>
      </c>
      <c r="QBS50" s="466" t="s">
        <v>970</v>
      </c>
      <c r="QBT50" s="466" t="s">
        <v>971</v>
      </c>
      <c r="QBU50" s="466" t="s">
        <v>972</v>
      </c>
      <c r="QBV50" s="466" t="s">
        <v>973</v>
      </c>
      <c r="QBW50" s="284">
        <v>35000000</v>
      </c>
      <c r="QBX50" s="276" t="s">
        <v>2836</v>
      </c>
      <c r="QBY50" s="463" t="s">
        <v>933</v>
      </c>
      <c r="QBZ50" s="465" t="s">
        <v>969</v>
      </c>
      <c r="QCA50" s="466" t="s">
        <v>970</v>
      </c>
      <c r="QCB50" s="466" t="s">
        <v>971</v>
      </c>
      <c r="QCC50" s="466" t="s">
        <v>972</v>
      </c>
      <c r="QCD50" s="466" t="s">
        <v>973</v>
      </c>
      <c r="QCE50" s="284">
        <v>35000000</v>
      </c>
      <c r="QCF50" s="276" t="s">
        <v>2836</v>
      </c>
      <c r="QCG50" s="463" t="s">
        <v>933</v>
      </c>
      <c r="QCH50" s="465" t="s">
        <v>969</v>
      </c>
      <c r="QCI50" s="466" t="s">
        <v>970</v>
      </c>
      <c r="QCJ50" s="466" t="s">
        <v>971</v>
      </c>
      <c r="QCK50" s="466" t="s">
        <v>972</v>
      </c>
      <c r="QCL50" s="466" t="s">
        <v>973</v>
      </c>
      <c r="QCM50" s="284">
        <v>35000000</v>
      </c>
      <c r="QCN50" s="276" t="s">
        <v>2836</v>
      </c>
      <c r="QCO50" s="463" t="s">
        <v>933</v>
      </c>
      <c r="QCP50" s="465" t="s">
        <v>969</v>
      </c>
      <c r="QCQ50" s="466" t="s">
        <v>970</v>
      </c>
      <c r="QCR50" s="466" t="s">
        <v>971</v>
      </c>
      <c r="QCS50" s="466" t="s">
        <v>972</v>
      </c>
      <c r="QCT50" s="466" t="s">
        <v>973</v>
      </c>
      <c r="QCU50" s="284">
        <v>35000000</v>
      </c>
      <c r="QCV50" s="276" t="s">
        <v>2836</v>
      </c>
      <c r="QCW50" s="463" t="s">
        <v>933</v>
      </c>
      <c r="QCX50" s="465" t="s">
        <v>969</v>
      </c>
      <c r="QCY50" s="466" t="s">
        <v>970</v>
      </c>
      <c r="QCZ50" s="466" t="s">
        <v>971</v>
      </c>
      <c r="QDA50" s="466" t="s">
        <v>972</v>
      </c>
      <c r="QDB50" s="466" t="s">
        <v>973</v>
      </c>
      <c r="QDC50" s="284">
        <v>35000000</v>
      </c>
      <c r="QDD50" s="276" t="s">
        <v>2836</v>
      </c>
      <c r="QDE50" s="463" t="s">
        <v>933</v>
      </c>
      <c r="QDF50" s="465" t="s">
        <v>969</v>
      </c>
      <c r="QDG50" s="466" t="s">
        <v>970</v>
      </c>
      <c r="QDH50" s="466" t="s">
        <v>971</v>
      </c>
      <c r="QDI50" s="466" t="s">
        <v>972</v>
      </c>
      <c r="QDJ50" s="466" t="s">
        <v>973</v>
      </c>
      <c r="QDK50" s="284">
        <v>35000000</v>
      </c>
      <c r="QDL50" s="276" t="s">
        <v>2836</v>
      </c>
      <c r="QDM50" s="463" t="s">
        <v>933</v>
      </c>
      <c r="QDN50" s="465" t="s">
        <v>969</v>
      </c>
      <c r="QDO50" s="466" t="s">
        <v>970</v>
      </c>
      <c r="QDP50" s="466" t="s">
        <v>971</v>
      </c>
      <c r="QDQ50" s="466" t="s">
        <v>972</v>
      </c>
      <c r="QDR50" s="466" t="s">
        <v>973</v>
      </c>
      <c r="QDS50" s="284">
        <v>35000000</v>
      </c>
      <c r="QDT50" s="276" t="s">
        <v>2836</v>
      </c>
      <c r="QDU50" s="463" t="s">
        <v>933</v>
      </c>
      <c r="QDV50" s="465" t="s">
        <v>969</v>
      </c>
      <c r="QDW50" s="466" t="s">
        <v>970</v>
      </c>
      <c r="QDX50" s="466" t="s">
        <v>971</v>
      </c>
      <c r="QDY50" s="466" t="s">
        <v>972</v>
      </c>
      <c r="QDZ50" s="466" t="s">
        <v>973</v>
      </c>
      <c r="QEA50" s="284">
        <v>35000000</v>
      </c>
      <c r="QEB50" s="276" t="s">
        <v>2836</v>
      </c>
      <c r="QEC50" s="463" t="s">
        <v>933</v>
      </c>
      <c r="QED50" s="465" t="s">
        <v>969</v>
      </c>
      <c r="QEE50" s="466" t="s">
        <v>970</v>
      </c>
      <c r="QEF50" s="466" t="s">
        <v>971</v>
      </c>
      <c r="QEG50" s="466" t="s">
        <v>972</v>
      </c>
      <c r="QEH50" s="466" t="s">
        <v>973</v>
      </c>
      <c r="QEI50" s="284">
        <v>35000000</v>
      </c>
      <c r="QEJ50" s="276" t="s">
        <v>2836</v>
      </c>
      <c r="QEK50" s="463" t="s">
        <v>933</v>
      </c>
      <c r="QEL50" s="465" t="s">
        <v>969</v>
      </c>
      <c r="QEM50" s="466" t="s">
        <v>970</v>
      </c>
      <c r="QEN50" s="466" t="s">
        <v>971</v>
      </c>
      <c r="QEO50" s="466" t="s">
        <v>972</v>
      </c>
      <c r="QEP50" s="466" t="s">
        <v>973</v>
      </c>
      <c r="QEQ50" s="284">
        <v>35000000</v>
      </c>
      <c r="QER50" s="276" t="s">
        <v>2836</v>
      </c>
      <c r="QES50" s="463" t="s">
        <v>933</v>
      </c>
      <c r="QET50" s="465" t="s">
        <v>969</v>
      </c>
      <c r="QEU50" s="466" t="s">
        <v>970</v>
      </c>
      <c r="QEV50" s="466" t="s">
        <v>971</v>
      </c>
      <c r="QEW50" s="466" t="s">
        <v>972</v>
      </c>
      <c r="QEX50" s="466" t="s">
        <v>973</v>
      </c>
      <c r="QEY50" s="284">
        <v>35000000</v>
      </c>
      <c r="QEZ50" s="276" t="s">
        <v>2836</v>
      </c>
      <c r="QFA50" s="463" t="s">
        <v>933</v>
      </c>
      <c r="QFB50" s="465" t="s">
        <v>969</v>
      </c>
      <c r="QFC50" s="466" t="s">
        <v>970</v>
      </c>
      <c r="QFD50" s="466" t="s">
        <v>971</v>
      </c>
      <c r="QFE50" s="466" t="s">
        <v>972</v>
      </c>
      <c r="QFF50" s="466" t="s">
        <v>973</v>
      </c>
      <c r="QFG50" s="284">
        <v>35000000</v>
      </c>
      <c r="QFH50" s="276" t="s">
        <v>2836</v>
      </c>
      <c r="QFI50" s="463" t="s">
        <v>933</v>
      </c>
      <c r="QFJ50" s="465" t="s">
        <v>969</v>
      </c>
      <c r="QFK50" s="466" t="s">
        <v>970</v>
      </c>
      <c r="QFL50" s="466" t="s">
        <v>971</v>
      </c>
      <c r="QFM50" s="466" t="s">
        <v>972</v>
      </c>
      <c r="QFN50" s="466" t="s">
        <v>973</v>
      </c>
      <c r="QFO50" s="284">
        <v>35000000</v>
      </c>
      <c r="QFP50" s="276" t="s">
        <v>2836</v>
      </c>
      <c r="QFQ50" s="463" t="s">
        <v>933</v>
      </c>
      <c r="QFR50" s="465" t="s">
        <v>969</v>
      </c>
      <c r="QFS50" s="466" t="s">
        <v>970</v>
      </c>
      <c r="QFT50" s="466" t="s">
        <v>971</v>
      </c>
      <c r="QFU50" s="466" t="s">
        <v>972</v>
      </c>
      <c r="QFV50" s="466" t="s">
        <v>973</v>
      </c>
      <c r="QFW50" s="284">
        <v>35000000</v>
      </c>
      <c r="QFX50" s="276" t="s">
        <v>2836</v>
      </c>
      <c r="QFY50" s="463" t="s">
        <v>933</v>
      </c>
      <c r="QFZ50" s="465" t="s">
        <v>969</v>
      </c>
      <c r="QGA50" s="466" t="s">
        <v>970</v>
      </c>
      <c r="QGB50" s="466" t="s">
        <v>971</v>
      </c>
      <c r="QGC50" s="466" t="s">
        <v>972</v>
      </c>
      <c r="QGD50" s="466" t="s">
        <v>973</v>
      </c>
      <c r="QGE50" s="284">
        <v>35000000</v>
      </c>
      <c r="QGF50" s="276" t="s">
        <v>2836</v>
      </c>
      <c r="QGG50" s="463" t="s">
        <v>933</v>
      </c>
      <c r="QGH50" s="465" t="s">
        <v>969</v>
      </c>
      <c r="QGI50" s="466" t="s">
        <v>970</v>
      </c>
      <c r="QGJ50" s="466" t="s">
        <v>971</v>
      </c>
      <c r="QGK50" s="466" t="s">
        <v>972</v>
      </c>
      <c r="QGL50" s="466" t="s">
        <v>973</v>
      </c>
      <c r="QGM50" s="284">
        <v>35000000</v>
      </c>
      <c r="QGN50" s="276" t="s">
        <v>2836</v>
      </c>
      <c r="QGO50" s="463" t="s">
        <v>933</v>
      </c>
      <c r="QGP50" s="465" t="s">
        <v>969</v>
      </c>
      <c r="QGQ50" s="466" t="s">
        <v>970</v>
      </c>
      <c r="QGR50" s="466" t="s">
        <v>971</v>
      </c>
      <c r="QGS50" s="466" t="s">
        <v>972</v>
      </c>
      <c r="QGT50" s="466" t="s">
        <v>973</v>
      </c>
      <c r="QGU50" s="284">
        <v>35000000</v>
      </c>
      <c r="QGV50" s="276" t="s">
        <v>2836</v>
      </c>
      <c r="QGW50" s="463" t="s">
        <v>933</v>
      </c>
      <c r="QGX50" s="465" t="s">
        <v>969</v>
      </c>
      <c r="QGY50" s="466" t="s">
        <v>970</v>
      </c>
      <c r="QGZ50" s="466" t="s">
        <v>971</v>
      </c>
      <c r="QHA50" s="466" t="s">
        <v>972</v>
      </c>
      <c r="QHB50" s="466" t="s">
        <v>973</v>
      </c>
      <c r="QHC50" s="284">
        <v>35000000</v>
      </c>
      <c r="QHD50" s="276" t="s">
        <v>2836</v>
      </c>
      <c r="QHE50" s="463" t="s">
        <v>933</v>
      </c>
      <c r="QHF50" s="465" t="s">
        <v>969</v>
      </c>
      <c r="QHG50" s="466" t="s">
        <v>970</v>
      </c>
      <c r="QHH50" s="466" t="s">
        <v>971</v>
      </c>
      <c r="QHI50" s="466" t="s">
        <v>972</v>
      </c>
      <c r="QHJ50" s="466" t="s">
        <v>973</v>
      </c>
      <c r="QHK50" s="284">
        <v>35000000</v>
      </c>
      <c r="QHL50" s="276" t="s">
        <v>2836</v>
      </c>
      <c r="QHM50" s="463" t="s">
        <v>933</v>
      </c>
      <c r="QHN50" s="465" t="s">
        <v>969</v>
      </c>
      <c r="QHO50" s="466" t="s">
        <v>970</v>
      </c>
      <c r="QHP50" s="466" t="s">
        <v>971</v>
      </c>
      <c r="QHQ50" s="466" t="s">
        <v>972</v>
      </c>
      <c r="QHR50" s="466" t="s">
        <v>973</v>
      </c>
      <c r="QHS50" s="284">
        <v>35000000</v>
      </c>
      <c r="QHT50" s="276" t="s">
        <v>2836</v>
      </c>
      <c r="QHU50" s="463" t="s">
        <v>933</v>
      </c>
      <c r="QHV50" s="465" t="s">
        <v>969</v>
      </c>
      <c r="QHW50" s="466" t="s">
        <v>970</v>
      </c>
      <c r="QHX50" s="466" t="s">
        <v>971</v>
      </c>
      <c r="QHY50" s="466" t="s">
        <v>972</v>
      </c>
      <c r="QHZ50" s="466" t="s">
        <v>973</v>
      </c>
      <c r="QIA50" s="284">
        <v>35000000</v>
      </c>
      <c r="QIB50" s="276" t="s">
        <v>2836</v>
      </c>
      <c r="QIC50" s="463" t="s">
        <v>933</v>
      </c>
      <c r="QID50" s="465" t="s">
        <v>969</v>
      </c>
      <c r="QIE50" s="466" t="s">
        <v>970</v>
      </c>
      <c r="QIF50" s="466" t="s">
        <v>971</v>
      </c>
      <c r="QIG50" s="466" t="s">
        <v>972</v>
      </c>
      <c r="QIH50" s="466" t="s">
        <v>973</v>
      </c>
      <c r="QII50" s="284">
        <v>35000000</v>
      </c>
      <c r="QIJ50" s="276" t="s">
        <v>2836</v>
      </c>
      <c r="QIK50" s="463" t="s">
        <v>933</v>
      </c>
      <c r="QIL50" s="465" t="s">
        <v>969</v>
      </c>
      <c r="QIM50" s="466" t="s">
        <v>970</v>
      </c>
      <c r="QIN50" s="466" t="s">
        <v>971</v>
      </c>
      <c r="QIO50" s="466" t="s">
        <v>972</v>
      </c>
      <c r="QIP50" s="466" t="s">
        <v>973</v>
      </c>
      <c r="QIQ50" s="284">
        <v>35000000</v>
      </c>
      <c r="QIR50" s="276" t="s">
        <v>2836</v>
      </c>
      <c r="QIS50" s="463" t="s">
        <v>933</v>
      </c>
      <c r="QIT50" s="465" t="s">
        <v>969</v>
      </c>
      <c r="QIU50" s="466" t="s">
        <v>970</v>
      </c>
      <c r="QIV50" s="466" t="s">
        <v>971</v>
      </c>
      <c r="QIW50" s="466" t="s">
        <v>972</v>
      </c>
      <c r="QIX50" s="466" t="s">
        <v>973</v>
      </c>
      <c r="QIY50" s="284">
        <v>35000000</v>
      </c>
      <c r="QIZ50" s="276" t="s">
        <v>2836</v>
      </c>
      <c r="QJA50" s="463" t="s">
        <v>933</v>
      </c>
      <c r="QJB50" s="465" t="s">
        <v>969</v>
      </c>
      <c r="QJC50" s="466" t="s">
        <v>970</v>
      </c>
      <c r="QJD50" s="466" t="s">
        <v>971</v>
      </c>
      <c r="QJE50" s="466" t="s">
        <v>972</v>
      </c>
      <c r="QJF50" s="466" t="s">
        <v>973</v>
      </c>
      <c r="QJG50" s="284">
        <v>35000000</v>
      </c>
      <c r="QJH50" s="276" t="s">
        <v>2836</v>
      </c>
      <c r="QJI50" s="463" t="s">
        <v>933</v>
      </c>
      <c r="QJJ50" s="465" t="s">
        <v>969</v>
      </c>
      <c r="QJK50" s="466" t="s">
        <v>970</v>
      </c>
      <c r="QJL50" s="466" t="s">
        <v>971</v>
      </c>
      <c r="QJM50" s="466" t="s">
        <v>972</v>
      </c>
      <c r="QJN50" s="466" t="s">
        <v>973</v>
      </c>
      <c r="QJO50" s="284">
        <v>35000000</v>
      </c>
      <c r="QJP50" s="276" t="s">
        <v>2836</v>
      </c>
      <c r="QJQ50" s="463" t="s">
        <v>933</v>
      </c>
      <c r="QJR50" s="465" t="s">
        <v>969</v>
      </c>
      <c r="QJS50" s="466" t="s">
        <v>970</v>
      </c>
      <c r="QJT50" s="466" t="s">
        <v>971</v>
      </c>
      <c r="QJU50" s="466" t="s">
        <v>972</v>
      </c>
      <c r="QJV50" s="466" t="s">
        <v>973</v>
      </c>
      <c r="QJW50" s="284">
        <v>35000000</v>
      </c>
      <c r="QJX50" s="276" t="s">
        <v>2836</v>
      </c>
      <c r="QJY50" s="463" t="s">
        <v>933</v>
      </c>
      <c r="QJZ50" s="465" t="s">
        <v>969</v>
      </c>
      <c r="QKA50" s="466" t="s">
        <v>970</v>
      </c>
      <c r="QKB50" s="466" t="s">
        <v>971</v>
      </c>
      <c r="QKC50" s="466" t="s">
        <v>972</v>
      </c>
      <c r="QKD50" s="466" t="s">
        <v>973</v>
      </c>
      <c r="QKE50" s="284">
        <v>35000000</v>
      </c>
      <c r="QKF50" s="276" t="s">
        <v>2836</v>
      </c>
      <c r="QKG50" s="463" t="s">
        <v>933</v>
      </c>
      <c r="QKH50" s="465" t="s">
        <v>969</v>
      </c>
      <c r="QKI50" s="466" t="s">
        <v>970</v>
      </c>
      <c r="QKJ50" s="466" t="s">
        <v>971</v>
      </c>
      <c r="QKK50" s="466" t="s">
        <v>972</v>
      </c>
      <c r="QKL50" s="466" t="s">
        <v>973</v>
      </c>
      <c r="QKM50" s="284">
        <v>35000000</v>
      </c>
      <c r="QKN50" s="276" t="s">
        <v>2836</v>
      </c>
      <c r="QKO50" s="463" t="s">
        <v>933</v>
      </c>
      <c r="QKP50" s="465" t="s">
        <v>969</v>
      </c>
      <c r="QKQ50" s="466" t="s">
        <v>970</v>
      </c>
      <c r="QKR50" s="466" t="s">
        <v>971</v>
      </c>
      <c r="QKS50" s="466" t="s">
        <v>972</v>
      </c>
      <c r="QKT50" s="466" t="s">
        <v>973</v>
      </c>
      <c r="QKU50" s="284">
        <v>35000000</v>
      </c>
      <c r="QKV50" s="276" t="s">
        <v>2836</v>
      </c>
      <c r="QKW50" s="463" t="s">
        <v>933</v>
      </c>
      <c r="QKX50" s="465" t="s">
        <v>969</v>
      </c>
      <c r="QKY50" s="466" t="s">
        <v>970</v>
      </c>
      <c r="QKZ50" s="466" t="s">
        <v>971</v>
      </c>
      <c r="QLA50" s="466" t="s">
        <v>972</v>
      </c>
      <c r="QLB50" s="466" t="s">
        <v>973</v>
      </c>
      <c r="QLC50" s="284">
        <v>35000000</v>
      </c>
      <c r="QLD50" s="276" t="s">
        <v>2836</v>
      </c>
      <c r="QLE50" s="463" t="s">
        <v>933</v>
      </c>
      <c r="QLF50" s="465" t="s">
        <v>969</v>
      </c>
      <c r="QLG50" s="466" t="s">
        <v>970</v>
      </c>
      <c r="QLH50" s="466" t="s">
        <v>971</v>
      </c>
      <c r="QLI50" s="466" t="s">
        <v>972</v>
      </c>
      <c r="QLJ50" s="466" t="s">
        <v>973</v>
      </c>
      <c r="QLK50" s="284">
        <v>35000000</v>
      </c>
      <c r="QLL50" s="276" t="s">
        <v>2836</v>
      </c>
      <c r="QLM50" s="463" t="s">
        <v>933</v>
      </c>
      <c r="QLN50" s="465" t="s">
        <v>969</v>
      </c>
      <c r="QLO50" s="466" t="s">
        <v>970</v>
      </c>
      <c r="QLP50" s="466" t="s">
        <v>971</v>
      </c>
      <c r="QLQ50" s="466" t="s">
        <v>972</v>
      </c>
      <c r="QLR50" s="466" t="s">
        <v>973</v>
      </c>
      <c r="QLS50" s="284">
        <v>35000000</v>
      </c>
      <c r="QLT50" s="276" t="s">
        <v>2836</v>
      </c>
      <c r="QLU50" s="463" t="s">
        <v>933</v>
      </c>
      <c r="QLV50" s="465" t="s">
        <v>969</v>
      </c>
      <c r="QLW50" s="466" t="s">
        <v>970</v>
      </c>
      <c r="QLX50" s="466" t="s">
        <v>971</v>
      </c>
      <c r="QLY50" s="466" t="s">
        <v>972</v>
      </c>
      <c r="QLZ50" s="466" t="s">
        <v>973</v>
      </c>
      <c r="QMA50" s="284">
        <v>35000000</v>
      </c>
      <c r="QMB50" s="276" t="s">
        <v>2836</v>
      </c>
      <c r="QMC50" s="463" t="s">
        <v>933</v>
      </c>
      <c r="QMD50" s="465" t="s">
        <v>969</v>
      </c>
      <c r="QME50" s="466" t="s">
        <v>970</v>
      </c>
      <c r="QMF50" s="466" t="s">
        <v>971</v>
      </c>
      <c r="QMG50" s="466" t="s">
        <v>972</v>
      </c>
      <c r="QMH50" s="466" t="s">
        <v>973</v>
      </c>
      <c r="QMI50" s="284">
        <v>35000000</v>
      </c>
      <c r="QMJ50" s="276" t="s">
        <v>2836</v>
      </c>
      <c r="QMK50" s="463" t="s">
        <v>933</v>
      </c>
      <c r="QML50" s="465" t="s">
        <v>969</v>
      </c>
      <c r="QMM50" s="466" t="s">
        <v>970</v>
      </c>
      <c r="QMN50" s="466" t="s">
        <v>971</v>
      </c>
      <c r="QMO50" s="466" t="s">
        <v>972</v>
      </c>
      <c r="QMP50" s="466" t="s">
        <v>973</v>
      </c>
      <c r="QMQ50" s="284">
        <v>35000000</v>
      </c>
      <c r="QMR50" s="276" t="s">
        <v>2836</v>
      </c>
      <c r="QMS50" s="463" t="s">
        <v>933</v>
      </c>
      <c r="QMT50" s="465" t="s">
        <v>969</v>
      </c>
      <c r="QMU50" s="466" t="s">
        <v>970</v>
      </c>
      <c r="QMV50" s="466" t="s">
        <v>971</v>
      </c>
      <c r="QMW50" s="466" t="s">
        <v>972</v>
      </c>
      <c r="QMX50" s="466" t="s">
        <v>973</v>
      </c>
      <c r="QMY50" s="284">
        <v>35000000</v>
      </c>
      <c r="QMZ50" s="276" t="s">
        <v>2836</v>
      </c>
      <c r="QNA50" s="463" t="s">
        <v>933</v>
      </c>
      <c r="QNB50" s="465" t="s">
        <v>969</v>
      </c>
      <c r="QNC50" s="466" t="s">
        <v>970</v>
      </c>
      <c r="QND50" s="466" t="s">
        <v>971</v>
      </c>
      <c r="QNE50" s="466" t="s">
        <v>972</v>
      </c>
      <c r="QNF50" s="466" t="s">
        <v>973</v>
      </c>
      <c r="QNG50" s="284">
        <v>35000000</v>
      </c>
      <c r="QNH50" s="276" t="s">
        <v>2836</v>
      </c>
      <c r="QNI50" s="463" t="s">
        <v>933</v>
      </c>
      <c r="QNJ50" s="465" t="s">
        <v>969</v>
      </c>
      <c r="QNK50" s="466" t="s">
        <v>970</v>
      </c>
      <c r="QNL50" s="466" t="s">
        <v>971</v>
      </c>
      <c r="QNM50" s="466" t="s">
        <v>972</v>
      </c>
      <c r="QNN50" s="466" t="s">
        <v>973</v>
      </c>
      <c r="QNO50" s="284">
        <v>35000000</v>
      </c>
      <c r="QNP50" s="276" t="s">
        <v>2836</v>
      </c>
      <c r="QNQ50" s="463" t="s">
        <v>933</v>
      </c>
      <c r="QNR50" s="465" t="s">
        <v>969</v>
      </c>
      <c r="QNS50" s="466" t="s">
        <v>970</v>
      </c>
      <c r="QNT50" s="466" t="s">
        <v>971</v>
      </c>
      <c r="QNU50" s="466" t="s">
        <v>972</v>
      </c>
      <c r="QNV50" s="466" t="s">
        <v>973</v>
      </c>
      <c r="QNW50" s="284">
        <v>35000000</v>
      </c>
      <c r="QNX50" s="276" t="s">
        <v>2836</v>
      </c>
      <c r="QNY50" s="463" t="s">
        <v>933</v>
      </c>
      <c r="QNZ50" s="465" t="s">
        <v>969</v>
      </c>
      <c r="QOA50" s="466" t="s">
        <v>970</v>
      </c>
      <c r="QOB50" s="466" t="s">
        <v>971</v>
      </c>
      <c r="QOC50" s="466" t="s">
        <v>972</v>
      </c>
      <c r="QOD50" s="466" t="s">
        <v>973</v>
      </c>
      <c r="QOE50" s="284">
        <v>35000000</v>
      </c>
      <c r="QOF50" s="276" t="s">
        <v>2836</v>
      </c>
      <c r="QOG50" s="463" t="s">
        <v>933</v>
      </c>
      <c r="QOH50" s="465" t="s">
        <v>969</v>
      </c>
      <c r="QOI50" s="466" t="s">
        <v>970</v>
      </c>
      <c r="QOJ50" s="466" t="s">
        <v>971</v>
      </c>
      <c r="QOK50" s="466" t="s">
        <v>972</v>
      </c>
      <c r="QOL50" s="466" t="s">
        <v>973</v>
      </c>
      <c r="QOM50" s="284">
        <v>35000000</v>
      </c>
      <c r="QON50" s="276" t="s">
        <v>2836</v>
      </c>
      <c r="QOO50" s="463" t="s">
        <v>933</v>
      </c>
      <c r="QOP50" s="465" t="s">
        <v>969</v>
      </c>
      <c r="QOQ50" s="466" t="s">
        <v>970</v>
      </c>
      <c r="QOR50" s="466" t="s">
        <v>971</v>
      </c>
      <c r="QOS50" s="466" t="s">
        <v>972</v>
      </c>
      <c r="QOT50" s="466" t="s">
        <v>973</v>
      </c>
      <c r="QOU50" s="284">
        <v>35000000</v>
      </c>
      <c r="QOV50" s="276" t="s">
        <v>2836</v>
      </c>
      <c r="QOW50" s="463" t="s">
        <v>933</v>
      </c>
      <c r="QOX50" s="465" t="s">
        <v>969</v>
      </c>
      <c r="QOY50" s="466" t="s">
        <v>970</v>
      </c>
      <c r="QOZ50" s="466" t="s">
        <v>971</v>
      </c>
      <c r="QPA50" s="466" t="s">
        <v>972</v>
      </c>
      <c r="QPB50" s="466" t="s">
        <v>973</v>
      </c>
      <c r="QPC50" s="284">
        <v>35000000</v>
      </c>
      <c r="QPD50" s="276" t="s">
        <v>2836</v>
      </c>
      <c r="QPE50" s="463" t="s">
        <v>933</v>
      </c>
      <c r="QPF50" s="465" t="s">
        <v>969</v>
      </c>
      <c r="QPG50" s="466" t="s">
        <v>970</v>
      </c>
      <c r="QPH50" s="466" t="s">
        <v>971</v>
      </c>
      <c r="QPI50" s="466" t="s">
        <v>972</v>
      </c>
      <c r="QPJ50" s="466" t="s">
        <v>973</v>
      </c>
      <c r="QPK50" s="284">
        <v>35000000</v>
      </c>
      <c r="QPL50" s="276" t="s">
        <v>2836</v>
      </c>
      <c r="QPM50" s="463" t="s">
        <v>933</v>
      </c>
      <c r="QPN50" s="465" t="s">
        <v>969</v>
      </c>
      <c r="QPO50" s="466" t="s">
        <v>970</v>
      </c>
      <c r="QPP50" s="466" t="s">
        <v>971</v>
      </c>
      <c r="QPQ50" s="466" t="s">
        <v>972</v>
      </c>
      <c r="QPR50" s="466" t="s">
        <v>973</v>
      </c>
      <c r="QPS50" s="284">
        <v>35000000</v>
      </c>
      <c r="QPT50" s="276" t="s">
        <v>2836</v>
      </c>
      <c r="QPU50" s="463" t="s">
        <v>933</v>
      </c>
      <c r="QPV50" s="465" t="s">
        <v>969</v>
      </c>
      <c r="QPW50" s="466" t="s">
        <v>970</v>
      </c>
      <c r="QPX50" s="466" t="s">
        <v>971</v>
      </c>
      <c r="QPY50" s="466" t="s">
        <v>972</v>
      </c>
      <c r="QPZ50" s="466" t="s">
        <v>973</v>
      </c>
      <c r="QQA50" s="284">
        <v>35000000</v>
      </c>
      <c r="QQB50" s="276" t="s">
        <v>2836</v>
      </c>
      <c r="QQC50" s="463" t="s">
        <v>933</v>
      </c>
      <c r="QQD50" s="465" t="s">
        <v>969</v>
      </c>
      <c r="QQE50" s="466" t="s">
        <v>970</v>
      </c>
      <c r="QQF50" s="466" t="s">
        <v>971</v>
      </c>
      <c r="QQG50" s="466" t="s">
        <v>972</v>
      </c>
      <c r="QQH50" s="466" t="s">
        <v>973</v>
      </c>
      <c r="QQI50" s="284">
        <v>35000000</v>
      </c>
      <c r="QQJ50" s="276" t="s">
        <v>2836</v>
      </c>
      <c r="QQK50" s="463" t="s">
        <v>933</v>
      </c>
      <c r="QQL50" s="465" t="s">
        <v>969</v>
      </c>
      <c r="QQM50" s="466" t="s">
        <v>970</v>
      </c>
      <c r="QQN50" s="466" t="s">
        <v>971</v>
      </c>
      <c r="QQO50" s="466" t="s">
        <v>972</v>
      </c>
      <c r="QQP50" s="466" t="s">
        <v>973</v>
      </c>
      <c r="QQQ50" s="284">
        <v>35000000</v>
      </c>
      <c r="QQR50" s="276" t="s">
        <v>2836</v>
      </c>
      <c r="QQS50" s="463" t="s">
        <v>933</v>
      </c>
      <c r="QQT50" s="465" t="s">
        <v>969</v>
      </c>
      <c r="QQU50" s="466" t="s">
        <v>970</v>
      </c>
      <c r="QQV50" s="466" t="s">
        <v>971</v>
      </c>
      <c r="QQW50" s="466" t="s">
        <v>972</v>
      </c>
      <c r="QQX50" s="466" t="s">
        <v>973</v>
      </c>
      <c r="QQY50" s="284">
        <v>35000000</v>
      </c>
      <c r="QQZ50" s="276" t="s">
        <v>2836</v>
      </c>
      <c r="QRA50" s="463" t="s">
        <v>933</v>
      </c>
      <c r="QRB50" s="465" t="s">
        <v>969</v>
      </c>
      <c r="QRC50" s="466" t="s">
        <v>970</v>
      </c>
      <c r="QRD50" s="466" t="s">
        <v>971</v>
      </c>
      <c r="QRE50" s="466" t="s">
        <v>972</v>
      </c>
      <c r="QRF50" s="466" t="s">
        <v>973</v>
      </c>
      <c r="QRG50" s="284">
        <v>35000000</v>
      </c>
      <c r="QRH50" s="276" t="s">
        <v>2836</v>
      </c>
      <c r="QRI50" s="463" t="s">
        <v>933</v>
      </c>
      <c r="QRJ50" s="465" t="s">
        <v>969</v>
      </c>
      <c r="QRK50" s="466" t="s">
        <v>970</v>
      </c>
      <c r="QRL50" s="466" t="s">
        <v>971</v>
      </c>
      <c r="QRM50" s="466" t="s">
        <v>972</v>
      </c>
      <c r="QRN50" s="466" t="s">
        <v>973</v>
      </c>
      <c r="QRO50" s="284">
        <v>35000000</v>
      </c>
      <c r="QRP50" s="276" t="s">
        <v>2836</v>
      </c>
      <c r="QRQ50" s="463" t="s">
        <v>933</v>
      </c>
      <c r="QRR50" s="465" t="s">
        <v>969</v>
      </c>
      <c r="QRS50" s="466" t="s">
        <v>970</v>
      </c>
      <c r="QRT50" s="466" t="s">
        <v>971</v>
      </c>
      <c r="QRU50" s="466" t="s">
        <v>972</v>
      </c>
      <c r="QRV50" s="466" t="s">
        <v>973</v>
      </c>
      <c r="QRW50" s="284">
        <v>35000000</v>
      </c>
      <c r="QRX50" s="276" t="s">
        <v>2836</v>
      </c>
      <c r="QRY50" s="463" t="s">
        <v>933</v>
      </c>
      <c r="QRZ50" s="465" t="s">
        <v>969</v>
      </c>
      <c r="QSA50" s="466" t="s">
        <v>970</v>
      </c>
      <c r="QSB50" s="466" t="s">
        <v>971</v>
      </c>
      <c r="QSC50" s="466" t="s">
        <v>972</v>
      </c>
      <c r="QSD50" s="466" t="s">
        <v>973</v>
      </c>
      <c r="QSE50" s="284">
        <v>35000000</v>
      </c>
      <c r="QSF50" s="276" t="s">
        <v>2836</v>
      </c>
      <c r="QSG50" s="463" t="s">
        <v>933</v>
      </c>
      <c r="QSH50" s="465" t="s">
        <v>969</v>
      </c>
      <c r="QSI50" s="466" t="s">
        <v>970</v>
      </c>
      <c r="QSJ50" s="466" t="s">
        <v>971</v>
      </c>
      <c r="QSK50" s="466" t="s">
        <v>972</v>
      </c>
      <c r="QSL50" s="466" t="s">
        <v>973</v>
      </c>
      <c r="QSM50" s="284">
        <v>35000000</v>
      </c>
      <c r="QSN50" s="276" t="s">
        <v>2836</v>
      </c>
      <c r="QSO50" s="463" t="s">
        <v>933</v>
      </c>
      <c r="QSP50" s="465" t="s">
        <v>969</v>
      </c>
      <c r="QSQ50" s="466" t="s">
        <v>970</v>
      </c>
      <c r="QSR50" s="466" t="s">
        <v>971</v>
      </c>
      <c r="QSS50" s="466" t="s">
        <v>972</v>
      </c>
      <c r="QST50" s="466" t="s">
        <v>973</v>
      </c>
      <c r="QSU50" s="284">
        <v>35000000</v>
      </c>
      <c r="QSV50" s="276" t="s">
        <v>2836</v>
      </c>
      <c r="QSW50" s="463" t="s">
        <v>933</v>
      </c>
      <c r="QSX50" s="465" t="s">
        <v>969</v>
      </c>
      <c r="QSY50" s="466" t="s">
        <v>970</v>
      </c>
      <c r="QSZ50" s="466" t="s">
        <v>971</v>
      </c>
      <c r="QTA50" s="466" t="s">
        <v>972</v>
      </c>
      <c r="QTB50" s="466" t="s">
        <v>973</v>
      </c>
      <c r="QTC50" s="284">
        <v>35000000</v>
      </c>
      <c r="QTD50" s="276" t="s">
        <v>2836</v>
      </c>
      <c r="QTE50" s="463" t="s">
        <v>933</v>
      </c>
      <c r="QTF50" s="465" t="s">
        <v>969</v>
      </c>
      <c r="QTG50" s="466" t="s">
        <v>970</v>
      </c>
      <c r="QTH50" s="466" t="s">
        <v>971</v>
      </c>
      <c r="QTI50" s="466" t="s">
        <v>972</v>
      </c>
      <c r="QTJ50" s="466" t="s">
        <v>973</v>
      </c>
      <c r="QTK50" s="284">
        <v>35000000</v>
      </c>
      <c r="QTL50" s="276" t="s">
        <v>2836</v>
      </c>
      <c r="QTM50" s="463" t="s">
        <v>933</v>
      </c>
      <c r="QTN50" s="465" t="s">
        <v>969</v>
      </c>
      <c r="QTO50" s="466" t="s">
        <v>970</v>
      </c>
      <c r="QTP50" s="466" t="s">
        <v>971</v>
      </c>
      <c r="QTQ50" s="466" t="s">
        <v>972</v>
      </c>
      <c r="QTR50" s="466" t="s">
        <v>973</v>
      </c>
      <c r="QTS50" s="284">
        <v>35000000</v>
      </c>
      <c r="QTT50" s="276" t="s">
        <v>2836</v>
      </c>
      <c r="QTU50" s="463" t="s">
        <v>933</v>
      </c>
      <c r="QTV50" s="465" t="s">
        <v>969</v>
      </c>
      <c r="QTW50" s="466" t="s">
        <v>970</v>
      </c>
      <c r="QTX50" s="466" t="s">
        <v>971</v>
      </c>
      <c r="QTY50" s="466" t="s">
        <v>972</v>
      </c>
      <c r="QTZ50" s="466" t="s">
        <v>973</v>
      </c>
      <c r="QUA50" s="284">
        <v>35000000</v>
      </c>
      <c r="QUB50" s="276" t="s">
        <v>2836</v>
      </c>
      <c r="QUC50" s="463" t="s">
        <v>933</v>
      </c>
      <c r="QUD50" s="465" t="s">
        <v>969</v>
      </c>
      <c r="QUE50" s="466" t="s">
        <v>970</v>
      </c>
      <c r="QUF50" s="466" t="s">
        <v>971</v>
      </c>
      <c r="QUG50" s="466" t="s">
        <v>972</v>
      </c>
      <c r="QUH50" s="466" t="s">
        <v>973</v>
      </c>
      <c r="QUI50" s="284">
        <v>35000000</v>
      </c>
      <c r="QUJ50" s="276" t="s">
        <v>2836</v>
      </c>
      <c r="QUK50" s="463" t="s">
        <v>933</v>
      </c>
      <c r="QUL50" s="465" t="s">
        <v>969</v>
      </c>
      <c r="QUM50" s="466" t="s">
        <v>970</v>
      </c>
      <c r="QUN50" s="466" t="s">
        <v>971</v>
      </c>
      <c r="QUO50" s="466" t="s">
        <v>972</v>
      </c>
      <c r="QUP50" s="466" t="s">
        <v>973</v>
      </c>
      <c r="QUQ50" s="284">
        <v>35000000</v>
      </c>
      <c r="QUR50" s="276" t="s">
        <v>2836</v>
      </c>
      <c r="QUS50" s="463" t="s">
        <v>933</v>
      </c>
      <c r="QUT50" s="465" t="s">
        <v>969</v>
      </c>
      <c r="QUU50" s="466" t="s">
        <v>970</v>
      </c>
      <c r="QUV50" s="466" t="s">
        <v>971</v>
      </c>
      <c r="QUW50" s="466" t="s">
        <v>972</v>
      </c>
      <c r="QUX50" s="466" t="s">
        <v>973</v>
      </c>
      <c r="QUY50" s="284">
        <v>35000000</v>
      </c>
      <c r="QUZ50" s="276" t="s">
        <v>2836</v>
      </c>
      <c r="QVA50" s="463" t="s">
        <v>933</v>
      </c>
      <c r="QVB50" s="465" t="s">
        <v>969</v>
      </c>
      <c r="QVC50" s="466" t="s">
        <v>970</v>
      </c>
      <c r="QVD50" s="466" t="s">
        <v>971</v>
      </c>
      <c r="QVE50" s="466" t="s">
        <v>972</v>
      </c>
      <c r="QVF50" s="466" t="s">
        <v>973</v>
      </c>
      <c r="QVG50" s="284">
        <v>35000000</v>
      </c>
      <c r="QVH50" s="276" t="s">
        <v>2836</v>
      </c>
      <c r="QVI50" s="463" t="s">
        <v>933</v>
      </c>
      <c r="QVJ50" s="465" t="s">
        <v>969</v>
      </c>
      <c r="QVK50" s="466" t="s">
        <v>970</v>
      </c>
      <c r="QVL50" s="466" t="s">
        <v>971</v>
      </c>
      <c r="QVM50" s="466" t="s">
        <v>972</v>
      </c>
      <c r="QVN50" s="466" t="s">
        <v>973</v>
      </c>
      <c r="QVO50" s="284">
        <v>35000000</v>
      </c>
      <c r="QVP50" s="276" t="s">
        <v>2836</v>
      </c>
      <c r="QVQ50" s="463" t="s">
        <v>933</v>
      </c>
      <c r="QVR50" s="465" t="s">
        <v>969</v>
      </c>
      <c r="QVS50" s="466" t="s">
        <v>970</v>
      </c>
      <c r="QVT50" s="466" t="s">
        <v>971</v>
      </c>
      <c r="QVU50" s="466" t="s">
        <v>972</v>
      </c>
      <c r="QVV50" s="466" t="s">
        <v>973</v>
      </c>
      <c r="QVW50" s="284">
        <v>35000000</v>
      </c>
      <c r="QVX50" s="276" t="s">
        <v>2836</v>
      </c>
      <c r="QVY50" s="463" t="s">
        <v>933</v>
      </c>
      <c r="QVZ50" s="465" t="s">
        <v>969</v>
      </c>
      <c r="QWA50" s="466" t="s">
        <v>970</v>
      </c>
      <c r="QWB50" s="466" t="s">
        <v>971</v>
      </c>
      <c r="QWC50" s="466" t="s">
        <v>972</v>
      </c>
      <c r="QWD50" s="466" t="s">
        <v>973</v>
      </c>
      <c r="QWE50" s="284">
        <v>35000000</v>
      </c>
      <c r="QWF50" s="276" t="s">
        <v>2836</v>
      </c>
      <c r="QWG50" s="463" t="s">
        <v>933</v>
      </c>
      <c r="QWH50" s="465" t="s">
        <v>969</v>
      </c>
      <c r="QWI50" s="466" t="s">
        <v>970</v>
      </c>
      <c r="QWJ50" s="466" t="s">
        <v>971</v>
      </c>
      <c r="QWK50" s="466" t="s">
        <v>972</v>
      </c>
      <c r="QWL50" s="466" t="s">
        <v>973</v>
      </c>
      <c r="QWM50" s="284">
        <v>35000000</v>
      </c>
      <c r="QWN50" s="276" t="s">
        <v>2836</v>
      </c>
      <c r="QWO50" s="463" t="s">
        <v>933</v>
      </c>
      <c r="QWP50" s="465" t="s">
        <v>969</v>
      </c>
      <c r="QWQ50" s="466" t="s">
        <v>970</v>
      </c>
      <c r="QWR50" s="466" t="s">
        <v>971</v>
      </c>
      <c r="QWS50" s="466" t="s">
        <v>972</v>
      </c>
      <c r="QWT50" s="466" t="s">
        <v>973</v>
      </c>
      <c r="QWU50" s="284">
        <v>35000000</v>
      </c>
      <c r="QWV50" s="276" t="s">
        <v>2836</v>
      </c>
      <c r="QWW50" s="463" t="s">
        <v>933</v>
      </c>
      <c r="QWX50" s="465" t="s">
        <v>969</v>
      </c>
      <c r="QWY50" s="466" t="s">
        <v>970</v>
      </c>
      <c r="QWZ50" s="466" t="s">
        <v>971</v>
      </c>
      <c r="QXA50" s="466" t="s">
        <v>972</v>
      </c>
      <c r="QXB50" s="466" t="s">
        <v>973</v>
      </c>
      <c r="QXC50" s="284">
        <v>35000000</v>
      </c>
      <c r="QXD50" s="276" t="s">
        <v>2836</v>
      </c>
      <c r="QXE50" s="463" t="s">
        <v>933</v>
      </c>
      <c r="QXF50" s="465" t="s">
        <v>969</v>
      </c>
      <c r="QXG50" s="466" t="s">
        <v>970</v>
      </c>
      <c r="QXH50" s="466" t="s">
        <v>971</v>
      </c>
      <c r="QXI50" s="466" t="s">
        <v>972</v>
      </c>
      <c r="QXJ50" s="466" t="s">
        <v>973</v>
      </c>
      <c r="QXK50" s="284">
        <v>35000000</v>
      </c>
      <c r="QXL50" s="276" t="s">
        <v>2836</v>
      </c>
      <c r="QXM50" s="463" t="s">
        <v>933</v>
      </c>
      <c r="QXN50" s="465" t="s">
        <v>969</v>
      </c>
      <c r="QXO50" s="466" t="s">
        <v>970</v>
      </c>
      <c r="QXP50" s="466" t="s">
        <v>971</v>
      </c>
      <c r="QXQ50" s="466" t="s">
        <v>972</v>
      </c>
      <c r="QXR50" s="466" t="s">
        <v>973</v>
      </c>
      <c r="QXS50" s="284">
        <v>35000000</v>
      </c>
      <c r="QXT50" s="276" t="s">
        <v>2836</v>
      </c>
      <c r="QXU50" s="463" t="s">
        <v>933</v>
      </c>
      <c r="QXV50" s="465" t="s">
        <v>969</v>
      </c>
      <c r="QXW50" s="466" t="s">
        <v>970</v>
      </c>
      <c r="QXX50" s="466" t="s">
        <v>971</v>
      </c>
      <c r="QXY50" s="466" t="s">
        <v>972</v>
      </c>
      <c r="QXZ50" s="466" t="s">
        <v>973</v>
      </c>
      <c r="QYA50" s="284">
        <v>35000000</v>
      </c>
      <c r="QYB50" s="276" t="s">
        <v>2836</v>
      </c>
      <c r="QYC50" s="463" t="s">
        <v>933</v>
      </c>
      <c r="QYD50" s="465" t="s">
        <v>969</v>
      </c>
      <c r="QYE50" s="466" t="s">
        <v>970</v>
      </c>
      <c r="QYF50" s="466" t="s">
        <v>971</v>
      </c>
      <c r="QYG50" s="466" t="s">
        <v>972</v>
      </c>
      <c r="QYH50" s="466" t="s">
        <v>973</v>
      </c>
      <c r="QYI50" s="284">
        <v>35000000</v>
      </c>
      <c r="QYJ50" s="276" t="s">
        <v>2836</v>
      </c>
      <c r="QYK50" s="463" t="s">
        <v>933</v>
      </c>
      <c r="QYL50" s="465" t="s">
        <v>969</v>
      </c>
      <c r="QYM50" s="466" t="s">
        <v>970</v>
      </c>
      <c r="QYN50" s="466" t="s">
        <v>971</v>
      </c>
      <c r="QYO50" s="466" t="s">
        <v>972</v>
      </c>
      <c r="QYP50" s="466" t="s">
        <v>973</v>
      </c>
      <c r="QYQ50" s="284">
        <v>35000000</v>
      </c>
      <c r="QYR50" s="276" t="s">
        <v>2836</v>
      </c>
      <c r="QYS50" s="463" t="s">
        <v>933</v>
      </c>
      <c r="QYT50" s="465" t="s">
        <v>969</v>
      </c>
      <c r="QYU50" s="466" t="s">
        <v>970</v>
      </c>
      <c r="QYV50" s="466" t="s">
        <v>971</v>
      </c>
      <c r="QYW50" s="466" t="s">
        <v>972</v>
      </c>
      <c r="QYX50" s="466" t="s">
        <v>973</v>
      </c>
      <c r="QYY50" s="284">
        <v>35000000</v>
      </c>
      <c r="QYZ50" s="276" t="s">
        <v>2836</v>
      </c>
      <c r="QZA50" s="463" t="s">
        <v>933</v>
      </c>
      <c r="QZB50" s="465" t="s">
        <v>969</v>
      </c>
      <c r="QZC50" s="466" t="s">
        <v>970</v>
      </c>
      <c r="QZD50" s="466" t="s">
        <v>971</v>
      </c>
      <c r="QZE50" s="466" t="s">
        <v>972</v>
      </c>
      <c r="QZF50" s="466" t="s">
        <v>973</v>
      </c>
      <c r="QZG50" s="284">
        <v>35000000</v>
      </c>
      <c r="QZH50" s="276" t="s">
        <v>2836</v>
      </c>
      <c r="QZI50" s="463" t="s">
        <v>933</v>
      </c>
      <c r="QZJ50" s="465" t="s">
        <v>969</v>
      </c>
      <c r="QZK50" s="466" t="s">
        <v>970</v>
      </c>
      <c r="QZL50" s="466" t="s">
        <v>971</v>
      </c>
      <c r="QZM50" s="466" t="s">
        <v>972</v>
      </c>
      <c r="QZN50" s="466" t="s">
        <v>973</v>
      </c>
      <c r="QZO50" s="284">
        <v>35000000</v>
      </c>
      <c r="QZP50" s="276" t="s">
        <v>2836</v>
      </c>
      <c r="QZQ50" s="463" t="s">
        <v>933</v>
      </c>
      <c r="QZR50" s="465" t="s">
        <v>969</v>
      </c>
      <c r="QZS50" s="466" t="s">
        <v>970</v>
      </c>
      <c r="QZT50" s="466" t="s">
        <v>971</v>
      </c>
      <c r="QZU50" s="466" t="s">
        <v>972</v>
      </c>
      <c r="QZV50" s="466" t="s">
        <v>973</v>
      </c>
      <c r="QZW50" s="284">
        <v>35000000</v>
      </c>
      <c r="QZX50" s="276" t="s">
        <v>2836</v>
      </c>
      <c r="QZY50" s="463" t="s">
        <v>933</v>
      </c>
      <c r="QZZ50" s="465" t="s">
        <v>969</v>
      </c>
      <c r="RAA50" s="466" t="s">
        <v>970</v>
      </c>
      <c r="RAB50" s="466" t="s">
        <v>971</v>
      </c>
      <c r="RAC50" s="466" t="s">
        <v>972</v>
      </c>
      <c r="RAD50" s="466" t="s">
        <v>973</v>
      </c>
      <c r="RAE50" s="284">
        <v>35000000</v>
      </c>
      <c r="RAF50" s="276" t="s">
        <v>2836</v>
      </c>
      <c r="RAG50" s="463" t="s">
        <v>933</v>
      </c>
      <c r="RAH50" s="465" t="s">
        <v>969</v>
      </c>
      <c r="RAI50" s="466" t="s">
        <v>970</v>
      </c>
      <c r="RAJ50" s="466" t="s">
        <v>971</v>
      </c>
      <c r="RAK50" s="466" t="s">
        <v>972</v>
      </c>
      <c r="RAL50" s="466" t="s">
        <v>973</v>
      </c>
      <c r="RAM50" s="284">
        <v>35000000</v>
      </c>
      <c r="RAN50" s="276" t="s">
        <v>2836</v>
      </c>
      <c r="RAO50" s="463" t="s">
        <v>933</v>
      </c>
      <c r="RAP50" s="465" t="s">
        <v>969</v>
      </c>
      <c r="RAQ50" s="466" t="s">
        <v>970</v>
      </c>
      <c r="RAR50" s="466" t="s">
        <v>971</v>
      </c>
      <c r="RAS50" s="466" t="s">
        <v>972</v>
      </c>
      <c r="RAT50" s="466" t="s">
        <v>973</v>
      </c>
      <c r="RAU50" s="284">
        <v>35000000</v>
      </c>
      <c r="RAV50" s="276" t="s">
        <v>2836</v>
      </c>
      <c r="RAW50" s="463" t="s">
        <v>933</v>
      </c>
      <c r="RAX50" s="465" t="s">
        <v>969</v>
      </c>
      <c r="RAY50" s="466" t="s">
        <v>970</v>
      </c>
      <c r="RAZ50" s="466" t="s">
        <v>971</v>
      </c>
      <c r="RBA50" s="466" t="s">
        <v>972</v>
      </c>
      <c r="RBB50" s="466" t="s">
        <v>973</v>
      </c>
      <c r="RBC50" s="284">
        <v>35000000</v>
      </c>
      <c r="RBD50" s="276" t="s">
        <v>2836</v>
      </c>
      <c r="RBE50" s="463" t="s">
        <v>933</v>
      </c>
      <c r="RBF50" s="465" t="s">
        <v>969</v>
      </c>
      <c r="RBG50" s="466" t="s">
        <v>970</v>
      </c>
      <c r="RBH50" s="466" t="s">
        <v>971</v>
      </c>
      <c r="RBI50" s="466" t="s">
        <v>972</v>
      </c>
      <c r="RBJ50" s="466" t="s">
        <v>973</v>
      </c>
      <c r="RBK50" s="284">
        <v>35000000</v>
      </c>
      <c r="RBL50" s="276" t="s">
        <v>2836</v>
      </c>
      <c r="RBM50" s="463" t="s">
        <v>933</v>
      </c>
      <c r="RBN50" s="465" t="s">
        <v>969</v>
      </c>
      <c r="RBO50" s="466" t="s">
        <v>970</v>
      </c>
      <c r="RBP50" s="466" t="s">
        <v>971</v>
      </c>
      <c r="RBQ50" s="466" t="s">
        <v>972</v>
      </c>
      <c r="RBR50" s="466" t="s">
        <v>973</v>
      </c>
      <c r="RBS50" s="284">
        <v>35000000</v>
      </c>
      <c r="RBT50" s="276" t="s">
        <v>2836</v>
      </c>
      <c r="RBU50" s="463" t="s">
        <v>933</v>
      </c>
      <c r="RBV50" s="465" t="s">
        <v>969</v>
      </c>
      <c r="RBW50" s="466" t="s">
        <v>970</v>
      </c>
      <c r="RBX50" s="466" t="s">
        <v>971</v>
      </c>
      <c r="RBY50" s="466" t="s">
        <v>972</v>
      </c>
      <c r="RBZ50" s="466" t="s">
        <v>973</v>
      </c>
      <c r="RCA50" s="284">
        <v>35000000</v>
      </c>
      <c r="RCB50" s="276" t="s">
        <v>2836</v>
      </c>
      <c r="RCC50" s="463" t="s">
        <v>933</v>
      </c>
      <c r="RCD50" s="465" t="s">
        <v>969</v>
      </c>
      <c r="RCE50" s="466" t="s">
        <v>970</v>
      </c>
      <c r="RCF50" s="466" t="s">
        <v>971</v>
      </c>
      <c r="RCG50" s="466" t="s">
        <v>972</v>
      </c>
      <c r="RCH50" s="466" t="s">
        <v>973</v>
      </c>
      <c r="RCI50" s="284">
        <v>35000000</v>
      </c>
      <c r="RCJ50" s="276" t="s">
        <v>2836</v>
      </c>
      <c r="RCK50" s="463" t="s">
        <v>933</v>
      </c>
      <c r="RCL50" s="465" t="s">
        <v>969</v>
      </c>
      <c r="RCM50" s="466" t="s">
        <v>970</v>
      </c>
      <c r="RCN50" s="466" t="s">
        <v>971</v>
      </c>
      <c r="RCO50" s="466" t="s">
        <v>972</v>
      </c>
      <c r="RCP50" s="466" t="s">
        <v>973</v>
      </c>
      <c r="RCQ50" s="284">
        <v>35000000</v>
      </c>
      <c r="RCR50" s="276" t="s">
        <v>2836</v>
      </c>
      <c r="RCS50" s="463" t="s">
        <v>933</v>
      </c>
      <c r="RCT50" s="465" t="s">
        <v>969</v>
      </c>
      <c r="RCU50" s="466" t="s">
        <v>970</v>
      </c>
      <c r="RCV50" s="466" t="s">
        <v>971</v>
      </c>
      <c r="RCW50" s="466" t="s">
        <v>972</v>
      </c>
      <c r="RCX50" s="466" t="s">
        <v>973</v>
      </c>
      <c r="RCY50" s="284">
        <v>35000000</v>
      </c>
      <c r="RCZ50" s="276" t="s">
        <v>2836</v>
      </c>
      <c r="RDA50" s="463" t="s">
        <v>933</v>
      </c>
      <c r="RDB50" s="465" t="s">
        <v>969</v>
      </c>
      <c r="RDC50" s="466" t="s">
        <v>970</v>
      </c>
      <c r="RDD50" s="466" t="s">
        <v>971</v>
      </c>
      <c r="RDE50" s="466" t="s">
        <v>972</v>
      </c>
      <c r="RDF50" s="466" t="s">
        <v>973</v>
      </c>
      <c r="RDG50" s="284">
        <v>35000000</v>
      </c>
      <c r="RDH50" s="276" t="s">
        <v>2836</v>
      </c>
      <c r="RDI50" s="463" t="s">
        <v>933</v>
      </c>
      <c r="RDJ50" s="465" t="s">
        <v>969</v>
      </c>
      <c r="RDK50" s="466" t="s">
        <v>970</v>
      </c>
      <c r="RDL50" s="466" t="s">
        <v>971</v>
      </c>
      <c r="RDM50" s="466" t="s">
        <v>972</v>
      </c>
      <c r="RDN50" s="466" t="s">
        <v>973</v>
      </c>
      <c r="RDO50" s="284">
        <v>35000000</v>
      </c>
      <c r="RDP50" s="276" t="s">
        <v>2836</v>
      </c>
      <c r="RDQ50" s="463" t="s">
        <v>933</v>
      </c>
      <c r="RDR50" s="465" t="s">
        <v>969</v>
      </c>
      <c r="RDS50" s="466" t="s">
        <v>970</v>
      </c>
      <c r="RDT50" s="466" t="s">
        <v>971</v>
      </c>
      <c r="RDU50" s="466" t="s">
        <v>972</v>
      </c>
      <c r="RDV50" s="466" t="s">
        <v>973</v>
      </c>
      <c r="RDW50" s="284">
        <v>35000000</v>
      </c>
      <c r="RDX50" s="276" t="s">
        <v>2836</v>
      </c>
      <c r="RDY50" s="463" t="s">
        <v>933</v>
      </c>
      <c r="RDZ50" s="465" t="s">
        <v>969</v>
      </c>
      <c r="REA50" s="466" t="s">
        <v>970</v>
      </c>
      <c r="REB50" s="466" t="s">
        <v>971</v>
      </c>
      <c r="REC50" s="466" t="s">
        <v>972</v>
      </c>
      <c r="RED50" s="466" t="s">
        <v>973</v>
      </c>
      <c r="REE50" s="284">
        <v>35000000</v>
      </c>
      <c r="REF50" s="276" t="s">
        <v>2836</v>
      </c>
      <c r="REG50" s="463" t="s">
        <v>933</v>
      </c>
      <c r="REH50" s="465" t="s">
        <v>969</v>
      </c>
      <c r="REI50" s="466" t="s">
        <v>970</v>
      </c>
      <c r="REJ50" s="466" t="s">
        <v>971</v>
      </c>
      <c r="REK50" s="466" t="s">
        <v>972</v>
      </c>
      <c r="REL50" s="466" t="s">
        <v>973</v>
      </c>
      <c r="REM50" s="284">
        <v>35000000</v>
      </c>
      <c r="REN50" s="276" t="s">
        <v>2836</v>
      </c>
      <c r="REO50" s="463" t="s">
        <v>933</v>
      </c>
      <c r="REP50" s="465" t="s">
        <v>969</v>
      </c>
      <c r="REQ50" s="466" t="s">
        <v>970</v>
      </c>
      <c r="RER50" s="466" t="s">
        <v>971</v>
      </c>
      <c r="RES50" s="466" t="s">
        <v>972</v>
      </c>
      <c r="RET50" s="466" t="s">
        <v>973</v>
      </c>
      <c r="REU50" s="284">
        <v>35000000</v>
      </c>
      <c r="REV50" s="276" t="s">
        <v>2836</v>
      </c>
      <c r="REW50" s="463" t="s">
        <v>933</v>
      </c>
      <c r="REX50" s="465" t="s">
        <v>969</v>
      </c>
      <c r="REY50" s="466" t="s">
        <v>970</v>
      </c>
      <c r="REZ50" s="466" t="s">
        <v>971</v>
      </c>
      <c r="RFA50" s="466" t="s">
        <v>972</v>
      </c>
      <c r="RFB50" s="466" t="s">
        <v>973</v>
      </c>
      <c r="RFC50" s="284">
        <v>35000000</v>
      </c>
      <c r="RFD50" s="276" t="s">
        <v>2836</v>
      </c>
      <c r="RFE50" s="463" t="s">
        <v>933</v>
      </c>
      <c r="RFF50" s="465" t="s">
        <v>969</v>
      </c>
      <c r="RFG50" s="466" t="s">
        <v>970</v>
      </c>
      <c r="RFH50" s="466" t="s">
        <v>971</v>
      </c>
      <c r="RFI50" s="466" t="s">
        <v>972</v>
      </c>
      <c r="RFJ50" s="466" t="s">
        <v>973</v>
      </c>
      <c r="RFK50" s="284">
        <v>35000000</v>
      </c>
      <c r="RFL50" s="276" t="s">
        <v>2836</v>
      </c>
      <c r="RFM50" s="463" t="s">
        <v>933</v>
      </c>
      <c r="RFN50" s="465" t="s">
        <v>969</v>
      </c>
      <c r="RFO50" s="466" t="s">
        <v>970</v>
      </c>
      <c r="RFP50" s="466" t="s">
        <v>971</v>
      </c>
      <c r="RFQ50" s="466" t="s">
        <v>972</v>
      </c>
      <c r="RFR50" s="466" t="s">
        <v>973</v>
      </c>
      <c r="RFS50" s="284">
        <v>35000000</v>
      </c>
      <c r="RFT50" s="276" t="s">
        <v>2836</v>
      </c>
      <c r="RFU50" s="463" t="s">
        <v>933</v>
      </c>
      <c r="RFV50" s="465" t="s">
        <v>969</v>
      </c>
      <c r="RFW50" s="466" t="s">
        <v>970</v>
      </c>
      <c r="RFX50" s="466" t="s">
        <v>971</v>
      </c>
      <c r="RFY50" s="466" t="s">
        <v>972</v>
      </c>
      <c r="RFZ50" s="466" t="s">
        <v>973</v>
      </c>
      <c r="RGA50" s="284">
        <v>35000000</v>
      </c>
      <c r="RGB50" s="276" t="s">
        <v>2836</v>
      </c>
      <c r="RGC50" s="463" t="s">
        <v>933</v>
      </c>
      <c r="RGD50" s="465" t="s">
        <v>969</v>
      </c>
      <c r="RGE50" s="466" t="s">
        <v>970</v>
      </c>
      <c r="RGF50" s="466" t="s">
        <v>971</v>
      </c>
      <c r="RGG50" s="466" t="s">
        <v>972</v>
      </c>
      <c r="RGH50" s="466" t="s">
        <v>973</v>
      </c>
      <c r="RGI50" s="284">
        <v>35000000</v>
      </c>
      <c r="RGJ50" s="276" t="s">
        <v>2836</v>
      </c>
      <c r="RGK50" s="463" t="s">
        <v>933</v>
      </c>
      <c r="RGL50" s="465" t="s">
        <v>969</v>
      </c>
      <c r="RGM50" s="466" t="s">
        <v>970</v>
      </c>
      <c r="RGN50" s="466" t="s">
        <v>971</v>
      </c>
      <c r="RGO50" s="466" t="s">
        <v>972</v>
      </c>
      <c r="RGP50" s="466" t="s">
        <v>973</v>
      </c>
      <c r="RGQ50" s="284">
        <v>35000000</v>
      </c>
      <c r="RGR50" s="276" t="s">
        <v>2836</v>
      </c>
      <c r="RGS50" s="463" t="s">
        <v>933</v>
      </c>
      <c r="RGT50" s="465" t="s">
        <v>969</v>
      </c>
      <c r="RGU50" s="466" t="s">
        <v>970</v>
      </c>
      <c r="RGV50" s="466" t="s">
        <v>971</v>
      </c>
      <c r="RGW50" s="466" t="s">
        <v>972</v>
      </c>
      <c r="RGX50" s="466" t="s">
        <v>973</v>
      </c>
      <c r="RGY50" s="284">
        <v>35000000</v>
      </c>
      <c r="RGZ50" s="276" t="s">
        <v>2836</v>
      </c>
      <c r="RHA50" s="463" t="s">
        <v>933</v>
      </c>
      <c r="RHB50" s="465" t="s">
        <v>969</v>
      </c>
      <c r="RHC50" s="466" t="s">
        <v>970</v>
      </c>
      <c r="RHD50" s="466" t="s">
        <v>971</v>
      </c>
      <c r="RHE50" s="466" t="s">
        <v>972</v>
      </c>
      <c r="RHF50" s="466" t="s">
        <v>973</v>
      </c>
      <c r="RHG50" s="284">
        <v>35000000</v>
      </c>
      <c r="RHH50" s="276" t="s">
        <v>2836</v>
      </c>
      <c r="RHI50" s="463" t="s">
        <v>933</v>
      </c>
      <c r="RHJ50" s="465" t="s">
        <v>969</v>
      </c>
      <c r="RHK50" s="466" t="s">
        <v>970</v>
      </c>
      <c r="RHL50" s="466" t="s">
        <v>971</v>
      </c>
      <c r="RHM50" s="466" t="s">
        <v>972</v>
      </c>
      <c r="RHN50" s="466" t="s">
        <v>973</v>
      </c>
      <c r="RHO50" s="284">
        <v>35000000</v>
      </c>
      <c r="RHP50" s="276" t="s">
        <v>2836</v>
      </c>
      <c r="RHQ50" s="463" t="s">
        <v>933</v>
      </c>
      <c r="RHR50" s="465" t="s">
        <v>969</v>
      </c>
      <c r="RHS50" s="466" t="s">
        <v>970</v>
      </c>
      <c r="RHT50" s="466" t="s">
        <v>971</v>
      </c>
      <c r="RHU50" s="466" t="s">
        <v>972</v>
      </c>
      <c r="RHV50" s="466" t="s">
        <v>973</v>
      </c>
      <c r="RHW50" s="284">
        <v>35000000</v>
      </c>
      <c r="RHX50" s="276" t="s">
        <v>2836</v>
      </c>
      <c r="RHY50" s="463" t="s">
        <v>933</v>
      </c>
      <c r="RHZ50" s="465" t="s">
        <v>969</v>
      </c>
      <c r="RIA50" s="466" t="s">
        <v>970</v>
      </c>
      <c r="RIB50" s="466" t="s">
        <v>971</v>
      </c>
      <c r="RIC50" s="466" t="s">
        <v>972</v>
      </c>
      <c r="RID50" s="466" t="s">
        <v>973</v>
      </c>
      <c r="RIE50" s="284">
        <v>35000000</v>
      </c>
      <c r="RIF50" s="276" t="s">
        <v>2836</v>
      </c>
      <c r="RIG50" s="463" t="s">
        <v>933</v>
      </c>
      <c r="RIH50" s="465" t="s">
        <v>969</v>
      </c>
      <c r="RII50" s="466" t="s">
        <v>970</v>
      </c>
      <c r="RIJ50" s="466" t="s">
        <v>971</v>
      </c>
      <c r="RIK50" s="466" t="s">
        <v>972</v>
      </c>
      <c r="RIL50" s="466" t="s">
        <v>973</v>
      </c>
      <c r="RIM50" s="284">
        <v>35000000</v>
      </c>
      <c r="RIN50" s="276" t="s">
        <v>2836</v>
      </c>
      <c r="RIO50" s="463" t="s">
        <v>933</v>
      </c>
      <c r="RIP50" s="465" t="s">
        <v>969</v>
      </c>
      <c r="RIQ50" s="466" t="s">
        <v>970</v>
      </c>
      <c r="RIR50" s="466" t="s">
        <v>971</v>
      </c>
      <c r="RIS50" s="466" t="s">
        <v>972</v>
      </c>
      <c r="RIT50" s="466" t="s">
        <v>973</v>
      </c>
      <c r="RIU50" s="284">
        <v>35000000</v>
      </c>
      <c r="RIV50" s="276" t="s">
        <v>2836</v>
      </c>
      <c r="RIW50" s="463" t="s">
        <v>933</v>
      </c>
      <c r="RIX50" s="465" t="s">
        <v>969</v>
      </c>
      <c r="RIY50" s="466" t="s">
        <v>970</v>
      </c>
      <c r="RIZ50" s="466" t="s">
        <v>971</v>
      </c>
      <c r="RJA50" s="466" t="s">
        <v>972</v>
      </c>
      <c r="RJB50" s="466" t="s">
        <v>973</v>
      </c>
      <c r="RJC50" s="284">
        <v>35000000</v>
      </c>
      <c r="RJD50" s="276" t="s">
        <v>2836</v>
      </c>
      <c r="RJE50" s="463" t="s">
        <v>933</v>
      </c>
      <c r="RJF50" s="465" t="s">
        <v>969</v>
      </c>
      <c r="RJG50" s="466" t="s">
        <v>970</v>
      </c>
      <c r="RJH50" s="466" t="s">
        <v>971</v>
      </c>
      <c r="RJI50" s="466" t="s">
        <v>972</v>
      </c>
      <c r="RJJ50" s="466" t="s">
        <v>973</v>
      </c>
      <c r="RJK50" s="284">
        <v>35000000</v>
      </c>
      <c r="RJL50" s="276" t="s">
        <v>2836</v>
      </c>
      <c r="RJM50" s="463" t="s">
        <v>933</v>
      </c>
      <c r="RJN50" s="465" t="s">
        <v>969</v>
      </c>
      <c r="RJO50" s="466" t="s">
        <v>970</v>
      </c>
      <c r="RJP50" s="466" t="s">
        <v>971</v>
      </c>
      <c r="RJQ50" s="466" t="s">
        <v>972</v>
      </c>
      <c r="RJR50" s="466" t="s">
        <v>973</v>
      </c>
      <c r="RJS50" s="284">
        <v>35000000</v>
      </c>
      <c r="RJT50" s="276" t="s">
        <v>2836</v>
      </c>
      <c r="RJU50" s="463" t="s">
        <v>933</v>
      </c>
      <c r="RJV50" s="465" t="s">
        <v>969</v>
      </c>
      <c r="RJW50" s="466" t="s">
        <v>970</v>
      </c>
      <c r="RJX50" s="466" t="s">
        <v>971</v>
      </c>
      <c r="RJY50" s="466" t="s">
        <v>972</v>
      </c>
      <c r="RJZ50" s="466" t="s">
        <v>973</v>
      </c>
      <c r="RKA50" s="284">
        <v>35000000</v>
      </c>
      <c r="RKB50" s="276" t="s">
        <v>2836</v>
      </c>
      <c r="RKC50" s="463" t="s">
        <v>933</v>
      </c>
      <c r="RKD50" s="465" t="s">
        <v>969</v>
      </c>
      <c r="RKE50" s="466" t="s">
        <v>970</v>
      </c>
      <c r="RKF50" s="466" t="s">
        <v>971</v>
      </c>
      <c r="RKG50" s="466" t="s">
        <v>972</v>
      </c>
      <c r="RKH50" s="466" t="s">
        <v>973</v>
      </c>
      <c r="RKI50" s="284">
        <v>35000000</v>
      </c>
      <c r="RKJ50" s="276" t="s">
        <v>2836</v>
      </c>
      <c r="RKK50" s="463" t="s">
        <v>933</v>
      </c>
      <c r="RKL50" s="465" t="s">
        <v>969</v>
      </c>
      <c r="RKM50" s="466" t="s">
        <v>970</v>
      </c>
      <c r="RKN50" s="466" t="s">
        <v>971</v>
      </c>
      <c r="RKO50" s="466" t="s">
        <v>972</v>
      </c>
      <c r="RKP50" s="466" t="s">
        <v>973</v>
      </c>
      <c r="RKQ50" s="284">
        <v>35000000</v>
      </c>
      <c r="RKR50" s="276" t="s">
        <v>2836</v>
      </c>
      <c r="RKS50" s="463" t="s">
        <v>933</v>
      </c>
      <c r="RKT50" s="465" t="s">
        <v>969</v>
      </c>
      <c r="RKU50" s="466" t="s">
        <v>970</v>
      </c>
      <c r="RKV50" s="466" t="s">
        <v>971</v>
      </c>
      <c r="RKW50" s="466" t="s">
        <v>972</v>
      </c>
      <c r="RKX50" s="466" t="s">
        <v>973</v>
      </c>
      <c r="RKY50" s="284">
        <v>35000000</v>
      </c>
      <c r="RKZ50" s="276" t="s">
        <v>2836</v>
      </c>
      <c r="RLA50" s="463" t="s">
        <v>933</v>
      </c>
      <c r="RLB50" s="465" t="s">
        <v>969</v>
      </c>
      <c r="RLC50" s="466" t="s">
        <v>970</v>
      </c>
      <c r="RLD50" s="466" t="s">
        <v>971</v>
      </c>
      <c r="RLE50" s="466" t="s">
        <v>972</v>
      </c>
      <c r="RLF50" s="466" t="s">
        <v>973</v>
      </c>
      <c r="RLG50" s="284">
        <v>35000000</v>
      </c>
      <c r="RLH50" s="276" t="s">
        <v>2836</v>
      </c>
      <c r="RLI50" s="463" t="s">
        <v>933</v>
      </c>
      <c r="RLJ50" s="465" t="s">
        <v>969</v>
      </c>
      <c r="RLK50" s="466" t="s">
        <v>970</v>
      </c>
      <c r="RLL50" s="466" t="s">
        <v>971</v>
      </c>
      <c r="RLM50" s="466" t="s">
        <v>972</v>
      </c>
      <c r="RLN50" s="466" t="s">
        <v>973</v>
      </c>
      <c r="RLO50" s="284">
        <v>35000000</v>
      </c>
      <c r="RLP50" s="276" t="s">
        <v>2836</v>
      </c>
      <c r="RLQ50" s="463" t="s">
        <v>933</v>
      </c>
      <c r="RLR50" s="465" t="s">
        <v>969</v>
      </c>
      <c r="RLS50" s="466" t="s">
        <v>970</v>
      </c>
      <c r="RLT50" s="466" t="s">
        <v>971</v>
      </c>
      <c r="RLU50" s="466" t="s">
        <v>972</v>
      </c>
      <c r="RLV50" s="466" t="s">
        <v>973</v>
      </c>
      <c r="RLW50" s="284">
        <v>35000000</v>
      </c>
      <c r="RLX50" s="276" t="s">
        <v>2836</v>
      </c>
      <c r="RLY50" s="463" t="s">
        <v>933</v>
      </c>
      <c r="RLZ50" s="465" t="s">
        <v>969</v>
      </c>
      <c r="RMA50" s="466" t="s">
        <v>970</v>
      </c>
      <c r="RMB50" s="466" t="s">
        <v>971</v>
      </c>
      <c r="RMC50" s="466" t="s">
        <v>972</v>
      </c>
      <c r="RMD50" s="466" t="s">
        <v>973</v>
      </c>
      <c r="RME50" s="284">
        <v>35000000</v>
      </c>
      <c r="RMF50" s="276" t="s">
        <v>2836</v>
      </c>
      <c r="RMG50" s="463" t="s">
        <v>933</v>
      </c>
      <c r="RMH50" s="465" t="s">
        <v>969</v>
      </c>
      <c r="RMI50" s="466" t="s">
        <v>970</v>
      </c>
      <c r="RMJ50" s="466" t="s">
        <v>971</v>
      </c>
      <c r="RMK50" s="466" t="s">
        <v>972</v>
      </c>
      <c r="RML50" s="466" t="s">
        <v>973</v>
      </c>
      <c r="RMM50" s="284">
        <v>35000000</v>
      </c>
      <c r="RMN50" s="276" t="s">
        <v>2836</v>
      </c>
      <c r="RMO50" s="463" t="s">
        <v>933</v>
      </c>
      <c r="RMP50" s="465" t="s">
        <v>969</v>
      </c>
      <c r="RMQ50" s="466" t="s">
        <v>970</v>
      </c>
      <c r="RMR50" s="466" t="s">
        <v>971</v>
      </c>
      <c r="RMS50" s="466" t="s">
        <v>972</v>
      </c>
      <c r="RMT50" s="466" t="s">
        <v>973</v>
      </c>
      <c r="RMU50" s="284">
        <v>35000000</v>
      </c>
      <c r="RMV50" s="276" t="s">
        <v>2836</v>
      </c>
      <c r="RMW50" s="463" t="s">
        <v>933</v>
      </c>
      <c r="RMX50" s="465" t="s">
        <v>969</v>
      </c>
      <c r="RMY50" s="466" t="s">
        <v>970</v>
      </c>
      <c r="RMZ50" s="466" t="s">
        <v>971</v>
      </c>
      <c r="RNA50" s="466" t="s">
        <v>972</v>
      </c>
      <c r="RNB50" s="466" t="s">
        <v>973</v>
      </c>
      <c r="RNC50" s="284">
        <v>35000000</v>
      </c>
      <c r="RND50" s="276" t="s">
        <v>2836</v>
      </c>
      <c r="RNE50" s="463" t="s">
        <v>933</v>
      </c>
      <c r="RNF50" s="465" t="s">
        <v>969</v>
      </c>
      <c r="RNG50" s="466" t="s">
        <v>970</v>
      </c>
      <c r="RNH50" s="466" t="s">
        <v>971</v>
      </c>
      <c r="RNI50" s="466" t="s">
        <v>972</v>
      </c>
      <c r="RNJ50" s="466" t="s">
        <v>973</v>
      </c>
      <c r="RNK50" s="284">
        <v>35000000</v>
      </c>
      <c r="RNL50" s="276" t="s">
        <v>2836</v>
      </c>
      <c r="RNM50" s="463" t="s">
        <v>933</v>
      </c>
      <c r="RNN50" s="465" t="s">
        <v>969</v>
      </c>
      <c r="RNO50" s="466" t="s">
        <v>970</v>
      </c>
      <c r="RNP50" s="466" t="s">
        <v>971</v>
      </c>
      <c r="RNQ50" s="466" t="s">
        <v>972</v>
      </c>
      <c r="RNR50" s="466" t="s">
        <v>973</v>
      </c>
      <c r="RNS50" s="284">
        <v>35000000</v>
      </c>
      <c r="RNT50" s="276" t="s">
        <v>2836</v>
      </c>
      <c r="RNU50" s="463" t="s">
        <v>933</v>
      </c>
      <c r="RNV50" s="465" t="s">
        <v>969</v>
      </c>
      <c r="RNW50" s="466" t="s">
        <v>970</v>
      </c>
      <c r="RNX50" s="466" t="s">
        <v>971</v>
      </c>
      <c r="RNY50" s="466" t="s">
        <v>972</v>
      </c>
      <c r="RNZ50" s="466" t="s">
        <v>973</v>
      </c>
      <c r="ROA50" s="284">
        <v>35000000</v>
      </c>
      <c r="ROB50" s="276" t="s">
        <v>2836</v>
      </c>
      <c r="ROC50" s="463" t="s">
        <v>933</v>
      </c>
      <c r="ROD50" s="465" t="s">
        <v>969</v>
      </c>
      <c r="ROE50" s="466" t="s">
        <v>970</v>
      </c>
      <c r="ROF50" s="466" t="s">
        <v>971</v>
      </c>
      <c r="ROG50" s="466" t="s">
        <v>972</v>
      </c>
      <c r="ROH50" s="466" t="s">
        <v>973</v>
      </c>
      <c r="ROI50" s="284">
        <v>35000000</v>
      </c>
      <c r="ROJ50" s="276" t="s">
        <v>2836</v>
      </c>
      <c r="ROK50" s="463" t="s">
        <v>933</v>
      </c>
      <c r="ROL50" s="465" t="s">
        <v>969</v>
      </c>
      <c r="ROM50" s="466" t="s">
        <v>970</v>
      </c>
      <c r="RON50" s="466" t="s">
        <v>971</v>
      </c>
      <c r="ROO50" s="466" t="s">
        <v>972</v>
      </c>
      <c r="ROP50" s="466" t="s">
        <v>973</v>
      </c>
      <c r="ROQ50" s="284">
        <v>35000000</v>
      </c>
      <c r="ROR50" s="276" t="s">
        <v>2836</v>
      </c>
      <c r="ROS50" s="463" t="s">
        <v>933</v>
      </c>
      <c r="ROT50" s="465" t="s">
        <v>969</v>
      </c>
      <c r="ROU50" s="466" t="s">
        <v>970</v>
      </c>
      <c r="ROV50" s="466" t="s">
        <v>971</v>
      </c>
      <c r="ROW50" s="466" t="s">
        <v>972</v>
      </c>
      <c r="ROX50" s="466" t="s">
        <v>973</v>
      </c>
      <c r="ROY50" s="284">
        <v>35000000</v>
      </c>
      <c r="ROZ50" s="276" t="s">
        <v>2836</v>
      </c>
      <c r="RPA50" s="463" t="s">
        <v>933</v>
      </c>
      <c r="RPB50" s="465" t="s">
        <v>969</v>
      </c>
      <c r="RPC50" s="466" t="s">
        <v>970</v>
      </c>
      <c r="RPD50" s="466" t="s">
        <v>971</v>
      </c>
      <c r="RPE50" s="466" t="s">
        <v>972</v>
      </c>
      <c r="RPF50" s="466" t="s">
        <v>973</v>
      </c>
      <c r="RPG50" s="284">
        <v>35000000</v>
      </c>
      <c r="RPH50" s="276" t="s">
        <v>2836</v>
      </c>
      <c r="RPI50" s="463" t="s">
        <v>933</v>
      </c>
      <c r="RPJ50" s="465" t="s">
        <v>969</v>
      </c>
      <c r="RPK50" s="466" t="s">
        <v>970</v>
      </c>
      <c r="RPL50" s="466" t="s">
        <v>971</v>
      </c>
      <c r="RPM50" s="466" t="s">
        <v>972</v>
      </c>
      <c r="RPN50" s="466" t="s">
        <v>973</v>
      </c>
      <c r="RPO50" s="284">
        <v>35000000</v>
      </c>
      <c r="RPP50" s="276" t="s">
        <v>2836</v>
      </c>
      <c r="RPQ50" s="463" t="s">
        <v>933</v>
      </c>
      <c r="RPR50" s="465" t="s">
        <v>969</v>
      </c>
      <c r="RPS50" s="466" t="s">
        <v>970</v>
      </c>
      <c r="RPT50" s="466" t="s">
        <v>971</v>
      </c>
      <c r="RPU50" s="466" t="s">
        <v>972</v>
      </c>
      <c r="RPV50" s="466" t="s">
        <v>973</v>
      </c>
      <c r="RPW50" s="284">
        <v>35000000</v>
      </c>
      <c r="RPX50" s="276" t="s">
        <v>2836</v>
      </c>
      <c r="RPY50" s="463" t="s">
        <v>933</v>
      </c>
      <c r="RPZ50" s="465" t="s">
        <v>969</v>
      </c>
      <c r="RQA50" s="466" t="s">
        <v>970</v>
      </c>
      <c r="RQB50" s="466" t="s">
        <v>971</v>
      </c>
      <c r="RQC50" s="466" t="s">
        <v>972</v>
      </c>
      <c r="RQD50" s="466" t="s">
        <v>973</v>
      </c>
      <c r="RQE50" s="284">
        <v>35000000</v>
      </c>
      <c r="RQF50" s="276" t="s">
        <v>2836</v>
      </c>
      <c r="RQG50" s="463" t="s">
        <v>933</v>
      </c>
      <c r="RQH50" s="465" t="s">
        <v>969</v>
      </c>
      <c r="RQI50" s="466" t="s">
        <v>970</v>
      </c>
      <c r="RQJ50" s="466" t="s">
        <v>971</v>
      </c>
      <c r="RQK50" s="466" t="s">
        <v>972</v>
      </c>
      <c r="RQL50" s="466" t="s">
        <v>973</v>
      </c>
      <c r="RQM50" s="284">
        <v>35000000</v>
      </c>
      <c r="RQN50" s="276" t="s">
        <v>2836</v>
      </c>
      <c r="RQO50" s="463" t="s">
        <v>933</v>
      </c>
      <c r="RQP50" s="465" t="s">
        <v>969</v>
      </c>
      <c r="RQQ50" s="466" t="s">
        <v>970</v>
      </c>
      <c r="RQR50" s="466" t="s">
        <v>971</v>
      </c>
      <c r="RQS50" s="466" t="s">
        <v>972</v>
      </c>
      <c r="RQT50" s="466" t="s">
        <v>973</v>
      </c>
      <c r="RQU50" s="284">
        <v>35000000</v>
      </c>
      <c r="RQV50" s="276" t="s">
        <v>2836</v>
      </c>
      <c r="RQW50" s="463" t="s">
        <v>933</v>
      </c>
      <c r="RQX50" s="465" t="s">
        <v>969</v>
      </c>
      <c r="RQY50" s="466" t="s">
        <v>970</v>
      </c>
      <c r="RQZ50" s="466" t="s">
        <v>971</v>
      </c>
      <c r="RRA50" s="466" t="s">
        <v>972</v>
      </c>
      <c r="RRB50" s="466" t="s">
        <v>973</v>
      </c>
      <c r="RRC50" s="284">
        <v>35000000</v>
      </c>
      <c r="RRD50" s="276" t="s">
        <v>2836</v>
      </c>
      <c r="RRE50" s="463" t="s">
        <v>933</v>
      </c>
      <c r="RRF50" s="465" t="s">
        <v>969</v>
      </c>
      <c r="RRG50" s="466" t="s">
        <v>970</v>
      </c>
      <c r="RRH50" s="466" t="s">
        <v>971</v>
      </c>
      <c r="RRI50" s="466" t="s">
        <v>972</v>
      </c>
      <c r="RRJ50" s="466" t="s">
        <v>973</v>
      </c>
      <c r="RRK50" s="284">
        <v>35000000</v>
      </c>
      <c r="RRL50" s="276" t="s">
        <v>2836</v>
      </c>
      <c r="RRM50" s="463" t="s">
        <v>933</v>
      </c>
      <c r="RRN50" s="465" t="s">
        <v>969</v>
      </c>
      <c r="RRO50" s="466" t="s">
        <v>970</v>
      </c>
      <c r="RRP50" s="466" t="s">
        <v>971</v>
      </c>
      <c r="RRQ50" s="466" t="s">
        <v>972</v>
      </c>
      <c r="RRR50" s="466" t="s">
        <v>973</v>
      </c>
      <c r="RRS50" s="284">
        <v>35000000</v>
      </c>
      <c r="RRT50" s="276" t="s">
        <v>2836</v>
      </c>
      <c r="RRU50" s="463" t="s">
        <v>933</v>
      </c>
      <c r="RRV50" s="465" t="s">
        <v>969</v>
      </c>
      <c r="RRW50" s="466" t="s">
        <v>970</v>
      </c>
      <c r="RRX50" s="466" t="s">
        <v>971</v>
      </c>
      <c r="RRY50" s="466" t="s">
        <v>972</v>
      </c>
      <c r="RRZ50" s="466" t="s">
        <v>973</v>
      </c>
      <c r="RSA50" s="284">
        <v>35000000</v>
      </c>
      <c r="RSB50" s="276" t="s">
        <v>2836</v>
      </c>
      <c r="RSC50" s="463" t="s">
        <v>933</v>
      </c>
      <c r="RSD50" s="465" t="s">
        <v>969</v>
      </c>
      <c r="RSE50" s="466" t="s">
        <v>970</v>
      </c>
      <c r="RSF50" s="466" t="s">
        <v>971</v>
      </c>
      <c r="RSG50" s="466" t="s">
        <v>972</v>
      </c>
      <c r="RSH50" s="466" t="s">
        <v>973</v>
      </c>
      <c r="RSI50" s="284">
        <v>35000000</v>
      </c>
      <c r="RSJ50" s="276" t="s">
        <v>2836</v>
      </c>
      <c r="RSK50" s="463" t="s">
        <v>933</v>
      </c>
      <c r="RSL50" s="465" t="s">
        <v>969</v>
      </c>
      <c r="RSM50" s="466" t="s">
        <v>970</v>
      </c>
      <c r="RSN50" s="466" t="s">
        <v>971</v>
      </c>
      <c r="RSO50" s="466" t="s">
        <v>972</v>
      </c>
      <c r="RSP50" s="466" t="s">
        <v>973</v>
      </c>
      <c r="RSQ50" s="284">
        <v>35000000</v>
      </c>
      <c r="RSR50" s="276" t="s">
        <v>2836</v>
      </c>
      <c r="RSS50" s="463" t="s">
        <v>933</v>
      </c>
      <c r="RST50" s="465" t="s">
        <v>969</v>
      </c>
      <c r="RSU50" s="466" t="s">
        <v>970</v>
      </c>
      <c r="RSV50" s="466" t="s">
        <v>971</v>
      </c>
      <c r="RSW50" s="466" t="s">
        <v>972</v>
      </c>
      <c r="RSX50" s="466" t="s">
        <v>973</v>
      </c>
      <c r="RSY50" s="284">
        <v>35000000</v>
      </c>
      <c r="RSZ50" s="276" t="s">
        <v>2836</v>
      </c>
      <c r="RTA50" s="463" t="s">
        <v>933</v>
      </c>
      <c r="RTB50" s="465" t="s">
        <v>969</v>
      </c>
      <c r="RTC50" s="466" t="s">
        <v>970</v>
      </c>
      <c r="RTD50" s="466" t="s">
        <v>971</v>
      </c>
      <c r="RTE50" s="466" t="s">
        <v>972</v>
      </c>
      <c r="RTF50" s="466" t="s">
        <v>973</v>
      </c>
      <c r="RTG50" s="284">
        <v>35000000</v>
      </c>
      <c r="RTH50" s="276" t="s">
        <v>2836</v>
      </c>
      <c r="RTI50" s="463" t="s">
        <v>933</v>
      </c>
      <c r="RTJ50" s="465" t="s">
        <v>969</v>
      </c>
      <c r="RTK50" s="466" t="s">
        <v>970</v>
      </c>
      <c r="RTL50" s="466" t="s">
        <v>971</v>
      </c>
      <c r="RTM50" s="466" t="s">
        <v>972</v>
      </c>
      <c r="RTN50" s="466" t="s">
        <v>973</v>
      </c>
      <c r="RTO50" s="284">
        <v>35000000</v>
      </c>
      <c r="RTP50" s="276" t="s">
        <v>2836</v>
      </c>
      <c r="RTQ50" s="463" t="s">
        <v>933</v>
      </c>
      <c r="RTR50" s="465" t="s">
        <v>969</v>
      </c>
      <c r="RTS50" s="466" t="s">
        <v>970</v>
      </c>
      <c r="RTT50" s="466" t="s">
        <v>971</v>
      </c>
      <c r="RTU50" s="466" t="s">
        <v>972</v>
      </c>
      <c r="RTV50" s="466" t="s">
        <v>973</v>
      </c>
      <c r="RTW50" s="284">
        <v>35000000</v>
      </c>
      <c r="RTX50" s="276" t="s">
        <v>2836</v>
      </c>
      <c r="RTY50" s="463" t="s">
        <v>933</v>
      </c>
      <c r="RTZ50" s="465" t="s">
        <v>969</v>
      </c>
      <c r="RUA50" s="466" t="s">
        <v>970</v>
      </c>
      <c r="RUB50" s="466" t="s">
        <v>971</v>
      </c>
      <c r="RUC50" s="466" t="s">
        <v>972</v>
      </c>
      <c r="RUD50" s="466" t="s">
        <v>973</v>
      </c>
      <c r="RUE50" s="284">
        <v>35000000</v>
      </c>
      <c r="RUF50" s="276" t="s">
        <v>2836</v>
      </c>
      <c r="RUG50" s="463" t="s">
        <v>933</v>
      </c>
      <c r="RUH50" s="465" t="s">
        <v>969</v>
      </c>
      <c r="RUI50" s="466" t="s">
        <v>970</v>
      </c>
      <c r="RUJ50" s="466" t="s">
        <v>971</v>
      </c>
      <c r="RUK50" s="466" t="s">
        <v>972</v>
      </c>
      <c r="RUL50" s="466" t="s">
        <v>973</v>
      </c>
      <c r="RUM50" s="284">
        <v>35000000</v>
      </c>
      <c r="RUN50" s="276" t="s">
        <v>2836</v>
      </c>
      <c r="RUO50" s="463" t="s">
        <v>933</v>
      </c>
      <c r="RUP50" s="465" t="s">
        <v>969</v>
      </c>
      <c r="RUQ50" s="466" t="s">
        <v>970</v>
      </c>
      <c r="RUR50" s="466" t="s">
        <v>971</v>
      </c>
      <c r="RUS50" s="466" t="s">
        <v>972</v>
      </c>
      <c r="RUT50" s="466" t="s">
        <v>973</v>
      </c>
      <c r="RUU50" s="284">
        <v>35000000</v>
      </c>
      <c r="RUV50" s="276" t="s">
        <v>2836</v>
      </c>
      <c r="RUW50" s="463" t="s">
        <v>933</v>
      </c>
      <c r="RUX50" s="465" t="s">
        <v>969</v>
      </c>
      <c r="RUY50" s="466" t="s">
        <v>970</v>
      </c>
      <c r="RUZ50" s="466" t="s">
        <v>971</v>
      </c>
      <c r="RVA50" s="466" t="s">
        <v>972</v>
      </c>
      <c r="RVB50" s="466" t="s">
        <v>973</v>
      </c>
      <c r="RVC50" s="284">
        <v>35000000</v>
      </c>
      <c r="RVD50" s="276" t="s">
        <v>2836</v>
      </c>
      <c r="RVE50" s="463" t="s">
        <v>933</v>
      </c>
      <c r="RVF50" s="465" t="s">
        <v>969</v>
      </c>
      <c r="RVG50" s="466" t="s">
        <v>970</v>
      </c>
      <c r="RVH50" s="466" t="s">
        <v>971</v>
      </c>
      <c r="RVI50" s="466" t="s">
        <v>972</v>
      </c>
      <c r="RVJ50" s="466" t="s">
        <v>973</v>
      </c>
      <c r="RVK50" s="284">
        <v>35000000</v>
      </c>
      <c r="RVL50" s="276" t="s">
        <v>2836</v>
      </c>
      <c r="RVM50" s="463" t="s">
        <v>933</v>
      </c>
      <c r="RVN50" s="465" t="s">
        <v>969</v>
      </c>
      <c r="RVO50" s="466" t="s">
        <v>970</v>
      </c>
      <c r="RVP50" s="466" t="s">
        <v>971</v>
      </c>
      <c r="RVQ50" s="466" t="s">
        <v>972</v>
      </c>
      <c r="RVR50" s="466" t="s">
        <v>973</v>
      </c>
      <c r="RVS50" s="284">
        <v>35000000</v>
      </c>
      <c r="RVT50" s="276" t="s">
        <v>2836</v>
      </c>
      <c r="RVU50" s="463" t="s">
        <v>933</v>
      </c>
      <c r="RVV50" s="465" t="s">
        <v>969</v>
      </c>
      <c r="RVW50" s="466" t="s">
        <v>970</v>
      </c>
      <c r="RVX50" s="466" t="s">
        <v>971</v>
      </c>
      <c r="RVY50" s="466" t="s">
        <v>972</v>
      </c>
      <c r="RVZ50" s="466" t="s">
        <v>973</v>
      </c>
      <c r="RWA50" s="284">
        <v>35000000</v>
      </c>
      <c r="RWB50" s="276" t="s">
        <v>2836</v>
      </c>
      <c r="RWC50" s="463" t="s">
        <v>933</v>
      </c>
      <c r="RWD50" s="465" t="s">
        <v>969</v>
      </c>
      <c r="RWE50" s="466" t="s">
        <v>970</v>
      </c>
      <c r="RWF50" s="466" t="s">
        <v>971</v>
      </c>
      <c r="RWG50" s="466" t="s">
        <v>972</v>
      </c>
      <c r="RWH50" s="466" t="s">
        <v>973</v>
      </c>
      <c r="RWI50" s="284">
        <v>35000000</v>
      </c>
      <c r="RWJ50" s="276" t="s">
        <v>2836</v>
      </c>
      <c r="RWK50" s="463" t="s">
        <v>933</v>
      </c>
      <c r="RWL50" s="465" t="s">
        <v>969</v>
      </c>
      <c r="RWM50" s="466" t="s">
        <v>970</v>
      </c>
      <c r="RWN50" s="466" t="s">
        <v>971</v>
      </c>
      <c r="RWO50" s="466" t="s">
        <v>972</v>
      </c>
      <c r="RWP50" s="466" t="s">
        <v>973</v>
      </c>
      <c r="RWQ50" s="284">
        <v>35000000</v>
      </c>
      <c r="RWR50" s="276" t="s">
        <v>2836</v>
      </c>
      <c r="RWS50" s="463" t="s">
        <v>933</v>
      </c>
      <c r="RWT50" s="465" t="s">
        <v>969</v>
      </c>
      <c r="RWU50" s="466" t="s">
        <v>970</v>
      </c>
      <c r="RWV50" s="466" t="s">
        <v>971</v>
      </c>
      <c r="RWW50" s="466" t="s">
        <v>972</v>
      </c>
      <c r="RWX50" s="466" t="s">
        <v>973</v>
      </c>
      <c r="RWY50" s="284">
        <v>35000000</v>
      </c>
      <c r="RWZ50" s="276" t="s">
        <v>2836</v>
      </c>
      <c r="RXA50" s="463" t="s">
        <v>933</v>
      </c>
      <c r="RXB50" s="465" t="s">
        <v>969</v>
      </c>
      <c r="RXC50" s="466" t="s">
        <v>970</v>
      </c>
      <c r="RXD50" s="466" t="s">
        <v>971</v>
      </c>
      <c r="RXE50" s="466" t="s">
        <v>972</v>
      </c>
      <c r="RXF50" s="466" t="s">
        <v>973</v>
      </c>
      <c r="RXG50" s="284">
        <v>35000000</v>
      </c>
      <c r="RXH50" s="276" t="s">
        <v>2836</v>
      </c>
      <c r="RXI50" s="463" t="s">
        <v>933</v>
      </c>
      <c r="RXJ50" s="465" t="s">
        <v>969</v>
      </c>
      <c r="RXK50" s="466" t="s">
        <v>970</v>
      </c>
      <c r="RXL50" s="466" t="s">
        <v>971</v>
      </c>
      <c r="RXM50" s="466" t="s">
        <v>972</v>
      </c>
      <c r="RXN50" s="466" t="s">
        <v>973</v>
      </c>
      <c r="RXO50" s="284">
        <v>35000000</v>
      </c>
      <c r="RXP50" s="276" t="s">
        <v>2836</v>
      </c>
      <c r="RXQ50" s="463" t="s">
        <v>933</v>
      </c>
      <c r="RXR50" s="465" t="s">
        <v>969</v>
      </c>
      <c r="RXS50" s="466" t="s">
        <v>970</v>
      </c>
      <c r="RXT50" s="466" t="s">
        <v>971</v>
      </c>
      <c r="RXU50" s="466" t="s">
        <v>972</v>
      </c>
      <c r="RXV50" s="466" t="s">
        <v>973</v>
      </c>
      <c r="RXW50" s="284">
        <v>35000000</v>
      </c>
      <c r="RXX50" s="276" t="s">
        <v>2836</v>
      </c>
      <c r="RXY50" s="463" t="s">
        <v>933</v>
      </c>
      <c r="RXZ50" s="465" t="s">
        <v>969</v>
      </c>
      <c r="RYA50" s="466" t="s">
        <v>970</v>
      </c>
      <c r="RYB50" s="466" t="s">
        <v>971</v>
      </c>
      <c r="RYC50" s="466" t="s">
        <v>972</v>
      </c>
      <c r="RYD50" s="466" t="s">
        <v>973</v>
      </c>
      <c r="RYE50" s="284">
        <v>35000000</v>
      </c>
      <c r="RYF50" s="276" t="s">
        <v>2836</v>
      </c>
      <c r="RYG50" s="463" t="s">
        <v>933</v>
      </c>
      <c r="RYH50" s="465" t="s">
        <v>969</v>
      </c>
      <c r="RYI50" s="466" t="s">
        <v>970</v>
      </c>
      <c r="RYJ50" s="466" t="s">
        <v>971</v>
      </c>
      <c r="RYK50" s="466" t="s">
        <v>972</v>
      </c>
      <c r="RYL50" s="466" t="s">
        <v>973</v>
      </c>
      <c r="RYM50" s="284">
        <v>35000000</v>
      </c>
      <c r="RYN50" s="276" t="s">
        <v>2836</v>
      </c>
      <c r="RYO50" s="463" t="s">
        <v>933</v>
      </c>
      <c r="RYP50" s="465" t="s">
        <v>969</v>
      </c>
      <c r="RYQ50" s="466" t="s">
        <v>970</v>
      </c>
      <c r="RYR50" s="466" t="s">
        <v>971</v>
      </c>
      <c r="RYS50" s="466" t="s">
        <v>972</v>
      </c>
      <c r="RYT50" s="466" t="s">
        <v>973</v>
      </c>
      <c r="RYU50" s="284">
        <v>35000000</v>
      </c>
      <c r="RYV50" s="276" t="s">
        <v>2836</v>
      </c>
      <c r="RYW50" s="463" t="s">
        <v>933</v>
      </c>
      <c r="RYX50" s="465" t="s">
        <v>969</v>
      </c>
      <c r="RYY50" s="466" t="s">
        <v>970</v>
      </c>
      <c r="RYZ50" s="466" t="s">
        <v>971</v>
      </c>
      <c r="RZA50" s="466" t="s">
        <v>972</v>
      </c>
      <c r="RZB50" s="466" t="s">
        <v>973</v>
      </c>
      <c r="RZC50" s="284">
        <v>35000000</v>
      </c>
      <c r="RZD50" s="276" t="s">
        <v>2836</v>
      </c>
      <c r="RZE50" s="463" t="s">
        <v>933</v>
      </c>
      <c r="RZF50" s="465" t="s">
        <v>969</v>
      </c>
      <c r="RZG50" s="466" t="s">
        <v>970</v>
      </c>
      <c r="RZH50" s="466" t="s">
        <v>971</v>
      </c>
      <c r="RZI50" s="466" t="s">
        <v>972</v>
      </c>
      <c r="RZJ50" s="466" t="s">
        <v>973</v>
      </c>
      <c r="RZK50" s="284">
        <v>35000000</v>
      </c>
      <c r="RZL50" s="276" t="s">
        <v>2836</v>
      </c>
      <c r="RZM50" s="463" t="s">
        <v>933</v>
      </c>
      <c r="RZN50" s="465" t="s">
        <v>969</v>
      </c>
      <c r="RZO50" s="466" t="s">
        <v>970</v>
      </c>
      <c r="RZP50" s="466" t="s">
        <v>971</v>
      </c>
      <c r="RZQ50" s="466" t="s">
        <v>972</v>
      </c>
      <c r="RZR50" s="466" t="s">
        <v>973</v>
      </c>
      <c r="RZS50" s="284">
        <v>35000000</v>
      </c>
      <c r="RZT50" s="276" t="s">
        <v>2836</v>
      </c>
      <c r="RZU50" s="463" t="s">
        <v>933</v>
      </c>
      <c r="RZV50" s="465" t="s">
        <v>969</v>
      </c>
      <c r="RZW50" s="466" t="s">
        <v>970</v>
      </c>
      <c r="RZX50" s="466" t="s">
        <v>971</v>
      </c>
      <c r="RZY50" s="466" t="s">
        <v>972</v>
      </c>
      <c r="RZZ50" s="466" t="s">
        <v>973</v>
      </c>
      <c r="SAA50" s="284">
        <v>35000000</v>
      </c>
      <c r="SAB50" s="276" t="s">
        <v>2836</v>
      </c>
      <c r="SAC50" s="463" t="s">
        <v>933</v>
      </c>
      <c r="SAD50" s="465" t="s">
        <v>969</v>
      </c>
      <c r="SAE50" s="466" t="s">
        <v>970</v>
      </c>
      <c r="SAF50" s="466" t="s">
        <v>971</v>
      </c>
      <c r="SAG50" s="466" t="s">
        <v>972</v>
      </c>
      <c r="SAH50" s="466" t="s">
        <v>973</v>
      </c>
      <c r="SAI50" s="284">
        <v>35000000</v>
      </c>
      <c r="SAJ50" s="276" t="s">
        <v>2836</v>
      </c>
      <c r="SAK50" s="463" t="s">
        <v>933</v>
      </c>
      <c r="SAL50" s="465" t="s">
        <v>969</v>
      </c>
      <c r="SAM50" s="466" t="s">
        <v>970</v>
      </c>
      <c r="SAN50" s="466" t="s">
        <v>971</v>
      </c>
      <c r="SAO50" s="466" t="s">
        <v>972</v>
      </c>
      <c r="SAP50" s="466" t="s">
        <v>973</v>
      </c>
      <c r="SAQ50" s="284">
        <v>35000000</v>
      </c>
      <c r="SAR50" s="276" t="s">
        <v>2836</v>
      </c>
      <c r="SAS50" s="463" t="s">
        <v>933</v>
      </c>
      <c r="SAT50" s="465" t="s">
        <v>969</v>
      </c>
      <c r="SAU50" s="466" t="s">
        <v>970</v>
      </c>
      <c r="SAV50" s="466" t="s">
        <v>971</v>
      </c>
      <c r="SAW50" s="466" t="s">
        <v>972</v>
      </c>
      <c r="SAX50" s="466" t="s">
        <v>973</v>
      </c>
      <c r="SAY50" s="284">
        <v>35000000</v>
      </c>
      <c r="SAZ50" s="276" t="s">
        <v>2836</v>
      </c>
      <c r="SBA50" s="463" t="s">
        <v>933</v>
      </c>
      <c r="SBB50" s="465" t="s">
        <v>969</v>
      </c>
      <c r="SBC50" s="466" t="s">
        <v>970</v>
      </c>
      <c r="SBD50" s="466" t="s">
        <v>971</v>
      </c>
      <c r="SBE50" s="466" t="s">
        <v>972</v>
      </c>
      <c r="SBF50" s="466" t="s">
        <v>973</v>
      </c>
      <c r="SBG50" s="284">
        <v>35000000</v>
      </c>
      <c r="SBH50" s="276" t="s">
        <v>2836</v>
      </c>
      <c r="SBI50" s="463" t="s">
        <v>933</v>
      </c>
      <c r="SBJ50" s="465" t="s">
        <v>969</v>
      </c>
      <c r="SBK50" s="466" t="s">
        <v>970</v>
      </c>
      <c r="SBL50" s="466" t="s">
        <v>971</v>
      </c>
      <c r="SBM50" s="466" t="s">
        <v>972</v>
      </c>
      <c r="SBN50" s="466" t="s">
        <v>973</v>
      </c>
      <c r="SBO50" s="284">
        <v>35000000</v>
      </c>
      <c r="SBP50" s="276" t="s">
        <v>2836</v>
      </c>
      <c r="SBQ50" s="463" t="s">
        <v>933</v>
      </c>
      <c r="SBR50" s="465" t="s">
        <v>969</v>
      </c>
      <c r="SBS50" s="466" t="s">
        <v>970</v>
      </c>
      <c r="SBT50" s="466" t="s">
        <v>971</v>
      </c>
      <c r="SBU50" s="466" t="s">
        <v>972</v>
      </c>
      <c r="SBV50" s="466" t="s">
        <v>973</v>
      </c>
      <c r="SBW50" s="284">
        <v>35000000</v>
      </c>
      <c r="SBX50" s="276" t="s">
        <v>2836</v>
      </c>
      <c r="SBY50" s="463" t="s">
        <v>933</v>
      </c>
      <c r="SBZ50" s="465" t="s">
        <v>969</v>
      </c>
      <c r="SCA50" s="466" t="s">
        <v>970</v>
      </c>
      <c r="SCB50" s="466" t="s">
        <v>971</v>
      </c>
      <c r="SCC50" s="466" t="s">
        <v>972</v>
      </c>
      <c r="SCD50" s="466" t="s">
        <v>973</v>
      </c>
      <c r="SCE50" s="284">
        <v>35000000</v>
      </c>
      <c r="SCF50" s="276" t="s">
        <v>2836</v>
      </c>
      <c r="SCG50" s="463" t="s">
        <v>933</v>
      </c>
      <c r="SCH50" s="465" t="s">
        <v>969</v>
      </c>
      <c r="SCI50" s="466" t="s">
        <v>970</v>
      </c>
      <c r="SCJ50" s="466" t="s">
        <v>971</v>
      </c>
      <c r="SCK50" s="466" t="s">
        <v>972</v>
      </c>
      <c r="SCL50" s="466" t="s">
        <v>973</v>
      </c>
      <c r="SCM50" s="284">
        <v>35000000</v>
      </c>
      <c r="SCN50" s="276" t="s">
        <v>2836</v>
      </c>
      <c r="SCO50" s="463" t="s">
        <v>933</v>
      </c>
      <c r="SCP50" s="465" t="s">
        <v>969</v>
      </c>
      <c r="SCQ50" s="466" t="s">
        <v>970</v>
      </c>
      <c r="SCR50" s="466" t="s">
        <v>971</v>
      </c>
      <c r="SCS50" s="466" t="s">
        <v>972</v>
      </c>
      <c r="SCT50" s="466" t="s">
        <v>973</v>
      </c>
      <c r="SCU50" s="284">
        <v>35000000</v>
      </c>
      <c r="SCV50" s="276" t="s">
        <v>2836</v>
      </c>
      <c r="SCW50" s="463" t="s">
        <v>933</v>
      </c>
      <c r="SCX50" s="465" t="s">
        <v>969</v>
      </c>
      <c r="SCY50" s="466" t="s">
        <v>970</v>
      </c>
      <c r="SCZ50" s="466" t="s">
        <v>971</v>
      </c>
      <c r="SDA50" s="466" t="s">
        <v>972</v>
      </c>
      <c r="SDB50" s="466" t="s">
        <v>973</v>
      </c>
      <c r="SDC50" s="284">
        <v>35000000</v>
      </c>
      <c r="SDD50" s="276" t="s">
        <v>2836</v>
      </c>
      <c r="SDE50" s="463" t="s">
        <v>933</v>
      </c>
      <c r="SDF50" s="465" t="s">
        <v>969</v>
      </c>
      <c r="SDG50" s="466" t="s">
        <v>970</v>
      </c>
      <c r="SDH50" s="466" t="s">
        <v>971</v>
      </c>
      <c r="SDI50" s="466" t="s">
        <v>972</v>
      </c>
      <c r="SDJ50" s="466" t="s">
        <v>973</v>
      </c>
      <c r="SDK50" s="284">
        <v>35000000</v>
      </c>
      <c r="SDL50" s="276" t="s">
        <v>2836</v>
      </c>
      <c r="SDM50" s="463" t="s">
        <v>933</v>
      </c>
      <c r="SDN50" s="465" t="s">
        <v>969</v>
      </c>
      <c r="SDO50" s="466" t="s">
        <v>970</v>
      </c>
      <c r="SDP50" s="466" t="s">
        <v>971</v>
      </c>
      <c r="SDQ50" s="466" t="s">
        <v>972</v>
      </c>
      <c r="SDR50" s="466" t="s">
        <v>973</v>
      </c>
      <c r="SDS50" s="284">
        <v>35000000</v>
      </c>
      <c r="SDT50" s="276" t="s">
        <v>2836</v>
      </c>
      <c r="SDU50" s="463" t="s">
        <v>933</v>
      </c>
      <c r="SDV50" s="465" t="s">
        <v>969</v>
      </c>
      <c r="SDW50" s="466" t="s">
        <v>970</v>
      </c>
      <c r="SDX50" s="466" t="s">
        <v>971</v>
      </c>
      <c r="SDY50" s="466" t="s">
        <v>972</v>
      </c>
      <c r="SDZ50" s="466" t="s">
        <v>973</v>
      </c>
      <c r="SEA50" s="284">
        <v>35000000</v>
      </c>
      <c r="SEB50" s="276" t="s">
        <v>2836</v>
      </c>
      <c r="SEC50" s="463" t="s">
        <v>933</v>
      </c>
      <c r="SED50" s="465" t="s">
        <v>969</v>
      </c>
      <c r="SEE50" s="466" t="s">
        <v>970</v>
      </c>
      <c r="SEF50" s="466" t="s">
        <v>971</v>
      </c>
      <c r="SEG50" s="466" t="s">
        <v>972</v>
      </c>
      <c r="SEH50" s="466" t="s">
        <v>973</v>
      </c>
      <c r="SEI50" s="284">
        <v>35000000</v>
      </c>
      <c r="SEJ50" s="276" t="s">
        <v>2836</v>
      </c>
      <c r="SEK50" s="463" t="s">
        <v>933</v>
      </c>
      <c r="SEL50" s="465" t="s">
        <v>969</v>
      </c>
      <c r="SEM50" s="466" t="s">
        <v>970</v>
      </c>
      <c r="SEN50" s="466" t="s">
        <v>971</v>
      </c>
      <c r="SEO50" s="466" t="s">
        <v>972</v>
      </c>
      <c r="SEP50" s="466" t="s">
        <v>973</v>
      </c>
      <c r="SEQ50" s="284">
        <v>35000000</v>
      </c>
      <c r="SER50" s="276" t="s">
        <v>2836</v>
      </c>
      <c r="SES50" s="463" t="s">
        <v>933</v>
      </c>
      <c r="SET50" s="465" t="s">
        <v>969</v>
      </c>
      <c r="SEU50" s="466" t="s">
        <v>970</v>
      </c>
      <c r="SEV50" s="466" t="s">
        <v>971</v>
      </c>
      <c r="SEW50" s="466" t="s">
        <v>972</v>
      </c>
      <c r="SEX50" s="466" t="s">
        <v>973</v>
      </c>
      <c r="SEY50" s="284">
        <v>35000000</v>
      </c>
      <c r="SEZ50" s="276" t="s">
        <v>2836</v>
      </c>
      <c r="SFA50" s="463" t="s">
        <v>933</v>
      </c>
      <c r="SFB50" s="465" t="s">
        <v>969</v>
      </c>
      <c r="SFC50" s="466" t="s">
        <v>970</v>
      </c>
      <c r="SFD50" s="466" t="s">
        <v>971</v>
      </c>
      <c r="SFE50" s="466" t="s">
        <v>972</v>
      </c>
      <c r="SFF50" s="466" t="s">
        <v>973</v>
      </c>
      <c r="SFG50" s="284">
        <v>35000000</v>
      </c>
      <c r="SFH50" s="276" t="s">
        <v>2836</v>
      </c>
      <c r="SFI50" s="463" t="s">
        <v>933</v>
      </c>
      <c r="SFJ50" s="465" t="s">
        <v>969</v>
      </c>
      <c r="SFK50" s="466" t="s">
        <v>970</v>
      </c>
      <c r="SFL50" s="466" t="s">
        <v>971</v>
      </c>
      <c r="SFM50" s="466" t="s">
        <v>972</v>
      </c>
      <c r="SFN50" s="466" t="s">
        <v>973</v>
      </c>
      <c r="SFO50" s="284">
        <v>35000000</v>
      </c>
      <c r="SFP50" s="276" t="s">
        <v>2836</v>
      </c>
      <c r="SFQ50" s="463" t="s">
        <v>933</v>
      </c>
      <c r="SFR50" s="465" t="s">
        <v>969</v>
      </c>
      <c r="SFS50" s="466" t="s">
        <v>970</v>
      </c>
      <c r="SFT50" s="466" t="s">
        <v>971</v>
      </c>
      <c r="SFU50" s="466" t="s">
        <v>972</v>
      </c>
      <c r="SFV50" s="466" t="s">
        <v>973</v>
      </c>
      <c r="SFW50" s="284">
        <v>35000000</v>
      </c>
      <c r="SFX50" s="276" t="s">
        <v>2836</v>
      </c>
      <c r="SFY50" s="463" t="s">
        <v>933</v>
      </c>
      <c r="SFZ50" s="465" t="s">
        <v>969</v>
      </c>
      <c r="SGA50" s="466" t="s">
        <v>970</v>
      </c>
      <c r="SGB50" s="466" t="s">
        <v>971</v>
      </c>
      <c r="SGC50" s="466" t="s">
        <v>972</v>
      </c>
      <c r="SGD50" s="466" t="s">
        <v>973</v>
      </c>
      <c r="SGE50" s="284">
        <v>35000000</v>
      </c>
      <c r="SGF50" s="276" t="s">
        <v>2836</v>
      </c>
      <c r="SGG50" s="463" t="s">
        <v>933</v>
      </c>
      <c r="SGH50" s="465" t="s">
        <v>969</v>
      </c>
      <c r="SGI50" s="466" t="s">
        <v>970</v>
      </c>
      <c r="SGJ50" s="466" t="s">
        <v>971</v>
      </c>
      <c r="SGK50" s="466" t="s">
        <v>972</v>
      </c>
      <c r="SGL50" s="466" t="s">
        <v>973</v>
      </c>
      <c r="SGM50" s="284">
        <v>35000000</v>
      </c>
      <c r="SGN50" s="276" t="s">
        <v>2836</v>
      </c>
      <c r="SGO50" s="463" t="s">
        <v>933</v>
      </c>
      <c r="SGP50" s="465" t="s">
        <v>969</v>
      </c>
      <c r="SGQ50" s="466" t="s">
        <v>970</v>
      </c>
      <c r="SGR50" s="466" t="s">
        <v>971</v>
      </c>
      <c r="SGS50" s="466" t="s">
        <v>972</v>
      </c>
      <c r="SGT50" s="466" t="s">
        <v>973</v>
      </c>
      <c r="SGU50" s="284">
        <v>35000000</v>
      </c>
      <c r="SGV50" s="276" t="s">
        <v>2836</v>
      </c>
      <c r="SGW50" s="463" t="s">
        <v>933</v>
      </c>
      <c r="SGX50" s="465" t="s">
        <v>969</v>
      </c>
      <c r="SGY50" s="466" t="s">
        <v>970</v>
      </c>
      <c r="SGZ50" s="466" t="s">
        <v>971</v>
      </c>
      <c r="SHA50" s="466" t="s">
        <v>972</v>
      </c>
      <c r="SHB50" s="466" t="s">
        <v>973</v>
      </c>
      <c r="SHC50" s="284">
        <v>35000000</v>
      </c>
      <c r="SHD50" s="276" t="s">
        <v>2836</v>
      </c>
      <c r="SHE50" s="463" t="s">
        <v>933</v>
      </c>
      <c r="SHF50" s="465" t="s">
        <v>969</v>
      </c>
      <c r="SHG50" s="466" t="s">
        <v>970</v>
      </c>
      <c r="SHH50" s="466" t="s">
        <v>971</v>
      </c>
      <c r="SHI50" s="466" t="s">
        <v>972</v>
      </c>
      <c r="SHJ50" s="466" t="s">
        <v>973</v>
      </c>
      <c r="SHK50" s="284">
        <v>35000000</v>
      </c>
      <c r="SHL50" s="276" t="s">
        <v>2836</v>
      </c>
      <c r="SHM50" s="463" t="s">
        <v>933</v>
      </c>
      <c r="SHN50" s="465" t="s">
        <v>969</v>
      </c>
      <c r="SHO50" s="466" t="s">
        <v>970</v>
      </c>
      <c r="SHP50" s="466" t="s">
        <v>971</v>
      </c>
      <c r="SHQ50" s="466" t="s">
        <v>972</v>
      </c>
      <c r="SHR50" s="466" t="s">
        <v>973</v>
      </c>
      <c r="SHS50" s="284">
        <v>35000000</v>
      </c>
      <c r="SHT50" s="276" t="s">
        <v>2836</v>
      </c>
      <c r="SHU50" s="463" t="s">
        <v>933</v>
      </c>
      <c r="SHV50" s="465" t="s">
        <v>969</v>
      </c>
      <c r="SHW50" s="466" t="s">
        <v>970</v>
      </c>
      <c r="SHX50" s="466" t="s">
        <v>971</v>
      </c>
      <c r="SHY50" s="466" t="s">
        <v>972</v>
      </c>
      <c r="SHZ50" s="466" t="s">
        <v>973</v>
      </c>
      <c r="SIA50" s="284">
        <v>35000000</v>
      </c>
      <c r="SIB50" s="276" t="s">
        <v>2836</v>
      </c>
      <c r="SIC50" s="463" t="s">
        <v>933</v>
      </c>
      <c r="SID50" s="465" t="s">
        <v>969</v>
      </c>
      <c r="SIE50" s="466" t="s">
        <v>970</v>
      </c>
      <c r="SIF50" s="466" t="s">
        <v>971</v>
      </c>
      <c r="SIG50" s="466" t="s">
        <v>972</v>
      </c>
      <c r="SIH50" s="466" t="s">
        <v>973</v>
      </c>
      <c r="SII50" s="284">
        <v>35000000</v>
      </c>
      <c r="SIJ50" s="276" t="s">
        <v>2836</v>
      </c>
      <c r="SIK50" s="463" t="s">
        <v>933</v>
      </c>
      <c r="SIL50" s="465" t="s">
        <v>969</v>
      </c>
      <c r="SIM50" s="466" t="s">
        <v>970</v>
      </c>
      <c r="SIN50" s="466" t="s">
        <v>971</v>
      </c>
      <c r="SIO50" s="466" t="s">
        <v>972</v>
      </c>
      <c r="SIP50" s="466" t="s">
        <v>973</v>
      </c>
      <c r="SIQ50" s="284">
        <v>35000000</v>
      </c>
      <c r="SIR50" s="276" t="s">
        <v>2836</v>
      </c>
      <c r="SIS50" s="463" t="s">
        <v>933</v>
      </c>
      <c r="SIT50" s="465" t="s">
        <v>969</v>
      </c>
      <c r="SIU50" s="466" t="s">
        <v>970</v>
      </c>
      <c r="SIV50" s="466" t="s">
        <v>971</v>
      </c>
      <c r="SIW50" s="466" t="s">
        <v>972</v>
      </c>
      <c r="SIX50" s="466" t="s">
        <v>973</v>
      </c>
      <c r="SIY50" s="284">
        <v>35000000</v>
      </c>
      <c r="SIZ50" s="276" t="s">
        <v>2836</v>
      </c>
      <c r="SJA50" s="463" t="s">
        <v>933</v>
      </c>
      <c r="SJB50" s="465" t="s">
        <v>969</v>
      </c>
      <c r="SJC50" s="466" t="s">
        <v>970</v>
      </c>
      <c r="SJD50" s="466" t="s">
        <v>971</v>
      </c>
      <c r="SJE50" s="466" t="s">
        <v>972</v>
      </c>
      <c r="SJF50" s="466" t="s">
        <v>973</v>
      </c>
      <c r="SJG50" s="284">
        <v>35000000</v>
      </c>
      <c r="SJH50" s="276" t="s">
        <v>2836</v>
      </c>
      <c r="SJI50" s="463" t="s">
        <v>933</v>
      </c>
      <c r="SJJ50" s="465" t="s">
        <v>969</v>
      </c>
      <c r="SJK50" s="466" t="s">
        <v>970</v>
      </c>
      <c r="SJL50" s="466" t="s">
        <v>971</v>
      </c>
      <c r="SJM50" s="466" t="s">
        <v>972</v>
      </c>
      <c r="SJN50" s="466" t="s">
        <v>973</v>
      </c>
      <c r="SJO50" s="284">
        <v>35000000</v>
      </c>
      <c r="SJP50" s="276" t="s">
        <v>2836</v>
      </c>
      <c r="SJQ50" s="463" t="s">
        <v>933</v>
      </c>
      <c r="SJR50" s="465" t="s">
        <v>969</v>
      </c>
      <c r="SJS50" s="466" t="s">
        <v>970</v>
      </c>
      <c r="SJT50" s="466" t="s">
        <v>971</v>
      </c>
      <c r="SJU50" s="466" t="s">
        <v>972</v>
      </c>
      <c r="SJV50" s="466" t="s">
        <v>973</v>
      </c>
      <c r="SJW50" s="284">
        <v>35000000</v>
      </c>
      <c r="SJX50" s="276" t="s">
        <v>2836</v>
      </c>
      <c r="SJY50" s="463" t="s">
        <v>933</v>
      </c>
      <c r="SJZ50" s="465" t="s">
        <v>969</v>
      </c>
      <c r="SKA50" s="466" t="s">
        <v>970</v>
      </c>
      <c r="SKB50" s="466" t="s">
        <v>971</v>
      </c>
      <c r="SKC50" s="466" t="s">
        <v>972</v>
      </c>
      <c r="SKD50" s="466" t="s">
        <v>973</v>
      </c>
      <c r="SKE50" s="284">
        <v>35000000</v>
      </c>
      <c r="SKF50" s="276" t="s">
        <v>2836</v>
      </c>
      <c r="SKG50" s="463" t="s">
        <v>933</v>
      </c>
      <c r="SKH50" s="465" t="s">
        <v>969</v>
      </c>
      <c r="SKI50" s="466" t="s">
        <v>970</v>
      </c>
      <c r="SKJ50" s="466" t="s">
        <v>971</v>
      </c>
      <c r="SKK50" s="466" t="s">
        <v>972</v>
      </c>
      <c r="SKL50" s="466" t="s">
        <v>973</v>
      </c>
      <c r="SKM50" s="284">
        <v>35000000</v>
      </c>
      <c r="SKN50" s="276" t="s">
        <v>2836</v>
      </c>
      <c r="SKO50" s="463" t="s">
        <v>933</v>
      </c>
      <c r="SKP50" s="465" t="s">
        <v>969</v>
      </c>
      <c r="SKQ50" s="466" t="s">
        <v>970</v>
      </c>
      <c r="SKR50" s="466" t="s">
        <v>971</v>
      </c>
      <c r="SKS50" s="466" t="s">
        <v>972</v>
      </c>
      <c r="SKT50" s="466" t="s">
        <v>973</v>
      </c>
      <c r="SKU50" s="284">
        <v>35000000</v>
      </c>
      <c r="SKV50" s="276" t="s">
        <v>2836</v>
      </c>
      <c r="SKW50" s="463" t="s">
        <v>933</v>
      </c>
      <c r="SKX50" s="465" t="s">
        <v>969</v>
      </c>
      <c r="SKY50" s="466" t="s">
        <v>970</v>
      </c>
      <c r="SKZ50" s="466" t="s">
        <v>971</v>
      </c>
      <c r="SLA50" s="466" t="s">
        <v>972</v>
      </c>
      <c r="SLB50" s="466" t="s">
        <v>973</v>
      </c>
      <c r="SLC50" s="284">
        <v>35000000</v>
      </c>
      <c r="SLD50" s="276" t="s">
        <v>2836</v>
      </c>
      <c r="SLE50" s="463" t="s">
        <v>933</v>
      </c>
      <c r="SLF50" s="465" t="s">
        <v>969</v>
      </c>
      <c r="SLG50" s="466" t="s">
        <v>970</v>
      </c>
      <c r="SLH50" s="466" t="s">
        <v>971</v>
      </c>
      <c r="SLI50" s="466" t="s">
        <v>972</v>
      </c>
      <c r="SLJ50" s="466" t="s">
        <v>973</v>
      </c>
      <c r="SLK50" s="284">
        <v>35000000</v>
      </c>
      <c r="SLL50" s="276" t="s">
        <v>2836</v>
      </c>
      <c r="SLM50" s="463" t="s">
        <v>933</v>
      </c>
      <c r="SLN50" s="465" t="s">
        <v>969</v>
      </c>
      <c r="SLO50" s="466" t="s">
        <v>970</v>
      </c>
      <c r="SLP50" s="466" t="s">
        <v>971</v>
      </c>
      <c r="SLQ50" s="466" t="s">
        <v>972</v>
      </c>
      <c r="SLR50" s="466" t="s">
        <v>973</v>
      </c>
      <c r="SLS50" s="284">
        <v>35000000</v>
      </c>
      <c r="SLT50" s="276" t="s">
        <v>2836</v>
      </c>
      <c r="SLU50" s="463" t="s">
        <v>933</v>
      </c>
      <c r="SLV50" s="465" t="s">
        <v>969</v>
      </c>
      <c r="SLW50" s="466" t="s">
        <v>970</v>
      </c>
      <c r="SLX50" s="466" t="s">
        <v>971</v>
      </c>
      <c r="SLY50" s="466" t="s">
        <v>972</v>
      </c>
      <c r="SLZ50" s="466" t="s">
        <v>973</v>
      </c>
      <c r="SMA50" s="284">
        <v>35000000</v>
      </c>
      <c r="SMB50" s="276" t="s">
        <v>2836</v>
      </c>
      <c r="SMC50" s="463" t="s">
        <v>933</v>
      </c>
      <c r="SMD50" s="465" t="s">
        <v>969</v>
      </c>
      <c r="SME50" s="466" t="s">
        <v>970</v>
      </c>
      <c r="SMF50" s="466" t="s">
        <v>971</v>
      </c>
      <c r="SMG50" s="466" t="s">
        <v>972</v>
      </c>
      <c r="SMH50" s="466" t="s">
        <v>973</v>
      </c>
      <c r="SMI50" s="284">
        <v>35000000</v>
      </c>
      <c r="SMJ50" s="276" t="s">
        <v>2836</v>
      </c>
      <c r="SMK50" s="463" t="s">
        <v>933</v>
      </c>
      <c r="SML50" s="465" t="s">
        <v>969</v>
      </c>
      <c r="SMM50" s="466" t="s">
        <v>970</v>
      </c>
      <c r="SMN50" s="466" t="s">
        <v>971</v>
      </c>
      <c r="SMO50" s="466" t="s">
        <v>972</v>
      </c>
      <c r="SMP50" s="466" t="s">
        <v>973</v>
      </c>
      <c r="SMQ50" s="284">
        <v>35000000</v>
      </c>
      <c r="SMR50" s="276" t="s">
        <v>2836</v>
      </c>
      <c r="SMS50" s="463" t="s">
        <v>933</v>
      </c>
      <c r="SMT50" s="465" t="s">
        <v>969</v>
      </c>
      <c r="SMU50" s="466" t="s">
        <v>970</v>
      </c>
      <c r="SMV50" s="466" t="s">
        <v>971</v>
      </c>
      <c r="SMW50" s="466" t="s">
        <v>972</v>
      </c>
      <c r="SMX50" s="466" t="s">
        <v>973</v>
      </c>
      <c r="SMY50" s="284">
        <v>35000000</v>
      </c>
      <c r="SMZ50" s="276" t="s">
        <v>2836</v>
      </c>
      <c r="SNA50" s="463" t="s">
        <v>933</v>
      </c>
      <c r="SNB50" s="465" t="s">
        <v>969</v>
      </c>
      <c r="SNC50" s="466" t="s">
        <v>970</v>
      </c>
      <c r="SND50" s="466" t="s">
        <v>971</v>
      </c>
      <c r="SNE50" s="466" t="s">
        <v>972</v>
      </c>
      <c r="SNF50" s="466" t="s">
        <v>973</v>
      </c>
      <c r="SNG50" s="284">
        <v>35000000</v>
      </c>
      <c r="SNH50" s="276" t="s">
        <v>2836</v>
      </c>
      <c r="SNI50" s="463" t="s">
        <v>933</v>
      </c>
      <c r="SNJ50" s="465" t="s">
        <v>969</v>
      </c>
      <c r="SNK50" s="466" t="s">
        <v>970</v>
      </c>
      <c r="SNL50" s="466" t="s">
        <v>971</v>
      </c>
      <c r="SNM50" s="466" t="s">
        <v>972</v>
      </c>
      <c r="SNN50" s="466" t="s">
        <v>973</v>
      </c>
      <c r="SNO50" s="284">
        <v>35000000</v>
      </c>
      <c r="SNP50" s="276" t="s">
        <v>2836</v>
      </c>
      <c r="SNQ50" s="463" t="s">
        <v>933</v>
      </c>
      <c r="SNR50" s="465" t="s">
        <v>969</v>
      </c>
      <c r="SNS50" s="466" t="s">
        <v>970</v>
      </c>
      <c r="SNT50" s="466" t="s">
        <v>971</v>
      </c>
      <c r="SNU50" s="466" t="s">
        <v>972</v>
      </c>
      <c r="SNV50" s="466" t="s">
        <v>973</v>
      </c>
      <c r="SNW50" s="284">
        <v>35000000</v>
      </c>
      <c r="SNX50" s="276" t="s">
        <v>2836</v>
      </c>
      <c r="SNY50" s="463" t="s">
        <v>933</v>
      </c>
      <c r="SNZ50" s="465" t="s">
        <v>969</v>
      </c>
      <c r="SOA50" s="466" t="s">
        <v>970</v>
      </c>
      <c r="SOB50" s="466" t="s">
        <v>971</v>
      </c>
      <c r="SOC50" s="466" t="s">
        <v>972</v>
      </c>
      <c r="SOD50" s="466" t="s">
        <v>973</v>
      </c>
      <c r="SOE50" s="284">
        <v>35000000</v>
      </c>
      <c r="SOF50" s="276" t="s">
        <v>2836</v>
      </c>
      <c r="SOG50" s="463" t="s">
        <v>933</v>
      </c>
      <c r="SOH50" s="465" t="s">
        <v>969</v>
      </c>
      <c r="SOI50" s="466" t="s">
        <v>970</v>
      </c>
      <c r="SOJ50" s="466" t="s">
        <v>971</v>
      </c>
      <c r="SOK50" s="466" t="s">
        <v>972</v>
      </c>
      <c r="SOL50" s="466" t="s">
        <v>973</v>
      </c>
      <c r="SOM50" s="284">
        <v>35000000</v>
      </c>
      <c r="SON50" s="276" t="s">
        <v>2836</v>
      </c>
      <c r="SOO50" s="463" t="s">
        <v>933</v>
      </c>
      <c r="SOP50" s="465" t="s">
        <v>969</v>
      </c>
      <c r="SOQ50" s="466" t="s">
        <v>970</v>
      </c>
      <c r="SOR50" s="466" t="s">
        <v>971</v>
      </c>
      <c r="SOS50" s="466" t="s">
        <v>972</v>
      </c>
      <c r="SOT50" s="466" t="s">
        <v>973</v>
      </c>
      <c r="SOU50" s="284">
        <v>35000000</v>
      </c>
      <c r="SOV50" s="276" t="s">
        <v>2836</v>
      </c>
      <c r="SOW50" s="463" t="s">
        <v>933</v>
      </c>
      <c r="SOX50" s="465" t="s">
        <v>969</v>
      </c>
      <c r="SOY50" s="466" t="s">
        <v>970</v>
      </c>
      <c r="SOZ50" s="466" t="s">
        <v>971</v>
      </c>
      <c r="SPA50" s="466" t="s">
        <v>972</v>
      </c>
      <c r="SPB50" s="466" t="s">
        <v>973</v>
      </c>
      <c r="SPC50" s="284">
        <v>35000000</v>
      </c>
      <c r="SPD50" s="276" t="s">
        <v>2836</v>
      </c>
      <c r="SPE50" s="463" t="s">
        <v>933</v>
      </c>
      <c r="SPF50" s="465" t="s">
        <v>969</v>
      </c>
      <c r="SPG50" s="466" t="s">
        <v>970</v>
      </c>
      <c r="SPH50" s="466" t="s">
        <v>971</v>
      </c>
      <c r="SPI50" s="466" t="s">
        <v>972</v>
      </c>
      <c r="SPJ50" s="466" t="s">
        <v>973</v>
      </c>
      <c r="SPK50" s="284">
        <v>35000000</v>
      </c>
      <c r="SPL50" s="276" t="s">
        <v>2836</v>
      </c>
      <c r="SPM50" s="463" t="s">
        <v>933</v>
      </c>
      <c r="SPN50" s="465" t="s">
        <v>969</v>
      </c>
      <c r="SPO50" s="466" t="s">
        <v>970</v>
      </c>
      <c r="SPP50" s="466" t="s">
        <v>971</v>
      </c>
      <c r="SPQ50" s="466" t="s">
        <v>972</v>
      </c>
      <c r="SPR50" s="466" t="s">
        <v>973</v>
      </c>
      <c r="SPS50" s="284">
        <v>35000000</v>
      </c>
      <c r="SPT50" s="276" t="s">
        <v>2836</v>
      </c>
      <c r="SPU50" s="463" t="s">
        <v>933</v>
      </c>
      <c r="SPV50" s="465" t="s">
        <v>969</v>
      </c>
      <c r="SPW50" s="466" t="s">
        <v>970</v>
      </c>
      <c r="SPX50" s="466" t="s">
        <v>971</v>
      </c>
      <c r="SPY50" s="466" t="s">
        <v>972</v>
      </c>
      <c r="SPZ50" s="466" t="s">
        <v>973</v>
      </c>
      <c r="SQA50" s="284">
        <v>35000000</v>
      </c>
      <c r="SQB50" s="276" t="s">
        <v>2836</v>
      </c>
      <c r="SQC50" s="463" t="s">
        <v>933</v>
      </c>
      <c r="SQD50" s="465" t="s">
        <v>969</v>
      </c>
      <c r="SQE50" s="466" t="s">
        <v>970</v>
      </c>
      <c r="SQF50" s="466" t="s">
        <v>971</v>
      </c>
      <c r="SQG50" s="466" t="s">
        <v>972</v>
      </c>
      <c r="SQH50" s="466" t="s">
        <v>973</v>
      </c>
      <c r="SQI50" s="284">
        <v>35000000</v>
      </c>
      <c r="SQJ50" s="276" t="s">
        <v>2836</v>
      </c>
      <c r="SQK50" s="463" t="s">
        <v>933</v>
      </c>
      <c r="SQL50" s="465" t="s">
        <v>969</v>
      </c>
      <c r="SQM50" s="466" t="s">
        <v>970</v>
      </c>
      <c r="SQN50" s="466" t="s">
        <v>971</v>
      </c>
      <c r="SQO50" s="466" t="s">
        <v>972</v>
      </c>
      <c r="SQP50" s="466" t="s">
        <v>973</v>
      </c>
      <c r="SQQ50" s="284">
        <v>35000000</v>
      </c>
      <c r="SQR50" s="276" t="s">
        <v>2836</v>
      </c>
      <c r="SQS50" s="463" t="s">
        <v>933</v>
      </c>
      <c r="SQT50" s="465" t="s">
        <v>969</v>
      </c>
      <c r="SQU50" s="466" t="s">
        <v>970</v>
      </c>
      <c r="SQV50" s="466" t="s">
        <v>971</v>
      </c>
      <c r="SQW50" s="466" t="s">
        <v>972</v>
      </c>
      <c r="SQX50" s="466" t="s">
        <v>973</v>
      </c>
      <c r="SQY50" s="284">
        <v>35000000</v>
      </c>
      <c r="SQZ50" s="276" t="s">
        <v>2836</v>
      </c>
      <c r="SRA50" s="463" t="s">
        <v>933</v>
      </c>
      <c r="SRB50" s="465" t="s">
        <v>969</v>
      </c>
      <c r="SRC50" s="466" t="s">
        <v>970</v>
      </c>
      <c r="SRD50" s="466" t="s">
        <v>971</v>
      </c>
      <c r="SRE50" s="466" t="s">
        <v>972</v>
      </c>
      <c r="SRF50" s="466" t="s">
        <v>973</v>
      </c>
      <c r="SRG50" s="284">
        <v>35000000</v>
      </c>
      <c r="SRH50" s="276" t="s">
        <v>2836</v>
      </c>
      <c r="SRI50" s="463" t="s">
        <v>933</v>
      </c>
      <c r="SRJ50" s="465" t="s">
        <v>969</v>
      </c>
      <c r="SRK50" s="466" t="s">
        <v>970</v>
      </c>
      <c r="SRL50" s="466" t="s">
        <v>971</v>
      </c>
      <c r="SRM50" s="466" t="s">
        <v>972</v>
      </c>
      <c r="SRN50" s="466" t="s">
        <v>973</v>
      </c>
      <c r="SRO50" s="284">
        <v>35000000</v>
      </c>
      <c r="SRP50" s="276" t="s">
        <v>2836</v>
      </c>
      <c r="SRQ50" s="463" t="s">
        <v>933</v>
      </c>
      <c r="SRR50" s="465" t="s">
        <v>969</v>
      </c>
      <c r="SRS50" s="466" t="s">
        <v>970</v>
      </c>
      <c r="SRT50" s="466" t="s">
        <v>971</v>
      </c>
      <c r="SRU50" s="466" t="s">
        <v>972</v>
      </c>
      <c r="SRV50" s="466" t="s">
        <v>973</v>
      </c>
      <c r="SRW50" s="284">
        <v>35000000</v>
      </c>
      <c r="SRX50" s="276" t="s">
        <v>2836</v>
      </c>
      <c r="SRY50" s="463" t="s">
        <v>933</v>
      </c>
      <c r="SRZ50" s="465" t="s">
        <v>969</v>
      </c>
      <c r="SSA50" s="466" t="s">
        <v>970</v>
      </c>
      <c r="SSB50" s="466" t="s">
        <v>971</v>
      </c>
      <c r="SSC50" s="466" t="s">
        <v>972</v>
      </c>
      <c r="SSD50" s="466" t="s">
        <v>973</v>
      </c>
      <c r="SSE50" s="284">
        <v>35000000</v>
      </c>
      <c r="SSF50" s="276" t="s">
        <v>2836</v>
      </c>
      <c r="SSG50" s="463" t="s">
        <v>933</v>
      </c>
      <c r="SSH50" s="465" t="s">
        <v>969</v>
      </c>
      <c r="SSI50" s="466" t="s">
        <v>970</v>
      </c>
      <c r="SSJ50" s="466" t="s">
        <v>971</v>
      </c>
      <c r="SSK50" s="466" t="s">
        <v>972</v>
      </c>
      <c r="SSL50" s="466" t="s">
        <v>973</v>
      </c>
      <c r="SSM50" s="284">
        <v>35000000</v>
      </c>
      <c r="SSN50" s="276" t="s">
        <v>2836</v>
      </c>
      <c r="SSO50" s="463" t="s">
        <v>933</v>
      </c>
      <c r="SSP50" s="465" t="s">
        <v>969</v>
      </c>
      <c r="SSQ50" s="466" t="s">
        <v>970</v>
      </c>
      <c r="SSR50" s="466" t="s">
        <v>971</v>
      </c>
      <c r="SSS50" s="466" t="s">
        <v>972</v>
      </c>
      <c r="SST50" s="466" t="s">
        <v>973</v>
      </c>
      <c r="SSU50" s="284">
        <v>35000000</v>
      </c>
      <c r="SSV50" s="276" t="s">
        <v>2836</v>
      </c>
      <c r="SSW50" s="463" t="s">
        <v>933</v>
      </c>
      <c r="SSX50" s="465" t="s">
        <v>969</v>
      </c>
      <c r="SSY50" s="466" t="s">
        <v>970</v>
      </c>
      <c r="SSZ50" s="466" t="s">
        <v>971</v>
      </c>
      <c r="STA50" s="466" t="s">
        <v>972</v>
      </c>
      <c r="STB50" s="466" t="s">
        <v>973</v>
      </c>
      <c r="STC50" s="284">
        <v>35000000</v>
      </c>
      <c r="STD50" s="276" t="s">
        <v>2836</v>
      </c>
      <c r="STE50" s="463" t="s">
        <v>933</v>
      </c>
      <c r="STF50" s="465" t="s">
        <v>969</v>
      </c>
      <c r="STG50" s="466" t="s">
        <v>970</v>
      </c>
      <c r="STH50" s="466" t="s">
        <v>971</v>
      </c>
      <c r="STI50" s="466" t="s">
        <v>972</v>
      </c>
      <c r="STJ50" s="466" t="s">
        <v>973</v>
      </c>
      <c r="STK50" s="284">
        <v>35000000</v>
      </c>
      <c r="STL50" s="276" t="s">
        <v>2836</v>
      </c>
      <c r="STM50" s="463" t="s">
        <v>933</v>
      </c>
      <c r="STN50" s="465" t="s">
        <v>969</v>
      </c>
      <c r="STO50" s="466" t="s">
        <v>970</v>
      </c>
      <c r="STP50" s="466" t="s">
        <v>971</v>
      </c>
      <c r="STQ50" s="466" t="s">
        <v>972</v>
      </c>
      <c r="STR50" s="466" t="s">
        <v>973</v>
      </c>
      <c r="STS50" s="284">
        <v>35000000</v>
      </c>
      <c r="STT50" s="276" t="s">
        <v>2836</v>
      </c>
      <c r="STU50" s="463" t="s">
        <v>933</v>
      </c>
      <c r="STV50" s="465" t="s">
        <v>969</v>
      </c>
      <c r="STW50" s="466" t="s">
        <v>970</v>
      </c>
      <c r="STX50" s="466" t="s">
        <v>971</v>
      </c>
      <c r="STY50" s="466" t="s">
        <v>972</v>
      </c>
      <c r="STZ50" s="466" t="s">
        <v>973</v>
      </c>
      <c r="SUA50" s="284">
        <v>35000000</v>
      </c>
      <c r="SUB50" s="276" t="s">
        <v>2836</v>
      </c>
      <c r="SUC50" s="463" t="s">
        <v>933</v>
      </c>
      <c r="SUD50" s="465" t="s">
        <v>969</v>
      </c>
      <c r="SUE50" s="466" t="s">
        <v>970</v>
      </c>
      <c r="SUF50" s="466" t="s">
        <v>971</v>
      </c>
      <c r="SUG50" s="466" t="s">
        <v>972</v>
      </c>
      <c r="SUH50" s="466" t="s">
        <v>973</v>
      </c>
      <c r="SUI50" s="284">
        <v>35000000</v>
      </c>
      <c r="SUJ50" s="276" t="s">
        <v>2836</v>
      </c>
      <c r="SUK50" s="463" t="s">
        <v>933</v>
      </c>
      <c r="SUL50" s="465" t="s">
        <v>969</v>
      </c>
      <c r="SUM50" s="466" t="s">
        <v>970</v>
      </c>
      <c r="SUN50" s="466" t="s">
        <v>971</v>
      </c>
      <c r="SUO50" s="466" t="s">
        <v>972</v>
      </c>
      <c r="SUP50" s="466" t="s">
        <v>973</v>
      </c>
      <c r="SUQ50" s="284">
        <v>35000000</v>
      </c>
      <c r="SUR50" s="276" t="s">
        <v>2836</v>
      </c>
      <c r="SUS50" s="463" t="s">
        <v>933</v>
      </c>
      <c r="SUT50" s="465" t="s">
        <v>969</v>
      </c>
      <c r="SUU50" s="466" t="s">
        <v>970</v>
      </c>
      <c r="SUV50" s="466" t="s">
        <v>971</v>
      </c>
      <c r="SUW50" s="466" t="s">
        <v>972</v>
      </c>
      <c r="SUX50" s="466" t="s">
        <v>973</v>
      </c>
      <c r="SUY50" s="284">
        <v>35000000</v>
      </c>
      <c r="SUZ50" s="276" t="s">
        <v>2836</v>
      </c>
      <c r="SVA50" s="463" t="s">
        <v>933</v>
      </c>
      <c r="SVB50" s="465" t="s">
        <v>969</v>
      </c>
      <c r="SVC50" s="466" t="s">
        <v>970</v>
      </c>
      <c r="SVD50" s="466" t="s">
        <v>971</v>
      </c>
      <c r="SVE50" s="466" t="s">
        <v>972</v>
      </c>
      <c r="SVF50" s="466" t="s">
        <v>973</v>
      </c>
      <c r="SVG50" s="284">
        <v>35000000</v>
      </c>
      <c r="SVH50" s="276" t="s">
        <v>2836</v>
      </c>
      <c r="SVI50" s="463" t="s">
        <v>933</v>
      </c>
      <c r="SVJ50" s="465" t="s">
        <v>969</v>
      </c>
      <c r="SVK50" s="466" t="s">
        <v>970</v>
      </c>
      <c r="SVL50" s="466" t="s">
        <v>971</v>
      </c>
      <c r="SVM50" s="466" t="s">
        <v>972</v>
      </c>
      <c r="SVN50" s="466" t="s">
        <v>973</v>
      </c>
      <c r="SVO50" s="284">
        <v>35000000</v>
      </c>
      <c r="SVP50" s="276" t="s">
        <v>2836</v>
      </c>
      <c r="SVQ50" s="463" t="s">
        <v>933</v>
      </c>
      <c r="SVR50" s="465" t="s">
        <v>969</v>
      </c>
      <c r="SVS50" s="466" t="s">
        <v>970</v>
      </c>
      <c r="SVT50" s="466" t="s">
        <v>971</v>
      </c>
      <c r="SVU50" s="466" t="s">
        <v>972</v>
      </c>
      <c r="SVV50" s="466" t="s">
        <v>973</v>
      </c>
      <c r="SVW50" s="284">
        <v>35000000</v>
      </c>
      <c r="SVX50" s="276" t="s">
        <v>2836</v>
      </c>
      <c r="SVY50" s="463" t="s">
        <v>933</v>
      </c>
      <c r="SVZ50" s="465" t="s">
        <v>969</v>
      </c>
      <c r="SWA50" s="466" t="s">
        <v>970</v>
      </c>
      <c r="SWB50" s="466" t="s">
        <v>971</v>
      </c>
      <c r="SWC50" s="466" t="s">
        <v>972</v>
      </c>
      <c r="SWD50" s="466" t="s">
        <v>973</v>
      </c>
      <c r="SWE50" s="284">
        <v>35000000</v>
      </c>
      <c r="SWF50" s="276" t="s">
        <v>2836</v>
      </c>
      <c r="SWG50" s="463" t="s">
        <v>933</v>
      </c>
      <c r="SWH50" s="465" t="s">
        <v>969</v>
      </c>
      <c r="SWI50" s="466" t="s">
        <v>970</v>
      </c>
      <c r="SWJ50" s="466" t="s">
        <v>971</v>
      </c>
      <c r="SWK50" s="466" t="s">
        <v>972</v>
      </c>
      <c r="SWL50" s="466" t="s">
        <v>973</v>
      </c>
      <c r="SWM50" s="284">
        <v>35000000</v>
      </c>
      <c r="SWN50" s="276" t="s">
        <v>2836</v>
      </c>
      <c r="SWO50" s="463" t="s">
        <v>933</v>
      </c>
      <c r="SWP50" s="465" t="s">
        <v>969</v>
      </c>
      <c r="SWQ50" s="466" t="s">
        <v>970</v>
      </c>
      <c r="SWR50" s="466" t="s">
        <v>971</v>
      </c>
      <c r="SWS50" s="466" t="s">
        <v>972</v>
      </c>
      <c r="SWT50" s="466" t="s">
        <v>973</v>
      </c>
      <c r="SWU50" s="284">
        <v>35000000</v>
      </c>
      <c r="SWV50" s="276" t="s">
        <v>2836</v>
      </c>
      <c r="SWW50" s="463" t="s">
        <v>933</v>
      </c>
      <c r="SWX50" s="465" t="s">
        <v>969</v>
      </c>
      <c r="SWY50" s="466" t="s">
        <v>970</v>
      </c>
      <c r="SWZ50" s="466" t="s">
        <v>971</v>
      </c>
      <c r="SXA50" s="466" t="s">
        <v>972</v>
      </c>
      <c r="SXB50" s="466" t="s">
        <v>973</v>
      </c>
      <c r="SXC50" s="284">
        <v>35000000</v>
      </c>
      <c r="SXD50" s="276" t="s">
        <v>2836</v>
      </c>
      <c r="SXE50" s="463" t="s">
        <v>933</v>
      </c>
      <c r="SXF50" s="465" t="s">
        <v>969</v>
      </c>
      <c r="SXG50" s="466" t="s">
        <v>970</v>
      </c>
      <c r="SXH50" s="466" t="s">
        <v>971</v>
      </c>
      <c r="SXI50" s="466" t="s">
        <v>972</v>
      </c>
      <c r="SXJ50" s="466" t="s">
        <v>973</v>
      </c>
      <c r="SXK50" s="284">
        <v>35000000</v>
      </c>
      <c r="SXL50" s="276" t="s">
        <v>2836</v>
      </c>
      <c r="SXM50" s="463" t="s">
        <v>933</v>
      </c>
      <c r="SXN50" s="465" t="s">
        <v>969</v>
      </c>
      <c r="SXO50" s="466" t="s">
        <v>970</v>
      </c>
      <c r="SXP50" s="466" t="s">
        <v>971</v>
      </c>
      <c r="SXQ50" s="466" t="s">
        <v>972</v>
      </c>
      <c r="SXR50" s="466" t="s">
        <v>973</v>
      </c>
      <c r="SXS50" s="284">
        <v>35000000</v>
      </c>
      <c r="SXT50" s="276" t="s">
        <v>2836</v>
      </c>
      <c r="SXU50" s="463" t="s">
        <v>933</v>
      </c>
      <c r="SXV50" s="465" t="s">
        <v>969</v>
      </c>
      <c r="SXW50" s="466" t="s">
        <v>970</v>
      </c>
      <c r="SXX50" s="466" t="s">
        <v>971</v>
      </c>
      <c r="SXY50" s="466" t="s">
        <v>972</v>
      </c>
      <c r="SXZ50" s="466" t="s">
        <v>973</v>
      </c>
      <c r="SYA50" s="284">
        <v>35000000</v>
      </c>
      <c r="SYB50" s="276" t="s">
        <v>2836</v>
      </c>
      <c r="SYC50" s="463" t="s">
        <v>933</v>
      </c>
      <c r="SYD50" s="465" t="s">
        <v>969</v>
      </c>
      <c r="SYE50" s="466" t="s">
        <v>970</v>
      </c>
      <c r="SYF50" s="466" t="s">
        <v>971</v>
      </c>
      <c r="SYG50" s="466" t="s">
        <v>972</v>
      </c>
      <c r="SYH50" s="466" t="s">
        <v>973</v>
      </c>
      <c r="SYI50" s="284">
        <v>35000000</v>
      </c>
      <c r="SYJ50" s="276" t="s">
        <v>2836</v>
      </c>
      <c r="SYK50" s="463" t="s">
        <v>933</v>
      </c>
      <c r="SYL50" s="465" t="s">
        <v>969</v>
      </c>
      <c r="SYM50" s="466" t="s">
        <v>970</v>
      </c>
      <c r="SYN50" s="466" t="s">
        <v>971</v>
      </c>
      <c r="SYO50" s="466" t="s">
        <v>972</v>
      </c>
      <c r="SYP50" s="466" t="s">
        <v>973</v>
      </c>
      <c r="SYQ50" s="284">
        <v>35000000</v>
      </c>
      <c r="SYR50" s="276" t="s">
        <v>2836</v>
      </c>
      <c r="SYS50" s="463" t="s">
        <v>933</v>
      </c>
      <c r="SYT50" s="465" t="s">
        <v>969</v>
      </c>
      <c r="SYU50" s="466" t="s">
        <v>970</v>
      </c>
      <c r="SYV50" s="466" t="s">
        <v>971</v>
      </c>
      <c r="SYW50" s="466" t="s">
        <v>972</v>
      </c>
      <c r="SYX50" s="466" t="s">
        <v>973</v>
      </c>
      <c r="SYY50" s="284">
        <v>35000000</v>
      </c>
      <c r="SYZ50" s="276" t="s">
        <v>2836</v>
      </c>
      <c r="SZA50" s="463" t="s">
        <v>933</v>
      </c>
      <c r="SZB50" s="465" t="s">
        <v>969</v>
      </c>
      <c r="SZC50" s="466" t="s">
        <v>970</v>
      </c>
      <c r="SZD50" s="466" t="s">
        <v>971</v>
      </c>
      <c r="SZE50" s="466" t="s">
        <v>972</v>
      </c>
      <c r="SZF50" s="466" t="s">
        <v>973</v>
      </c>
      <c r="SZG50" s="284">
        <v>35000000</v>
      </c>
      <c r="SZH50" s="276" t="s">
        <v>2836</v>
      </c>
      <c r="SZI50" s="463" t="s">
        <v>933</v>
      </c>
      <c r="SZJ50" s="465" t="s">
        <v>969</v>
      </c>
      <c r="SZK50" s="466" t="s">
        <v>970</v>
      </c>
      <c r="SZL50" s="466" t="s">
        <v>971</v>
      </c>
      <c r="SZM50" s="466" t="s">
        <v>972</v>
      </c>
      <c r="SZN50" s="466" t="s">
        <v>973</v>
      </c>
      <c r="SZO50" s="284">
        <v>35000000</v>
      </c>
      <c r="SZP50" s="276" t="s">
        <v>2836</v>
      </c>
      <c r="SZQ50" s="463" t="s">
        <v>933</v>
      </c>
      <c r="SZR50" s="465" t="s">
        <v>969</v>
      </c>
      <c r="SZS50" s="466" t="s">
        <v>970</v>
      </c>
      <c r="SZT50" s="466" t="s">
        <v>971</v>
      </c>
      <c r="SZU50" s="466" t="s">
        <v>972</v>
      </c>
      <c r="SZV50" s="466" t="s">
        <v>973</v>
      </c>
      <c r="SZW50" s="284">
        <v>35000000</v>
      </c>
      <c r="SZX50" s="276" t="s">
        <v>2836</v>
      </c>
      <c r="SZY50" s="463" t="s">
        <v>933</v>
      </c>
      <c r="SZZ50" s="465" t="s">
        <v>969</v>
      </c>
      <c r="TAA50" s="466" t="s">
        <v>970</v>
      </c>
      <c r="TAB50" s="466" t="s">
        <v>971</v>
      </c>
      <c r="TAC50" s="466" t="s">
        <v>972</v>
      </c>
      <c r="TAD50" s="466" t="s">
        <v>973</v>
      </c>
      <c r="TAE50" s="284">
        <v>35000000</v>
      </c>
      <c r="TAF50" s="276" t="s">
        <v>2836</v>
      </c>
      <c r="TAG50" s="463" t="s">
        <v>933</v>
      </c>
      <c r="TAH50" s="465" t="s">
        <v>969</v>
      </c>
      <c r="TAI50" s="466" t="s">
        <v>970</v>
      </c>
      <c r="TAJ50" s="466" t="s">
        <v>971</v>
      </c>
      <c r="TAK50" s="466" t="s">
        <v>972</v>
      </c>
      <c r="TAL50" s="466" t="s">
        <v>973</v>
      </c>
      <c r="TAM50" s="284">
        <v>35000000</v>
      </c>
      <c r="TAN50" s="276" t="s">
        <v>2836</v>
      </c>
      <c r="TAO50" s="463" t="s">
        <v>933</v>
      </c>
      <c r="TAP50" s="465" t="s">
        <v>969</v>
      </c>
      <c r="TAQ50" s="466" t="s">
        <v>970</v>
      </c>
      <c r="TAR50" s="466" t="s">
        <v>971</v>
      </c>
      <c r="TAS50" s="466" t="s">
        <v>972</v>
      </c>
      <c r="TAT50" s="466" t="s">
        <v>973</v>
      </c>
      <c r="TAU50" s="284">
        <v>35000000</v>
      </c>
      <c r="TAV50" s="276" t="s">
        <v>2836</v>
      </c>
      <c r="TAW50" s="463" t="s">
        <v>933</v>
      </c>
      <c r="TAX50" s="465" t="s">
        <v>969</v>
      </c>
      <c r="TAY50" s="466" t="s">
        <v>970</v>
      </c>
      <c r="TAZ50" s="466" t="s">
        <v>971</v>
      </c>
      <c r="TBA50" s="466" t="s">
        <v>972</v>
      </c>
      <c r="TBB50" s="466" t="s">
        <v>973</v>
      </c>
      <c r="TBC50" s="284">
        <v>35000000</v>
      </c>
      <c r="TBD50" s="276" t="s">
        <v>2836</v>
      </c>
      <c r="TBE50" s="463" t="s">
        <v>933</v>
      </c>
      <c r="TBF50" s="465" t="s">
        <v>969</v>
      </c>
      <c r="TBG50" s="466" t="s">
        <v>970</v>
      </c>
      <c r="TBH50" s="466" t="s">
        <v>971</v>
      </c>
      <c r="TBI50" s="466" t="s">
        <v>972</v>
      </c>
      <c r="TBJ50" s="466" t="s">
        <v>973</v>
      </c>
      <c r="TBK50" s="284">
        <v>35000000</v>
      </c>
      <c r="TBL50" s="276" t="s">
        <v>2836</v>
      </c>
      <c r="TBM50" s="463" t="s">
        <v>933</v>
      </c>
      <c r="TBN50" s="465" t="s">
        <v>969</v>
      </c>
      <c r="TBO50" s="466" t="s">
        <v>970</v>
      </c>
      <c r="TBP50" s="466" t="s">
        <v>971</v>
      </c>
      <c r="TBQ50" s="466" t="s">
        <v>972</v>
      </c>
      <c r="TBR50" s="466" t="s">
        <v>973</v>
      </c>
      <c r="TBS50" s="284">
        <v>35000000</v>
      </c>
      <c r="TBT50" s="276" t="s">
        <v>2836</v>
      </c>
      <c r="TBU50" s="463" t="s">
        <v>933</v>
      </c>
      <c r="TBV50" s="465" t="s">
        <v>969</v>
      </c>
      <c r="TBW50" s="466" t="s">
        <v>970</v>
      </c>
      <c r="TBX50" s="466" t="s">
        <v>971</v>
      </c>
      <c r="TBY50" s="466" t="s">
        <v>972</v>
      </c>
      <c r="TBZ50" s="466" t="s">
        <v>973</v>
      </c>
      <c r="TCA50" s="284">
        <v>35000000</v>
      </c>
      <c r="TCB50" s="276" t="s">
        <v>2836</v>
      </c>
      <c r="TCC50" s="463" t="s">
        <v>933</v>
      </c>
      <c r="TCD50" s="465" t="s">
        <v>969</v>
      </c>
      <c r="TCE50" s="466" t="s">
        <v>970</v>
      </c>
      <c r="TCF50" s="466" t="s">
        <v>971</v>
      </c>
      <c r="TCG50" s="466" t="s">
        <v>972</v>
      </c>
      <c r="TCH50" s="466" t="s">
        <v>973</v>
      </c>
      <c r="TCI50" s="284">
        <v>35000000</v>
      </c>
      <c r="TCJ50" s="276" t="s">
        <v>2836</v>
      </c>
      <c r="TCK50" s="463" t="s">
        <v>933</v>
      </c>
      <c r="TCL50" s="465" t="s">
        <v>969</v>
      </c>
      <c r="TCM50" s="466" t="s">
        <v>970</v>
      </c>
      <c r="TCN50" s="466" t="s">
        <v>971</v>
      </c>
      <c r="TCO50" s="466" t="s">
        <v>972</v>
      </c>
      <c r="TCP50" s="466" t="s">
        <v>973</v>
      </c>
      <c r="TCQ50" s="284">
        <v>35000000</v>
      </c>
      <c r="TCR50" s="276" t="s">
        <v>2836</v>
      </c>
      <c r="TCS50" s="463" t="s">
        <v>933</v>
      </c>
      <c r="TCT50" s="465" t="s">
        <v>969</v>
      </c>
      <c r="TCU50" s="466" t="s">
        <v>970</v>
      </c>
      <c r="TCV50" s="466" t="s">
        <v>971</v>
      </c>
      <c r="TCW50" s="466" t="s">
        <v>972</v>
      </c>
      <c r="TCX50" s="466" t="s">
        <v>973</v>
      </c>
      <c r="TCY50" s="284">
        <v>35000000</v>
      </c>
      <c r="TCZ50" s="276" t="s">
        <v>2836</v>
      </c>
      <c r="TDA50" s="463" t="s">
        <v>933</v>
      </c>
      <c r="TDB50" s="465" t="s">
        <v>969</v>
      </c>
      <c r="TDC50" s="466" t="s">
        <v>970</v>
      </c>
      <c r="TDD50" s="466" t="s">
        <v>971</v>
      </c>
      <c r="TDE50" s="466" t="s">
        <v>972</v>
      </c>
      <c r="TDF50" s="466" t="s">
        <v>973</v>
      </c>
      <c r="TDG50" s="284">
        <v>35000000</v>
      </c>
      <c r="TDH50" s="276" t="s">
        <v>2836</v>
      </c>
      <c r="TDI50" s="463" t="s">
        <v>933</v>
      </c>
      <c r="TDJ50" s="465" t="s">
        <v>969</v>
      </c>
      <c r="TDK50" s="466" t="s">
        <v>970</v>
      </c>
      <c r="TDL50" s="466" t="s">
        <v>971</v>
      </c>
      <c r="TDM50" s="466" t="s">
        <v>972</v>
      </c>
      <c r="TDN50" s="466" t="s">
        <v>973</v>
      </c>
      <c r="TDO50" s="284">
        <v>35000000</v>
      </c>
      <c r="TDP50" s="276" t="s">
        <v>2836</v>
      </c>
      <c r="TDQ50" s="463" t="s">
        <v>933</v>
      </c>
      <c r="TDR50" s="465" t="s">
        <v>969</v>
      </c>
      <c r="TDS50" s="466" t="s">
        <v>970</v>
      </c>
      <c r="TDT50" s="466" t="s">
        <v>971</v>
      </c>
      <c r="TDU50" s="466" t="s">
        <v>972</v>
      </c>
      <c r="TDV50" s="466" t="s">
        <v>973</v>
      </c>
      <c r="TDW50" s="284">
        <v>35000000</v>
      </c>
      <c r="TDX50" s="276" t="s">
        <v>2836</v>
      </c>
      <c r="TDY50" s="463" t="s">
        <v>933</v>
      </c>
      <c r="TDZ50" s="465" t="s">
        <v>969</v>
      </c>
      <c r="TEA50" s="466" t="s">
        <v>970</v>
      </c>
      <c r="TEB50" s="466" t="s">
        <v>971</v>
      </c>
      <c r="TEC50" s="466" t="s">
        <v>972</v>
      </c>
      <c r="TED50" s="466" t="s">
        <v>973</v>
      </c>
      <c r="TEE50" s="284">
        <v>35000000</v>
      </c>
      <c r="TEF50" s="276" t="s">
        <v>2836</v>
      </c>
      <c r="TEG50" s="463" t="s">
        <v>933</v>
      </c>
      <c r="TEH50" s="465" t="s">
        <v>969</v>
      </c>
      <c r="TEI50" s="466" t="s">
        <v>970</v>
      </c>
      <c r="TEJ50" s="466" t="s">
        <v>971</v>
      </c>
      <c r="TEK50" s="466" t="s">
        <v>972</v>
      </c>
      <c r="TEL50" s="466" t="s">
        <v>973</v>
      </c>
      <c r="TEM50" s="284">
        <v>35000000</v>
      </c>
      <c r="TEN50" s="276" t="s">
        <v>2836</v>
      </c>
      <c r="TEO50" s="463" t="s">
        <v>933</v>
      </c>
      <c r="TEP50" s="465" t="s">
        <v>969</v>
      </c>
      <c r="TEQ50" s="466" t="s">
        <v>970</v>
      </c>
      <c r="TER50" s="466" t="s">
        <v>971</v>
      </c>
      <c r="TES50" s="466" t="s">
        <v>972</v>
      </c>
      <c r="TET50" s="466" t="s">
        <v>973</v>
      </c>
      <c r="TEU50" s="284">
        <v>35000000</v>
      </c>
      <c r="TEV50" s="276" t="s">
        <v>2836</v>
      </c>
      <c r="TEW50" s="463" t="s">
        <v>933</v>
      </c>
      <c r="TEX50" s="465" t="s">
        <v>969</v>
      </c>
      <c r="TEY50" s="466" t="s">
        <v>970</v>
      </c>
      <c r="TEZ50" s="466" t="s">
        <v>971</v>
      </c>
      <c r="TFA50" s="466" t="s">
        <v>972</v>
      </c>
      <c r="TFB50" s="466" t="s">
        <v>973</v>
      </c>
      <c r="TFC50" s="284">
        <v>35000000</v>
      </c>
      <c r="TFD50" s="276" t="s">
        <v>2836</v>
      </c>
      <c r="TFE50" s="463" t="s">
        <v>933</v>
      </c>
      <c r="TFF50" s="465" t="s">
        <v>969</v>
      </c>
      <c r="TFG50" s="466" t="s">
        <v>970</v>
      </c>
      <c r="TFH50" s="466" t="s">
        <v>971</v>
      </c>
      <c r="TFI50" s="466" t="s">
        <v>972</v>
      </c>
      <c r="TFJ50" s="466" t="s">
        <v>973</v>
      </c>
      <c r="TFK50" s="284">
        <v>35000000</v>
      </c>
      <c r="TFL50" s="276" t="s">
        <v>2836</v>
      </c>
      <c r="TFM50" s="463" t="s">
        <v>933</v>
      </c>
      <c r="TFN50" s="465" t="s">
        <v>969</v>
      </c>
      <c r="TFO50" s="466" t="s">
        <v>970</v>
      </c>
      <c r="TFP50" s="466" t="s">
        <v>971</v>
      </c>
      <c r="TFQ50" s="466" t="s">
        <v>972</v>
      </c>
      <c r="TFR50" s="466" t="s">
        <v>973</v>
      </c>
      <c r="TFS50" s="284">
        <v>35000000</v>
      </c>
      <c r="TFT50" s="276" t="s">
        <v>2836</v>
      </c>
      <c r="TFU50" s="463" t="s">
        <v>933</v>
      </c>
      <c r="TFV50" s="465" t="s">
        <v>969</v>
      </c>
      <c r="TFW50" s="466" t="s">
        <v>970</v>
      </c>
      <c r="TFX50" s="466" t="s">
        <v>971</v>
      </c>
      <c r="TFY50" s="466" t="s">
        <v>972</v>
      </c>
      <c r="TFZ50" s="466" t="s">
        <v>973</v>
      </c>
      <c r="TGA50" s="284">
        <v>35000000</v>
      </c>
      <c r="TGB50" s="276" t="s">
        <v>2836</v>
      </c>
      <c r="TGC50" s="463" t="s">
        <v>933</v>
      </c>
      <c r="TGD50" s="465" t="s">
        <v>969</v>
      </c>
      <c r="TGE50" s="466" t="s">
        <v>970</v>
      </c>
      <c r="TGF50" s="466" t="s">
        <v>971</v>
      </c>
      <c r="TGG50" s="466" t="s">
        <v>972</v>
      </c>
      <c r="TGH50" s="466" t="s">
        <v>973</v>
      </c>
      <c r="TGI50" s="284">
        <v>35000000</v>
      </c>
      <c r="TGJ50" s="276" t="s">
        <v>2836</v>
      </c>
      <c r="TGK50" s="463" t="s">
        <v>933</v>
      </c>
      <c r="TGL50" s="465" t="s">
        <v>969</v>
      </c>
      <c r="TGM50" s="466" t="s">
        <v>970</v>
      </c>
      <c r="TGN50" s="466" t="s">
        <v>971</v>
      </c>
      <c r="TGO50" s="466" t="s">
        <v>972</v>
      </c>
      <c r="TGP50" s="466" t="s">
        <v>973</v>
      </c>
      <c r="TGQ50" s="284">
        <v>35000000</v>
      </c>
      <c r="TGR50" s="276" t="s">
        <v>2836</v>
      </c>
      <c r="TGS50" s="463" t="s">
        <v>933</v>
      </c>
      <c r="TGT50" s="465" t="s">
        <v>969</v>
      </c>
      <c r="TGU50" s="466" t="s">
        <v>970</v>
      </c>
      <c r="TGV50" s="466" t="s">
        <v>971</v>
      </c>
      <c r="TGW50" s="466" t="s">
        <v>972</v>
      </c>
      <c r="TGX50" s="466" t="s">
        <v>973</v>
      </c>
      <c r="TGY50" s="284">
        <v>35000000</v>
      </c>
      <c r="TGZ50" s="276" t="s">
        <v>2836</v>
      </c>
      <c r="THA50" s="463" t="s">
        <v>933</v>
      </c>
      <c r="THB50" s="465" t="s">
        <v>969</v>
      </c>
      <c r="THC50" s="466" t="s">
        <v>970</v>
      </c>
      <c r="THD50" s="466" t="s">
        <v>971</v>
      </c>
      <c r="THE50" s="466" t="s">
        <v>972</v>
      </c>
      <c r="THF50" s="466" t="s">
        <v>973</v>
      </c>
      <c r="THG50" s="284">
        <v>35000000</v>
      </c>
      <c r="THH50" s="276" t="s">
        <v>2836</v>
      </c>
      <c r="THI50" s="463" t="s">
        <v>933</v>
      </c>
      <c r="THJ50" s="465" t="s">
        <v>969</v>
      </c>
      <c r="THK50" s="466" t="s">
        <v>970</v>
      </c>
      <c r="THL50" s="466" t="s">
        <v>971</v>
      </c>
      <c r="THM50" s="466" t="s">
        <v>972</v>
      </c>
      <c r="THN50" s="466" t="s">
        <v>973</v>
      </c>
      <c r="THO50" s="284">
        <v>35000000</v>
      </c>
      <c r="THP50" s="276" t="s">
        <v>2836</v>
      </c>
      <c r="THQ50" s="463" t="s">
        <v>933</v>
      </c>
      <c r="THR50" s="465" t="s">
        <v>969</v>
      </c>
      <c r="THS50" s="466" t="s">
        <v>970</v>
      </c>
      <c r="THT50" s="466" t="s">
        <v>971</v>
      </c>
      <c r="THU50" s="466" t="s">
        <v>972</v>
      </c>
      <c r="THV50" s="466" t="s">
        <v>973</v>
      </c>
      <c r="THW50" s="284">
        <v>35000000</v>
      </c>
      <c r="THX50" s="276" t="s">
        <v>2836</v>
      </c>
      <c r="THY50" s="463" t="s">
        <v>933</v>
      </c>
      <c r="THZ50" s="465" t="s">
        <v>969</v>
      </c>
      <c r="TIA50" s="466" t="s">
        <v>970</v>
      </c>
      <c r="TIB50" s="466" t="s">
        <v>971</v>
      </c>
      <c r="TIC50" s="466" t="s">
        <v>972</v>
      </c>
      <c r="TID50" s="466" t="s">
        <v>973</v>
      </c>
      <c r="TIE50" s="284">
        <v>35000000</v>
      </c>
      <c r="TIF50" s="276" t="s">
        <v>2836</v>
      </c>
      <c r="TIG50" s="463" t="s">
        <v>933</v>
      </c>
      <c r="TIH50" s="465" t="s">
        <v>969</v>
      </c>
      <c r="TII50" s="466" t="s">
        <v>970</v>
      </c>
      <c r="TIJ50" s="466" t="s">
        <v>971</v>
      </c>
      <c r="TIK50" s="466" t="s">
        <v>972</v>
      </c>
      <c r="TIL50" s="466" t="s">
        <v>973</v>
      </c>
      <c r="TIM50" s="284">
        <v>35000000</v>
      </c>
      <c r="TIN50" s="276" t="s">
        <v>2836</v>
      </c>
      <c r="TIO50" s="463" t="s">
        <v>933</v>
      </c>
      <c r="TIP50" s="465" t="s">
        <v>969</v>
      </c>
      <c r="TIQ50" s="466" t="s">
        <v>970</v>
      </c>
      <c r="TIR50" s="466" t="s">
        <v>971</v>
      </c>
      <c r="TIS50" s="466" t="s">
        <v>972</v>
      </c>
      <c r="TIT50" s="466" t="s">
        <v>973</v>
      </c>
      <c r="TIU50" s="284">
        <v>35000000</v>
      </c>
      <c r="TIV50" s="276" t="s">
        <v>2836</v>
      </c>
      <c r="TIW50" s="463" t="s">
        <v>933</v>
      </c>
      <c r="TIX50" s="465" t="s">
        <v>969</v>
      </c>
      <c r="TIY50" s="466" t="s">
        <v>970</v>
      </c>
      <c r="TIZ50" s="466" t="s">
        <v>971</v>
      </c>
      <c r="TJA50" s="466" t="s">
        <v>972</v>
      </c>
      <c r="TJB50" s="466" t="s">
        <v>973</v>
      </c>
      <c r="TJC50" s="284">
        <v>35000000</v>
      </c>
      <c r="TJD50" s="276" t="s">
        <v>2836</v>
      </c>
      <c r="TJE50" s="463" t="s">
        <v>933</v>
      </c>
      <c r="TJF50" s="465" t="s">
        <v>969</v>
      </c>
      <c r="TJG50" s="466" t="s">
        <v>970</v>
      </c>
      <c r="TJH50" s="466" t="s">
        <v>971</v>
      </c>
      <c r="TJI50" s="466" t="s">
        <v>972</v>
      </c>
      <c r="TJJ50" s="466" t="s">
        <v>973</v>
      </c>
      <c r="TJK50" s="284">
        <v>35000000</v>
      </c>
      <c r="TJL50" s="276" t="s">
        <v>2836</v>
      </c>
      <c r="TJM50" s="463" t="s">
        <v>933</v>
      </c>
      <c r="TJN50" s="465" t="s">
        <v>969</v>
      </c>
      <c r="TJO50" s="466" t="s">
        <v>970</v>
      </c>
      <c r="TJP50" s="466" t="s">
        <v>971</v>
      </c>
      <c r="TJQ50" s="466" t="s">
        <v>972</v>
      </c>
      <c r="TJR50" s="466" t="s">
        <v>973</v>
      </c>
      <c r="TJS50" s="284">
        <v>35000000</v>
      </c>
      <c r="TJT50" s="276" t="s">
        <v>2836</v>
      </c>
      <c r="TJU50" s="463" t="s">
        <v>933</v>
      </c>
      <c r="TJV50" s="465" t="s">
        <v>969</v>
      </c>
      <c r="TJW50" s="466" t="s">
        <v>970</v>
      </c>
      <c r="TJX50" s="466" t="s">
        <v>971</v>
      </c>
      <c r="TJY50" s="466" t="s">
        <v>972</v>
      </c>
      <c r="TJZ50" s="466" t="s">
        <v>973</v>
      </c>
      <c r="TKA50" s="284">
        <v>35000000</v>
      </c>
      <c r="TKB50" s="276" t="s">
        <v>2836</v>
      </c>
      <c r="TKC50" s="463" t="s">
        <v>933</v>
      </c>
      <c r="TKD50" s="465" t="s">
        <v>969</v>
      </c>
      <c r="TKE50" s="466" t="s">
        <v>970</v>
      </c>
      <c r="TKF50" s="466" t="s">
        <v>971</v>
      </c>
      <c r="TKG50" s="466" t="s">
        <v>972</v>
      </c>
      <c r="TKH50" s="466" t="s">
        <v>973</v>
      </c>
      <c r="TKI50" s="284">
        <v>35000000</v>
      </c>
      <c r="TKJ50" s="276" t="s">
        <v>2836</v>
      </c>
      <c r="TKK50" s="463" t="s">
        <v>933</v>
      </c>
      <c r="TKL50" s="465" t="s">
        <v>969</v>
      </c>
      <c r="TKM50" s="466" t="s">
        <v>970</v>
      </c>
      <c r="TKN50" s="466" t="s">
        <v>971</v>
      </c>
      <c r="TKO50" s="466" t="s">
        <v>972</v>
      </c>
      <c r="TKP50" s="466" t="s">
        <v>973</v>
      </c>
      <c r="TKQ50" s="284">
        <v>35000000</v>
      </c>
      <c r="TKR50" s="276" t="s">
        <v>2836</v>
      </c>
      <c r="TKS50" s="463" t="s">
        <v>933</v>
      </c>
      <c r="TKT50" s="465" t="s">
        <v>969</v>
      </c>
      <c r="TKU50" s="466" t="s">
        <v>970</v>
      </c>
      <c r="TKV50" s="466" t="s">
        <v>971</v>
      </c>
      <c r="TKW50" s="466" t="s">
        <v>972</v>
      </c>
      <c r="TKX50" s="466" t="s">
        <v>973</v>
      </c>
      <c r="TKY50" s="284">
        <v>35000000</v>
      </c>
      <c r="TKZ50" s="276" t="s">
        <v>2836</v>
      </c>
      <c r="TLA50" s="463" t="s">
        <v>933</v>
      </c>
      <c r="TLB50" s="465" t="s">
        <v>969</v>
      </c>
      <c r="TLC50" s="466" t="s">
        <v>970</v>
      </c>
      <c r="TLD50" s="466" t="s">
        <v>971</v>
      </c>
      <c r="TLE50" s="466" t="s">
        <v>972</v>
      </c>
      <c r="TLF50" s="466" t="s">
        <v>973</v>
      </c>
      <c r="TLG50" s="284">
        <v>35000000</v>
      </c>
      <c r="TLH50" s="276" t="s">
        <v>2836</v>
      </c>
      <c r="TLI50" s="463" t="s">
        <v>933</v>
      </c>
      <c r="TLJ50" s="465" t="s">
        <v>969</v>
      </c>
      <c r="TLK50" s="466" t="s">
        <v>970</v>
      </c>
      <c r="TLL50" s="466" t="s">
        <v>971</v>
      </c>
      <c r="TLM50" s="466" t="s">
        <v>972</v>
      </c>
      <c r="TLN50" s="466" t="s">
        <v>973</v>
      </c>
      <c r="TLO50" s="284">
        <v>35000000</v>
      </c>
      <c r="TLP50" s="276" t="s">
        <v>2836</v>
      </c>
      <c r="TLQ50" s="463" t="s">
        <v>933</v>
      </c>
      <c r="TLR50" s="465" t="s">
        <v>969</v>
      </c>
      <c r="TLS50" s="466" t="s">
        <v>970</v>
      </c>
      <c r="TLT50" s="466" t="s">
        <v>971</v>
      </c>
      <c r="TLU50" s="466" t="s">
        <v>972</v>
      </c>
      <c r="TLV50" s="466" t="s">
        <v>973</v>
      </c>
      <c r="TLW50" s="284">
        <v>35000000</v>
      </c>
      <c r="TLX50" s="276" t="s">
        <v>2836</v>
      </c>
      <c r="TLY50" s="463" t="s">
        <v>933</v>
      </c>
      <c r="TLZ50" s="465" t="s">
        <v>969</v>
      </c>
      <c r="TMA50" s="466" t="s">
        <v>970</v>
      </c>
      <c r="TMB50" s="466" t="s">
        <v>971</v>
      </c>
      <c r="TMC50" s="466" t="s">
        <v>972</v>
      </c>
      <c r="TMD50" s="466" t="s">
        <v>973</v>
      </c>
      <c r="TME50" s="284">
        <v>35000000</v>
      </c>
      <c r="TMF50" s="276" t="s">
        <v>2836</v>
      </c>
      <c r="TMG50" s="463" t="s">
        <v>933</v>
      </c>
      <c r="TMH50" s="465" t="s">
        <v>969</v>
      </c>
      <c r="TMI50" s="466" t="s">
        <v>970</v>
      </c>
      <c r="TMJ50" s="466" t="s">
        <v>971</v>
      </c>
      <c r="TMK50" s="466" t="s">
        <v>972</v>
      </c>
      <c r="TML50" s="466" t="s">
        <v>973</v>
      </c>
      <c r="TMM50" s="284">
        <v>35000000</v>
      </c>
      <c r="TMN50" s="276" t="s">
        <v>2836</v>
      </c>
      <c r="TMO50" s="463" t="s">
        <v>933</v>
      </c>
      <c r="TMP50" s="465" t="s">
        <v>969</v>
      </c>
      <c r="TMQ50" s="466" t="s">
        <v>970</v>
      </c>
      <c r="TMR50" s="466" t="s">
        <v>971</v>
      </c>
      <c r="TMS50" s="466" t="s">
        <v>972</v>
      </c>
      <c r="TMT50" s="466" t="s">
        <v>973</v>
      </c>
      <c r="TMU50" s="284">
        <v>35000000</v>
      </c>
      <c r="TMV50" s="276" t="s">
        <v>2836</v>
      </c>
      <c r="TMW50" s="463" t="s">
        <v>933</v>
      </c>
      <c r="TMX50" s="465" t="s">
        <v>969</v>
      </c>
      <c r="TMY50" s="466" t="s">
        <v>970</v>
      </c>
      <c r="TMZ50" s="466" t="s">
        <v>971</v>
      </c>
      <c r="TNA50" s="466" t="s">
        <v>972</v>
      </c>
      <c r="TNB50" s="466" t="s">
        <v>973</v>
      </c>
      <c r="TNC50" s="284">
        <v>35000000</v>
      </c>
      <c r="TND50" s="276" t="s">
        <v>2836</v>
      </c>
      <c r="TNE50" s="463" t="s">
        <v>933</v>
      </c>
      <c r="TNF50" s="465" t="s">
        <v>969</v>
      </c>
      <c r="TNG50" s="466" t="s">
        <v>970</v>
      </c>
      <c r="TNH50" s="466" t="s">
        <v>971</v>
      </c>
      <c r="TNI50" s="466" t="s">
        <v>972</v>
      </c>
      <c r="TNJ50" s="466" t="s">
        <v>973</v>
      </c>
      <c r="TNK50" s="284">
        <v>35000000</v>
      </c>
      <c r="TNL50" s="276" t="s">
        <v>2836</v>
      </c>
      <c r="TNM50" s="463" t="s">
        <v>933</v>
      </c>
      <c r="TNN50" s="465" t="s">
        <v>969</v>
      </c>
      <c r="TNO50" s="466" t="s">
        <v>970</v>
      </c>
      <c r="TNP50" s="466" t="s">
        <v>971</v>
      </c>
      <c r="TNQ50" s="466" t="s">
        <v>972</v>
      </c>
      <c r="TNR50" s="466" t="s">
        <v>973</v>
      </c>
      <c r="TNS50" s="284">
        <v>35000000</v>
      </c>
      <c r="TNT50" s="276" t="s">
        <v>2836</v>
      </c>
      <c r="TNU50" s="463" t="s">
        <v>933</v>
      </c>
      <c r="TNV50" s="465" t="s">
        <v>969</v>
      </c>
      <c r="TNW50" s="466" t="s">
        <v>970</v>
      </c>
      <c r="TNX50" s="466" t="s">
        <v>971</v>
      </c>
      <c r="TNY50" s="466" t="s">
        <v>972</v>
      </c>
      <c r="TNZ50" s="466" t="s">
        <v>973</v>
      </c>
      <c r="TOA50" s="284">
        <v>35000000</v>
      </c>
      <c r="TOB50" s="276" t="s">
        <v>2836</v>
      </c>
      <c r="TOC50" s="463" t="s">
        <v>933</v>
      </c>
      <c r="TOD50" s="465" t="s">
        <v>969</v>
      </c>
      <c r="TOE50" s="466" t="s">
        <v>970</v>
      </c>
      <c r="TOF50" s="466" t="s">
        <v>971</v>
      </c>
      <c r="TOG50" s="466" t="s">
        <v>972</v>
      </c>
      <c r="TOH50" s="466" t="s">
        <v>973</v>
      </c>
      <c r="TOI50" s="284">
        <v>35000000</v>
      </c>
      <c r="TOJ50" s="276" t="s">
        <v>2836</v>
      </c>
      <c r="TOK50" s="463" t="s">
        <v>933</v>
      </c>
      <c r="TOL50" s="465" t="s">
        <v>969</v>
      </c>
      <c r="TOM50" s="466" t="s">
        <v>970</v>
      </c>
      <c r="TON50" s="466" t="s">
        <v>971</v>
      </c>
      <c r="TOO50" s="466" t="s">
        <v>972</v>
      </c>
      <c r="TOP50" s="466" t="s">
        <v>973</v>
      </c>
      <c r="TOQ50" s="284">
        <v>35000000</v>
      </c>
      <c r="TOR50" s="276" t="s">
        <v>2836</v>
      </c>
      <c r="TOS50" s="463" t="s">
        <v>933</v>
      </c>
      <c r="TOT50" s="465" t="s">
        <v>969</v>
      </c>
      <c r="TOU50" s="466" t="s">
        <v>970</v>
      </c>
      <c r="TOV50" s="466" t="s">
        <v>971</v>
      </c>
      <c r="TOW50" s="466" t="s">
        <v>972</v>
      </c>
      <c r="TOX50" s="466" t="s">
        <v>973</v>
      </c>
      <c r="TOY50" s="284">
        <v>35000000</v>
      </c>
      <c r="TOZ50" s="276" t="s">
        <v>2836</v>
      </c>
      <c r="TPA50" s="463" t="s">
        <v>933</v>
      </c>
      <c r="TPB50" s="465" t="s">
        <v>969</v>
      </c>
      <c r="TPC50" s="466" t="s">
        <v>970</v>
      </c>
      <c r="TPD50" s="466" t="s">
        <v>971</v>
      </c>
      <c r="TPE50" s="466" t="s">
        <v>972</v>
      </c>
      <c r="TPF50" s="466" t="s">
        <v>973</v>
      </c>
      <c r="TPG50" s="284">
        <v>35000000</v>
      </c>
      <c r="TPH50" s="276" t="s">
        <v>2836</v>
      </c>
      <c r="TPI50" s="463" t="s">
        <v>933</v>
      </c>
      <c r="TPJ50" s="465" t="s">
        <v>969</v>
      </c>
      <c r="TPK50" s="466" t="s">
        <v>970</v>
      </c>
      <c r="TPL50" s="466" t="s">
        <v>971</v>
      </c>
      <c r="TPM50" s="466" t="s">
        <v>972</v>
      </c>
      <c r="TPN50" s="466" t="s">
        <v>973</v>
      </c>
      <c r="TPO50" s="284">
        <v>35000000</v>
      </c>
      <c r="TPP50" s="276" t="s">
        <v>2836</v>
      </c>
      <c r="TPQ50" s="463" t="s">
        <v>933</v>
      </c>
      <c r="TPR50" s="465" t="s">
        <v>969</v>
      </c>
      <c r="TPS50" s="466" t="s">
        <v>970</v>
      </c>
      <c r="TPT50" s="466" t="s">
        <v>971</v>
      </c>
      <c r="TPU50" s="466" t="s">
        <v>972</v>
      </c>
      <c r="TPV50" s="466" t="s">
        <v>973</v>
      </c>
      <c r="TPW50" s="284">
        <v>35000000</v>
      </c>
      <c r="TPX50" s="276" t="s">
        <v>2836</v>
      </c>
      <c r="TPY50" s="463" t="s">
        <v>933</v>
      </c>
      <c r="TPZ50" s="465" t="s">
        <v>969</v>
      </c>
      <c r="TQA50" s="466" t="s">
        <v>970</v>
      </c>
      <c r="TQB50" s="466" t="s">
        <v>971</v>
      </c>
      <c r="TQC50" s="466" t="s">
        <v>972</v>
      </c>
      <c r="TQD50" s="466" t="s">
        <v>973</v>
      </c>
      <c r="TQE50" s="284">
        <v>35000000</v>
      </c>
      <c r="TQF50" s="276" t="s">
        <v>2836</v>
      </c>
      <c r="TQG50" s="463" t="s">
        <v>933</v>
      </c>
      <c r="TQH50" s="465" t="s">
        <v>969</v>
      </c>
      <c r="TQI50" s="466" t="s">
        <v>970</v>
      </c>
      <c r="TQJ50" s="466" t="s">
        <v>971</v>
      </c>
      <c r="TQK50" s="466" t="s">
        <v>972</v>
      </c>
      <c r="TQL50" s="466" t="s">
        <v>973</v>
      </c>
      <c r="TQM50" s="284">
        <v>35000000</v>
      </c>
      <c r="TQN50" s="276" t="s">
        <v>2836</v>
      </c>
      <c r="TQO50" s="463" t="s">
        <v>933</v>
      </c>
      <c r="TQP50" s="465" t="s">
        <v>969</v>
      </c>
      <c r="TQQ50" s="466" t="s">
        <v>970</v>
      </c>
      <c r="TQR50" s="466" t="s">
        <v>971</v>
      </c>
      <c r="TQS50" s="466" t="s">
        <v>972</v>
      </c>
      <c r="TQT50" s="466" t="s">
        <v>973</v>
      </c>
      <c r="TQU50" s="284">
        <v>35000000</v>
      </c>
      <c r="TQV50" s="276" t="s">
        <v>2836</v>
      </c>
      <c r="TQW50" s="463" t="s">
        <v>933</v>
      </c>
      <c r="TQX50" s="465" t="s">
        <v>969</v>
      </c>
      <c r="TQY50" s="466" t="s">
        <v>970</v>
      </c>
      <c r="TQZ50" s="466" t="s">
        <v>971</v>
      </c>
      <c r="TRA50" s="466" t="s">
        <v>972</v>
      </c>
      <c r="TRB50" s="466" t="s">
        <v>973</v>
      </c>
      <c r="TRC50" s="284">
        <v>35000000</v>
      </c>
      <c r="TRD50" s="276" t="s">
        <v>2836</v>
      </c>
      <c r="TRE50" s="463" t="s">
        <v>933</v>
      </c>
      <c r="TRF50" s="465" t="s">
        <v>969</v>
      </c>
      <c r="TRG50" s="466" t="s">
        <v>970</v>
      </c>
      <c r="TRH50" s="466" t="s">
        <v>971</v>
      </c>
      <c r="TRI50" s="466" t="s">
        <v>972</v>
      </c>
      <c r="TRJ50" s="466" t="s">
        <v>973</v>
      </c>
      <c r="TRK50" s="284">
        <v>35000000</v>
      </c>
      <c r="TRL50" s="276" t="s">
        <v>2836</v>
      </c>
      <c r="TRM50" s="463" t="s">
        <v>933</v>
      </c>
      <c r="TRN50" s="465" t="s">
        <v>969</v>
      </c>
      <c r="TRO50" s="466" t="s">
        <v>970</v>
      </c>
      <c r="TRP50" s="466" t="s">
        <v>971</v>
      </c>
      <c r="TRQ50" s="466" t="s">
        <v>972</v>
      </c>
      <c r="TRR50" s="466" t="s">
        <v>973</v>
      </c>
      <c r="TRS50" s="284">
        <v>35000000</v>
      </c>
      <c r="TRT50" s="276" t="s">
        <v>2836</v>
      </c>
      <c r="TRU50" s="463" t="s">
        <v>933</v>
      </c>
      <c r="TRV50" s="465" t="s">
        <v>969</v>
      </c>
      <c r="TRW50" s="466" t="s">
        <v>970</v>
      </c>
      <c r="TRX50" s="466" t="s">
        <v>971</v>
      </c>
      <c r="TRY50" s="466" t="s">
        <v>972</v>
      </c>
      <c r="TRZ50" s="466" t="s">
        <v>973</v>
      </c>
      <c r="TSA50" s="284">
        <v>35000000</v>
      </c>
      <c r="TSB50" s="276" t="s">
        <v>2836</v>
      </c>
      <c r="TSC50" s="463" t="s">
        <v>933</v>
      </c>
      <c r="TSD50" s="465" t="s">
        <v>969</v>
      </c>
      <c r="TSE50" s="466" t="s">
        <v>970</v>
      </c>
      <c r="TSF50" s="466" t="s">
        <v>971</v>
      </c>
      <c r="TSG50" s="466" t="s">
        <v>972</v>
      </c>
      <c r="TSH50" s="466" t="s">
        <v>973</v>
      </c>
      <c r="TSI50" s="284">
        <v>35000000</v>
      </c>
      <c r="TSJ50" s="276" t="s">
        <v>2836</v>
      </c>
      <c r="TSK50" s="463" t="s">
        <v>933</v>
      </c>
      <c r="TSL50" s="465" t="s">
        <v>969</v>
      </c>
      <c r="TSM50" s="466" t="s">
        <v>970</v>
      </c>
      <c r="TSN50" s="466" t="s">
        <v>971</v>
      </c>
      <c r="TSO50" s="466" t="s">
        <v>972</v>
      </c>
      <c r="TSP50" s="466" t="s">
        <v>973</v>
      </c>
      <c r="TSQ50" s="284">
        <v>35000000</v>
      </c>
      <c r="TSR50" s="276" t="s">
        <v>2836</v>
      </c>
      <c r="TSS50" s="463" t="s">
        <v>933</v>
      </c>
      <c r="TST50" s="465" t="s">
        <v>969</v>
      </c>
      <c r="TSU50" s="466" t="s">
        <v>970</v>
      </c>
      <c r="TSV50" s="466" t="s">
        <v>971</v>
      </c>
      <c r="TSW50" s="466" t="s">
        <v>972</v>
      </c>
      <c r="TSX50" s="466" t="s">
        <v>973</v>
      </c>
      <c r="TSY50" s="284">
        <v>35000000</v>
      </c>
      <c r="TSZ50" s="276" t="s">
        <v>2836</v>
      </c>
      <c r="TTA50" s="463" t="s">
        <v>933</v>
      </c>
      <c r="TTB50" s="465" t="s">
        <v>969</v>
      </c>
      <c r="TTC50" s="466" t="s">
        <v>970</v>
      </c>
      <c r="TTD50" s="466" t="s">
        <v>971</v>
      </c>
      <c r="TTE50" s="466" t="s">
        <v>972</v>
      </c>
      <c r="TTF50" s="466" t="s">
        <v>973</v>
      </c>
      <c r="TTG50" s="284">
        <v>35000000</v>
      </c>
      <c r="TTH50" s="276" t="s">
        <v>2836</v>
      </c>
      <c r="TTI50" s="463" t="s">
        <v>933</v>
      </c>
      <c r="TTJ50" s="465" t="s">
        <v>969</v>
      </c>
      <c r="TTK50" s="466" t="s">
        <v>970</v>
      </c>
      <c r="TTL50" s="466" t="s">
        <v>971</v>
      </c>
      <c r="TTM50" s="466" t="s">
        <v>972</v>
      </c>
      <c r="TTN50" s="466" t="s">
        <v>973</v>
      </c>
      <c r="TTO50" s="284">
        <v>35000000</v>
      </c>
      <c r="TTP50" s="276" t="s">
        <v>2836</v>
      </c>
      <c r="TTQ50" s="463" t="s">
        <v>933</v>
      </c>
      <c r="TTR50" s="465" t="s">
        <v>969</v>
      </c>
      <c r="TTS50" s="466" t="s">
        <v>970</v>
      </c>
      <c r="TTT50" s="466" t="s">
        <v>971</v>
      </c>
      <c r="TTU50" s="466" t="s">
        <v>972</v>
      </c>
      <c r="TTV50" s="466" t="s">
        <v>973</v>
      </c>
      <c r="TTW50" s="284">
        <v>35000000</v>
      </c>
      <c r="TTX50" s="276" t="s">
        <v>2836</v>
      </c>
      <c r="TTY50" s="463" t="s">
        <v>933</v>
      </c>
      <c r="TTZ50" s="465" t="s">
        <v>969</v>
      </c>
      <c r="TUA50" s="466" t="s">
        <v>970</v>
      </c>
      <c r="TUB50" s="466" t="s">
        <v>971</v>
      </c>
      <c r="TUC50" s="466" t="s">
        <v>972</v>
      </c>
      <c r="TUD50" s="466" t="s">
        <v>973</v>
      </c>
      <c r="TUE50" s="284">
        <v>35000000</v>
      </c>
      <c r="TUF50" s="276" t="s">
        <v>2836</v>
      </c>
      <c r="TUG50" s="463" t="s">
        <v>933</v>
      </c>
      <c r="TUH50" s="465" t="s">
        <v>969</v>
      </c>
      <c r="TUI50" s="466" t="s">
        <v>970</v>
      </c>
      <c r="TUJ50" s="466" t="s">
        <v>971</v>
      </c>
      <c r="TUK50" s="466" t="s">
        <v>972</v>
      </c>
      <c r="TUL50" s="466" t="s">
        <v>973</v>
      </c>
      <c r="TUM50" s="284">
        <v>35000000</v>
      </c>
      <c r="TUN50" s="276" t="s">
        <v>2836</v>
      </c>
      <c r="TUO50" s="463" t="s">
        <v>933</v>
      </c>
      <c r="TUP50" s="465" t="s">
        <v>969</v>
      </c>
      <c r="TUQ50" s="466" t="s">
        <v>970</v>
      </c>
      <c r="TUR50" s="466" t="s">
        <v>971</v>
      </c>
      <c r="TUS50" s="466" t="s">
        <v>972</v>
      </c>
      <c r="TUT50" s="466" t="s">
        <v>973</v>
      </c>
      <c r="TUU50" s="284">
        <v>35000000</v>
      </c>
      <c r="TUV50" s="276" t="s">
        <v>2836</v>
      </c>
      <c r="TUW50" s="463" t="s">
        <v>933</v>
      </c>
      <c r="TUX50" s="465" t="s">
        <v>969</v>
      </c>
      <c r="TUY50" s="466" t="s">
        <v>970</v>
      </c>
      <c r="TUZ50" s="466" t="s">
        <v>971</v>
      </c>
      <c r="TVA50" s="466" t="s">
        <v>972</v>
      </c>
      <c r="TVB50" s="466" t="s">
        <v>973</v>
      </c>
      <c r="TVC50" s="284">
        <v>35000000</v>
      </c>
      <c r="TVD50" s="276" t="s">
        <v>2836</v>
      </c>
      <c r="TVE50" s="463" t="s">
        <v>933</v>
      </c>
      <c r="TVF50" s="465" t="s">
        <v>969</v>
      </c>
      <c r="TVG50" s="466" t="s">
        <v>970</v>
      </c>
      <c r="TVH50" s="466" t="s">
        <v>971</v>
      </c>
      <c r="TVI50" s="466" t="s">
        <v>972</v>
      </c>
      <c r="TVJ50" s="466" t="s">
        <v>973</v>
      </c>
      <c r="TVK50" s="284">
        <v>35000000</v>
      </c>
      <c r="TVL50" s="276" t="s">
        <v>2836</v>
      </c>
      <c r="TVM50" s="463" t="s">
        <v>933</v>
      </c>
      <c r="TVN50" s="465" t="s">
        <v>969</v>
      </c>
      <c r="TVO50" s="466" t="s">
        <v>970</v>
      </c>
      <c r="TVP50" s="466" t="s">
        <v>971</v>
      </c>
      <c r="TVQ50" s="466" t="s">
        <v>972</v>
      </c>
      <c r="TVR50" s="466" t="s">
        <v>973</v>
      </c>
      <c r="TVS50" s="284">
        <v>35000000</v>
      </c>
      <c r="TVT50" s="276" t="s">
        <v>2836</v>
      </c>
      <c r="TVU50" s="463" t="s">
        <v>933</v>
      </c>
      <c r="TVV50" s="465" t="s">
        <v>969</v>
      </c>
      <c r="TVW50" s="466" t="s">
        <v>970</v>
      </c>
      <c r="TVX50" s="466" t="s">
        <v>971</v>
      </c>
      <c r="TVY50" s="466" t="s">
        <v>972</v>
      </c>
      <c r="TVZ50" s="466" t="s">
        <v>973</v>
      </c>
      <c r="TWA50" s="284">
        <v>35000000</v>
      </c>
      <c r="TWB50" s="276" t="s">
        <v>2836</v>
      </c>
      <c r="TWC50" s="463" t="s">
        <v>933</v>
      </c>
      <c r="TWD50" s="465" t="s">
        <v>969</v>
      </c>
      <c r="TWE50" s="466" t="s">
        <v>970</v>
      </c>
      <c r="TWF50" s="466" t="s">
        <v>971</v>
      </c>
      <c r="TWG50" s="466" t="s">
        <v>972</v>
      </c>
      <c r="TWH50" s="466" t="s">
        <v>973</v>
      </c>
      <c r="TWI50" s="284">
        <v>35000000</v>
      </c>
      <c r="TWJ50" s="276" t="s">
        <v>2836</v>
      </c>
      <c r="TWK50" s="463" t="s">
        <v>933</v>
      </c>
      <c r="TWL50" s="465" t="s">
        <v>969</v>
      </c>
      <c r="TWM50" s="466" t="s">
        <v>970</v>
      </c>
      <c r="TWN50" s="466" t="s">
        <v>971</v>
      </c>
      <c r="TWO50" s="466" t="s">
        <v>972</v>
      </c>
      <c r="TWP50" s="466" t="s">
        <v>973</v>
      </c>
      <c r="TWQ50" s="284">
        <v>35000000</v>
      </c>
      <c r="TWR50" s="276" t="s">
        <v>2836</v>
      </c>
      <c r="TWS50" s="463" t="s">
        <v>933</v>
      </c>
      <c r="TWT50" s="465" t="s">
        <v>969</v>
      </c>
      <c r="TWU50" s="466" t="s">
        <v>970</v>
      </c>
      <c r="TWV50" s="466" t="s">
        <v>971</v>
      </c>
      <c r="TWW50" s="466" t="s">
        <v>972</v>
      </c>
      <c r="TWX50" s="466" t="s">
        <v>973</v>
      </c>
      <c r="TWY50" s="284">
        <v>35000000</v>
      </c>
      <c r="TWZ50" s="276" t="s">
        <v>2836</v>
      </c>
      <c r="TXA50" s="463" t="s">
        <v>933</v>
      </c>
      <c r="TXB50" s="465" t="s">
        <v>969</v>
      </c>
      <c r="TXC50" s="466" t="s">
        <v>970</v>
      </c>
      <c r="TXD50" s="466" t="s">
        <v>971</v>
      </c>
      <c r="TXE50" s="466" t="s">
        <v>972</v>
      </c>
      <c r="TXF50" s="466" t="s">
        <v>973</v>
      </c>
      <c r="TXG50" s="284">
        <v>35000000</v>
      </c>
      <c r="TXH50" s="276" t="s">
        <v>2836</v>
      </c>
      <c r="TXI50" s="463" t="s">
        <v>933</v>
      </c>
      <c r="TXJ50" s="465" t="s">
        <v>969</v>
      </c>
      <c r="TXK50" s="466" t="s">
        <v>970</v>
      </c>
      <c r="TXL50" s="466" t="s">
        <v>971</v>
      </c>
      <c r="TXM50" s="466" t="s">
        <v>972</v>
      </c>
      <c r="TXN50" s="466" t="s">
        <v>973</v>
      </c>
      <c r="TXO50" s="284">
        <v>35000000</v>
      </c>
      <c r="TXP50" s="276" t="s">
        <v>2836</v>
      </c>
      <c r="TXQ50" s="463" t="s">
        <v>933</v>
      </c>
      <c r="TXR50" s="465" t="s">
        <v>969</v>
      </c>
      <c r="TXS50" s="466" t="s">
        <v>970</v>
      </c>
      <c r="TXT50" s="466" t="s">
        <v>971</v>
      </c>
      <c r="TXU50" s="466" t="s">
        <v>972</v>
      </c>
      <c r="TXV50" s="466" t="s">
        <v>973</v>
      </c>
      <c r="TXW50" s="284">
        <v>35000000</v>
      </c>
      <c r="TXX50" s="276" t="s">
        <v>2836</v>
      </c>
      <c r="TXY50" s="463" t="s">
        <v>933</v>
      </c>
      <c r="TXZ50" s="465" t="s">
        <v>969</v>
      </c>
      <c r="TYA50" s="466" t="s">
        <v>970</v>
      </c>
      <c r="TYB50" s="466" t="s">
        <v>971</v>
      </c>
      <c r="TYC50" s="466" t="s">
        <v>972</v>
      </c>
      <c r="TYD50" s="466" t="s">
        <v>973</v>
      </c>
      <c r="TYE50" s="284">
        <v>35000000</v>
      </c>
      <c r="TYF50" s="276" t="s">
        <v>2836</v>
      </c>
      <c r="TYG50" s="463" t="s">
        <v>933</v>
      </c>
      <c r="TYH50" s="465" t="s">
        <v>969</v>
      </c>
      <c r="TYI50" s="466" t="s">
        <v>970</v>
      </c>
      <c r="TYJ50" s="466" t="s">
        <v>971</v>
      </c>
      <c r="TYK50" s="466" t="s">
        <v>972</v>
      </c>
      <c r="TYL50" s="466" t="s">
        <v>973</v>
      </c>
      <c r="TYM50" s="284">
        <v>35000000</v>
      </c>
      <c r="TYN50" s="276" t="s">
        <v>2836</v>
      </c>
      <c r="TYO50" s="463" t="s">
        <v>933</v>
      </c>
      <c r="TYP50" s="465" t="s">
        <v>969</v>
      </c>
      <c r="TYQ50" s="466" t="s">
        <v>970</v>
      </c>
      <c r="TYR50" s="466" t="s">
        <v>971</v>
      </c>
      <c r="TYS50" s="466" t="s">
        <v>972</v>
      </c>
      <c r="TYT50" s="466" t="s">
        <v>973</v>
      </c>
      <c r="TYU50" s="284">
        <v>35000000</v>
      </c>
      <c r="TYV50" s="276" t="s">
        <v>2836</v>
      </c>
      <c r="TYW50" s="463" t="s">
        <v>933</v>
      </c>
      <c r="TYX50" s="465" t="s">
        <v>969</v>
      </c>
      <c r="TYY50" s="466" t="s">
        <v>970</v>
      </c>
      <c r="TYZ50" s="466" t="s">
        <v>971</v>
      </c>
      <c r="TZA50" s="466" t="s">
        <v>972</v>
      </c>
      <c r="TZB50" s="466" t="s">
        <v>973</v>
      </c>
      <c r="TZC50" s="284">
        <v>35000000</v>
      </c>
      <c r="TZD50" s="276" t="s">
        <v>2836</v>
      </c>
      <c r="TZE50" s="463" t="s">
        <v>933</v>
      </c>
      <c r="TZF50" s="465" t="s">
        <v>969</v>
      </c>
      <c r="TZG50" s="466" t="s">
        <v>970</v>
      </c>
      <c r="TZH50" s="466" t="s">
        <v>971</v>
      </c>
      <c r="TZI50" s="466" t="s">
        <v>972</v>
      </c>
      <c r="TZJ50" s="466" t="s">
        <v>973</v>
      </c>
      <c r="TZK50" s="284">
        <v>35000000</v>
      </c>
      <c r="TZL50" s="276" t="s">
        <v>2836</v>
      </c>
      <c r="TZM50" s="463" t="s">
        <v>933</v>
      </c>
      <c r="TZN50" s="465" t="s">
        <v>969</v>
      </c>
      <c r="TZO50" s="466" t="s">
        <v>970</v>
      </c>
      <c r="TZP50" s="466" t="s">
        <v>971</v>
      </c>
      <c r="TZQ50" s="466" t="s">
        <v>972</v>
      </c>
      <c r="TZR50" s="466" t="s">
        <v>973</v>
      </c>
      <c r="TZS50" s="284">
        <v>35000000</v>
      </c>
      <c r="TZT50" s="276" t="s">
        <v>2836</v>
      </c>
      <c r="TZU50" s="463" t="s">
        <v>933</v>
      </c>
      <c r="TZV50" s="465" t="s">
        <v>969</v>
      </c>
      <c r="TZW50" s="466" t="s">
        <v>970</v>
      </c>
      <c r="TZX50" s="466" t="s">
        <v>971</v>
      </c>
      <c r="TZY50" s="466" t="s">
        <v>972</v>
      </c>
      <c r="TZZ50" s="466" t="s">
        <v>973</v>
      </c>
      <c r="UAA50" s="284">
        <v>35000000</v>
      </c>
      <c r="UAB50" s="276" t="s">
        <v>2836</v>
      </c>
      <c r="UAC50" s="463" t="s">
        <v>933</v>
      </c>
      <c r="UAD50" s="465" t="s">
        <v>969</v>
      </c>
      <c r="UAE50" s="466" t="s">
        <v>970</v>
      </c>
      <c r="UAF50" s="466" t="s">
        <v>971</v>
      </c>
      <c r="UAG50" s="466" t="s">
        <v>972</v>
      </c>
      <c r="UAH50" s="466" t="s">
        <v>973</v>
      </c>
      <c r="UAI50" s="284">
        <v>35000000</v>
      </c>
      <c r="UAJ50" s="276" t="s">
        <v>2836</v>
      </c>
      <c r="UAK50" s="463" t="s">
        <v>933</v>
      </c>
      <c r="UAL50" s="465" t="s">
        <v>969</v>
      </c>
      <c r="UAM50" s="466" t="s">
        <v>970</v>
      </c>
      <c r="UAN50" s="466" t="s">
        <v>971</v>
      </c>
      <c r="UAO50" s="466" t="s">
        <v>972</v>
      </c>
      <c r="UAP50" s="466" t="s">
        <v>973</v>
      </c>
      <c r="UAQ50" s="284">
        <v>35000000</v>
      </c>
      <c r="UAR50" s="276" t="s">
        <v>2836</v>
      </c>
      <c r="UAS50" s="463" t="s">
        <v>933</v>
      </c>
      <c r="UAT50" s="465" t="s">
        <v>969</v>
      </c>
      <c r="UAU50" s="466" t="s">
        <v>970</v>
      </c>
      <c r="UAV50" s="466" t="s">
        <v>971</v>
      </c>
      <c r="UAW50" s="466" t="s">
        <v>972</v>
      </c>
      <c r="UAX50" s="466" t="s">
        <v>973</v>
      </c>
      <c r="UAY50" s="284">
        <v>35000000</v>
      </c>
      <c r="UAZ50" s="276" t="s">
        <v>2836</v>
      </c>
      <c r="UBA50" s="463" t="s">
        <v>933</v>
      </c>
      <c r="UBB50" s="465" t="s">
        <v>969</v>
      </c>
      <c r="UBC50" s="466" t="s">
        <v>970</v>
      </c>
      <c r="UBD50" s="466" t="s">
        <v>971</v>
      </c>
      <c r="UBE50" s="466" t="s">
        <v>972</v>
      </c>
      <c r="UBF50" s="466" t="s">
        <v>973</v>
      </c>
      <c r="UBG50" s="284">
        <v>35000000</v>
      </c>
      <c r="UBH50" s="276" t="s">
        <v>2836</v>
      </c>
      <c r="UBI50" s="463" t="s">
        <v>933</v>
      </c>
      <c r="UBJ50" s="465" t="s">
        <v>969</v>
      </c>
      <c r="UBK50" s="466" t="s">
        <v>970</v>
      </c>
      <c r="UBL50" s="466" t="s">
        <v>971</v>
      </c>
      <c r="UBM50" s="466" t="s">
        <v>972</v>
      </c>
      <c r="UBN50" s="466" t="s">
        <v>973</v>
      </c>
      <c r="UBO50" s="284">
        <v>35000000</v>
      </c>
      <c r="UBP50" s="276" t="s">
        <v>2836</v>
      </c>
      <c r="UBQ50" s="463" t="s">
        <v>933</v>
      </c>
      <c r="UBR50" s="465" t="s">
        <v>969</v>
      </c>
      <c r="UBS50" s="466" t="s">
        <v>970</v>
      </c>
      <c r="UBT50" s="466" t="s">
        <v>971</v>
      </c>
      <c r="UBU50" s="466" t="s">
        <v>972</v>
      </c>
      <c r="UBV50" s="466" t="s">
        <v>973</v>
      </c>
      <c r="UBW50" s="284">
        <v>35000000</v>
      </c>
      <c r="UBX50" s="276" t="s">
        <v>2836</v>
      </c>
      <c r="UBY50" s="463" t="s">
        <v>933</v>
      </c>
      <c r="UBZ50" s="465" t="s">
        <v>969</v>
      </c>
      <c r="UCA50" s="466" t="s">
        <v>970</v>
      </c>
      <c r="UCB50" s="466" t="s">
        <v>971</v>
      </c>
      <c r="UCC50" s="466" t="s">
        <v>972</v>
      </c>
      <c r="UCD50" s="466" t="s">
        <v>973</v>
      </c>
      <c r="UCE50" s="284">
        <v>35000000</v>
      </c>
      <c r="UCF50" s="276" t="s">
        <v>2836</v>
      </c>
      <c r="UCG50" s="463" t="s">
        <v>933</v>
      </c>
      <c r="UCH50" s="465" t="s">
        <v>969</v>
      </c>
      <c r="UCI50" s="466" t="s">
        <v>970</v>
      </c>
      <c r="UCJ50" s="466" t="s">
        <v>971</v>
      </c>
      <c r="UCK50" s="466" t="s">
        <v>972</v>
      </c>
      <c r="UCL50" s="466" t="s">
        <v>973</v>
      </c>
      <c r="UCM50" s="284">
        <v>35000000</v>
      </c>
      <c r="UCN50" s="276" t="s">
        <v>2836</v>
      </c>
      <c r="UCO50" s="463" t="s">
        <v>933</v>
      </c>
      <c r="UCP50" s="465" t="s">
        <v>969</v>
      </c>
      <c r="UCQ50" s="466" t="s">
        <v>970</v>
      </c>
      <c r="UCR50" s="466" t="s">
        <v>971</v>
      </c>
      <c r="UCS50" s="466" t="s">
        <v>972</v>
      </c>
      <c r="UCT50" s="466" t="s">
        <v>973</v>
      </c>
      <c r="UCU50" s="284">
        <v>35000000</v>
      </c>
      <c r="UCV50" s="276" t="s">
        <v>2836</v>
      </c>
      <c r="UCW50" s="463" t="s">
        <v>933</v>
      </c>
      <c r="UCX50" s="465" t="s">
        <v>969</v>
      </c>
      <c r="UCY50" s="466" t="s">
        <v>970</v>
      </c>
      <c r="UCZ50" s="466" t="s">
        <v>971</v>
      </c>
      <c r="UDA50" s="466" t="s">
        <v>972</v>
      </c>
      <c r="UDB50" s="466" t="s">
        <v>973</v>
      </c>
      <c r="UDC50" s="284">
        <v>35000000</v>
      </c>
      <c r="UDD50" s="276" t="s">
        <v>2836</v>
      </c>
      <c r="UDE50" s="463" t="s">
        <v>933</v>
      </c>
      <c r="UDF50" s="465" t="s">
        <v>969</v>
      </c>
      <c r="UDG50" s="466" t="s">
        <v>970</v>
      </c>
      <c r="UDH50" s="466" t="s">
        <v>971</v>
      </c>
      <c r="UDI50" s="466" t="s">
        <v>972</v>
      </c>
      <c r="UDJ50" s="466" t="s">
        <v>973</v>
      </c>
      <c r="UDK50" s="284">
        <v>35000000</v>
      </c>
      <c r="UDL50" s="276" t="s">
        <v>2836</v>
      </c>
      <c r="UDM50" s="463" t="s">
        <v>933</v>
      </c>
      <c r="UDN50" s="465" t="s">
        <v>969</v>
      </c>
      <c r="UDO50" s="466" t="s">
        <v>970</v>
      </c>
      <c r="UDP50" s="466" t="s">
        <v>971</v>
      </c>
      <c r="UDQ50" s="466" t="s">
        <v>972</v>
      </c>
      <c r="UDR50" s="466" t="s">
        <v>973</v>
      </c>
      <c r="UDS50" s="284">
        <v>35000000</v>
      </c>
      <c r="UDT50" s="276" t="s">
        <v>2836</v>
      </c>
      <c r="UDU50" s="463" t="s">
        <v>933</v>
      </c>
      <c r="UDV50" s="465" t="s">
        <v>969</v>
      </c>
      <c r="UDW50" s="466" t="s">
        <v>970</v>
      </c>
      <c r="UDX50" s="466" t="s">
        <v>971</v>
      </c>
      <c r="UDY50" s="466" t="s">
        <v>972</v>
      </c>
      <c r="UDZ50" s="466" t="s">
        <v>973</v>
      </c>
      <c r="UEA50" s="284">
        <v>35000000</v>
      </c>
      <c r="UEB50" s="276" t="s">
        <v>2836</v>
      </c>
      <c r="UEC50" s="463" t="s">
        <v>933</v>
      </c>
      <c r="UED50" s="465" t="s">
        <v>969</v>
      </c>
      <c r="UEE50" s="466" t="s">
        <v>970</v>
      </c>
      <c r="UEF50" s="466" t="s">
        <v>971</v>
      </c>
      <c r="UEG50" s="466" t="s">
        <v>972</v>
      </c>
      <c r="UEH50" s="466" t="s">
        <v>973</v>
      </c>
      <c r="UEI50" s="284">
        <v>35000000</v>
      </c>
      <c r="UEJ50" s="276" t="s">
        <v>2836</v>
      </c>
      <c r="UEK50" s="463" t="s">
        <v>933</v>
      </c>
      <c r="UEL50" s="465" t="s">
        <v>969</v>
      </c>
      <c r="UEM50" s="466" t="s">
        <v>970</v>
      </c>
      <c r="UEN50" s="466" t="s">
        <v>971</v>
      </c>
      <c r="UEO50" s="466" t="s">
        <v>972</v>
      </c>
      <c r="UEP50" s="466" t="s">
        <v>973</v>
      </c>
      <c r="UEQ50" s="284">
        <v>35000000</v>
      </c>
      <c r="UER50" s="276" t="s">
        <v>2836</v>
      </c>
      <c r="UES50" s="463" t="s">
        <v>933</v>
      </c>
      <c r="UET50" s="465" t="s">
        <v>969</v>
      </c>
      <c r="UEU50" s="466" t="s">
        <v>970</v>
      </c>
      <c r="UEV50" s="466" t="s">
        <v>971</v>
      </c>
      <c r="UEW50" s="466" t="s">
        <v>972</v>
      </c>
      <c r="UEX50" s="466" t="s">
        <v>973</v>
      </c>
      <c r="UEY50" s="284">
        <v>35000000</v>
      </c>
      <c r="UEZ50" s="276" t="s">
        <v>2836</v>
      </c>
      <c r="UFA50" s="463" t="s">
        <v>933</v>
      </c>
      <c r="UFB50" s="465" t="s">
        <v>969</v>
      </c>
      <c r="UFC50" s="466" t="s">
        <v>970</v>
      </c>
      <c r="UFD50" s="466" t="s">
        <v>971</v>
      </c>
      <c r="UFE50" s="466" t="s">
        <v>972</v>
      </c>
      <c r="UFF50" s="466" t="s">
        <v>973</v>
      </c>
      <c r="UFG50" s="284">
        <v>35000000</v>
      </c>
      <c r="UFH50" s="276" t="s">
        <v>2836</v>
      </c>
      <c r="UFI50" s="463" t="s">
        <v>933</v>
      </c>
      <c r="UFJ50" s="465" t="s">
        <v>969</v>
      </c>
      <c r="UFK50" s="466" t="s">
        <v>970</v>
      </c>
      <c r="UFL50" s="466" t="s">
        <v>971</v>
      </c>
      <c r="UFM50" s="466" t="s">
        <v>972</v>
      </c>
      <c r="UFN50" s="466" t="s">
        <v>973</v>
      </c>
      <c r="UFO50" s="284">
        <v>35000000</v>
      </c>
      <c r="UFP50" s="276" t="s">
        <v>2836</v>
      </c>
      <c r="UFQ50" s="463" t="s">
        <v>933</v>
      </c>
      <c r="UFR50" s="465" t="s">
        <v>969</v>
      </c>
      <c r="UFS50" s="466" t="s">
        <v>970</v>
      </c>
      <c r="UFT50" s="466" t="s">
        <v>971</v>
      </c>
      <c r="UFU50" s="466" t="s">
        <v>972</v>
      </c>
      <c r="UFV50" s="466" t="s">
        <v>973</v>
      </c>
      <c r="UFW50" s="284">
        <v>35000000</v>
      </c>
      <c r="UFX50" s="276" t="s">
        <v>2836</v>
      </c>
      <c r="UFY50" s="463" t="s">
        <v>933</v>
      </c>
      <c r="UFZ50" s="465" t="s">
        <v>969</v>
      </c>
      <c r="UGA50" s="466" t="s">
        <v>970</v>
      </c>
      <c r="UGB50" s="466" t="s">
        <v>971</v>
      </c>
      <c r="UGC50" s="466" t="s">
        <v>972</v>
      </c>
      <c r="UGD50" s="466" t="s">
        <v>973</v>
      </c>
      <c r="UGE50" s="284">
        <v>35000000</v>
      </c>
      <c r="UGF50" s="276" t="s">
        <v>2836</v>
      </c>
      <c r="UGG50" s="463" t="s">
        <v>933</v>
      </c>
      <c r="UGH50" s="465" t="s">
        <v>969</v>
      </c>
      <c r="UGI50" s="466" t="s">
        <v>970</v>
      </c>
      <c r="UGJ50" s="466" t="s">
        <v>971</v>
      </c>
      <c r="UGK50" s="466" t="s">
        <v>972</v>
      </c>
      <c r="UGL50" s="466" t="s">
        <v>973</v>
      </c>
      <c r="UGM50" s="284">
        <v>35000000</v>
      </c>
      <c r="UGN50" s="276" t="s">
        <v>2836</v>
      </c>
      <c r="UGO50" s="463" t="s">
        <v>933</v>
      </c>
      <c r="UGP50" s="465" t="s">
        <v>969</v>
      </c>
      <c r="UGQ50" s="466" t="s">
        <v>970</v>
      </c>
      <c r="UGR50" s="466" t="s">
        <v>971</v>
      </c>
      <c r="UGS50" s="466" t="s">
        <v>972</v>
      </c>
      <c r="UGT50" s="466" t="s">
        <v>973</v>
      </c>
      <c r="UGU50" s="284">
        <v>35000000</v>
      </c>
      <c r="UGV50" s="276" t="s">
        <v>2836</v>
      </c>
      <c r="UGW50" s="463" t="s">
        <v>933</v>
      </c>
      <c r="UGX50" s="465" t="s">
        <v>969</v>
      </c>
      <c r="UGY50" s="466" t="s">
        <v>970</v>
      </c>
      <c r="UGZ50" s="466" t="s">
        <v>971</v>
      </c>
      <c r="UHA50" s="466" t="s">
        <v>972</v>
      </c>
      <c r="UHB50" s="466" t="s">
        <v>973</v>
      </c>
      <c r="UHC50" s="284">
        <v>35000000</v>
      </c>
      <c r="UHD50" s="276" t="s">
        <v>2836</v>
      </c>
      <c r="UHE50" s="463" t="s">
        <v>933</v>
      </c>
      <c r="UHF50" s="465" t="s">
        <v>969</v>
      </c>
      <c r="UHG50" s="466" t="s">
        <v>970</v>
      </c>
      <c r="UHH50" s="466" t="s">
        <v>971</v>
      </c>
      <c r="UHI50" s="466" t="s">
        <v>972</v>
      </c>
      <c r="UHJ50" s="466" t="s">
        <v>973</v>
      </c>
      <c r="UHK50" s="284">
        <v>35000000</v>
      </c>
      <c r="UHL50" s="276" t="s">
        <v>2836</v>
      </c>
      <c r="UHM50" s="463" t="s">
        <v>933</v>
      </c>
      <c r="UHN50" s="465" t="s">
        <v>969</v>
      </c>
      <c r="UHO50" s="466" t="s">
        <v>970</v>
      </c>
      <c r="UHP50" s="466" t="s">
        <v>971</v>
      </c>
      <c r="UHQ50" s="466" t="s">
        <v>972</v>
      </c>
      <c r="UHR50" s="466" t="s">
        <v>973</v>
      </c>
      <c r="UHS50" s="284">
        <v>35000000</v>
      </c>
      <c r="UHT50" s="276" t="s">
        <v>2836</v>
      </c>
      <c r="UHU50" s="463" t="s">
        <v>933</v>
      </c>
      <c r="UHV50" s="465" t="s">
        <v>969</v>
      </c>
      <c r="UHW50" s="466" t="s">
        <v>970</v>
      </c>
      <c r="UHX50" s="466" t="s">
        <v>971</v>
      </c>
      <c r="UHY50" s="466" t="s">
        <v>972</v>
      </c>
      <c r="UHZ50" s="466" t="s">
        <v>973</v>
      </c>
      <c r="UIA50" s="284">
        <v>35000000</v>
      </c>
      <c r="UIB50" s="276" t="s">
        <v>2836</v>
      </c>
      <c r="UIC50" s="463" t="s">
        <v>933</v>
      </c>
      <c r="UID50" s="465" t="s">
        <v>969</v>
      </c>
      <c r="UIE50" s="466" t="s">
        <v>970</v>
      </c>
      <c r="UIF50" s="466" t="s">
        <v>971</v>
      </c>
      <c r="UIG50" s="466" t="s">
        <v>972</v>
      </c>
      <c r="UIH50" s="466" t="s">
        <v>973</v>
      </c>
      <c r="UII50" s="284">
        <v>35000000</v>
      </c>
      <c r="UIJ50" s="276" t="s">
        <v>2836</v>
      </c>
      <c r="UIK50" s="463" t="s">
        <v>933</v>
      </c>
      <c r="UIL50" s="465" t="s">
        <v>969</v>
      </c>
      <c r="UIM50" s="466" t="s">
        <v>970</v>
      </c>
      <c r="UIN50" s="466" t="s">
        <v>971</v>
      </c>
      <c r="UIO50" s="466" t="s">
        <v>972</v>
      </c>
      <c r="UIP50" s="466" t="s">
        <v>973</v>
      </c>
      <c r="UIQ50" s="284">
        <v>35000000</v>
      </c>
      <c r="UIR50" s="276" t="s">
        <v>2836</v>
      </c>
      <c r="UIS50" s="463" t="s">
        <v>933</v>
      </c>
      <c r="UIT50" s="465" t="s">
        <v>969</v>
      </c>
      <c r="UIU50" s="466" t="s">
        <v>970</v>
      </c>
      <c r="UIV50" s="466" t="s">
        <v>971</v>
      </c>
      <c r="UIW50" s="466" t="s">
        <v>972</v>
      </c>
      <c r="UIX50" s="466" t="s">
        <v>973</v>
      </c>
      <c r="UIY50" s="284">
        <v>35000000</v>
      </c>
      <c r="UIZ50" s="276" t="s">
        <v>2836</v>
      </c>
      <c r="UJA50" s="463" t="s">
        <v>933</v>
      </c>
      <c r="UJB50" s="465" t="s">
        <v>969</v>
      </c>
      <c r="UJC50" s="466" t="s">
        <v>970</v>
      </c>
      <c r="UJD50" s="466" t="s">
        <v>971</v>
      </c>
      <c r="UJE50" s="466" t="s">
        <v>972</v>
      </c>
      <c r="UJF50" s="466" t="s">
        <v>973</v>
      </c>
      <c r="UJG50" s="284">
        <v>35000000</v>
      </c>
      <c r="UJH50" s="276" t="s">
        <v>2836</v>
      </c>
      <c r="UJI50" s="463" t="s">
        <v>933</v>
      </c>
      <c r="UJJ50" s="465" t="s">
        <v>969</v>
      </c>
      <c r="UJK50" s="466" t="s">
        <v>970</v>
      </c>
      <c r="UJL50" s="466" t="s">
        <v>971</v>
      </c>
      <c r="UJM50" s="466" t="s">
        <v>972</v>
      </c>
      <c r="UJN50" s="466" t="s">
        <v>973</v>
      </c>
      <c r="UJO50" s="284">
        <v>35000000</v>
      </c>
      <c r="UJP50" s="276" t="s">
        <v>2836</v>
      </c>
      <c r="UJQ50" s="463" t="s">
        <v>933</v>
      </c>
      <c r="UJR50" s="465" t="s">
        <v>969</v>
      </c>
      <c r="UJS50" s="466" t="s">
        <v>970</v>
      </c>
      <c r="UJT50" s="466" t="s">
        <v>971</v>
      </c>
      <c r="UJU50" s="466" t="s">
        <v>972</v>
      </c>
      <c r="UJV50" s="466" t="s">
        <v>973</v>
      </c>
      <c r="UJW50" s="284">
        <v>35000000</v>
      </c>
      <c r="UJX50" s="276" t="s">
        <v>2836</v>
      </c>
      <c r="UJY50" s="463" t="s">
        <v>933</v>
      </c>
      <c r="UJZ50" s="465" t="s">
        <v>969</v>
      </c>
      <c r="UKA50" s="466" t="s">
        <v>970</v>
      </c>
      <c r="UKB50" s="466" t="s">
        <v>971</v>
      </c>
      <c r="UKC50" s="466" t="s">
        <v>972</v>
      </c>
      <c r="UKD50" s="466" t="s">
        <v>973</v>
      </c>
      <c r="UKE50" s="284">
        <v>35000000</v>
      </c>
      <c r="UKF50" s="276" t="s">
        <v>2836</v>
      </c>
      <c r="UKG50" s="463" t="s">
        <v>933</v>
      </c>
      <c r="UKH50" s="465" t="s">
        <v>969</v>
      </c>
      <c r="UKI50" s="466" t="s">
        <v>970</v>
      </c>
      <c r="UKJ50" s="466" t="s">
        <v>971</v>
      </c>
      <c r="UKK50" s="466" t="s">
        <v>972</v>
      </c>
      <c r="UKL50" s="466" t="s">
        <v>973</v>
      </c>
      <c r="UKM50" s="284">
        <v>35000000</v>
      </c>
      <c r="UKN50" s="276" t="s">
        <v>2836</v>
      </c>
      <c r="UKO50" s="463" t="s">
        <v>933</v>
      </c>
      <c r="UKP50" s="465" t="s">
        <v>969</v>
      </c>
      <c r="UKQ50" s="466" t="s">
        <v>970</v>
      </c>
      <c r="UKR50" s="466" t="s">
        <v>971</v>
      </c>
      <c r="UKS50" s="466" t="s">
        <v>972</v>
      </c>
      <c r="UKT50" s="466" t="s">
        <v>973</v>
      </c>
      <c r="UKU50" s="284">
        <v>35000000</v>
      </c>
      <c r="UKV50" s="276" t="s">
        <v>2836</v>
      </c>
      <c r="UKW50" s="463" t="s">
        <v>933</v>
      </c>
      <c r="UKX50" s="465" t="s">
        <v>969</v>
      </c>
      <c r="UKY50" s="466" t="s">
        <v>970</v>
      </c>
      <c r="UKZ50" s="466" t="s">
        <v>971</v>
      </c>
      <c r="ULA50" s="466" t="s">
        <v>972</v>
      </c>
      <c r="ULB50" s="466" t="s">
        <v>973</v>
      </c>
      <c r="ULC50" s="284">
        <v>35000000</v>
      </c>
      <c r="ULD50" s="276" t="s">
        <v>2836</v>
      </c>
      <c r="ULE50" s="463" t="s">
        <v>933</v>
      </c>
      <c r="ULF50" s="465" t="s">
        <v>969</v>
      </c>
      <c r="ULG50" s="466" t="s">
        <v>970</v>
      </c>
      <c r="ULH50" s="466" t="s">
        <v>971</v>
      </c>
      <c r="ULI50" s="466" t="s">
        <v>972</v>
      </c>
      <c r="ULJ50" s="466" t="s">
        <v>973</v>
      </c>
      <c r="ULK50" s="284">
        <v>35000000</v>
      </c>
      <c r="ULL50" s="276" t="s">
        <v>2836</v>
      </c>
      <c r="ULM50" s="463" t="s">
        <v>933</v>
      </c>
      <c r="ULN50" s="465" t="s">
        <v>969</v>
      </c>
      <c r="ULO50" s="466" t="s">
        <v>970</v>
      </c>
      <c r="ULP50" s="466" t="s">
        <v>971</v>
      </c>
      <c r="ULQ50" s="466" t="s">
        <v>972</v>
      </c>
      <c r="ULR50" s="466" t="s">
        <v>973</v>
      </c>
      <c r="ULS50" s="284">
        <v>35000000</v>
      </c>
      <c r="ULT50" s="276" t="s">
        <v>2836</v>
      </c>
      <c r="ULU50" s="463" t="s">
        <v>933</v>
      </c>
      <c r="ULV50" s="465" t="s">
        <v>969</v>
      </c>
      <c r="ULW50" s="466" t="s">
        <v>970</v>
      </c>
      <c r="ULX50" s="466" t="s">
        <v>971</v>
      </c>
      <c r="ULY50" s="466" t="s">
        <v>972</v>
      </c>
      <c r="ULZ50" s="466" t="s">
        <v>973</v>
      </c>
      <c r="UMA50" s="284">
        <v>35000000</v>
      </c>
      <c r="UMB50" s="276" t="s">
        <v>2836</v>
      </c>
      <c r="UMC50" s="463" t="s">
        <v>933</v>
      </c>
      <c r="UMD50" s="465" t="s">
        <v>969</v>
      </c>
      <c r="UME50" s="466" t="s">
        <v>970</v>
      </c>
      <c r="UMF50" s="466" t="s">
        <v>971</v>
      </c>
      <c r="UMG50" s="466" t="s">
        <v>972</v>
      </c>
      <c r="UMH50" s="466" t="s">
        <v>973</v>
      </c>
      <c r="UMI50" s="284">
        <v>35000000</v>
      </c>
      <c r="UMJ50" s="276" t="s">
        <v>2836</v>
      </c>
      <c r="UMK50" s="463" t="s">
        <v>933</v>
      </c>
      <c r="UML50" s="465" t="s">
        <v>969</v>
      </c>
      <c r="UMM50" s="466" t="s">
        <v>970</v>
      </c>
      <c r="UMN50" s="466" t="s">
        <v>971</v>
      </c>
      <c r="UMO50" s="466" t="s">
        <v>972</v>
      </c>
      <c r="UMP50" s="466" t="s">
        <v>973</v>
      </c>
      <c r="UMQ50" s="284">
        <v>35000000</v>
      </c>
      <c r="UMR50" s="276" t="s">
        <v>2836</v>
      </c>
      <c r="UMS50" s="463" t="s">
        <v>933</v>
      </c>
      <c r="UMT50" s="465" t="s">
        <v>969</v>
      </c>
      <c r="UMU50" s="466" t="s">
        <v>970</v>
      </c>
      <c r="UMV50" s="466" t="s">
        <v>971</v>
      </c>
      <c r="UMW50" s="466" t="s">
        <v>972</v>
      </c>
      <c r="UMX50" s="466" t="s">
        <v>973</v>
      </c>
      <c r="UMY50" s="284">
        <v>35000000</v>
      </c>
      <c r="UMZ50" s="276" t="s">
        <v>2836</v>
      </c>
      <c r="UNA50" s="463" t="s">
        <v>933</v>
      </c>
      <c r="UNB50" s="465" t="s">
        <v>969</v>
      </c>
      <c r="UNC50" s="466" t="s">
        <v>970</v>
      </c>
      <c r="UND50" s="466" t="s">
        <v>971</v>
      </c>
      <c r="UNE50" s="466" t="s">
        <v>972</v>
      </c>
      <c r="UNF50" s="466" t="s">
        <v>973</v>
      </c>
      <c r="UNG50" s="284">
        <v>35000000</v>
      </c>
      <c r="UNH50" s="276" t="s">
        <v>2836</v>
      </c>
      <c r="UNI50" s="463" t="s">
        <v>933</v>
      </c>
      <c r="UNJ50" s="465" t="s">
        <v>969</v>
      </c>
      <c r="UNK50" s="466" t="s">
        <v>970</v>
      </c>
      <c r="UNL50" s="466" t="s">
        <v>971</v>
      </c>
      <c r="UNM50" s="466" t="s">
        <v>972</v>
      </c>
      <c r="UNN50" s="466" t="s">
        <v>973</v>
      </c>
      <c r="UNO50" s="284">
        <v>35000000</v>
      </c>
      <c r="UNP50" s="276" t="s">
        <v>2836</v>
      </c>
      <c r="UNQ50" s="463" t="s">
        <v>933</v>
      </c>
      <c r="UNR50" s="465" t="s">
        <v>969</v>
      </c>
      <c r="UNS50" s="466" t="s">
        <v>970</v>
      </c>
      <c r="UNT50" s="466" t="s">
        <v>971</v>
      </c>
      <c r="UNU50" s="466" t="s">
        <v>972</v>
      </c>
      <c r="UNV50" s="466" t="s">
        <v>973</v>
      </c>
      <c r="UNW50" s="284">
        <v>35000000</v>
      </c>
      <c r="UNX50" s="276" t="s">
        <v>2836</v>
      </c>
      <c r="UNY50" s="463" t="s">
        <v>933</v>
      </c>
      <c r="UNZ50" s="465" t="s">
        <v>969</v>
      </c>
      <c r="UOA50" s="466" t="s">
        <v>970</v>
      </c>
      <c r="UOB50" s="466" t="s">
        <v>971</v>
      </c>
      <c r="UOC50" s="466" t="s">
        <v>972</v>
      </c>
      <c r="UOD50" s="466" t="s">
        <v>973</v>
      </c>
      <c r="UOE50" s="284">
        <v>35000000</v>
      </c>
      <c r="UOF50" s="276" t="s">
        <v>2836</v>
      </c>
      <c r="UOG50" s="463" t="s">
        <v>933</v>
      </c>
      <c r="UOH50" s="465" t="s">
        <v>969</v>
      </c>
      <c r="UOI50" s="466" t="s">
        <v>970</v>
      </c>
      <c r="UOJ50" s="466" t="s">
        <v>971</v>
      </c>
      <c r="UOK50" s="466" t="s">
        <v>972</v>
      </c>
      <c r="UOL50" s="466" t="s">
        <v>973</v>
      </c>
      <c r="UOM50" s="284">
        <v>35000000</v>
      </c>
      <c r="UON50" s="276" t="s">
        <v>2836</v>
      </c>
      <c r="UOO50" s="463" t="s">
        <v>933</v>
      </c>
      <c r="UOP50" s="465" t="s">
        <v>969</v>
      </c>
      <c r="UOQ50" s="466" t="s">
        <v>970</v>
      </c>
      <c r="UOR50" s="466" t="s">
        <v>971</v>
      </c>
      <c r="UOS50" s="466" t="s">
        <v>972</v>
      </c>
      <c r="UOT50" s="466" t="s">
        <v>973</v>
      </c>
      <c r="UOU50" s="284">
        <v>35000000</v>
      </c>
      <c r="UOV50" s="276" t="s">
        <v>2836</v>
      </c>
      <c r="UOW50" s="463" t="s">
        <v>933</v>
      </c>
      <c r="UOX50" s="465" t="s">
        <v>969</v>
      </c>
      <c r="UOY50" s="466" t="s">
        <v>970</v>
      </c>
      <c r="UOZ50" s="466" t="s">
        <v>971</v>
      </c>
      <c r="UPA50" s="466" t="s">
        <v>972</v>
      </c>
      <c r="UPB50" s="466" t="s">
        <v>973</v>
      </c>
      <c r="UPC50" s="284">
        <v>35000000</v>
      </c>
      <c r="UPD50" s="276" t="s">
        <v>2836</v>
      </c>
      <c r="UPE50" s="463" t="s">
        <v>933</v>
      </c>
      <c r="UPF50" s="465" t="s">
        <v>969</v>
      </c>
      <c r="UPG50" s="466" t="s">
        <v>970</v>
      </c>
      <c r="UPH50" s="466" t="s">
        <v>971</v>
      </c>
      <c r="UPI50" s="466" t="s">
        <v>972</v>
      </c>
      <c r="UPJ50" s="466" t="s">
        <v>973</v>
      </c>
      <c r="UPK50" s="284">
        <v>35000000</v>
      </c>
      <c r="UPL50" s="276" t="s">
        <v>2836</v>
      </c>
      <c r="UPM50" s="463" t="s">
        <v>933</v>
      </c>
      <c r="UPN50" s="465" t="s">
        <v>969</v>
      </c>
      <c r="UPO50" s="466" t="s">
        <v>970</v>
      </c>
      <c r="UPP50" s="466" t="s">
        <v>971</v>
      </c>
      <c r="UPQ50" s="466" t="s">
        <v>972</v>
      </c>
      <c r="UPR50" s="466" t="s">
        <v>973</v>
      </c>
      <c r="UPS50" s="284">
        <v>35000000</v>
      </c>
      <c r="UPT50" s="276" t="s">
        <v>2836</v>
      </c>
      <c r="UPU50" s="463" t="s">
        <v>933</v>
      </c>
      <c r="UPV50" s="465" t="s">
        <v>969</v>
      </c>
      <c r="UPW50" s="466" t="s">
        <v>970</v>
      </c>
      <c r="UPX50" s="466" t="s">
        <v>971</v>
      </c>
      <c r="UPY50" s="466" t="s">
        <v>972</v>
      </c>
      <c r="UPZ50" s="466" t="s">
        <v>973</v>
      </c>
      <c r="UQA50" s="284">
        <v>35000000</v>
      </c>
      <c r="UQB50" s="276" t="s">
        <v>2836</v>
      </c>
      <c r="UQC50" s="463" t="s">
        <v>933</v>
      </c>
      <c r="UQD50" s="465" t="s">
        <v>969</v>
      </c>
      <c r="UQE50" s="466" t="s">
        <v>970</v>
      </c>
      <c r="UQF50" s="466" t="s">
        <v>971</v>
      </c>
      <c r="UQG50" s="466" t="s">
        <v>972</v>
      </c>
      <c r="UQH50" s="466" t="s">
        <v>973</v>
      </c>
      <c r="UQI50" s="284">
        <v>35000000</v>
      </c>
      <c r="UQJ50" s="276" t="s">
        <v>2836</v>
      </c>
      <c r="UQK50" s="463" t="s">
        <v>933</v>
      </c>
      <c r="UQL50" s="465" t="s">
        <v>969</v>
      </c>
      <c r="UQM50" s="466" t="s">
        <v>970</v>
      </c>
      <c r="UQN50" s="466" t="s">
        <v>971</v>
      </c>
      <c r="UQO50" s="466" t="s">
        <v>972</v>
      </c>
      <c r="UQP50" s="466" t="s">
        <v>973</v>
      </c>
      <c r="UQQ50" s="284">
        <v>35000000</v>
      </c>
      <c r="UQR50" s="276" t="s">
        <v>2836</v>
      </c>
      <c r="UQS50" s="463" t="s">
        <v>933</v>
      </c>
      <c r="UQT50" s="465" t="s">
        <v>969</v>
      </c>
      <c r="UQU50" s="466" t="s">
        <v>970</v>
      </c>
      <c r="UQV50" s="466" t="s">
        <v>971</v>
      </c>
      <c r="UQW50" s="466" t="s">
        <v>972</v>
      </c>
      <c r="UQX50" s="466" t="s">
        <v>973</v>
      </c>
      <c r="UQY50" s="284">
        <v>35000000</v>
      </c>
      <c r="UQZ50" s="276" t="s">
        <v>2836</v>
      </c>
      <c r="URA50" s="463" t="s">
        <v>933</v>
      </c>
      <c r="URB50" s="465" t="s">
        <v>969</v>
      </c>
      <c r="URC50" s="466" t="s">
        <v>970</v>
      </c>
      <c r="URD50" s="466" t="s">
        <v>971</v>
      </c>
      <c r="URE50" s="466" t="s">
        <v>972</v>
      </c>
      <c r="URF50" s="466" t="s">
        <v>973</v>
      </c>
      <c r="URG50" s="284">
        <v>35000000</v>
      </c>
      <c r="URH50" s="276" t="s">
        <v>2836</v>
      </c>
      <c r="URI50" s="463" t="s">
        <v>933</v>
      </c>
      <c r="URJ50" s="465" t="s">
        <v>969</v>
      </c>
      <c r="URK50" s="466" t="s">
        <v>970</v>
      </c>
      <c r="URL50" s="466" t="s">
        <v>971</v>
      </c>
      <c r="URM50" s="466" t="s">
        <v>972</v>
      </c>
      <c r="URN50" s="466" t="s">
        <v>973</v>
      </c>
      <c r="URO50" s="284">
        <v>35000000</v>
      </c>
      <c r="URP50" s="276" t="s">
        <v>2836</v>
      </c>
      <c r="URQ50" s="463" t="s">
        <v>933</v>
      </c>
      <c r="URR50" s="465" t="s">
        <v>969</v>
      </c>
      <c r="URS50" s="466" t="s">
        <v>970</v>
      </c>
      <c r="URT50" s="466" t="s">
        <v>971</v>
      </c>
      <c r="URU50" s="466" t="s">
        <v>972</v>
      </c>
      <c r="URV50" s="466" t="s">
        <v>973</v>
      </c>
      <c r="URW50" s="284">
        <v>35000000</v>
      </c>
      <c r="URX50" s="276" t="s">
        <v>2836</v>
      </c>
      <c r="URY50" s="463" t="s">
        <v>933</v>
      </c>
      <c r="URZ50" s="465" t="s">
        <v>969</v>
      </c>
      <c r="USA50" s="466" t="s">
        <v>970</v>
      </c>
      <c r="USB50" s="466" t="s">
        <v>971</v>
      </c>
      <c r="USC50" s="466" t="s">
        <v>972</v>
      </c>
      <c r="USD50" s="466" t="s">
        <v>973</v>
      </c>
      <c r="USE50" s="284">
        <v>35000000</v>
      </c>
      <c r="USF50" s="276" t="s">
        <v>2836</v>
      </c>
      <c r="USG50" s="463" t="s">
        <v>933</v>
      </c>
      <c r="USH50" s="465" t="s">
        <v>969</v>
      </c>
      <c r="USI50" s="466" t="s">
        <v>970</v>
      </c>
      <c r="USJ50" s="466" t="s">
        <v>971</v>
      </c>
      <c r="USK50" s="466" t="s">
        <v>972</v>
      </c>
      <c r="USL50" s="466" t="s">
        <v>973</v>
      </c>
      <c r="USM50" s="284">
        <v>35000000</v>
      </c>
      <c r="USN50" s="276" t="s">
        <v>2836</v>
      </c>
      <c r="USO50" s="463" t="s">
        <v>933</v>
      </c>
      <c r="USP50" s="465" t="s">
        <v>969</v>
      </c>
      <c r="USQ50" s="466" t="s">
        <v>970</v>
      </c>
      <c r="USR50" s="466" t="s">
        <v>971</v>
      </c>
      <c r="USS50" s="466" t="s">
        <v>972</v>
      </c>
      <c r="UST50" s="466" t="s">
        <v>973</v>
      </c>
      <c r="USU50" s="284">
        <v>35000000</v>
      </c>
      <c r="USV50" s="276" t="s">
        <v>2836</v>
      </c>
      <c r="USW50" s="463" t="s">
        <v>933</v>
      </c>
      <c r="USX50" s="465" t="s">
        <v>969</v>
      </c>
      <c r="USY50" s="466" t="s">
        <v>970</v>
      </c>
      <c r="USZ50" s="466" t="s">
        <v>971</v>
      </c>
      <c r="UTA50" s="466" t="s">
        <v>972</v>
      </c>
      <c r="UTB50" s="466" t="s">
        <v>973</v>
      </c>
      <c r="UTC50" s="284">
        <v>35000000</v>
      </c>
      <c r="UTD50" s="276" t="s">
        <v>2836</v>
      </c>
      <c r="UTE50" s="463" t="s">
        <v>933</v>
      </c>
      <c r="UTF50" s="465" t="s">
        <v>969</v>
      </c>
      <c r="UTG50" s="466" t="s">
        <v>970</v>
      </c>
      <c r="UTH50" s="466" t="s">
        <v>971</v>
      </c>
      <c r="UTI50" s="466" t="s">
        <v>972</v>
      </c>
      <c r="UTJ50" s="466" t="s">
        <v>973</v>
      </c>
      <c r="UTK50" s="284">
        <v>35000000</v>
      </c>
      <c r="UTL50" s="276" t="s">
        <v>2836</v>
      </c>
      <c r="UTM50" s="463" t="s">
        <v>933</v>
      </c>
      <c r="UTN50" s="465" t="s">
        <v>969</v>
      </c>
      <c r="UTO50" s="466" t="s">
        <v>970</v>
      </c>
      <c r="UTP50" s="466" t="s">
        <v>971</v>
      </c>
      <c r="UTQ50" s="466" t="s">
        <v>972</v>
      </c>
      <c r="UTR50" s="466" t="s">
        <v>973</v>
      </c>
      <c r="UTS50" s="284">
        <v>35000000</v>
      </c>
      <c r="UTT50" s="276" t="s">
        <v>2836</v>
      </c>
      <c r="UTU50" s="463" t="s">
        <v>933</v>
      </c>
      <c r="UTV50" s="465" t="s">
        <v>969</v>
      </c>
      <c r="UTW50" s="466" t="s">
        <v>970</v>
      </c>
      <c r="UTX50" s="466" t="s">
        <v>971</v>
      </c>
      <c r="UTY50" s="466" t="s">
        <v>972</v>
      </c>
      <c r="UTZ50" s="466" t="s">
        <v>973</v>
      </c>
      <c r="UUA50" s="284">
        <v>35000000</v>
      </c>
      <c r="UUB50" s="276" t="s">
        <v>2836</v>
      </c>
      <c r="UUC50" s="463" t="s">
        <v>933</v>
      </c>
      <c r="UUD50" s="465" t="s">
        <v>969</v>
      </c>
      <c r="UUE50" s="466" t="s">
        <v>970</v>
      </c>
      <c r="UUF50" s="466" t="s">
        <v>971</v>
      </c>
      <c r="UUG50" s="466" t="s">
        <v>972</v>
      </c>
      <c r="UUH50" s="466" t="s">
        <v>973</v>
      </c>
      <c r="UUI50" s="284">
        <v>35000000</v>
      </c>
      <c r="UUJ50" s="276" t="s">
        <v>2836</v>
      </c>
      <c r="UUK50" s="463" t="s">
        <v>933</v>
      </c>
      <c r="UUL50" s="465" t="s">
        <v>969</v>
      </c>
      <c r="UUM50" s="466" t="s">
        <v>970</v>
      </c>
      <c r="UUN50" s="466" t="s">
        <v>971</v>
      </c>
      <c r="UUO50" s="466" t="s">
        <v>972</v>
      </c>
      <c r="UUP50" s="466" t="s">
        <v>973</v>
      </c>
      <c r="UUQ50" s="284">
        <v>35000000</v>
      </c>
      <c r="UUR50" s="276" t="s">
        <v>2836</v>
      </c>
      <c r="UUS50" s="463" t="s">
        <v>933</v>
      </c>
      <c r="UUT50" s="465" t="s">
        <v>969</v>
      </c>
      <c r="UUU50" s="466" t="s">
        <v>970</v>
      </c>
      <c r="UUV50" s="466" t="s">
        <v>971</v>
      </c>
      <c r="UUW50" s="466" t="s">
        <v>972</v>
      </c>
      <c r="UUX50" s="466" t="s">
        <v>973</v>
      </c>
      <c r="UUY50" s="284">
        <v>35000000</v>
      </c>
      <c r="UUZ50" s="276" t="s">
        <v>2836</v>
      </c>
      <c r="UVA50" s="463" t="s">
        <v>933</v>
      </c>
      <c r="UVB50" s="465" t="s">
        <v>969</v>
      </c>
      <c r="UVC50" s="466" t="s">
        <v>970</v>
      </c>
      <c r="UVD50" s="466" t="s">
        <v>971</v>
      </c>
      <c r="UVE50" s="466" t="s">
        <v>972</v>
      </c>
      <c r="UVF50" s="466" t="s">
        <v>973</v>
      </c>
      <c r="UVG50" s="284">
        <v>35000000</v>
      </c>
      <c r="UVH50" s="276" t="s">
        <v>2836</v>
      </c>
      <c r="UVI50" s="463" t="s">
        <v>933</v>
      </c>
      <c r="UVJ50" s="465" t="s">
        <v>969</v>
      </c>
      <c r="UVK50" s="466" t="s">
        <v>970</v>
      </c>
      <c r="UVL50" s="466" t="s">
        <v>971</v>
      </c>
      <c r="UVM50" s="466" t="s">
        <v>972</v>
      </c>
      <c r="UVN50" s="466" t="s">
        <v>973</v>
      </c>
      <c r="UVO50" s="284">
        <v>35000000</v>
      </c>
      <c r="UVP50" s="276" t="s">
        <v>2836</v>
      </c>
      <c r="UVQ50" s="463" t="s">
        <v>933</v>
      </c>
      <c r="UVR50" s="465" t="s">
        <v>969</v>
      </c>
      <c r="UVS50" s="466" t="s">
        <v>970</v>
      </c>
      <c r="UVT50" s="466" t="s">
        <v>971</v>
      </c>
      <c r="UVU50" s="466" t="s">
        <v>972</v>
      </c>
      <c r="UVV50" s="466" t="s">
        <v>973</v>
      </c>
      <c r="UVW50" s="284">
        <v>35000000</v>
      </c>
      <c r="UVX50" s="276" t="s">
        <v>2836</v>
      </c>
      <c r="UVY50" s="463" t="s">
        <v>933</v>
      </c>
      <c r="UVZ50" s="465" t="s">
        <v>969</v>
      </c>
      <c r="UWA50" s="466" t="s">
        <v>970</v>
      </c>
      <c r="UWB50" s="466" t="s">
        <v>971</v>
      </c>
      <c r="UWC50" s="466" t="s">
        <v>972</v>
      </c>
      <c r="UWD50" s="466" t="s">
        <v>973</v>
      </c>
      <c r="UWE50" s="284">
        <v>35000000</v>
      </c>
      <c r="UWF50" s="276" t="s">
        <v>2836</v>
      </c>
      <c r="UWG50" s="463" t="s">
        <v>933</v>
      </c>
      <c r="UWH50" s="465" t="s">
        <v>969</v>
      </c>
      <c r="UWI50" s="466" t="s">
        <v>970</v>
      </c>
      <c r="UWJ50" s="466" t="s">
        <v>971</v>
      </c>
      <c r="UWK50" s="466" t="s">
        <v>972</v>
      </c>
      <c r="UWL50" s="466" t="s">
        <v>973</v>
      </c>
      <c r="UWM50" s="284">
        <v>35000000</v>
      </c>
      <c r="UWN50" s="276" t="s">
        <v>2836</v>
      </c>
      <c r="UWO50" s="463" t="s">
        <v>933</v>
      </c>
      <c r="UWP50" s="465" t="s">
        <v>969</v>
      </c>
      <c r="UWQ50" s="466" t="s">
        <v>970</v>
      </c>
      <c r="UWR50" s="466" t="s">
        <v>971</v>
      </c>
      <c r="UWS50" s="466" t="s">
        <v>972</v>
      </c>
      <c r="UWT50" s="466" t="s">
        <v>973</v>
      </c>
      <c r="UWU50" s="284">
        <v>35000000</v>
      </c>
      <c r="UWV50" s="276" t="s">
        <v>2836</v>
      </c>
      <c r="UWW50" s="463" t="s">
        <v>933</v>
      </c>
      <c r="UWX50" s="465" t="s">
        <v>969</v>
      </c>
      <c r="UWY50" s="466" t="s">
        <v>970</v>
      </c>
      <c r="UWZ50" s="466" t="s">
        <v>971</v>
      </c>
      <c r="UXA50" s="466" t="s">
        <v>972</v>
      </c>
      <c r="UXB50" s="466" t="s">
        <v>973</v>
      </c>
      <c r="UXC50" s="284">
        <v>35000000</v>
      </c>
      <c r="UXD50" s="276" t="s">
        <v>2836</v>
      </c>
      <c r="UXE50" s="463" t="s">
        <v>933</v>
      </c>
      <c r="UXF50" s="465" t="s">
        <v>969</v>
      </c>
      <c r="UXG50" s="466" t="s">
        <v>970</v>
      </c>
      <c r="UXH50" s="466" t="s">
        <v>971</v>
      </c>
      <c r="UXI50" s="466" t="s">
        <v>972</v>
      </c>
      <c r="UXJ50" s="466" t="s">
        <v>973</v>
      </c>
      <c r="UXK50" s="284">
        <v>35000000</v>
      </c>
      <c r="UXL50" s="276" t="s">
        <v>2836</v>
      </c>
      <c r="UXM50" s="463" t="s">
        <v>933</v>
      </c>
      <c r="UXN50" s="465" t="s">
        <v>969</v>
      </c>
      <c r="UXO50" s="466" t="s">
        <v>970</v>
      </c>
      <c r="UXP50" s="466" t="s">
        <v>971</v>
      </c>
      <c r="UXQ50" s="466" t="s">
        <v>972</v>
      </c>
      <c r="UXR50" s="466" t="s">
        <v>973</v>
      </c>
      <c r="UXS50" s="284">
        <v>35000000</v>
      </c>
      <c r="UXT50" s="276" t="s">
        <v>2836</v>
      </c>
      <c r="UXU50" s="463" t="s">
        <v>933</v>
      </c>
      <c r="UXV50" s="465" t="s">
        <v>969</v>
      </c>
      <c r="UXW50" s="466" t="s">
        <v>970</v>
      </c>
      <c r="UXX50" s="466" t="s">
        <v>971</v>
      </c>
      <c r="UXY50" s="466" t="s">
        <v>972</v>
      </c>
      <c r="UXZ50" s="466" t="s">
        <v>973</v>
      </c>
      <c r="UYA50" s="284">
        <v>35000000</v>
      </c>
      <c r="UYB50" s="276" t="s">
        <v>2836</v>
      </c>
      <c r="UYC50" s="463" t="s">
        <v>933</v>
      </c>
      <c r="UYD50" s="465" t="s">
        <v>969</v>
      </c>
      <c r="UYE50" s="466" t="s">
        <v>970</v>
      </c>
      <c r="UYF50" s="466" t="s">
        <v>971</v>
      </c>
      <c r="UYG50" s="466" t="s">
        <v>972</v>
      </c>
      <c r="UYH50" s="466" t="s">
        <v>973</v>
      </c>
      <c r="UYI50" s="284">
        <v>35000000</v>
      </c>
      <c r="UYJ50" s="276" t="s">
        <v>2836</v>
      </c>
      <c r="UYK50" s="463" t="s">
        <v>933</v>
      </c>
      <c r="UYL50" s="465" t="s">
        <v>969</v>
      </c>
      <c r="UYM50" s="466" t="s">
        <v>970</v>
      </c>
      <c r="UYN50" s="466" t="s">
        <v>971</v>
      </c>
      <c r="UYO50" s="466" t="s">
        <v>972</v>
      </c>
      <c r="UYP50" s="466" t="s">
        <v>973</v>
      </c>
      <c r="UYQ50" s="284">
        <v>35000000</v>
      </c>
      <c r="UYR50" s="276" t="s">
        <v>2836</v>
      </c>
      <c r="UYS50" s="463" t="s">
        <v>933</v>
      </c>
      <c r="UYT50" s="465" t="s">
        <v>969</v>
      </c>
      <c r="UYU50" s="466" t="s">
        <v>970</v>
      </c>
      <c r="UYV50" s="466" t="s">
        <v>971</v>
      </c>
      <c r="UYW50" s="466" t="s">
        <v>972</v>
      </c>
      <c r="UYX50" s="466" t="s">
        <v>973</v>
      </c>
      <c r="UYY50" s="284">
        <v>35000000</v>
      </c>
      <c r="UYZ50" s="276" t="s">
        <v>2836</v>
      </c>
      <c r="UZA50" s="463" t="s">
        <v>933</v>
      </c>
      <c r="UZB50" s="465" t="s">
        <v>969</v>
      </c>
      <c r="UZC50" s="466" t="s">
        <v>970</v>
      </c>
      <c r="UZD50" s="466" t="s">
        <v>971</v>
      </c>
      <c r="UZE50" s="466" t="s">
        <v>972</v>
      </c>
      <c r="UZF50" s="466" t="s">
        <v>973</v>
      </c>
      <c r="UZG50" s="284">
        <v>35000000</v>
      </c>
      <c r="UZH50" s="276" t="s">
        <v>2836</v>
      </c>
      <c r="UZI50" s="463" t="s">
        <v>933</v>
      </c>
      <c r="UZJ50" s="465" t="s">
        <v>969</v>
      </c>
      <c r="UZK50" s="466" t="s">
        <v>970</v>
      </c>
      <c r="UZL50" s="466" t="s">
        <v>971</v>
      </c>
      <c r="UZM50" s="466" t="s">
        <v>972</v>
      </c>
      <c r="UZN50" s="466" t="s">
        <v>973</v>
      </c>
      <c r="UZO50" s="284">
        <v>35000000</v>
      </c>
      <c r="UZP50" s="276" t="s">
        <v>2836</v>
      </c>
      <c r="UZQ50" s="463" t="s">
        <v>933</v>
      </c>
      <c r="UZR50" s="465" t="s">
        <v>969</v>
      </c>
      <c r="UZS50" s="466" t="s">
        <v>970</v>
      </c>
      <c r="UZT50" s="466" t="s">
        <v>971</v>
      </c>
      <c r="UZU50" s="466" t="s">
        <v>972</v>
      </c>
      <c r="UZV50" s="466" t="s">
        <v>973</v>
      </c>
      <c r="UZW50" s="284">
        <v>35000000</v>
      </c>
      <c r="UZX50" s="276" t="s">
        <v>2836</v>
      </c>
      <c r="UZY50" s="463" t="s">
        <v>933</v>
      </c>
      <c r="UZZ50" s="465" t="s">
        <v>969</v>
      </c>
      <c r="VAA50" s="466" t="s">
        <v>970</v>
      </c>
      <c r="VAB50" s="466" t="s">
        <v>971</v>
      </c>
      <c r="VAC50" s="466" t="s">
        <v>972</v>
      </c>
      <c r="VAD50" s="466" t="s">
        <v>973</v>
      </c>
      <c r="VAE50" s="284">
        <v>35000000</v>
      </c>
      <c r="VAF50" s="276" t="s">
        <v>2836</v>
      </c>
      <c r="VAG50" s="463" t="s">
        <v>933</v>
      </c>
      <c r="VAH50" s="465" t="s">
        <v>969</v>
      </c>
      <c r="VAI50" s="466" t="s">
        <v>970</v>
      </c>
      <c r="VAJ50" s="466" t="s">
        <v>971</v>
      </c>
      <c r="VAK50" s="466" t="s">
        <v>972</v>
      </c>
      <c r="VAL50" s="466" t="s">
        <v>973</v>
      </c>
      <c r="VAM50" s="284">
        <v>35000000</v>
      </c>
      <c r="VAN50" s="276" t="s">
        <v>2836</v>
      </c>
      <c r="VAO50" s="463" t="s">
        <v>933</v>
      </c>
      <c r="VAP50" s="465" t="s">
        <v>969</v>
      </c>
      <c r="VAQ50" s="466" t="s">
        <v>970</v>
      </c>
      <c r="VAR50" s="466" t="s">
        <v>971</v>
      </c>
      <c r="VAS50" s="466" t="s">
        <v>972</v>
      </c>
      <c r="VAT50" s="466" t="s">
        <v>973</v>
      </c>
      <c r="VAU50" s="284">
        <v>35000000</v>
      </c>
      <c r="VAV50" s="276" t="s">
        <v>2836</v>
      </c>
      <c r="VAW50" s="463" t="s">
        <v>933</v>
      </c>
      <c r="VAX50" s="465" t="s">
        <v>969</v>
      </c>
      <c r="VAY50" s="466" t="s">
        <v>970</v>
      </c>
      <c r="VAZ50" s="466" t="s">
        <v>971</v>
      </c>
      <c r="VBA50" s="466" t="s">
        <v>972</v>
      </c>
      <c r="VBB50" s="466" t="s">
        <v>973</v>
      </c>
      <c r="VBC50" s="284">
        <v>35000000</v>
      </c>
      <c r="VBD50" s="276" t="s">
        <v>2836</v>
      </c>
      <c r="VBE50" s="463" t="s">
        <v>933</v>
      </c>
      <c r="VBF50" s="465" t="s">
        <v>969</v>
      </c>
      <c r="VBG50" s="466" t="s">
        <v>970</v>
      </c>
      <c r="VBH50" s="466" t="s">
        <v>971</v>
      </c>
      <c r="VBI50" s="466" t="s">
        <v>972</v>
      </c>
      <c r="VBJ50" s="466" t="s">
        <v>973</v>
      </c>
      <c r="VBK50" s="284">
        <v>35000000</v>
      </c>
      <c r="VBL50" s="276" t="s">
        <v>2836</v>
      </c>
      <c r="VBM50" s="463" t="s">
        <v>933</v>
      </c>
      <c r="VBN50" s="465" t="s">
        <v>969</v>
      </c>
      <c r="VBO50" s="466" t="s">
        <v>970</v>
      </c>
      <c r="VBP50" s="466" t="s">
        <v>971</v>
      </c>
      <c r="VBQ50" s="466" t="s">
        <v>972</v>
      </c>
      <c r="VBR50" s="466" t="s">
        <v>973</v>
      </c>
      <c r="VBS50" s="284">
        <v>35000000</v>
      </c>
      <c r="VBT50" s="276" t="s">
        <v>2836</v>
      </c>
      <c r="VBU50" s="463" t="s">
        <v>933</v>
      </c>
      <c r="VBV50" s="465" t="s">
        <v>969</v>
      </c>
      <c r="VBW50" s="466" t="s">
        <v>970</v>
      </c>
      <c r="VBX50" s="466" t="s">
        <v>971</v>
      </c>
      <c r="VBY50" s="466" t="s">
        <v>972</v>
      </c>
      <c r="VBZ50" s="466" t="s">
        <v>973</v>
      </c>
      <c r="VCA50" s="284">
        <v>35000000</v>
      </c>
      <c r="VCB50" s="276" t="s">
        <v>2836</v>
      </c>
      <c r="VCC50" s="463" t="s">
        <v>933</v>
      </c>
      <c r="VCD50" s="465" t="s">
        <v>969</v>
      </c>
      <c r="VCE50" s="466" t="s">
        <v>970</v>
      </c>
      <c r="VCF50" s="466" t="s">
        <v>971</v>
      </c>
      <c r="VCG50" s="466" t="s">
        <v>972</v>
      </c>
      <c r="VCH50" s="466" t="s">
        <v>973</v>
      </c>
      <c r="VCI50" s="284">
        <v>35000000</v>
      </c>
      <c r="VCJ50" s="276" t="s">
        <v>2836</v>
      </c>
      <c r="VCK50" s="463" t="s">
        <v>933</v>
      </c>
      <c r="VCL50" s="465" t="s">
        <v>969</v>
      </c>
      <c r="VCM50" s="466" t="s">
        <v>970</v>
      </c>
      <c r="VCN50" s="466" t="s">
        <v>971</v>
      </c>
      <c r="VCO50" s="466" t="s">
        <v>972</v>
      </c>
      <c r="VCP50" s="466" t="s">
        <v>973</v>
      </c>
      <c r="VCQ50" s="284">
        <v>35000000</v>
      </c>
      <c r="VCR50" s="276" t="s">
        <v>2836</v>
      </c>
      <c r="VCS50" s="463" t="s">
        <v>933</v>
      </c>
      <c r="VCT50" s="465" t="s">
        <v>969</v>
      </c>
      <c r="VCU50" s="466" t="s">
        <v>970</v>
      </c>
      <c r="VCV50" s="466" t="s">
        <v>971</v>
      </c>
      <c r="VCW50" s="466" t="s">
        <v>972</v>
      </c>
      <c r="VCX50" s="466" t="s">
        <v>973</v>
      </c>
      <c r="VCY50" s="284">
        <v>35000000</v>
      </c>
      <c r="VCZ50" s="276" t="s">
        <v>2836</v>
      </c>
      <c r="VDA50" s="463" t="s">
        <v>933</v>
      </c>
      <c r="VDB50" s="465" t="s">
        <v>969</v>
      </c>
      <c r="VDC50" s="466" t="s">
        <v>970</v>
      </c>
      <c r="VDD50" s="466" t="s">
        <v>971</v>
      </c>
      <c r="VDE50" s="466" t="s">
        <v>972</v>
      </c>
      <c r="VDF50" s="466" t="s">
        <v>973</v>
      </c>
      <c r="VDG50" s="284">
        <v>35000000</v>
      </c>
      <c r="VDH50" s="276" t="s">
        <v>2836</v>
      </c>
      <c r="VDI50" s="463" t="s">
        <v>933</v>
      </c>
      <c r="VDJ50" s="465" t="s">
        <v>969</v>
      </c>
      <c r="VDK50" s="466" t="s">
        <v>970</v>
      </c>
      <c r="VDL50" s="466" t="s">
        <v>971</v>
      </c>
      <c r="VDM50" s="466" t="s">
        <v>972</v>
      </c>
      <c r="VDN50" s="466" t="s">
        <v>973</v>
      </c>
      <c r="VDO50" s="284">
        <v>35000000</v>
      </c>
      <c r="VDP50" s="276" t="s">
        <v>2836</v>
      </c>
      <c r="VDQ50" s="463" t="s">
        <v>933</v>
      </c>
      <c r="VDR50" s="465" t="s">
        <v>969</v>
      </c>
      <c r="VDS50" s="466" t="s">
        <v>970</v>
      </c>
      <c r="VDT50" s="466" t="s">
        <v>971</v>
      </c>
      <c r="VDU50" s="466" t="s">
        <v>972</v>
      </c>
      <c r="VDV50" s="466" t="s">
        <v>973</v>
      </c>
      <c r="VDW50" s="284">
        <v>35000000</v>
      </c>
      <c r="VDX50" s="276" t="s">
        <v>2836</v>
      </c>
      <c r="VDY50" s="463" t="s">
        <v>933</v>
      </c>
      <c r="VDZ50" s="465" t="s">
        <v>969</v>
      </c>
      <c r="VEA50" s="466" t="s">
        <v>970</v>
      </c>
      <c r="VEB50" s="466" t="s">
        <v>971</v>
      </c>
      <c r="VEC50" s="466" t="s">
        <v>972</v>
      </c>
      <c r="VED50" s="466" t="s">
        <v>973</v>
      </c>
      <c r="VEE50" s="284">
        <v>35000000</v>
      </c>
      <c r="VEF50" s="276" t="s">
        <v>2836</v>
      </c>
      <c r="VEG50" s="463" t="s">
        <v>933</v>
      </c>
      <c r="VEH50" s="465" t="s">
        <v>969</v>
      </c>
      <c r="VEI50" s="466" t="s">
        <v>970</v>
      </c>
      <c r="VEJ50" s="466" t="s">
        <v>971</v>
      </c>
      <c r="VEK50" s="466" t="s">
        <v>972</v>
      </c>
      <c r="VEL50" s="466" t="s">
        <v>973</v>
      </c>
      <c r="VEM50" s="284">
        <v>35000000</v>
      </c>
      <c r="VEN50" s="276" t="s">
        <v>2836</v>
      </c>
      <c r="VEO50" s="463" t="s">
        <v>933</v>
      </c>
      <c r="VEP50" s="465" t="s">
        <v>969</v>
      </c>
      <c r="VEQ50" s="466" t="s">
        <v>970</v>
      </c>
      <c r="VER50" s="466" t="s">
        <v>971</v>
      </c>
      <c r="VES50" s="466" t="s">
        <v>972</v>
      </c>
      <c r="VET50" s="466" t="s">
        <v>973</v>
      </c>
      <c r="VEU50" s="284">
        <v>35000000</v>
      </c>
      <c r="VEV50" s="276" t="s">
        <v>2836</v>
      </c>
      <c r="VEW50" s="463" t="s">
        <v>933</v>
      </c>
      <c r="VEX50" s="465" t="s">
        <v>969</v>
      </c>
      <c r="VEY50" s="466" t="s">
        <v>970</v>
      </c>
      <c r="VEZ50" s="466" t="s">
        <v>971</v>
      </c>
      <c r="VFA50" s="466" t="s">
        <v>972</v>
      </c>
      <c r="VFB50" s="466" t="s">
        <v>973</v>
      </c>
      <c r="VFC50" s="284">
        <v>35000000</v>
      </c>
      <c r="VFD50" s="276" t="s">
        <v>2836</v>
      </c>
      <c r="VFE50" s="463" t="s">
        <v>933</v>
      </c>
      <c r="VFF50" s="465" t="s">
        <v>969</v>
      </c>
      <c r="VFG50" s="466" t="s">
        <v>970</v>
      </c>
      <c r="VFH50" s="466" t="s">
        <v>971</v>
      </c>
      <c r="VFI50" s="466" t="s">
        <v>972</v>
      </c>
      <c r="VFJ50" s="466" t="s">
        <v>973</v>
      </c>
      <c r="VFK50" s="284">
        <v>35000000</v>
      </c>
      <c r="VFL50" s="276" t="s">
        <v>2836</v>
      </c>
      <c r="VFM50" s="463" t="s">
        <v>933</v>
      </c>
      <c r="VFN50" s="465" t="s">
        <v>969</v>
      </c>
      <c r="VFO50" s="466" t="s">
        <v>970</v>
      </c>
      <c r="VFP50" s="466" t="s">
        <v>971</v>
      </c>
      <c r="VFQ50" s="466" t="s">
        <v>972</v>
      </c>
      <c r="VFR50" s="466" t="s">
        <v>973</v>
      </c>
      <c r="VFS50" s="284">
        <v>35000000</v>
      </c>
      <c r="VFT50" s="276" t="s">
        <v>2836</v>
      </c>
      <c r="VFU50" s="463" t="s">
        <v>933</v>
      </c>
      <c r="VFV50" s="465" t="s">
        <v>969</v>
      </c>
      <c r="VFW50" s="466" t="s">
        <v>970</v>
      </c>
      <c r="VFX50" s="466" t="s">
        <v>971</v>
      </c>
      <c r="VFY50" s="466" t="s">
        <v>972</v>
      </c>
      <c r="VFZ50" s="466" t="s">
        <v>973</v>
      </c>
      <c r="VGA50" s="284">
        <v>35000000</v>
      </c>
      <c r="VGB50" s="276" t="s">
        <v>2836</v>
      </c>
      <c r="VGC50" s="463" t="s">
        <v>933</v>
      </c>
      <c r="VGD50" s="465" t="s">
        <v>969</v>
      </c>
      <c r="VGE50" s="466" t="s">
        <v>970</v>
      </c>
      <c r="VGF50" s="466" t="s">
        <v>971</v>
      </c>
      <c r="VGG50" s="466" t="s">
        <v>972</v>
      </c>
      <c r="VGH50" s="466" t="s">
        <v>973</v>
      </c>
      <c r="VGI50" s="284">
        <v>35000000</v>
      </c>
      <c r="VGJ50" s="276" t="s">
        <v>2836</v>
      </c>
      <c r="VGK50" s="463" t="s">
        <v>933</v>
      </c>
      <c r="VGL50" s="465" t="s">
        <v>969</v>
      </c>
      <c r="VGM50" s="466" t="s">
        <v>970</v>
      </c>
      <c r="VGN50" s="466" t="s">
        <v>971</v>
      </c>
      <c r="VGO50" s="466" t="s">
        <v>972</v>
      </c>
      <c r="VGP50" s="466" t="s">
        <v>973</v>
      </c>
      <c r="VGQ50" s="284">
        <v>35000000</v>
      </c>
      <c r="VGR50" s="276" t="s">
        <v>2836</v>
      </c>
      <c r="VGS50" s="463" t="s">
        <v>933</v>
      </c>
      <c r="VGT50" s="465" t="s">
        <v>969</v>
      </c>
      <c r="VGU50" s="466" t="s">
        <v>970</v>
      </c>
      <c r="VGV50" s="466" t="s">
        <v>971</v>
      </c>
      <c r="VGW50" s="466" t="s">
        <v>972</v>
      </c>
      <c r="VGX50" s="466" t="s">
        <v>973</v>
      </c>
      <c r="VGY50" s="284">
        <v>35000000</v>
      </c>
      <c r="VGZ50" s="276" t="s">
        <v>2836</v>
      </c>
      <c r="VHA50" s="463" t="s">
        <v>933</v>
      </c>
      <c r="VHB50" s="465" t="s">
        <v>969</v>
      </c>
      <c r="VHC50" s="466" t="s">
        <v>970</v>
      </c>
      <c r="VHD50" s="466" t="s">
        <v>971</v>
      </c>
      <c r="VHE50" s="466" t="s">
        <v>972</v>
      </c>
      <c r="VHF50" s="466" t="s">
        <v>973</v>
      </c>
      <c r="VHG50" s="284">
        <v>35000000</v>
      </c>
      <c r="VHH50" s="276" t="s">
        <v>2836</v>
      </c>
      <c r="VHI50" s="463" t="s">
        <v>933</v>
      </c>
      <c r="VHJ50" s="465" t="s">
        <v>969</v>
      </c>
      <c r="VHK50" s="466" t="s">
        <v>970</v>
      </c>
      <c r="VHL50" s="466" t="s">
        <v>971</v>
      </c>
      <c r="VHM50" s="466" t="s">
        <v>972</v>
      </c>
      <c r="VHN50" s="466" t="s">
        <v>973</v>
      </c>
      <c r="VHO50" s="284">
        <v>35000000</v>
      </c>
      <c r="VHP50" s="276" t="s">
        <v>2836</v>
      </c>
      <c r="VHQ50" s="463" t="s">
        <v>933</v>
      </c>
      <c r="VHR50" s="465" t="s">
        <v>969</v>
      </c>
      <c r="VHS50" s="466" t="s">
        <v>970</v>
      </c>
      <c r="VHT50" s="466" t="s">
        <v>971</v>
      </c>
      <c r="VHU50" s="466" t="s">
        <v>972</v>
      </c>
      <c r="VHV50" s="466" t="s">
        <v>973</v>
      </c>
      <c r="VHW50" s="284">
        <v>35000000</v>
      </c>
      <c r="VHX50" s="276" t="s">
        <v>2836</v>
      </c>
      <c r="VHY50" s="463" t="s">
        <v>933</v>
      </c>
      <c r="VHZ50" s="465" t="s">
        <v>969</v>
      </c>
      <c r="VIA50" s="466" t="s">
        <v>970</v>
      </c>
      <c r="VIB50" s="466" t="s">
        <v>971</v>
      </c>
      <c r="VIC50" s="466" t="s">
        <v>972</v>
      </c>
      <c r="VID50" s="466" t="s">
        <v>973</v>
      </c>
      <c r="VIE50" s="284">
        <v>35000000</v>
      </c>
      <c r="VIF50" s="276" t="s">
        <v>2836</v>
      </c>
      <c r="VIG50" s="463" t="s">
        <v>933</v>
      </c>
      <c r="VIH50" s="465" t="s">
        <v>969</v>
      </c>
      <c r="VII50" s="466" t="s">
        <v>970</v>
      </c>
      <c r="VIJ50" s="466" t="s">
        <v>971</v>
      </c>
      <c r="VIK50" s="466" t="s">
        <v>972</v>
      </c>
      <c r="VIL50" s="466" t="s">
        <v>973</v>
      </c>
      <c r="VIM50" s="284">
        <v>35000000</v>
      </c>
      <c r="VIN50" s="276" t="s">
        <v>2836</v>
      </c>
      <c r="VIO50" s="463" t="s">
        <v>933</v>
      </c>
      <c r="VIP50" s="465" t="s">
        <v>969</v>
      </c>
      <c r="VIQ50" s="466" t="s">
        <v>970</v>
      </c>
      <c r="VIR50" s="466" t="s">
        <v>971</v>
      </c>
      <c r="VIS50" s="466" t="s">
        <v>972</v>
      </c>
      <c r="VIT50" s="466" t="s">
        <v>973</v>
      </c>
      <c r="VIU50" s="284">
        <v>35000000</v>
      </c>
      <c r="VIV50" s="276" t="s">
        <v>2836</v>
      </c>
      <c r="VIW50" s="463" t="s">
        <v>933</v>
      </c>
      <c r="VIX50" s="465" t="s">
        <v>969</v>
      </c>
      <c r="VIY50" s="466" t="s">
        <v>970</v>
      </c>
      <c r="VIZ50" s="466" t="s">
        <v>971</v>
      </c>
      <c r="VJA50" s="466" t="s">
        <v>972</v>
      </c>
      <c r="VJB50" s="466" t="s">
        <v>973</v>
      </c>
      <c r="VJC50" s="284">
        <v>35000000</v>
      </c>
      <c r="VJD50" s="276" t="s">
        <v>2836</v>
      </c>
      <c r="VJE50" s="463" t="s">
        <v>933</v>
      </c>
      <c r="VJF50" s="465" t="s">
        <v>969</v>
      </c>
      <c r="VJG50" s="466" t="s">
        <v>970</v>
      </c>
      <c r="VJH50" s="466" t="s">
        <v>971</v>
      </c>
      <c r="VJI50" s="466" t="s">
        <v>972</v>
      </c>
      <c r="VJJ50" s="466" t="s">
        <v>973</v>
      </c>
      <c r="VJK50" s="284">
        <v>35000000</v>
      </c>
      <c r="VJL50" s="276" t="s">
        <v>2836</v>
      </c>
      <c r="VJM50" s="463" t="s">
        <v>933</v>
      </c>
      <c r="VJN50" s="465" t="s">
        <v>969</v>
      </c>
      <c r="VJO50" s="466" t="s">
        <v>970</v>
      </c>
      <c r="VJP50" s="466" t="s">
        <v>971</v>
      </c>
      <c r="VJQ50" s="466" t="s">
        <v>972</v>
      </c>
      <c r="VJR50" s="466" t="s">
        <v>973</v>
      </c>
      <c r="VJS50" s="284">
        <v>35000000</v>
      </c>
      <c r="VJT50" s="276" t="s">
        <v>2836</v>
      </c>
      <c r="VJU50" s="463" t="s">
        <v>933</v>
      </c>
      <c r="VJV50" s="465" t="s">
        <v>969</v>
      </c>
      <c r="VJW50" s="466" t="s">
        <v>970</v>
      </c>
      <c r="VJX50" s="466" t="s">
        <v>971</v>
      </c>
      <c r="VJY50" s="466" t="s">
        <v>972</v>
      </c>
      <c r="VJZ50" s="466" t="s">
        <v>973</v>
      </c>
      <c r="VKA50" s="284">
        <v>35000000</v>
      </c>
      <c r="VKB50" s="276" t="s">
        <v>2836</v>
      </c>
      <c r="VKC50" s="463" t="s">
        <v>933</v>
      </c>
      <c r="VKD50" s="465" t="s">
        <v>969</v>
      </c>
      <c r="VKE50" s="466" t="s">
        <v>970</v>
      </c>
      <c r="VKF50" s="466" t="s">
        <v>971</v>
      </c>
      <c r="VKG50" s="466" t="s">
        <v>972</v>
      </c>
      <c r="VKH50" s="466" t="s">
        <v>973</v>
      </c>
      <c r="VKI50" s="284">
        <v>35000000</v>
      </c>
      <c r="VKJ50" s="276" t="s">
        <v>2836</v>
      </c>
      <c r="VKK50" s="463" t="s">
        <v>933</v>
      </c>
      <c r="VKL50" s="465" t="s">
        <v>969</v>
      </c>
      <c r="VKM50" s="466" t="s">
        <v>970</v>
      </c>
      <c r="VKN50" s="466" t="s">
        <v>971</v>
      </c>
      <c r="VKO50" s="466" t="s">
        <v>972</v>
      </c>
      <c r="VKP50" s="466" t="s">
        <v>973</v>
      </c>
      <c r="VKQ50" s="284">
        <v>35000000</v>
      </c>
      <c r="VKR50" s="276" t="s">
        <v>2836</v>
      </c>
      <c r="VKS50" s="463" t="s">
        <v>933</v>
      </c>
      <c r="VKT50" s="465" t="s">
        <v>969</v>
      </c>
      <c r="VKU50" s="466" t="s">
        <v>970</v>
      </c>
      <c r="VKV50" s="466" t="s">
        <v>971</v>
      </c>
      <c r="VKW50" s="466" t="s">
        <v>972</v>
      </c>
      <c r="VKX50" s="466" t="s">
        <v>973</v>
      </c>
      <c r="VKY50" s="284">
        <v>35000000</v>
      </c>
      <c r="VKZ50" s="276" t="s">
        <v>2836</v>
      </c>
      <c r="VLA50" s="463" t="s">
        <v>933</v>
      </c>
      <c r="VLB50" s="465" t="s">
        <v>969</v>
      </c>
      <c r="VLC50" s="466" t="s">
        <v>970</v>
      </c>
      <c r="VLD50" s="466" t="s">
        <v>971</v>
      </c>
      <c r="VLE50" s="466" t="s">
        <v>972</v>
      </c>
      <c r="VLF50" s="466" t="s">
        <v>973</v>
      </c>
      <c r="VLG50" s="284">
        <v>35000000</v>
      </c>
      <c r="VLH50" s="276" t="s">
        <v>2836</v>
      </c>
      <c r="VLI50" s="463" t="s">
        <v>933</v>
      </c>
      <c r="VLJ50" s="465" t="s">
        <v>969</v>
      </c>
      <c r="VLK50" s="466" t="s">
        <v>970</v>
      </c>
      <c r="VLL50" s="466" t="s">
        <v>971</v>
      </c>
      <c r="VLM50" s="466" t="s">
        <v>972</v>
      </c>
      <c r="VLN50" s="466" t="s">
        <v>973</v>
      </c>
      <c r="VLO50" s="284">
        <v>35000000</v>
      </c>
      <c r="VLP50" s="276" t="s">
        <v>2836</v>
      </c>
      <c r="VLQ50" s="463" t="s">
        <v>933</v>
      </c>
      <c r="VLR50" s="465" t="s">
        <v>969</v>
      </c>
      <c r="VLS50" s="466" t="s">
        <v>970</v>
      </c>
      <c r="VLT50" s="466" t="s">
        <v>971</v>
      </c>
      <c r="VLU50" s="466" t="s">
        <v>972</v>
      </c>
      <c r="VLV50" s="466" t="s">
        <v>973</v>
      </c>
      <c r="VLW50" s="284">
        <v>35000000</v>
      </c>
      <c r="VLX50" s="276" t="s">
        <v>2836</v>
      </c>
      <c r="VLY50" s="463" t="s">
        <v>933</v>
      </c>
      <c r="VLZ50" s="465" t="s">
        <v>969</v>
      </c>
      <c r="VMA50" s="466" t="s">
        <v>970</v>
      </c>
      <c r="VMB50" s="466" t="s">
        <v>971</v>
      </c>
      <c r="VMC50" s="466" t="s">
        <v>972</v>
      </c>
      <c r="VMD50" s="466" t="s">
        <v>973</v>
      </c>
      <c r="VME50" s="284">
        <v>35000000</v>
      </c>
      <c r="VMF50" s="276" t="s">
        <v>2836</v>
      </c>
      <c r="VMG50" s="463" t="s">
        <v>933</v>
      </c>
      <c r="VMH50" s="465" t="s">
        <v>969</v>
      </c>
      <c r="VMI50" s="466" t="s">
        <v>970</v>
      </c>
      <c r="VMJ50" s="466" t="s">
        <v>971</v>
      </c>
      <c r="VMK50" s="466" t="s">
        <v>972</v>
      </c>
      <c r="VML50" s="466" t="s">
        <v>973</v>
      </c>
      <c r="VMM50" s="284">
        <v>35000000</v>
      </c>
      <c r="VMN50" s="276" t="s">
        <v>2836</v>
      </c>
      <c r="VMO50" s="463" t="s">
        <v>933</v>
      </c>
      <c r="VMP50" s="465" t="s">
        <v>969</v>
      </c>
      <c r="VMQ50" s="466" t="s">
        <v>970</v>
      </c>
      <c r="VMR50" s="466" t="s">
        <v>971</v>
      </c>
      <c r="VMS50" s="466" t="s">
        <v>972</v>
      </c>
      <c r="VMT50" s="466" t="s">
        <v>973</v>
      </c>
      <c r="VMU50" s="284">
        <v>35000000</v>
      </c>
      <c r="VMV50" s="276" t="s">
        <v>2836</v>
      </c>
      <c r="VMW50" s="463" t="s">
        <v>933</v>
      </c>
      <c r="VMX50" s="465" t="s">
        <v>969</v>
      </c>
      <c r="VMY50" s="466" t="s">
        <v>970</v>
      </c>
      <c r="VMZ50" s="466" t="s">
        <v>971</v>
      </c>
      <c r="VNA50" s="466" t="s">
        <v>972</v>
      </c>
      <c r="VNB50" s="466" t="s">
        <v>973</v>
      </c>
      <c r="VNC50" s="284">
        <v>35000000</v>
      </c>
      <c r="VND50" s="276" t="s">
        <v>2836</v>
      </c>
      <c r="VNE50" s="463" t="s">
        <v>933</v>
      </c>
      <c r="VNF50" s="465" t="s">
        <v>969</v>
      </c>
      <c r="VNG50" s="466" t="s">
        <v>970</v>
      </c>
      <c r="VNH50" s="466" t="s">
        <v>971</v>
      </c>
      <c r="VNI50" s="466" t="s">
        <v>972</v>
      </c>
      <c r="VNJ50" s="466" t="s">
        <v>973</v>
      </c>
      <c r="VNK50" s="284">
        <v>35000000</v>
      </c>
      <c r="VNL50" s="276" t="s">
        <v>2836</v>
      </c>
      <c r="VNM50" s="463" t="s">
        <v>933</v>
      </c>
      <c r="VNN50" s="465" t="s">
        <v>969</v>
      </c>
      <c r="VNO50" s="466" t="s">
        <v>970</v>
      </c>
      <c r="VNP50" s="466" t="s">
        <v>971</v>
      </c>
      <c r="VNQ50" s="466" t="s">
        <v>972</v>
      </c>
      <c r="VNR50" s="466" t="s">
        <v>973</v>
      </c>
      <c r="VNS50" s="284">
        <v>35000000</v>
      </c>
      <c r="VNT50" s="276" t="s">
        <v>2836</v>
      </c>
      <c r="VNU50" s="463" t="s">
        <v>933</v>
      </c>
      <c r="VNV50" s="465" t="s">
        <v>969</v>
      </c>
      <c r="VNW50" s="466" t="s">
        <v>970</v>
      </c>
      <c r="VNX50" s="466" t="s">
        <v>971</v>
      </c>
      <c r="VNY50" s="466" t="s">
        <v>972</v>
      </c>
      <c r="VNZ50" s="466" t="s">
        <v>973</v>
      </c>
      <c r="VOA50" s="284">
        <v>35000000</v>
      </c>
      <c r="VOB50" s="276" t="s">
        <v>2836</v>
      </c>
      <c r="VOC50" s="463" t="s">
        <v>933</v>
      </c>
      <c r="VOD50" s="465" t="s">
        <v>969</v>
      </c>
      <c r="VOE50" s="466" t="s">
        <v>970</v>
      </c>
      <c r="VOF50" s="466" t="s">
        <v>971</v>
      </c>
      <c r="VOG50" s="466" t="s">
        <v>972</v>
      </c>
      <c r="VOH50" s="466" t="s">
        <v>973</v>
      </c>
      <c r="VOI50" s="284">
        <v>35000000</v>
      </c>
      <c r="VOJ50" s="276" t="s">
        <v>2836</v>
      </c>
      <c r="VOK50" s="463" t="s">
        <v>933</v>
      </c>
      <c r="VOL50" s="465" t="s">
        <v>969</v>
      </c>
      <c r="VOM50" s="466" t="s">
        <v>970</v>
      </c>
      <c r="VON50" s="466" t="s">
        <v>971</v>
      </c>
      <c r="VOO50" s="466" t="s">
        <v>972</v>
      </c>
      <c r="VOP50" s="466" t="s">
        <v>973</v>
      </c>
      <c r="VOQ50" s="284">
        <v>35000000</v>
      </c>
      <c r="VOR50" s="276" t="s">
        <v>2836</v>
      </c>
      <c r="VOS50" s="463" t="s">
        <v>933</v>
      </c>
      <c r="VOT50" s="465" t="s">
        <v>969</v>
      </c>
      <c r="VOU50" s="466" t="s">
        <v>970</v>
      </c>
      <c r="VOV50" s="466" t="s">
        <v>971</v>
      </c>
      <c r="VOW50" s="466" t="s">
        <v>972</v>
      </c>
      <c r="VOX50" s="466" t="s">
        <v>973</v>
      </c>
      <c r="VOY50" s="284">
        <v>35000000</v>
      </c>
      <c r="VOZ50" s="276" t="s">
        <v>2836</v>
      </c>
      <c r="VPA50" s="463" t="s">
        <v>933</v>
      </c>
      <c r="VPB50" s="465" t="s">
        <v>969</v>
      </c>
      <c r="VPC50" s="466" t="s">
        <v>970</v>
      </c>
      <c r="VPD50" s="466" t="s">
        <v>971</v>
      </c>
      <c r="VPE50" s="466" t="s">
        <v>972</v>
      </c>
      <c r="VPF50" s="466" t="s">
        <v>973</v>
      </c>
      <c r="VPG50" s="284">
        <v>35000000</v>
      </c>
      <c r="VPH50" s="276" t="s">
        <v>2836</v>
      </c>
      <c r="VPI50" s="463" t="s">
        <v>933</v>
      </c>
      <c r="VPJ50" s="465" t="s">
        <v>969</v>
      </c>
      <c r="VPK50" s="466" t="s">
        <v>970</v>
      </c>
      <c r="VPL50" s="466" t="s">
        <v>971</v>
      </c>
      <c r="VPM50" s="466" t="s">
        <v>972</v>
      </c>
      <c r="VPN50" s="466" t="s">
        <v>973</v>
      </c>
      <c r="VPO50" s="284">
        <v>35000000</v>
      </c>
      <c r="VPP50" s="276" t="s">
        <v>2836</v>
      </c>
      <c r="VPQ50" s="463" t="s">
        <v>933</v>
      </c>
      <c r="VPR50" s="465" t="s">
        <v>969</v>
      </c>
      <c r="VPS50" s="466" t="s">
        <v>970</v>
      </c>
      <c r="VPT50" s="466" t="s">
        <v>971</v>
      </c>
      <c r="VPU50" s="466" t="s">
        <v>972</v>
      </c>
      <c r="VPV50" s="466" t="s">
        <v>973</v>
      </c>
      <c r="VPW50" s="284">
        <v>35000000</v>
      </c>
      <c r="VPX50" s="276" t="s">
        <v>2836</v>
      </c>
      <c r="VPY50" s="463" t="s">
        <v>933</v>
      </c>
      <c r="VPZ50" s="465" t="s">
        <v>969</v>
      </c>
      <c r="VQA50" s="466" t="s">
        <v>970</v>
      </c>
      <c r="VQB50" s="466" t="s">
        <v>971</v>
      </c>
      <c r="VQC50" s="466" t="s">
        <v>972</v>
      </c>
      <c r="VQD50" s="466" t="s">
        <v>973</v>
      </c>
      <c r="VQE50" s="284">
        <v>35000000</v>
      </c>
      <c r="VQF50" s="276" t="s">
        <v>2836</v>
      </c>
      <c r="VQG50" s="463" t="s">
        <v>933</v>
      </c>
      <c r="VQH50" s="465" t="s">
        <v>969</v>
      </c>
      <c r="VQI50" s="466" t="s">
        <v>970</v>
      </c>
      <c r="VQJ50" s="466" t="s">
        <v>971</v>
      </c>
      <c r="VQK50" s="466" t="s">
        <v>972</v>
      </c>
      <c r="VQL50" s="466" t="s">
        <v>973</v>
      </c>
      <c r="VQM50" s="284">
        <v>35000000</v>
      </c>
      <c r="VQN50" s="276" t="s">
        <v>2836</v>
      </c>
      <c r="VQO50" s="463" t="s">
        <v>933</v>
      </c>
      <c r="VQP50" s="465" t="s">
        <v>969</v>
      </c>
      <c r="VQQ50" s="466" t="s">
        <v>970</v>
      </c>
      <c r="VQR50" s="466" t="s">
        <v>971</v>
      </c>
      <c r="VQS50" s="466" t="s">
        <v>972</v>
      </c>
      <c r="VQT50" s="466" t="s">
        <v>973</v>
      </c>
      <c r="VQU50" s="284">
        <v>35000000</v>
      </c>
      <c r="VQV50" s="276" t="s">
        <v>2836</v>
      </c>
      <c r="VQW50" s="463" t="s">
        <v>933</v>
      </c>
      <c r="VQX50" s="465" t="s">
        <v>969</v>
      </c>
      <c r="VQY50" s="466" t="s">
        <v>970</v>
      </c>
      <c r="VQZ50" s="466" t="s">
        <v>971</v>
      </c>
      <c r="VRA50" s="466" t="s">
        <v>972</v>
      </c>
      <c r="VRB50" s="466" t="s">
        <v>973</v>
      </c>
      <c r="VRC50" s="284">
        <v>35000000</v>
      </c>
      <c r="VRD50" s="276" t="s">
        <v>2836</v>
      </c>
      <c r="VRE50" s="463" t="s">
        <v>933</v>
      </c>
      <c r="VRF50" s="465" t="s">
        <v>969</v>
      </c>
      <c r="VRG50" s="466" t="s">
        <v>970</v>
      </c>
      <c r="VRH50" s="466" t="s">
        <v>971</v>
      </c>
      <c r="VRI50" s="466" t="s">
        <v>972</v>
      </c>
      <c r="VRJ50" s="466" t="s">
        <v>973</v>
      </c>
      <c r="VRK50" s="284">
        <v>35000000</v>
      </c>
      <c r="VRL50" s="276" t="s">
        <v>2836</v>
      </c>
      <c r="VRM50" s="463" t="s">
        <v>933</v>
      </c>
      <c r="VRN50" s="465" t="s">
        <v>969</v>
      </c>
      <c r="VRO50" s="466" t="s">
        <v>970</v>
      </c>
      <c r="VRP50" s="466" t="s">
        <v>971</v>
      </c>
      <c r="VRQ50" s="466" t="s">
        <v>972</v>
      </c>
      <c r="VRR50" s="466" t="s">
        <v>973</v>
      </c>
      <c r="VRS50" s="284">
        <v>35000000</v>
      </c>
      <c r="VRT50" s="276" t="s">
        <v>2836</v>
      </c>
      <c r="VRU50" s="463" t="s">
        <v>933</v>
      </c>
      <c r="VRV50" s="465" t="s">
        <v>969</v>
      </c>
      <c r="VRW50" s="466" t="s">
        <v>970</v>
      </c>
      <c r="VRX50" s="466" t="s">
        <v>971</v>
      </c>
      <c r="VRY50" s="466" t="s">
        <v>972</v>
      </c>
      <c r="VRZ50" s="466" t="s">
        <v>973</v>
      </c>
      <c r="VSA50" s="284">
        <v>35000000</v>
      </c>
      <c r="VSB50" s="276" t="s">
        <v>2836</v>
      </c>
      <c r="VSC50" s="463" t="s">
        <v>933</v>
      </c>
      <c r="VSD50" s="465" t="s">
        <v>969</v>
      </c>
      <c r="VSE50" s="466" t="s">
        <v>970</v>
      </c>
      <c r="VSF50" s="466" t="s">
        <v>971</v>
      </c>
      <c r="VSG50" s="466" t="s">
        <v>972</v>
      </c>
      <c r="VSH50" s="466" t="s">
        <v>973</v>
      </c>
      <c r="VSI50" s="284">
        <v>35000000</v>
      </c>
      <c r="VSJ50" s="276" t="s">
        <v>2836</v>
      </c>
      <c r="VSK50" s="463" t="s">
        <v>933</v>
      </c>
      <c r="VSL50" s="465" t="s">
        <v>969</v>
      </c>
      <c r="VSM50" s="466" t="s">
        <v>970</v>
      </c>
      <c r="VSN50" s="466" t="s">
        <v>971</v>
      </c>
      <c r="VSO50" s="466" t="s">
        <v>972</v>
      </c>
      <c r="VSP50" s="466" t="s">
        <v>973</v>
      </c>
      <c r="VSQ50" s="284">
        <v>35000000</v>
      </c>
      <c r="VSR50" s="276" t="s">
        <v>2836</v>
      </c>
      <c r="VSS50" s="463" t="s">
        <v>933</v>
      </c>
      <c r="VST50" s="465" t="s">
        <v>969</v>
      </c>
      <c r="VSU50" s="466" t="s">
        <v>970</v>
      </c>
      <c r="VSV50" s="466" t="s">
        <v>971</v>
      </c>
      <c r="VSW50" s="466" t="s">
        <v>972</v>
      </c>
      <c r="VSX50" s="466" t="s">
        <v>973</v>
      </c>
      <c r="VSY50" s="284">
        <v>35000000</v>
      </c>
      <c r="VSZ50" s="276" t="s">
        <v>2836</v>
      </c>
      <c r="VTA50" s="463" t="s">
        <v>933</v>
      </c>
      <c r="VTB50" s="465" t="s">
        <v>969</v>
      </c>
      <c r="VTC50" s="466" t="s">
        <v>970</v>
      </c>
      <c r="VTD50" s="466" t="s">
        <v>971</v>
      </c>
      <c r="VTE50" s="466" t="s">
        <v>972</v>
      </c>
      <c r="VTF50" s="466" t="s">
        <v>973</v>
      </c>
      <c r="VTG50" s="284">
        <v>35000000</v>
      </c>
      <c r="VTH50" s="276" t="s">
        <v>2836</v>
      </c>
      <c r="VTI50" s="463" t="s">
        <v>933</v>
      </c>
      <c r="VTJ50" s="465" t="s">
        <v>969</v>
      </c>
      <c r="VTK50" s="466" t="s">
        <v>970</v>
      </c>
      <c r="VTL50" s="466" t="s">
        <v>971</v>
      </c>
      <c r="VTM50" s="466" t="s">
        <v>972</v>
      </c>
      <c r="VTN50" s="466" t="s">
        <v>973</v>
      </c>
      <c r="VTO50" s="284">
        <v>35000000</v>
      </c>
      <c r="VTP50" s="276" t="s">
        <v>2836</v>
      </c>
      <c r="VTQ50" s="463" t="s">
        <v>933</v>
      </c>
      <c r="VTR50" s="465" t="s">
        <v>969</v>
      </c>
      <c r="VTS50" s="466" t="s">
        <v>970</v>
      </c>
      <c r="VTT50" s="466" t="s">
        <v>971</v>
      </c>
      <c r="VTU50" s="466" t="s">
        <v>972</v>
      </c>
      <c r="VTV50" s="466" t="s">
        <v>973</v>
      </c>
      <c r="VTW50" s="284">
        <v>35000000</v>
      </c>
      <c r="VTX50" s="276" t="s">
        <v>2836</v>
      </c>
      <c r="VTY50" s="463" t="s">
        <v>933</v>
      </c>
      <c r="VTZ50" s="465" t="s">
        <v>969</v>
      </c>
      <c r="VUA50" s="466" t="s">
        <v>970</v>
      </c>
      <c r="VUB50" s="466" t="s">
        <v>971</v>
      </c>
      <c r="VUC50" s="466" t="s">
        <v>972</v>
      </c>
      <c r="VUD50" s="466" t="s">
        <v>973</v>
      </c>
      <c r="VUE50" s="284">
        <v>35000000</v>
      </c>
      <c r="VUF50" s="276" t="s">
        <v>2836</v>
      </c>
      <c r="VUG50" s="463" t="s">
        <v>933</v>
      </c>
      <c r="VUH50" s="465" t="s">
        <v>969</v>
      </c>
      <c r="VUI50" s="466" t="s">
        <v>970</v>
      </c>
      <c r="VUJ50" s="466" t="s">
        <v>971</v>
      </c>
      <c r="VUK50" s="466" t="s">
        <v>972</v>
      </c>
      <c r="VUL50" s="466" t="s">
        <v>973</v>
      </c>
      <c r="VUM50" s="284">
        <v>35000000</v>
      </c>
      <c r="VUN50" s="276" t="s">
        <v>2836</v>
      </c>
      <c r="VUO50" s="463" t="s">
        <v>933</v>
      </c>
      <c r="VUP50" s="465" t="s">
        <v>969</v>
      </c>
      <c r="VUQ50" s="466" t="s">
        <v>970</v>
      </c>
      <c r="VUR50" s="466" t="s">
        <v>971</v>
      </c>
      <c r="VUS50" s="466" t="s">
        <v>972</v>
      </c>
      <c r="VUT50" s="466" t="s">
        <v>973</v>
      </c>
      <c r="VUU50" s="284">
        <v>35000000</v>
      </c>
      <c r="VUV50" s="276" t="s">
        <v>2836</v>
      </c>
      <c r="VUW50" s="463" t="s">
        <v>933</v>
      </c>
      <c r="VUX50" s="465" t="s">
        <v>969</v>
      </c>
      <c r="VUY50" s="466" t="s">
        <v>970</v>
      </c>
      <c r="VUZ50" s="466" t="s">
        <v>971</v>
      </c>
      <c r="VVA50" s="466" t="s">
        <v>972</v>
      </c>
      <c r="VVB50" s="466" t="s">
        <v>973</v>
      </c>
      <c r="VVC50" s="284">
        <v>35000000</v>
      </c>
      <c r="VVD50" s="276" t="s">
        <v>2836</v>
      </c>
      <c r="VVE50" s="463" t="s">
        <v>933</v>
      </c>
      <c r="VVF50" s="465" t="s">
        <v>969</v>
      </c>
      <c r="VVG50" s="466" t="s">
        <v>970</v>
      </c>
      <c r="VVH50" s="466" t="s">
        <v>971</v>
      </c>
      <c r="VVI50" s="466" t="s">
        <v>972</v>
      </c>
      <c r="VVJ50" s="466" t="s">
        <v>973</v>
      </c>
      <c r="VVK50" s="284">
        <v>35000000</v>
      </c>
      <c r="VVL50" s="276" t="s">
        <v>2836</v>
      </c>
      <c r="VVM50" s="463" t="s">
        <v>933</v>
      </c>
      <c r="VVN50" s="465" t="s">
        <v>969</v>
      </c>
      <c r="VVO50" s="466" t="s">
        <v>970</v>
      </c>
      <c r="VVP50" s="466" t="s">
        <v>971</v>
      </c>
      <c r="VVQ50" s="466" t="s">
        <v>972</v>
      </c>
      <c r="VVR50" s="466" t="s">
        <v>973</v>
      </c>
      <c r="VVS50" s="284">
        <v>35000000</v>
      </c>
      <c r="VVT50" s="276" t="s">
        <v>2836</v>
      </c>
      <c r="VVU50" s="463" t="s">
        <v>933</v>
      </c>
      <c r="VVV50" s="465" t="s">
        <v>969</v>
      </c>
      <c r="VVW50" s="466" t="s">
        <v>970</v>
      </c>
      <c r="VVX50" s="466" t="s">
        <v>971</v>
      </c>
      <c r="VVY50" s="466" t="s">
        <v>972</v>
      </c>
      <c r="VVZ50" s="466" t="s">
        <v>973</v>
      </c>
      <c r="VWA50" s="284">
        <v>35000000</v>
      </c>
      <c r="VWB50" s="276" t="s">
        <v>2836</v>
      </c>
      <c r="VWC50" s="463" t="s">
        <v>933</v>
      </c>
      <c r="VWD50" s="465" t="s">
        <v>969</v>
      </c>
      <c r="VWE50" s="466" t="s">
        <v>970</v>
      </c>
      <c r="VWF50" s="466" t="s">
        <v>971</v>
      </c>
      <c r="VWG50" s="466" t="s">
        <v>972</v>
      </c>
      <c r="VWH50" s="466" t="s">
        <v>973</v>
      </c>
      <c r="VWI50" s="284">
        <v>35000000</v>
      </c>
      <c r="VWJ50" s="276" t="s">
        <v>2836</v>
      </c>
      <c r="VWK50" s="463" t="s">
        <v>933</v>
      </c>
      <c r="VWL50" s="465" t="s">
        <v>969</v>
      </c>
      <c r="VWM50" s="466" t="s">
        <v>970</v>
      </c>
      <c r="VWN50" s="466" t="s">
        <v>971</v>
      </c>
      <c r="VWO50" s="466" t="s">
        <v>972</v>
      </c>
      <c r="VWP50" s="466" t="s">
        <v>973</v>
      </c>
      <c r="VWQ50" s="284">
        <v>35000000</v>
      </c>
      <c r="VWR50" s="276" t="s">
        <v>2836</v>
      </c>
      <c r="VWS50" s="463" t="s">
        <v>933</v>
      </c>
      <c r="VWT50" s="465" t="s">
        <v>969</v>
      </c>
      <c r="VWU50" s="466" t="s">
        <v>970</v>
      </c>
      <c r="VWV50" s="466" t="s">
        <v>971</v>
      </c>
      <c r="VWW50" s="466" t="s">
        <v>972</v>
      </c>
      <c r="VWX50" s="466" t="s">
        <v>973</v>
      </c>
      <c r="VWY50" s="284">
        <v>35000000</v>
      </c>
      <c r="VWZ50" s="276" t="s">
        <v>2836</v>
      </c>
      <c r="VXA50" s="463" t="s">
        <v>933</v>
      </c>
      <c r="VXB50" s="465" t="s">
        <v>969</v>
      </c>
      <c r="VXC50" s="466" t="s">
        <v>970</v>
      </c>
      <c r="VXD50" s="466" t="s">
        <v>971</v>
      </c>
      <c r="VXE50" s="466" t="s">
        <v>972</v>
      </c>
      <c r="VXF50" s="466" t="s">
        <v>973</v>
      </c>
      <c r="VXG50" s="284">
        <v>35000000</v>
      </c>
      <c r="VXH50" s="276" t="s">
        <v>2836</v>
      </c>
      <c r="VXI50" s="463" t="s">
        <v>933</v>
      </c>
      <c r="VXJ50" s="465" t="s">
        <v>969</v>
      </c>
      <c r="VXK50" s="466" t="s">
        <v>970</v>
      </c>
      <c r="VXL50" s="466" t="s">
        <v>971</v>
      </c>
      <c r="VXM50" s="466" t="s">
        <v>972</v>
      </c>
      <c r="VXN50" s="466" t="s">
        <v>973</v>
      </c>
      <c r="VXO50" s="284">
        <v>35000000</v>
      </c>
      <c r="VXP50" s="276" t="s">
        <v>2836</v>
      </c>
      <c r="VXQ50" s="463" t="s">
        <v>933</v>
      </c>
      <c r="VXR50" s="465" t="s">
        <v>969</v>
      </c>
      <c r="VXS50" s="466" t="s">
        <v>970</v>
      </c>
      <c r="VXT50" s="466" t="s">
        <v>971</v>
      </c>
      <c r="VXU50" s="466" t="s">
        <v>972</v>
      </c>
      <c r="VXV50" s="466" t="s">
        <v>973</v>
      </c>
      <c r="VXW50" s="284">
        <v>35000000</v>
      </c>
      <c r="VXX50" s="276" t="s">
        <v>2836</v>
      </c>
      <c r="VXY50" s="463" t="s">
        <v>933</v>
      </c>
      <c r="VXZ50" s="465" t="s">
        <v>969</v>
      </c>
      <c r="VYA50" s="466" t="s">
        <v>970</v>
      </c>
      <c r="VYB50" s="466" t="s">
        <v>971</v>
      </c>
      <c r="VYC50" s="466" t="s">
        <v>972</v>
      </c>
      <c r="VYD50" s="466" t="s">
        <v>973</v>
      </c>
      <c r="VYE50" s="284">
        <v>35000000</v>
      </c>
      <c r="VYF50" s="276" t="s">
        <v>2836</v>
      </c>
      <c r="VYG50" s="463" t="s">
        <v>933</v>
      </c>
      <c r="VYH50" s="465" t="s">
        <v>969</v>
      </c>
      <c r="VYI50" s="466" t="s">
        <v>970</v>
      </c>
      <c r="VYJ50" s="466" t="s">
        <v>971</v>
      </c>
      <c r="VYK50" s="466" t="s">
        <v>972</v>
      </c>
      <c r="VYL50" s="466" t="s">
        <v>973</v>
      </c>
      <c r="VYM50" s="284">
        <v>35000000</v>
      </c>
      <c r="VYN50" s="276" t="s">
        <v>2836</v>
      </c>
      <c r="VYO50" s="463" t="s">
        <v>933</v>
      </c>
      <c r="VYP50" s="465" t="s">
        <v>969</v>
      </c>
      <c r="VYQ50" s="466" t="s">
        <v>970</v>
      </c>
      <c r="VYR50" s="466" t="s">
        <v>971</v>
      </c>
      <c r="VYS50" s="466" t="s">
        <v>972</v>
      </c>
      <c r="VYT50" s="466" t="s">
        <v>973</v>
      </c>
      <c r="VYU50" s="284">
        <v>35000000</v>
      </c>
      <c r="VYV50" s="276" t="s">
        <v>2836</v>
      </c>
      <c r="VYW50" s="463" t="s">
        <v>933</v>
      </c>
      <c r="VYX50" s="465" t="s">
        <v>969</v>
      </c>
      <c r="VYY50" s="466" t="s">
        <v>970</v>
      </c>
      <c r="VYZ50" s="466" t="s">
        <v>971</v>
      </c>
      <c r="VZA50" s="466" t="s">
        <v>972</v>
      </c>
      <c r="VZB50" s="466" t="s">
        <v>973</v>
      </c>
      <c r="VZC50" s="284">
        <v>35000000</v>
      </c>
      <c r="VZD50" s="276" t="s">
        <v>2836</v>
      </c>
      <c r="VZE50" s="463" t="s">
        <v>933</v>
      </c>
      <c r="VZF50" s="465" t="s">
        <v>969</v>
      </c>
      <c r="VZG50" s="466" t="s">
        <v>970</v>
      </c>
      <c r="VZH50" s="466" t="s">
        <v>971</v>
      </c>
      <c r="VZI50" s="466" t="s">
        <v>972</v>
      </c>
      <c r="VZJ50" s="466" t="s">
        <v>973</v>
      </c>
      <c r="VZK50" s="284">
        <v>35000000</v>
      </c>
      <c r="VZL50" s="276" t="s">
        <v>2836</v>
      </c>
      <c r="VZM50" s="463" t="s">
        <v>933</v>
      </c>
      <c r="VZN50" s="465" t="s">
        <v>969</v>
      </c>
      <c r="VZO50" s="466" t="s">
        <v>970</v>
      </c>
      <c r="VZP50" s="466" t="s">
        <v>971</v>
      </c>
      <c r="VZQ50" s="466" t="s">
        <v>972</v>
      </c>
      <c r="VZR50" s="466" t="s">
        <v>973</v>
      </c>
      <c r="VZS50" s="284">
        <v>35000000</v>
      </c>
      <c r="VZT50" s="276" t="s">
        <v>2836</v>
      </c>
      <c r="VZU50" s="463" t="s">
        <v>933</v>
      </c>
      <c r="VZV50" s="465" t="s">
        <v>969</v>
      </c>
      <c r="VZW50" s="466" t="s">
        <v>970</v>
      </c>
      <c r="VZX50" s="466" t="s">
        <v>971</v>
      </c>
      <c r="VZY50" s="466" t="s">
        <v>972</v>
      </c>
      <c r="VZZ50" s="466" t="s">
        <v>973</v>
      </c>
      <c r="WAA50" s="284">
        <v>35000000</v>
      </c>
      <c r="WAB50" s="276" t="s">
        <v>2836</v>
      </c>
      <c r="WAC50" s="463" t="s">
        <v>933</v>
      </c>
      <c r="WAD50" s="465" t="s">
        <v>969</v>
      </c>
      <c r="WAE50" s="466" t="s">
        <v>970</v>
      </c>
      <c r="WAF50" s="466" t="s">
        <v>971</v>
      </c>
      <c r="WAG50" s="466" t="s">
        <v>972</v>
      </c>
      <c r="WAH50" s="466" t="s">
        <v>973</v>
      </c>
      <c r="WAI50" s="284">
        <v>35000000</v>
      </c>
      <c r="WAJ50" s="276" t="s">
        <v>2836</v>
      </c>
      <c r="WAK50" s="463" t="s">
        <v>933</v>
      </c>
      <c r="WAL50" s="465" t="s">
        <v>969</v>
      </c>
      <c r="WAM50" s="466" t="s">
        <v>970</v>
      </c>
      <c r="WAN50" s="466" t="s">
        <v>971</v>
      </c>
      <c r="WAO50" s="466" t="s">
        <v>972</v>
      </c>
      <c r="WAP50" s="466" t="s">
        <v>973</v>
      </c>
      <c r="WAQ50" s="284">
        <v>35000000</v>
      </c>
      <c r="WAR50" s="276" t="s">
        <v>2836</v>
      </c>
      <c r="WAS50" s="463" t="s">
        <v>933</v>
      </c>
      <c r="WAT50" s="465" t="s">
        <v>969</v>
      </c>
      <c r="WAU50" s="466" t="s">
        <v>970</v>
      </c>
      <c r="WAV50" s="466" t="s">
        <v>971</v>
      </c>
      <c r="WAW50" s="466" t="s">
        <v>972</v>
      </c>
      <c r="WAX50" s="466" t="s">
        <v>973</v>
      </c>
      <c r="WAY50" s="284">
        <v>35000000</v>
      </c>
      <c r="WAZ50" s="276" t="s">
        <v>2836</v>
      </c>
      <c r="WBA50" s="463" t="s">
        <v>933</v>
      </c>
      <c r="WBB50" s="465" t="s">
        <v>969</v>
      </c>
      <c r="WBC50" s="466" t="s">
        <v>970</v>
      </c>
      <c r="WBD50" s="466" t="s">
        <v>971</v>
      </c>
      <c r="WBE50" s="466" t="s">
        <v>972</v>
      </c>
      <c r="WBF50" s="466" t="s">
        <v>973</v>
      </c>
      <c r="WBG50" s="284">
        <v>35000000</v>
      </c>
      <c r="WBH50" s="276" t="s">
        <v>2836</v>
      </c>
      <c r="WBI50" s="463" t="s">
        <v>933</v>
      </c>
      <c r="WBJ50" s="465" t="s">
        <v>969</v>
      </c>
      <c r="WBK50" s="466" t="s">
        <v>970</v>
      </c>
      <c r="WBL50" s="466" t="s">
        <v>971</v>
      </c>
      <c r="WBM50" s="466" t="s">
        <v>972</v>
      </c>
      <c r="WBN50" s="466" t="s">
        <v>973</v>
      </c>
      <c r="WBO50" s="284">
        <v>35000000</v>
      </c>
      <c r="WBP50" s="276" t="s">
        <v>2836</v>
      </c>
      <c r="WBQ50" s="463" t="s">
        <v>933</v>
      </c>
      <c r="WBR50" s="465" t="s">
        <v>969</v>
      </c>
      <c r="WBS50" s="466" t="s">
        <v>970</v>
      </c>
      <c r="WBT50" s="466" t="s">
        <v>971</v>
      </c>
      <c r="WBU50" s="466" t="s">
        <v>972</v>
      </c>
      <c r="WBV50" s="466" t="s">
        <v>973</v>
      </c>
      <c r="WBW50" s="284">
        <v>35000000</v>
      </c>
      <c r="WBX50" s="276" t="s">
        <v>2836</v>
      </c>
      <c r="WBY50" s="463" t="s">
        <v>933</v>
      </c>
      <c r="WBZ50" s="465" t="s">
        <v>969</v>
      </c>
      <c r="WCA50" s="466" t="s">
        <v>970</v>
      </c>
      <c r="WCB50" s="466" t="s">
        <v>971</v>
      </c>
      <c r="WCC50" s="466" t="s">
        <v>972</v>
      </c>
      <c r="WCD50" s="466" t="s">
        <v>973</v>
      </c>
      <c r="WCE50" s="284">
        <v>35000000</v>
      </c>
      <c r="WCF50" s="276" t="s">
        <v>2836</v>
      </c>
      <c r="WCG50" s="463" t="s">
        <v>933</v>
      </c>
      <c r="WCH50" s="465" t="s">
        <v>969</v>
      </c>
      <c r="WCI50" s="466" t="s">
        <v>970</v>
      </c>
      <c r="WCJ50" s="466" t="s">
        <v>971</v>
      </c>
      <c r="WCK50" s="466" t="s">
        <v>972</v>
      </c>
      <c r="WCL50" s="466" t="s">
        <v>973</v>
      </c>
      <c r="WCM50" s="284">
        <v>35000000</v>
      </c>
      <c r="WCN50" s="276" t="s">
        <v>2836</v>
      </c>
      <c r="WCO50" s="463" t="s">
        <v>933</v>
      </c>
      <c r="WCP50" s="465" t="s">
        <v>969</v>
      </c>
      <c r="WCQ50" s="466" t="s">
        <v>970</v>
      </c>
      <c r="WCR50" s="466" t="s">
        <v>971</v>
      </c>
      <c r="WCS50" s="466" t="s">
        <v>972</v>
      </c>
      <c r="WCT50" s="466" t="s">
        <v>973</v>
      </c>
      <c r="WCU50" s="284">
        <v>35000000</v>
      </c>
      <c r="WCV50" s="276" t="s">
        <v>2836</v>
      </c>
      <c r="WCW50" s="463" t="s">
        <v>933</v>
      </c>
      <c r="WCX50" s="465" t="s">
        <v>969</v>
      </c>
      <c r="WCY50" s="466" t="s">
        <v>970</v>
      </c>
      <c r="WCZ50" s="466" t="s">
        <v>971</v>
      </c>
      <c r="WDA50" s="466" t="s">
        <v>972</v>
      </c>
      <c r="WDB50" s="466" t="s">
        <v>973</v>
      </c>
      <c r="WDC50" s="284">
        <v>35000000</v>
      </c>
      <c r="WDD50" s="276" t="s">
        <v>2836</v>
      </c>
      <c r="WDE50" s="463" t="s">
        <v>933</v>
      </c>
      <c r="WDF50" s="465" t="s">
        <v>969</v>
      </c>
      <c r="WDG50" s="466" t="s">
        <v>970</v>
      </c>
      <c r="WDH50" s="466" t="s">
        <v>971</v>
      </c>
      <c r="WDI50" s="466" t="s">
        <v>972</v>
      </c>
      <c r="WDJ50" s="466" t="s">
        <v>973</v>
      </c>
      <c r="WDK50" s="284">
        <v>35000000</v>
      </c>
      <c r="WDL50" s="276" t="s">
        <v>2836</v>
      </c>
      <c r="WDM50" s="463" t="s">
        <v>933</v>
      </c>
      <c r="WDN50" s="465" t="s">
        <v>969</v>
      </c>
      <c r="WDO50" s="466" t="s">
        <v>970</v>
      </c>
      <c r="WDP50" s="466" t="s">
        <v>971</v>
      </c>
      <c r="WDQ50" s="466" t="s">
        <v>972</v>
      </c>
      <c r="WDR50" s="466" t="s">
        <v>973</v>
      </c>
      <c r="WDS50" s="284">
        <v>35000000</v>
      </c>
      <c r="WDT50" s="276" t="s">
        <v>2836</v>
      </c>
      <c r="WDU50" s="463" t="s">
        <v>933</v>
      </c>
      <c r="WDV50" s="465" t="s">
        <v>969</v>
      </c>
      <c r="WDW50" s="466" t="s">
        <v>970</v>
      </c>
      <c r="WDX50" s="466" t="s">
        <v>971</v>
      </c>
      <c r="WDY50" s="466" t="s">
        <v>972</v>
      </c>
      <c r="WDZ50" s="466" t="s">
        <v>973</v>
      </c>
      <c r="WEA50" s="284">
        <v>35000000</v>
      </c>
      <c r="WEB50" s="276" t="s">
        <v>2836</v>
      </c>
      <c r="WEC50" s="463" t="s">
        <v>933</v>
      </c>
      <c r="WED50" s="465" t="s">
        <v>969</v>
      </c>
      <c r="WEE50" s="466" t="s">
        <v>970</v>
      </c>
      <c r="WEF50" s="466" t="s">
        <v>971</v>
      </c>
      <c r="WEG50" s="466" t="s">
        <v>972</v>
      </c>
      <c r="WEH50" s="466" t="s">
        <v>973</v>
      </c>
      <c r="WEI50" s="284">
        <v>35000000</v>
      </c>
      <c r="WEJ50" s="276" t="s">
        <v>2836</v>
      </c>
      <c r="WEK50" s="463" t="s">
        <v>933</v>
      </c>
      <c r="WEL50" s="465" t="s">
        <v>969</v>
      </c>
      <c r="WEM50" s="466" t="s">
        <v>970</v>
      </c>
      <c r="WEN50" s="466" t="s">
        <v>971</v>
      </c>
      <c r="WEO50" s="466" t="s">
        <v>972</v>
      </c>
      <c r="WEP50" s="466" t="s">
        <v>973</v>
      </c>
      <c r="WEQ50" s="284">
        <v>35000000</v>
      </c>
      <c r="WER50" s="276" t="s">
        <v>2836</v>
      </c>
      <c r="WES50" s="463" t="s">
        <v>933</v>
      </c>
      <c r="WET50" s="465" t="s">
        <v>969</v>
      </c>
      <c r="WEU50" s="466" t="s">
        <v>970</v>
      </c>
      <c r="WEV50" s="466" t="s">
        <v>971</v>
      </c>
      <c r="WEW50" s="466" t="s">
        <v>972</v>
      </c>
      <c r="WEX50" s="466" t="s">
        <v>973</v>
      </c>
      <c r="WEY50" s="284">
        <v>35000000</v>
      </c>
      <c r="WEZ50" s="276" t="s">
        <v>2836</v>
      </c>
      <c r="WFA50" s="463" t="s">
        <v>933</v>
      </c>
      <c r="WFB50" s="465" t="s">
        <v>969</v>
      </c>
      <c r="WFC50" s="466" t="s">
        <v>970</v>
      </c>
      <c r="WFD50" s="466" t="s">
        <v>971</v>
      </c>
      <c r="WFE50" s="466" t="s">
        <v>972</v>
      </c>
      <c r="WFF50" s="466" t="s">
        <v>973</v>
      </c>
      <c r="WFG50" s="284">
        <v>35000000</v>
      </c>
      <c r="WFH50" s="276" t="s">
        <v>2836</v>
      </c>
      <c r="WFI50" s="463" t="s">
        <v>933</v>
      </c>
      <c r="WFJ50" s="465" t="s">
        <v>969</v>
      </c>
      <c r="WFK50" s="466" t="s">
        <v>970</v>
      </c>
      <c r="WFL50" s="466" t="s">
        <v>971</v>
      </c>
      <c r="WFM50" s="466" t="s">
        <v>972</v>
      </c>
      <c r="WFN50" s="466" t="s">
        <v>973</v>
      </c>
      <c r="WFO50" s="284">
        <v>35000000</v>
      </c>
      <c r="WFP50" s="276" t="s">
        <v>2836</v>
      </c>
      <c r="WFQ50" s="463" t="s">
        <v>933</v>
      </c>
      <c r="WFR50" s="465" t="s">
        <v>969</v>
      </c>
      <c r="WFS50" s="466" t="s">
        <v>970</v>
      </c>
      <c r="WFT50" s="466" t="s">
        <v>971</v>
      </c>
      <c r="WFU50" s="466" t="s">
        <v>972</v>
      </c>
      <c r="WFV50" s="466" t="s">
        <v>973</v>
      </c>
      <c r="WFW50" s="284">
        <v>35000000</v>
      </c>
      <c r="WFX50" s="276" t="s">
        <v>2836</v>
      </c>
      <c r="WFY50" s="463" t="s">
        <v>933</v>
      </c>
      <c r="WFZ50" s="465" t="s">
        <v>969</v>
      </c>
      <c r="WGA50" s="466" t="s">
        <v>970</v>
      </c>
      <c r="WGB50" s="466" t="s">
        <v>971</v>
      </c>
      <c r="WGC50" s="466" t="s">
        <v>972</v>
      </c>
      <c r="WGD50" s="466" t="s">
        <v>973</v>
      </c>
      <c r="WGE50" s="284">
        <v>35000000</v>
      </c>
      <c r="WGF50" s="276" t="s">
        <v>2836</v>
      </c>
      <c r="WGG50" s="463" t="s">
        <v>933</v>
      </c>
      <c r="WGH50" s="465" t="s">
        <v>969</v>
      </c>
      <c r="WGI50" s="466" t="s">
        <v>970</v>
      </c>
      <c r="WGJ50" s="466" t="s">
        <v>971</v>
      </c>
      <c r="WGK50" s="466" t="s">
        <v>972</v>
      </c>
      <c r="WGL50" s="466" t="s">
        <v>973</v>
      </c>
      <c r="WGM50" s="284">
        <v>35000000</v>
      </c>
      <c r="WGN50" s="276" t="s">
        <v>2836</v>
      </c>
      <c r="WGO50" s="463" t="s">
        <v>933</v>
      </c>
      <c r="WGP50" s="465" t="s">
        <v>969</v>
      </c>
      <c r="WGQ50" s="466" t="s">
        <v>970</v>
      </c>
      <c r="WGR50" s="466" t="s">
        <v>971</v>
      </c>
      <c r="WGS50" s="466" t="s">
        <v>972</v>
      </c>
      <c r="WGT50" s="466" t="s">
        <v>973</v>
      </c>
      <c r="WGU50" s="284">
        <v>35000000</v>
      </c>
      <c r="WGV50" s="276" t="s">
        <v>2836</v>
      </c>
      <c r="WGW50" s="463" t="s">
        <v>933</v>
      </c>
      <c r="WGX50" s="465" t="s">
        <v>969</v>
      </c>
      <c r="WGY50" s="466" t="s">
        <v>970</v>
      </c>
      <c r="WGZ50" s="466" t="s">
        <v>971</v>
      </c>
      <c r="WHA50" s="466" t="s">
        <v>972</v>
      </c>
      <c r="WHB50" s="466" t="s">
        <v>973</v>
      </c>
      <c r="WHC50" s="284">
        <v>35000000</v>
      </c>
      <c r="WHD50" s="276" t="s">
        <v>2836</v>
      </c>
      <c r="WHE50" s="463" t="s">
        <v>933</v>
      </c>
      <c r="WHF50" s="465" t="s">
        <v>969</v>
      </c>
      <c r="WHG50" s="466" t="s">
        <v>970</v>
      </c>
      <c r="WHH50" s="466" t="s">
        <v>971</v>
      </c>
      <c r="WHI50" s="466" t="s">
        <v>972</v>
      </c>
      <c r="WHJ50" s="466" t="s">
        <v>973</v>
      </c>
      <c r="WHK50" s="284">
        <v>35000000</v>
      </c>
      <c r="WHL50" s="276" t="s">
        <v>2836</v>
      </c>
      <c r="WHM50" s="463" t="s">
        <v>933</v>
      </c>
      <c r="WHN50" s="465" t="s">
        <v>969</v>
      </c>
      <c r="WHO50" s="466" t="s">
        <v>970</v>
      </c>
      <c r="WHP50" s="466" t="s">
        <v>971</v>
      </c>
      <c r="WHQ50" s="466" t="s">
        <v>972</v>
      </c>
      <c r="WHR50" s="466" t="s">
        <v>973</v>
      </c>
      <c r="WHS50" s="284">
        <v>35000000</v>
      </c>
      <c r="WHT50" s="276" t="s">
        <v>2836</v>
      </c>
      <c r="WHU50" s="463" t="s">
        <v>933</v>
      </c>
      <c r="WHV50" s="465" t="s">
        <v>969</v>
      </c>
      <c r="WHW50" s="466" t="s">
        <v>970</v>
      </c>
      <c r="WHX50" s="466" t="s">
        <v>971</v>
      </c>
      <c r="WHY50" s="466" t="s">
        <v>972</v>
      </c>
      <c r="WHZ50" s="466" t="s">
        <v>973</v>
      </c>
      <c r="WIA50" s="284">
        <v>35000000</v>
      </c>
      <c r="WIB50" s="276" t="s">
        <v>2836</v>
      </c>
      <c r="WIC50" s="463" t="s">
        <v>933</v>
      </c>
      <c r="WID50" s="465" t="s">
        <v>969</v>
      </c>
      <c r="WIE50" s="466" t="s">
        <v>970</v>
      </c>
      <c r="WIF50" s="466" t="s">
        <v>971</v>
      </c>
      <c r="WIG50" s="466" t="s">
        <v>972</v>
      </c>
      <c r="WIH50" s="466" t="s">
        <v>973</v>
      </c>
      <c r="WII50" s="284">
        <v>35000000</v>
      </c>
      <c r="WIJ50" s="276" t="s">
        <v>2836</v>
      </c>
      <c r="WIK50" s="463" t="s">
        <v>933</v>
      </c>
      <c r="WIL50" s="465" t="s">
        <v>969</v>
      </c>
      <c r="WIM50" s="466" t="s">
        <v>970</v>
      </c>
      <c r="WIN50" s="466" t="s">
        <v>971</v>
      </c>
      <c r="WIO50" s="466" t="s">
        <v>972</v>
      </c>
      <c r="WIP50" s="466" t="s">
        <v>973</v>
      </c>
      <c r="WIQ50" s="284">
        <v>35000000</v>
      </c>
      <c r="WIR50" s="276" t="s">
        <v>2836</v>
      </c>
      <c r="WIS50" s="463" t="s">
        <v>933</v>
      </c>
      <c r="WIT50" s="465" t="s">
        <v>969</v>
      </c>
      <c r="WIU50" s="466" t="s">
        <v>970</v>
      </c>
      <c r="WIV50" s="466" t="s">
        <v>971</v>
      </c>
      <c r="WIW50" s="466" t="s">
        <v>972</v>
      </c>
      <c r="WIX50" s="466" t="s">
        <v>973</v>
      </c>
      <c r="WIY50" s="284">
        <v>35000000</v>
      </c>
      <c r="WIZ50" s="276" t="s">
        <v>2836</v>
      </c>
      <c r="WJA50" s="463" t="s">
        <v>933</v>
      </c>
      <c r="WJB50" s="465" t="s">
        <v>969</v>
      </c>
      <c r="WJC50" s="466" t="s">
        <v>970</v>
      </c>
      <c r="WJD50" s="466" t="s">
        <v>971</v>
      </c>
      <c r="WJE50" s="466" t="s">
        <v>972</v>
      </c>
      <c r="WJF50" s="466" t="s">
        <v>973</v>
      </c>
      <c r="WJG50" s="284">
        <v>35000000</v>
      </c>
      <c r="WJH50" s="276" t="s">
        <v>2836</v>
      </c>
      <c r="WJI50" s="463" t="s">
        <v>933</v>
      </c>
      <c r="WJJ50" s="465" t="s">
        <v>969</v>
      </c>
      <c r="WJK50" s="466" t="s">
        <v>970</v>
      </c>
      <c r="WJL50" s="466" t="s">
        <v>971</v>
      </c>
      <c r="WJM50" s="466" t="s">
        <v>972</v>
      </c>
      <c r="WJN50" s="466" t="s">
        <v>973</v>
      </c>
      <c r="WJO50" s="284">
        <v>35000000</v>
      </c>
      <c r="WJP50" s="276" t="s">
        <v>2836</v>
      </c>
      <c r="WJQ50" s="463" t="s">
        <v>933</v>
      </c>
      <c r="WJR50" s="465" t="s">
        <v>969</v>
      </c>
      <c r="WJS50" s="466" t="s">
        <v>970</v>
      </c>
      <c r="WJT50" s="466" t="s">
        <v>971</v>
      </c>
      <c r="WJU50" s="466" t="s">
        <v>972</v>
      </c>
      <c r="WJV50" s="466" t="s">
        <v>973</v>
      </c>
      <c r="WJW50" s="284">
        <v>35000000</v>
      </c>
      <c r="WJX50" s="276" t="s">
        <v>2836</v>
      </c>
      <c r="WJY50" s="463" t="s">
        <v>933</v>
      </c>
      <c r="WJZ50" s="465" t="s">
        <v>969</v>
      </c>
      <c r="WKA50" s="466" t="s">
        <v>970</v>
      </c>
      <c r="WKB50" s="466" t="s">
        <v>971</v>
      </c>
      <c r="WKC50" s="466" t="s">
        <v>972</v>
      </c>
      <c r="WKD50" s="466" t="s">
        <v>973</v>
      </c>
      <c r="WKE50" s="284">
        <v>35000000</v>
      </c>
      <c r="WKF50" s="276" t="s">
        <v>2836</v>
      </c>
      <c r="WKG50" s="463" t="s">
        <v>933</v>
      </c>
      <c r="WKH50" s="465" t="s">
        <v>969</v>
      </c>
      <c r="WKI50" s="466" t="s">
        <v>970</v>
      </c>
      <c r="WKJ50" s="466" t="s">
        <v>971</v>
      </c>
      <c r="WKK50" s="466" t="s">
        <v>972</v>
      </c>
      <c r="WKL50" s="466" t="s">
        <v>973</v>
      </c>
      <c r="WKM50" s="284">
        <v>35000000</v>
      </c>
      <c r="WKN50" s="276" t="s">
        <v>2836</v>
      </c>
      <c r="WKO50" s="463" t="s">
        <v>933</v>
      </c>
      <c r="WKP50" s="465" t="s">
        <v>969</v>
      </c>
      <c r="WKQ50" s="466" t="s">
        <v>970</v>
      </c>
      <c r="WKR50" s="466" t="s">
        <v>971</v>
      </c>
      <c r="WKS50" s="466" t="s">
        <v>972</v>
      </c>
      <c r="WKT50" s="466" t="s">
        <v>973</v>
      </c>
      <c r="WKU50" s="284">
        <v>35000000</v>
      </c>
      <c r="WKV50" s="276" t="s">
        <v>2836</v>
      </c>
      <c r="WKW50" s="463" t="s">
        <v>933</v>
      </c>
      <c r="WKX50" s="465" t="s">
        <v>969</v>
      </c>
      <c r="WKY50" s="466" t="s">
        <v>970</v>
      </c>
      <c r="WKZ50" s="466" t="s">
        <v>971</v>
      </c>
      <c r="WLA50" s="466" t="s">
        <v>972</v>
      </c>
      <c r="WLB50" s="466" t="s">
        <v>973</v>
      </c>
      <c r="WLC50" s="284">
        <v>35000000</v>
      </c>
      <c r="WLD50" s="276" t="s">
        <v>2836</v>
      </c>
      <c r="WLE50" s="463" t="s">
        <v>933</v>
      </c>
      <c r="WLF50" s="465" t="s">
        <v>969</v>
      </c>
      <c r="WLG50" s="466" t="s">
        <v>970</v>
      </c>
      <c r="WLH50" s="466" t="s">
        <v>971</v>
      </c>
      <c r="WLI50" s="466" t="s">
        <v>972</v>
      </c>
      <c r="WLJ50" s="466" t="s">
        <v>973</v>
      </c>
      <c r="WLK50" s="284">
        <v>35000000</v>
      </c>
      <c r="WLL50" s="276" t="s">
        <v>2836</v>
      </c>
      <c r="WLM50" s="463" t="s">
        <v>933</v>
      </c>
      <c r="WLN50" s="465" t="s">
        <v>969</v>
      </c>
      <c r="WLO50" s="466" t="s">
        <v>970</v>
      </c>
      <c r="WLP50" s="466" t="s">
        <v>971</v>
      </c>
      <c r="WLQ50" s="466" t="s">
        <v>972</v>
      </c>
      <c r="WLR50" s="466" t="s">
        <v>973</v>
      </c>
      <c r="WLS50" s="284">
        <v>35000000</v>
      </c>
      <c r="WLT50" s="276" t="s">
        <v>2836</v>
      </c>
      <c r="WLU50" s="463" t="s">
        <v>933</v>
      </c>
      <c r="WLV50" s="465" t="s">
        <v>969</v>
      </c>
      <c r="WLW50" s="466" t="s">
        <v>970</v>
      </c>
      <c r="WLX50" s="466" t="s">
        <v>971</v>
      </c>
      <c r="WLY50" s="466" t="s">
        <v>972</v>
      </c>
      <c r="WLZ50" s="466" t="s">
        <v>973</v>
      </c>
      <c r="WMA50" s="284">
        <v>35000000</v>
      </c>
      <c r="WMB50" s="276" t="s">
        <v>2836</v>
      </c>
      <c r="WMC50" s="463" t="s">
        <v>933</v>
      </c>
      <c r="WMD50" s="465" t="s">
        <v>969</v>
      </c>
      <c r="WME50" s="466" t="s">
        <v>970</v>
      </c>
      <c r="WMF50" s="466" t="s">
        <v>971</v>
      </c>
      <c r="WMG50" s="466" t="s">
        <v>972</v>
      </c>
      <c r="WMH50" s="466" t="s">
        <v>973</v>
      </c>
      <c r="WMI50" s="284">
        <v>35000000</v>
      </c>
      <c r="WMJ50" s="276" t="s">
        <v>2836</v>
      </c>
      <c r="WMK50" s="463" t="s">
        <v>933</v>
      </c>
      <c r="WML50" s="465" t="s">
        <v>969</v>
      </c>
      <c r="WMM50" s="466" t="s">
        <v>970</v>
      </c>
      <c r="WMN50" s="466" t="s">
        <v>971</v>
      </c>
      <c r="WMO50" s="466" t="s">
        <v>972</v>
      </c>
      <c r="WMP50" s="466" t="s">
        <v>973</v>
      </c>
      <c r="WMQ50" s="284">
        <v>35000000</v>
      </c>
      <c r="WMR50" s="276" t="s">
        <v>2836</v>
      </c>
      <c r="WMS50" s="463" t="s">
        <v>933</v>
      </c>
      <c r="WMT50" s="465" t="s">
        <v>969</v>
      </c>
      <c r="WMU50" s="466" t="s">
        <v>970</v>
      </c>
      <c r="WMV50" s="466" t="s">
        <v>971</v>
      </c>
      <c r="WMW50" s="466" t="s">
        <v>972</v>
      </c>
      <c r="WMX50" s="466" t="s">
        <v>973</v>
      </c>
      <c r="WMY50" s="284">
        <v>35000000</v>
      </c>
      <c r="WMZ50" s="276" t="s">
        <v>2836</v>
      </c>
      <c r="WNA50" s="463" t="s">
        <v>933</v>
      </c>
      <c r="WNB50" s="465" t="s">
        <v>969</v>
      </c>
      <c r="WNC50" s="466" t="s">
        <v>970</v>
      </c>
      <c r="WND50" s="466" t="s">
        <v>971</v>
      </c>
      <c r="WNE50" s="466" t="s">
        <v>972</v>
      </c>
      <c r="WNF50" s="466" t="s">
        <v>973</v>
      </c>
      <c r="WNG50" s="284">
        <v>35000000</v>
      </c>
      <c r="WNH50" s="276" t="s">
        <v>2836</v>
      </c>
      <c r="WNI50" s="463" t="s">
        <v>933</v>
      </c>
      <c r="WNJ50" s="465" t="s">
        <v>969</v>
      </c>
      <c r="WNK50" s="466" t="s">
        <v>970</v>
      </c>
      <c r="WNL50" s="466" t="s">
        <v>971</v>
      </c>
      <c r="WNM50" s="466" t="s">
        <v>972</v>
      </c>
      <c r="WNN50" s="466" t="s">
        <v>973</v>
      </c>
      <c r="WNO50" s="284">
        <v>35000000</v>
      </c>
      <c r="WNP50" s="276" t="s">
        <v>2836</v>
      </c>
      <c r="WNQ50" s="463" t="s">
        <v>933</v>
      </c>
      <c r="WNR50" s="465" t="s">
        <v>969</v>
      </c>
      <c r="WNS50" s="466" t="s">
        <v>970</v>
      </c>
      <c r="WNT50" s="466" t="s">
        <v>971</v>
      </c>
      <c r="WNU50" s="466" t="s">
        <v>972</v>
      </c>
      <c r="WNV50" s="466" t="s">
        <v>973</v>
      </c>
      <c r="WNW50" s="284">
        <v>35000000</v>
      </c>
      <c r="WNX50" s="276" t="s">
        <v>2836</v>
      </c>
      <c r="WNY50" s="463" t="s">
        <v>933</v>
      </c>
      <c r="WNZ50" s="465" t="s">
        <v>969</v>
      </c>
      <c r="WOA50" s="466" t="s">
        <v>970</v>
      </c>
      <c r="WOB50" s="466" t="s">
        <v>971</v>
      </c>
      <c r="WOC50" s="466" t="s">
        <v>972</v>
      </c>
      <c r="WOD50" s="466" t="s">
        <v>973</v>
      </c>
      <c r="WOE50" s="284">
        <v>35000000</v>
      </c>
      <c r="WOF50" s="276" t="s">
        <v>2836</v>
      </c>
      <c r="WOG50" s="463" t="s">
        <v>933</v>
      </c>
      <c r="WOH50" s="465" t="s">
        <v>969</v>
      </c>
      <c r="WOI50" s="466" t="s">
        <v>970</v>
      </c>
      <c r="WOJ50" s="466" t="s">
        <v>971</v>
      </c>
      <c r="WOK50" s="466" t="s">
        <v>972</v>
      </c>
      <c r="WOL50" s="466" t="s">
        <v>973</v>
      </c>
      <c r="WOM50" s="284">
        <v>35000000</v>
      </c>
      <c r="WON50" s="276" t="s">
        <v>2836</v>
      </c>
      <c r="WOO50" s="463" t="s">
        <v>933</v>
      </c>
      <c r="WOP50" s="465" t="s">
        <v>969</v>
      </c>
      <c r="WOQ50" s="466" t="s">
        <v>970</v>
      </c>
      <c r="WOR50" s="466" t="s">
        <v>971</v>
      </c>
      <c r="WOS50" s="466" t="s">
        <v>972</v>
      </c>
      <c r="WOT50" s="466" t="s">
        <v>973</v>
      </c>
      <c r="WOU50" s="284">
        <v>35000000</v>
      </c>
      <c r="WOV50" s="276" t="s">
        <v>2836</v>
      </c>
      <c r="WOW50" s="463" t="s">
        <v>933</v>
      </c>
      <c r="WOX50" s="465" t="s">
        <v>969</v>
      </c>
      <c r="WOY50" s="466" t="s">
        <v>970</v>
      </c>
      <c r="WOZ50" s="466" t="s">
        <v>971</v>
      </c>
      <c r="WPA50" s="466" t="s">
        <v>972</v>
      </c>
      <c r="WPB50" s="466" t="s">
        <v>973</v>
      </c>
      <c r="WPC50" s="284">
        <v>35000000</v>
      </c>
      <c r="WPD50" s="276" t="s">
        <v>2836</v>
      </c>
      <c r="WPE50" s="463" t="s">
        <v>933</v>
      </c>
      <c r="WPF50" s="465" t="s">
        <v>969</v>
      </c>
      <c r="WPG50" s="466" t="s">
        <v>970</v>
      </c>
      <c r="WPH50" s="466" t="s">
        <v>971</v>
      </c>
      <c r="WPI50" s="466" t="s">
        <v>972</v>
      </c>
      <c r="WPJ50" s="466" t="s">
        <v>973</v>
      </c>
      <c r="WPK50" s="284">
        <v>35000000</v>
      </c>
      <c r="WPL50" s="276" t="s">
        <v>2836</v>
      </c>
      <c r="WPM50" s="463" t="s">
        <v>933</v>
      </c>
      <c r="WPN50" s="465" t="s">
        <v>969</v>
      </c>
      <c r="WPO50" s="466" t="s">
        <v>970</v>
      </c>
      <c r="WPP50" s="466" t="s">
        <v>971</v>
      </c>
      <c r="WPQ50" s="466" t="s">
        <v>972</v>
      </c>
      <c r="WPR50" s="466" t="s">
        <v>973</v>
      </c>
      <c r="WPS50" s="284">
        <v>35000000</v>
      </c>
      <c r="WPT50" s="276" t="s">
        <v>2836</v>
      </c>
      <c r="WPU50" s="463" t="s">
        <v>933</v>
      </c>
      <c r="WPV50" s="465" t="s">
        <v>969</v>
      </c>
      <c r="WPW50" s="466" t="s">
        <v>970</v>
      </c>
      <c r="WPX50" s="466" t="s">
        <v>971</v>
      </c>
      <c r="WPY50" s="466" t="s">
        <v>972</v>
      </c>
      <c r="WPZ50" s="466" t="s">
        <v>973</v>
      </c>
      <c r="WQA50" s="284">
        <v>35000000</v>
      </c>
      <c r="WQB50" s="276" t="s">
        <v>2836</v>
      </c>
      <c r="WQC50" s="463" t="s">
        <v>933</v>
      </c>
      <c r="WQD50" s="465" t="s">
        <v>969</v>
      </c>
      <c r="WQE50" s="466" t="s">
        <v>970</v>
      </c>
      <c r="WQF50" s="466" t="s">
        <v>971</v>
      </c>
      <c r="WQG50" s="466" t="s">
        <v>972</v>
      </c>
      <c r="WQH50" s="466" t="s">
        <v>973</v>
      </c>
      <c r="WQI50" s="284">
        <v>35000000</v>
      </c>
      <c r="WQJ50" s="276" t="s">
        <v>2836</v>
      </c>
      <c r="WQK50" s="463" t="s">
        <v>933</v>
      </c>
      <c r="WQL50" s="465" t="s">
        <v>969</v>
      </c>
      <c r="WQM50" s="466" t="s">
        <v>970</v>
      </c>
      <c r="WQN50" s="466" t="s">
        <v>971</v>
      </c>
      <c r="WQO50" s="466" t="s">
        <v>972</v>
      </c>
      <c r="WQP50" s="466" t="s">
        <v>973</v>
      </c>
      <c r="WQQ50" s="284">
        <v>35000000</v>
      </c>
      <c r="WQR50" s="276" t="s">
        <v>2836</v>
      </c>
      <c r="WQS50" s="463" t="s">
        <v>933</v>
      </c>
      <c r="WQT50" s="465" t="s">
        <v>969</v>
      </c>
      <c r="WQU50" s="466" t="s">
        <v>970</v>
      </c>
      <c r="WQV50" s="466" t="s">
        <v>971</v>
      </c>
      <c r="WQW50" s="466" t="s">
        <v>972</v>
      </c>
      <c r="WQX50" s="466" t="s">
        <v>973</v>
      </c>
      <c r="WQY50" s="284">
        <v>35000000</v>
      </c>
      <c r="WQZ50" s="276" t="s">
        <v>2836</v>
      </c>
      <c r="WRA50" s="463" t="s">
        <v>933</v>
      </c>
      <c r="WRB50" s="465" t="s">
        <v>969</v>
      </c>
      <c r="WRC50" s="466" t="s">
        <v>970</v>
      </c>
      <c r="WRD50" s="466" t="s">
        <v>971</v>
      </c>
      <c r="WRE50" s="466" t="s">
        <v>972</v>
      </c>
      <c r="WRF50" s="466" t="s">
        <v>973</v>
      </c>
      <c r="WRG50" s="284">
        <v>35000000</v>
      </c>
      <c r="WRH50" s="276" t="s">
        <v>2836</v>
      </c>
      <c r="WRI50" s="463" t="s">
        <v>933</v>
      </c>
      <c r="WRJ50" s="465" t="s">
        <v>969</v>
      </c>
      <c r="WRK50" s="466" t="s">
        <v>970</v>
      </c>
      <c r="WRL50" s="466" t="s">
        <v>971</v>
      </c>
      <c r="WRM50" s="466" t="s">
        <v>972</v>
      </c>
      <c r="WRN50" s="466" t="s">
        <v>973</v>
      </c>
      <c r="WRO50" s="284">
        <v>35000000</v>
      </c>
      <c r="WRP50" s="276" t="s">
        <v>2836</v>
      </c>
      <c r="WRQ50" s="463" t="s">
        <v>933</v>
      </c>
      <c r="WRR50" s="465" t="s">
        <v>969</v>
      </c>
      <c r="WRS50" s="466" t="s">
        <v>970</v>
      </c>
      <c r="WRT50" s="466" t="s">
        <v>971</v>
      </c>
      <c r="WRU50" s="466" t="s">
        <v>972</v>
      </c>
      <c r="WRV50" s="466" t="s">
        <v>973</v>
      </c>
      <c r="WRW50" s="284">
        <v>35000000</v>
      </c>
      <c r="WRX50" s="276" t="s">
        <v>2836</v>
      </c>
      <c r="WRY50" s="463" t="s">
        <v>933</v>
      </c>
      <c r="WRZ50" s="465" t="s">
        <v>969</v>
      </c>
      <c r="WSA50" s="466" t="s">
        <v>970</v>
      </c>
      <c r="WSB50" s="466" t="s">
        <v>971</v>
      </c>
      <c r="WSC50" s="466" t="s">
        <v>972</v>
      </c>
      <c r="WSD50" s="466" t="s">
        <v>973</v>
      </c>
      <c r="WSE50" s="284">
        <v>35000000</v>
      </c>
      <c r="WSF50" s="276" t="s">
        <v>2836</v>
      </c>
      <c r="WSG50" s="463" t="s">
        <v>933</v>
      </c>
      <c r="WSH50" s="465" t="s">
        <v>969</v>
      </c>
      <c r="WSI50" s="466" t="s">
        <v>970</v>
      </c>
      <c r="WSJ50" s="466" t="s">
        <v>971</v>
      </c>
      <c r="WSK50" s="466" t="s">
        <v>972</v>
      </c>
      <c r="WSL50" s="466" t="s">
        <v>973</v>
      </c>
      <c r="WSM50" s="284">
        <v>35000000</v>
      </c>
      <c r="WSN50" s="276" t="s">
        <v>2836</v>
      </c>
      <c r="WSO50" s="463" t="s">
        <v>933</v>
      </c>
      <c r="WSP50" s="465" t="s">
        <v>969</v>
      </c>
      <c r="WSQ50" s="466" t="s">
        <v>970</v>
      </c>
      <c r="WSR50" s="466" t="s">
        <v>971</v>
      </c>
      <c r="WSS50" s="466" t="s">
        <v>972</v>
      </c>
      <c r="WST50" s="466" t="s">
        <v>973</v>
      </c>
      <c r="WSU50" s="284">
        <v>35000000</v>
      </c>
      <c r="WSV50" s="276" t="s">
        <v>2836</v>
      </c>
      <c r="WSW50" s="463" t="s">
        <v>933</v>
      </c>
      <c r="WSX50" s="465" t="s">
        <v>969</v>
      </c>
      <c r="WSY50" s="466" t="s">
        <v>970</v>
      </c>
      <c r="WSZ50" s="466" t="s">
        <v>971</v>
      </c>
      <c r="WTA50" s="466" t="s">
        <v>972</v>
      </c>
      <c r="WTB50" s="466" t="s">
        <v>973</v>
      </c>
      <c r="WTC50" s="284">
        <v>35000000</v>
      </c>
      <c r="WTD50" s="276" t="s">
        <v>2836</v>
      </c>
      <c r="WTE50" s="463" t="s">
        <v>933</v>
      </c>
      <c r="WTF50" s="465" t="s">
        <v>969</v>
      </c>
      <c r="WTG50" s="466" t="s">
        <v>970</v>
      </c>
      <c r="WTH50" s="466" t="s">
        <v>971</v>
      </c>
      <c r="WTI50" s="466" t="s">
        <v>972</v>
      </c>
      <c r="WTJ50" s="466" t="s">
        <v>973</v>
      </c>
      <c r="WTK50" s="284">
        <v>35000000</v>
      </c>
      <c r="WTL50" s="276" t="s">
        <v>2836</v>
      </c>
      <c r="WTM50" s="463" t="s">
        <v>933</v>
      </c>
      <c r="WTN50" s="465" t="s">
        <v>969</v>
      </c>
      <c r="WTO50" s="466" t="s">
        <v>970</v>
      </c>
      <c r="WTP50" s="466" t="s">
        <v>971</v>
      </c>
      <c r="WTQ50" s="466" t="s">
        <v>972</v>
      </c>
      <c r="WTR50" s="466" t="s">
        <v>973</v>
      </c>
      <c r="WTS50" s="284">
        <v>35000000</v>
      </c>
      <c r="WTT50" s="276" t="s">
        <v>2836</v>
      </c>
      <c r="WTU50" s="463" t="s">
        <v>933</v>
      </c>
      <c r="WTV50" s="465" t="s">
        <v>969</v>
      </c>
      <c r="WTW50" s="466" t="s">
        <v>970</v>
      </c>
      <c r="WTX50" s="466" t="s">
        <v>971</v>
      </c>
      <c r="WTY50" s="466" t="s">
        <v>972</v>
      </c>
      <c r="WTZ50" s="466" t="s">
        <v>973</v>
      </c>
      <c r="WUA50" s="284">
        <v>35000000</v>
      </c>
      <c r="WUB50" s="276" t="s">
        <v>2836</v>
      </c>
      <c r="WUC50" s="463" t="s">
        <v>933</v>
      </c>
      <c r="WUD50" s="465" t="s">
        <v>969</v>
      </c>
      <c r="WUE50" s="466" t="s">
        <v>970</v>
      </c>
      <c r="WUF50" s="466" t="s">
        <v>971</v>
      </c>
      <c r="WUG50" s="466" t="s">
        <v>972</v>
      </c>
      <c r="WUH50" s="466" t="s">
        <v>973</v>
      </c>
      <c r="WUI50" s="284">
        <v>35000000</v>
      </c>
      <c r="WUJ50" s="276" t="s">
        <v>2836</v>
      </c>
      <c r="WUK50" s="463" t="s">
        <v>933</v>
      </c>
      <c r="WUL50" s="465" t="s">
        <v>969</v>
      </c>
      <c r="WUM50" s="466" t="s">
        <v>970</v>
      </c>
      <c r="WUN50" s="466" t="s">
        <v>971</v>
      </c>
      <c r="WUO50" s="466" t="s">
        <v>972</v>
      </c>
      <c r="WUP50" s="466" t="s">
        <v>973</v>
      </c>
      <c r="WUQ50" s="284">
        <v>35000000</v>
      </c>
      <c r="WUR50" s="276" t="s">
        <v>2836</v>
      </c>
      <c r="WUS50" s="463" t="s">
        <v>933</v>
      </c>
      <c r="WUT50" s="465" t="s">
        <v>969</v>
      </c>
      <c r="WUU50" s="466" t="s">
        <v>970</v>
      </c>
      <c r="WUV50" s="466" t="s">
        <v>971</v>
      </c>
      <c r="WUW50" s="466" t="s">
        <v>972</v>
      </c>
      <c r="WUX50" s="466" t="s">
        <v>973</v>
      </c>
      <c r="WUY50" s="284">
        <v>35000000</v>
      </c>
      <c r="WUZ50" s="276" t="s">
        <v>2836</v>
      </c>
      <c r="WVA50" s="463" t="s">
        <v>933</v>
      </c>
      <c r="WVB50" s="465" t="s">
        <v>969</v>
      </c>
      <c r="WVC50" s="466" t="s">
        <v>970</v>
      </c>
      <c r="WVD50" s="466" t="s">
        <v>971</v>
      </c>
      <c r="WVE50" s="466" t="s">
        <v>972</v>
      </c>
      <c r="WVF50" s="466" t="s">
        <v>973</v>
      </c>
      <c r="WVG50" s="284">
        <v>35000000</v>
      </c>
      <c r="WVH50" s="276" t="s">
        <v>2836</v>
      </c>
      <c r="WVI50" s="463" t="s">
        <v>933</v>
      </c>
      <c r="WVJ50" s="465" t="s">
        <v>969</v>
      </c>
      <c r="WVK50" s="466" t="s">
        <v>970</v>
      </c>
      <c r="WVL50" s="466" t="s">
        <v>971</v>
      </c>
      <c r="WVM50" s="466" t="s">
        <v>972</v>
      </c>
      <c r="WVN50" s="466" t="s">
        <v>973</v>
      </c>
      <c r="WVO50" s="284">
        <v>35000000</v>
      </c>
      <c r="WVP50" s="276" t="s">
        <v>2836</v>
      </c>
      <c r="WVQ50" s="463" t="s">
        <v>933</v>
      </c>
      <c r="WVR50" s="465" t="s">
        <v>969</v>
      </c>
      <c r="WVS50" s="466" t="s">
        <v>970</v>
      </c>
      <c r="WVT50" s="466" t="s">
        <v>971</v>
      </c>
      <c r="WVU50" s="466" t="s">
        <v>972</v>
      </c>
      <c r="WVV50" s="466" t="s">
        <v>973</v>
      </c>
      <c r="WVW50" s="284">
        <v>35000000</v>
      </c>
      <c r="WVX50" s="276" t="s">
        <v>2836</v>
      </c>
      <c r="WVY50" s="463" t="s">
        <v>933</v>
      </c>
      <c r="WVZ50" s="465" t="s">
        <v>969</v>
      </c>
      <c r="WWA50" s="466" t="s">
        <v>970</v>
      </c>
      <c r="WWB50" s="466" t="s">
        <v>971</v>
      </c>
      <c r="WWC50" s="466" t="s">
        <v>972</v>
      </c>
      <c r="WWD50" s="466" t="s">
        <v>973</v>
      </c>
      <c r="WWE50" s="284">
        <v>35000000</v>
      </c>
      <c r="WWF50" s="276" t="s">
        <v>2836</v>
      </c>
      <c r="WWG50" s="463" t="s">
        <v>933</v>
      </c>
      <c r="WWH50" s="465" t="s">
        <v>969</v>
      </c>
      <c r="WWI50" s="466" t="s">
        <v>970</v>
      </c>
      <c r="WWJ50" s="466" t="s">
        <v>971</v>
      </c>
      <c r="WWK50" s="466" t="s">
        <v>972</v>
      </c>
      <c r="WWL50" s="466" t="s">
        <v>973</v>
      </c>
      <c r="WWM50" s="284">
        <v>35000000</v>
      </c>
      <c r="WWN50" s="276" t="s">
        <v>2836</v>
      </c>
      <c r="WWO50" s="463" t="s">
        <v>933</v>
      </c>
      <c r="WWP50" s="465" t="s">
        <v>969</v>
      </c>
      <c r="WWQ50" s="466" t="s">
        <v>970</v>
      </c>
      <c r="WWR50" s="466" t="s">
        <v>971</v>
      </c>
      <c r="WWS50" s="466" t="s">
        <v>972</v>
      </c>
      <c r="WWT50" s="466" t="s">
        <v>973</v>
      </c>
      <c r="WWU50" s="284">
        <v>35000000</v>
      </c>
      <c r="WWV50" s="276" t="s">
        <v>2836</v>
      </c>
      <c r="WWW50" s="463" t="s">
        <v>933</v>
      </c>
      <c r="WWX50" s="465" t="s">
        <v>969</v>
      </c>
      <c r="WWY50" s="466" t="s">
        <v>970</v>
      </c>
      <c r="WWZ50" s="466" t="s">
        <v>971</v>
      </c>
      <c r="WXA50" s="466" t="s">
        <v>972</v>
      </c>
      <c r="WXB50" s="466" t="s">
        <v>973</v>
      </c>
      <c r="WXC50" s="284">
        <v>35000000</v>
      </c>
      <c r="WXD50" s="276" t="s">
        <v>2836</v>
      </c>
      <c r="WXE50" s="463" t="s">
        <v>933</v>
      </c>
      <c r="WXF50" s="465" t="s">
        <v>969</v>
      </c>
      <c r="WXG50" s="466" t="s">
        <v>970</v>
      </c>
      <c r="WXH50" s="466" t="s">
        <v>971</v>
      </c>
      <c r="WXI50" s="466" t="s">
        <v>972</v>
      </c>
      <c r="WXJ50" s="466" t="s">
        <v>973</v>
      </c>
      <c r="WXK50" s="284">
        <v>35000000</v>
      </c>
      <c r="WXL50" s="276" t="s">
        <v>2836</v>
      </c>
      <c r="WXM50" s="463" t="s">
        <v>933</v>
      </c>
      <c r="WXN50" s="465" t="s">
        <v>969</v>
      </c>
      <c r="WXO50" s="466" t="s">
        <v>970</v>
      </c>
      <c r="WXP50" s="466" t="s">
        <v>971</v>
      </c>
      <c r="WXQ50" s="466" t="s">
        <v>972</v>
      </c>
      <c r="WXR50" s="466" t="s">
        <v>973</v>
      </c>
      <c r="WXS50" s="284">
        <v>35000000</v>
      </c>
      <c r="WXT50" s="276" t="s">
        <v>2836</v>
      </c>
      <c r="WXU50" s="463" t="s">
        <v>933</v>
      </c>
      <c r="WXV50" s="465" t="s">
        <v>969</v>
      </c>
      <c r="WXW50" s="466" t="s">
        <v>970</v>
      </c>
      <c r="WXX50" s="466" t="s">
        <v>971</v>
      </c>
      <c r="WXY50" s="466" t="s">
        <v>972</v>
      </c>
      <c r="WXZ50" s="466" t="s">
        <v>973</v>
      </c>
      <c r="WYA50" s="284">
        <v>35000000</v>
      </c>
      <c r="WYB50" s="276" t="s">
        <v>2836</v>
      </c>
      <c r="WYC50" s="463" t="s">
        <v>933</v>
      </c>
      <c r="WYD50" s="465" t="s">
        <v>969</v>
      </c>
      <c r="WYE50" s="466" t="s">
        <v>970</v>
      </c>
      <c r="WYF50" s="466" t="s">
        <v>971</v>
      </c>
      <c r="WYG50" s="466" t="s">
        <v>972</v>
      </c>
      <c r="WYH50" s="466" t="s">
        <v>973</v>
      </c>
      <c r="WYI50" s="284">
        <v>35000000</v>
      </c>
      <c r="WYJ50" s="276" t="s">
        <v>2836</v>
      </c>
      <c r="WYK50" s="463" t="s">
        <v>933</v>
      </c>
      <c r="WYL50" s="465" t="s">
        <v>969</v>
      </c>
      <c r="WYM50" s="466" t="s">
        <v>970</v>
      </c>
      <c r="WYN50" s="466" t="s">
        <v>971</v>
      </c>
      <c r="WYO50" s="466" t="s">
        <v>972</v>
      </c>
      <c r="WYP50" s="466" t="s">
        <v>973</v>
      </c>
      <c r="WYQ50" s="284">
        <v>35000000</v>
      </c>
      <c r="WYR50" s="276" t="s">
        <v>2836</v>
      </c>
      <c r="WYS50" s="463" t="s">
        <v>933</v>
      </c>
      <c r="WYT50" s="465" t="s">
        <v>969</v>
      </c>
      <c r="WYU50" s="466" t="s">
        <v>970</v>
      </c>
      <c r="WYV50" s="466" t="s">
        <v>971</v>
      </c>
      <c r="WYW50" s="466" t="s">
        <v>972</v>
      </c>
      <c r="WYX50" s="466" t="s">
        <v>973</v>
      </c>
      <c r="WYY50" s="284">
        <v>35000000</v>
      </c>
      <c r="WYZ50" s="276" t="s">
        <v>2836</v>
      </c>
      <c r="WZA50" s="463" t="s">
        <v>933</v>
      </c>
      <c r="WZB50" s="465" t="s">
        <v>969</v>
      </c>
      <c r="WZC50" s="466" t="s">
        <v>970</v>
      </c>
      <c r="WZD50" s="466" t="s">
        <v>971</v>
      </c>
      <c r="WZE50" s="466" t="s">
        <v>972</v>
      </c>
      <c r="WZF50" s="466" t="s">
        <v>973</v>
      </c>
      <c r="WZG50" s="284">
        <v>35000000</v>
      </c>
      <c r="WZH50" s="276" t="s">
        <v>2836</v>
      </c>
      <c r="WZI50" s="463" t="s">
        <v>933</v>
      </c>
      <c r="WZJ50" s="465" t="s">
        <v>969</v>
      </c>
      <c r="WZK50" s="466" t="s">
        <v>970</v>
      </c>
      <c r="WZL50" s="466" t="s">
        <v>971</v>
      </c>
      <c r="WZM50" s="466" t="s">
        <v>972</v>
      </c>
      <c r="WZN50" s="466" t="s">
        <v>973</v>
      </c>
      <c r="WZO50" s="284">
        <v>35000000</v>
      </c>
      <c r="WZP50" s="276" t="s">
        <v>2836</v>
      </c>
      <c r="WZQ50" s="463" t="s">
        <v>933</v>
      </c>
      <c r="WZR50" s="465" t="s">
        <v>969</v>
      </c>
      <c r="WZS50" s="466" t="s">
        <v>970</v>
      </c>
      <c r="WZT50" s="466" t="s">
        <v>971</v>
      </c>
      <c r="WZU50" s="466" t="s">
        <v>972</v>
      </c>
      <c r="WZV50" s="466" t="s">
        <v>973</v>
      </c>
      <c r="WZW50" s="284">
        <v>35000000</v>
      </c>
      <c r="WZX50" s="276" t="s">
        <v>2836</v>
      </c>
      <c r="WZY50" s="463" t="s">
        <v>933</v>
      </c>
      <c r="WZZ50" s="465" t="s">
        <v>969</v>
      </c>
      <c r="XAA50" s="466" t="s">
        <v>970</v>
      </c>
      <c r="XAB50" s="466" t="s">
        <v>971</v>
      </c>
      <c r="XAC50" s="466" t="s">
        <v>972</v>
      </c>
      <c r="XAD50" s="466" t="s">
        <v>973</v>
      </c>
      <c r="XAE50" s="284">
        <v>35000000</v>
      </c>
      <c r="XAF50" s="276" t="s">
        <v>2836</v>
      </c>
      <c r="XAG50" s="463" t="s">
        <v>933</v>
      </c>
      <c r="XAH50" s="465" t="s">
        <v>969</v>
      </c>
      <c r="XAI50" s="466" t="s">
        <v>970</v>
      </c>
      <c r="XAJ50" s="466" t="s">
        <v>971</v>
      </c>
      <c r="XAK50" s="466" t="s">
        <v>972</v>
      </c>
      <c r="XAL50" s="466" t="s">
        <v>973</v>
      </c>
      <c r="XAM50" s="284">
        <v>35000000</v>
      </c>
      <c r="XAN50" s="276" t="s">
        <v>2836</v>
      </c>
      <c r="XAO50" s="463" t="s">
        <v>933</v>
      </c>
      <c r="XAP50" s="465" t="s">
        <v>969</v>
      </c>
      <c r="XAQ50" s="466" t="s">
        <v>970</v>
      </c>
      <c r="XAR50" s="466" t="s">
        <v>971</v>
      </c>
      <c r="XAS50" s="466" t="s">
        <v>972</v>
      </c>
      <c r="XAT50" s="466" t="s">
        <v>973</v>
      </c>
      <c r="XAU50" s="284">
        <v>35000000</v>
      </c>
      <c r="XAV50" s="276" t="s">
        <v>2836</v>
      </c>
      <c r="XAW50" s="463" t="s">
        <v>933</v>
      </c>
      <c r="XAX50" s="465" t="s">
        <v>969</v>
      </c>
      <c r="XAY50" s="466" t="s">
        <v>970</v>
      </c>
      <c r="XAZ50" s="466" t="s">
        <v>971</v>
      </c>
      <c r="XBA50" s="466" t="s">
        <v>972</v>
      </c>
      <c r="XBB50" s="466" t="s">
        <v>973</v>
      </c>
      <c r="XBC50" s="284">
        <v>35000000</v>
      </c>
      <c r="XBD50" s="276" t="s">
        <v>2836</v>
      </c>
      <c r="XBE50" s="463" t="s">
        <v>933</v>
      </c>
      <c r="XBF50" s="465" t="s">
        <v>969</v>
      </c>
      <c r="XBG50" s="466" t="s">
        <v>970</v>
      </c>
      <c r="XBH50" s="466" t="s">
        <v>971</v>
      </c>
      <c r="XBI50" s="466" t="s">
        <v>972</v>
      </c>
      <c r="XBJ50" s="466" t="s">
        <v>973</v>
      </c>
      <c r="XBK50" s="284">
        <v>35000000</v>
      </c>
      <c r="XBL50" s="276" t="s">
        <v>2836</v>
      </c>
      <c r="XBM50" s="463" t="s">
        <v>933</v>
      </c>
      <c r="XBN50" s="465" t="s">
        <v>969</v>
      </c>
      <c r="XBO50" s="466" t="s">
        <v>970</v>
      </c>
      <c r="XBP50" s="466" t="s">
        <v>971</v>
      </c>
      <c r="XBQ50" s="466" t="s">
        <v>972</v>
      </c>
      <c r="XBR50" s="466" t="s">
        <v>973</v>
      </c>
      <c r="XBS50" s="284">
        <v>35000000</v>
      </c>
      <c r="XBT50" s="276" t="s">
        <v>2836</v>
      </c>
      <c r="XBU50" s="463" t="s">
        <v>933</v>
      </c>
      <c r="XBV50" s="465" t="s">
        <v>969</v>
      </c>
      <c r="XBW50" s="466" t="s">
        <v>970</v>
      </c>
      <c r="XBX50" s="466" t="s">
        <v>971</v>
      </c>
      <c r="XBY50" s="466" t="s">
        <v>972</v>
      </c>
      <c r="XBZ50" s="466" t="s">
        <v>973</v>
      </c>
      <c r="XCA50" s="284">
        <v>35000000</v>
      </c>
      <c r="XCB50" s="276" t="s">
        <v>2836</v>
      </c>
      <c r="XCC50" s="463" t="s">
        <v>933</v>
      </c>
      <c r="XCD50" s="465" t="s">
        <v>969</v>
      </c>
      <c r="XCE50" s="466" t="s">
        <v>970</v>
      </c>
      <c r="XCF50" s="466" t="s">
        <v>971</v>
      </c>
      <c r="XCG50" s="466" t="s">
        <v>972</v>
      </c>
      <c r="XCH50" s="466" t="s">
        <v>973</v>
      </c>
      <c r="XCI50" s="284">
        <v>35000000</v>
      </c>
      <c r="XCJ50" s="276" t="s">
        <v>2836</v>
      </c>
      <c r="XCK50" s="463" t="s">
        <v>933</v>
      </c>
      <c r="XCL50" s="465" t="s">
        <v>969</v>
      </c>
      <c r="XCM50" s="466" t="s">
        <v>970</v>
      </c>
      <c r="XCN50" s="466" t="s">
        <v>971</v>
      </c>
      <c r="XCO50" s="466" t="s">
        <v>972</v>
      </c>
      <c r="XCP50" s="466" t="s">
        <v>973</v>
      </c>
      <c r="XCQ50" s="284">
        <v>35000000</v>
      </c>
      <c r="XCR50" s="276" t="s">
        <v>2836</v>
      </c>
      <c r="XCS50" s="463" t="s">
        <v>933</v>
      </c>
      <c r="XCT50" s="465" t="s">
        <v>969</v>
      </c>
      <c r="XCU50" s="466" t="s">
        <v>970</v>
      </c>
      <c r="XCV50" s="466" t="s">
        <v>971</v>
      </c>
      <c r="XCW50" s="466" t="s">
        <v>972</v>
      </c>
      <c r="XCX50" s="466" t="s">
        <v>973</v>
      </c>
      <c r="XCY50" s="284">
        <v>35000000</v>
      </c>
      <c r="XCZ50" s="276" t="s">
        <v>2836</v>
      </c>
      <c r="XDA50" s="463" t="s">
        <v>933</v>
      </c>
      <c r="XDB50" s="465" t="s">
        <v>969</v>
      </c>
      <c r="XDC50" s="466" t="s">
        <v>970</v>
      </c>
      <c r="XDD50" s="466" t="s">
        <v>971</v>
      </c>
      <c r="XDE50" s="466" t="s">
        <v>972</v>
      </c>
      <c r="XDF50" s="466" t="s">
        <v>973</v>
      </c>
      <c r="XDG50" s="284">
        <v>35000000</v>
      </c>
      <c r="XDH50" s="276" t="s">
        <v>2836</v>
      </c>
      <c r="XDI50" s="463" t="s">
        <v>933</v>
      </c>
      <c r="XDJ50" s="465" t="s">
        <v>969</v>
      </c>
      <c r="XDK50" s="466" t="s">
        <v>970</v>
      </c>
      <c r="XDL50" s="466" t="s">
        <v>971</v>
      </c>
      <c r="XDM50" s="466" t="s">
        <v>972</v>
      </c>
      <c r="XDN50" s="466" t="s">
        <v>973</v>
      </c>
      <c r="XDO50" s="284">
        <v>35000000</v>
      </c>
      <c r="XDP50" s="276" t="s">
        <v>2836</v>
      </c>
      <c r="XDQ50" s="463" t="s">
        <v>933</v>
      </c>
      <c r="XDR50" s="465" t="s">
        <v>969</v>
      </c>
      <c r="XDS50" s="466" t="s">
        <v>970</v>
      </c>
      <c r="XDT50" s="466" t="s">
        <v>971</v>
      </c>
      <c r="XDU50" s="466" t="s">
        <v>972</v>
      </c>
      <c r="XDV50" s="466" t="s">
        <v>973</v>
      </c>
      <c r="XDW50" s="284">
        <v>35000000</v>
      </c>
      <c r="XDX50" s="276" t="s">
        <v>2836</v>
      </c>
      <c r="XDY50" s="463" t="s">
        <v>933</v>
      </c>
      <c r="XDZ50" s="465" t="s">
        <v>969</v>
      </c>
      <c r="XEA50" s="466" t="s">
        <v>970</v>
      </c>
      <c r="XEB50" s="466" t="s">
        <v>971</v>
      </c>
      <c r="XEC50" s="466" t="s">
        <v>972</v>
      </c>
      <c r="XED50" s="466" t="s">
        <v>973</v>
      </c>
      <c r="XEE50" s="284">
        <v>35000000</v>
      </c>
      <c r="XEF50" s="276" t="s">
        <v>2836</v>
      </c>
      <c r="XEG50" s="463" t="s">
        <v>933</v>
      </c>
      <c r="XEH50" s="465" t="s">
        <v>969</v>
      </c>
      <c r="XEI50" s="466" t="s">
        <v>970</v>
      </c>
      <c r="XEJ50" s="466" t="s">
        <v>971</v>
      </c>
      <c r="XEK50" s="466" t="s">
        <v>972</v>
      </c>
      <c r="XEL50" s="466" t="s">
        <v>973</v>
      </c>
      <c r="XEM50" s="284">
        <v>35000000</v>
      </c>
      <c r="XEN50" s="276" t="s">
        <v>2836</v>
      </c>
      <c r="XEO50" s="463" t="s">
        <v>933</v>
      </c>
      <c r="XEP50" s="465" t="s">
        <v>969</v>
      </c>
      <c r="XEQ50" s="466" t="s">
        <v>970</v>
      </c>
      <c r="XER50" s="466" t="s">
        <v>971</v>
      </c>
      <c r="XES50" s="466" t="s">
        <v>972</v>
      </c>
      <c r="XET50" s="466" t="s">
        <v>973</v>
      </c>
      <c r="XEU50" s="284">
        <v>35000000</v>
      </c>
      <c r="XEV50" s="276" t="s">
        <v>2836</v>
      </c>
      <c r="XEW50" s="463" t="s">
        <v>933</v>
      </c>
      <c r="XEX50" s="465" t="s">
        <v>969</v>
      </c>
      <c r="XEY50" s="466" t="s">
        <v>970</v>
      </c>
      <c r="XEZ50" s="466" t="s">
        <v>971</v>
      </c>
      <c r="XFA50" s="466" t="s">
        <v>972</v>
      </c>
      <c r="XFB50" s="466" t="s">
        <v>973</v>
      </c>
      <c r="XFC50" s="284">
        <v>35000000</v>
      </c>
      <c r="XFD50" s="276" t="s">
        <v>2836</v>
      </c>
    </row>
    <row r="51" spans="1:16384" ht="27" customHeight="1" x14ac:dyDescent="0.2">
      <c r="A51" s="456"/>
      <c r="B51" s="456"/>
      <c r="C51" s="458"/>
      <c r="D51" s="458"/>
      <c r="E51" s="458"/>
      <c r="F51" s="458"/>
      <c r="G51" s="309">
        <v>7500000</v>
      </c>
      <c r="H51" s="16" t="s">
        <v>66</v>
      </c>
      <c r="I51" s="462"/>
      <c r="J51" s="462"/>
      <c r="K51" s="461"/>
      <c r="L51" s="461"/>
      <c r="M51" s="461"/>
      <c r="N51" s="461"/>
      <c r="O51" s="300"/>
      <c r="P51" s="301"/>
      <c r="Q51" s="462"/>
      <c r="R51" s="462"/>
      <c r="S51" s="461"/>
      <c r="T51" s="461"/>
      <c r="U51" s="461"/>
      <c r="V51" s="461"/>
      <c r="W51" s="300"/>
      <c r="X51" s="301"/>
      <c r="Y51" s="462"/>
      <c r="Z51" s="462"/>
      <c r="AA51" s="461"/>
      <c r="AB51" s="461"/>
      <c r="AC51" s="461"/>
      <c r="AD51" s="461"/>
      <c r="AE51" s="300"/>
      <c r="AF51" s="301"/>
      <c r="AG51" s="462"/>
      <c r="AH51" s="462"/>
      <c r="AI51" s="461"/>
      <c r="AJ51" s="461"/>
      <c r="AK51" s="461"/>
      <c r="AL51" s="461"/>
      <c r="AM51" s="300"/>
      <c r="AN51" s="301"/>
      <c r="AO51" s="462"/>
      <c r="AP51" s="462"/>
      <c r="AQ51" s="461"/>
      <c r="AR51" s="461"/>
      <c r="AS51" s="461"/>
      <c r="AT51" s="461"/>
      <c r="AU51" s="300"/>
      <c r="AV51" s="301"/>
      <c r="AW51" s="462"/>
      <c r="AX51" s="462"/>
      <c r="AY51" s="461"/>
      <c r="AZ51" s="461"/>
      <c r="BA51" s="461"/>
      <c r="BB51" s="461"/>
      <c r="BC51" s="300"/>
      <c r="BD51" s="301"/>
      <c r="BE51" s="462"/>
      <c r="BF51" s="462"/>
      <c r="BG51" s="461"/>
      <c r="BH51" s="461"/>
      <c r="BI51" s="461"/>
      <c r="BJ51" s="461"/>
      <c r="BK51" s="300"/>
      <c r="BL51" s="301"/>
      <c r="BM51" s="462"/>
      <c r="BN51" s="462"/>
      <c r="BO51" s="461"/>
      <c r="BP51" s="461"/>
      <c r="BQ51" s="461"/>
      <c r="BR51" s="461"/>
      <c r="BS51" s="300"/>
      <c r="BT51" s="301"/>
      <c r="BU51" s="462"/>
      <c r="BV51" s="462"/>
      <c r="BW51" s="461"/>
      <c r="BX51" s="461"/>
      <c r="BY51" s="461"/>
      <c r="BZ51" s="461"/>
      <c r="CA51" s="300"/>
      <c r="CB51" s="301"/>
      <c r="CC51" s="462"/>
      <c r="CD51" s="462"/>
      <c r="CE51" s="461"/>
      <c r="CF51" s="461"/>
      <c r="CG51" s="461"/>
      <c r="CH51" s="461"/>
      <c r="CI51" s="300"/>
      <c r="CJ51" s="301"/>
      <c r="CK51" s="462"/>
      <c r="CL51" s="462"/>
      <c r="CM51" s="461"/>
      <c r="CN51" s="461"/>
      <c r="CO51" s="461"/>
      <c r="CP51" s="461"/>
      <c r="CQ51" s="300"/>
      <c r="CR51" s="301"/>
      <c r="CS51" s="462"/>
      <c r="CT51" s="462"/>
      <c r="CU51" s="461"/>
      <c r="CV51" s="461"/>
      <c r="CW51" s="461"/>
      <c r="CX51" s="461"/>
      <c r="CY51" s="300"/>
      <c r="CZ51" s="301"/>
      <c r="DA51" s="462"/>
      <c r="DB51" s="462"/>
      <c r="DC51" s="461"/>
      <c r="DD51" s="461"/>
      <c r="DE51" s="461"/>
      <c r="DF51" s="461"/>
      <c r="DG51" s="300"/>
      <c r="DH51" s="301"/>
      <c r="DI51" s="462"/>
      <c r="DJ51" s="462"/>
      <c r="DK51" s="461"/>
      <c r="DL51" s="461"/>
      <c r="DM51" s="461"/>
      <c r="DN51" s="461"/>
      <c r="DO51" s="300"/>
      <c r="DP51" s="301"/>
      <c r="DQ51" s="462"/>
      <c r="DR51" s="462"/>
      <c r="DS51" s="461"/>
      <c r="DT51" s="461"/>
      <c r="DU51" s="461"/>
      <c r="DV51" s="461"/>
      <c r="DW51" s="300"/>
      <c r="DX51" s="301"/>
      <c r="DY51" s="462"/>
      <c r="DZ51" s="462"/>
      <c r="EA51" s="461"/>
      <c r="EB51" s="461"/>
      <c r="EC51" s="461"/>
      <c r="ED51" s="461"/>
      <c r="EE51" s="300"/>
      <c r="EF51" s="301"/>
      <c r="EG51" s="462"/>
      <c r="EH51" s="462"/>
      <c r="EI51" s="461"/>
      <c r="EJ51" s="461"/>
      <c r="EK51" s="461"/>
      <c r="EL51" s="461"/>
      <c r="EM51" s="300"/>
      <c r="EN51" s="301"/>
      <c r="EO51" s="462"/>
      <c r="EP51" s="462"/>
      <c r="EQ51" s="461"/>
      <c r="ER51" s="461"/>
      <c r="ES51" s="461"/>
      <c r="ET51" s="461"/>
      <c r="EU51" s="300"/>
      <c r="EV51" s="301"/>
      <c r="EW51" s="462"/>
      <c r="EX51" s="462"/>
      <c r="EY51" s="461"/>
      <c r="EZ51" s="461"/>
      <c r="FA51" s="461"/>
      <c r="FB51" s="461"/>
      <c r="FC51" s="300"/>
      <c r="FD51" s="301"/>
      <c r="FE51" s="462"/>
      <c r="FF51" s="462"/>
      <c r="FG51" s="461"/>
      <c r="FH51" s="461"/>
      <c r="FI51" s="461"/>
      <c r="FJ51" s="461"/>
      <c r="FK51" s="300"/>
      <c r="FL51" s="301"/>
      <c r="FM51" s="462"/>
      <c r="FN51" s="462"/>
      <c r="FO51" s="461"/>
      <c r="FP51" s="461"/>
      <c r="FQ51" s="461"/>
      <c r="FR51" s="461"/>
      <c r="FS51" s="300"/>
      <c r="FT51" s="301"/>
      <c r="FU51" s="462"/>
      <c r="FV51" s="462"/>
      <c r="FW51" s="461"/>
      <c r="FX51" s="461"/>
      <c r="FY51" s="461"/>
      <c r="FZ51" s="461"/>
      <c r="GA51" s="300"/>
      <c r="GB51" s="301"/>
      <c r="GC51" s="462"/>
      <c r="GD51" s="462"/>
      <c r="GE51" s="461"/>
      <c r="GF51" s="461"/>
      <c r="GG51" s="461"/>
      <c r="GH51" s="461"/>
      <c r="GI51" s="300"/>
      <c r="GJ51" s="301"/>
      <c r="GK51" s="462"/>
      <c r="GL51" s="462"/>
      <c r="GM51" s="461"/>
      <c r="GN51" s="461"/>
      <c r="GO51" s="461"/>
      <c r="GP51" s="461"/>
      <c r="GQ51" s="300"/>
      <c r="GR51" s="301"/>
      <c r="GS51" s="462"/>
      <c r="GT51" s="462"/>
      <c r="GU51" s="461"/>
      <c r="GV51" s="461"/>
      <c r="GW51" s="461"/>
      <c r="GX51" s="461"/>
      <c r="GY51" s="300"/>
      <c r="GZ51" s="301"/>
      <c r="HA51" s="462"/>
      <c r="HB51" s="462"/>
      <c r="HC51" s="461"/>
      <c r="HD51" s="461"/>
      <c r="HE51" s="461"/>
      <c r="HF51" s="461"/>
      <c r="HG51" s="300"/>
      <c r="HH51" s="301"/>
      <c r="HI51" s="462"/>
      <c r="HJ51" s="462"/>
      <c r="HK51" s="461"/>
      <c r="HL51" s="469"/>
      <c r="HM51" s="467"/>
      <c r="HN51" s="467"/>
      <c r="HO51" s="284">
        <v>7500000</v>
      </c>
      <c r="HP51" s="276" t="s">
        <v>150</v>
      </c>
      <c r="HQ51" s="464"/>
      <c r="HR51" s="464"/>
      <c r="HS51" s="467"/>
      <c r="HT51" s="467"/>
      <c r="HU51" s="467"/>
      <c r="HV51" s="467"/>
      <c r="HW51" s="284">
        <v>7500000</v>
      </c>
      <c r="HX51" s="276" t="s">
        <v>150</v>
      </c>
      <c r="HY51" s="464"/>
      <c r="HZ51" s="464"/>
      <c r="IA51" s="467"/>
      <c r="IB51" s="467"/>
      <c r="IC51" s="467"/>
      <c r="ID51" s="467"/>
      <c r="IE51" s="284">
        <v>7500000</v>
      </c>
      <c r="IF51" s="276" t="s">
        <v>150</v>
      </c>
      <c r="IG51" s="464"/>
      <c r="IH51" s="464"/>
      <c r="II51" s="467"/>
      <c r="IJ51" s="467"/>
      <c r="IK51" s="467"/>
      <c r="IL51" s="467"/>
      <c r="IM51" s="284">
        <v>7500000</v>
      </c>
      <c r="IN51" s="276" t="s">
        <v>150</v>
      </c>
      <c r="IO51" s="464"/>
      <c r="IP51" s="464"/>
      <c r="IQ51" s="467"/>
      <c r="IR51" s="467"/>
      <c r="IS51" s="467"/>
      <c r="IT51" s="467"/>
      <c r="IU51" s="284">
        <v>7500000</v>
      </c>
      <c r="IV51" s="276" t="s">
        <v>150</v>
      </c>
      <c r="IW51" s="464"/>
      <c r="IX51" s="464"/>
      <c r="IY51" s="467"/>
      <c r="IZ51" s="467"/>
      <c r="JA51" s="467"/>
      <c r="JB51" s="467"/>
      <c r="JC51" s="284">
        <v>7500000</v>
      </c>
      <c r="JD51" s="276" t="s">
        <v>150</v>
      </c>
      <c r="JE51" s="464"/>
      <c r="JF51" s="464"/>
      <c r="JG51" s="467"/>
      <c r="JH51" s="467"/>
      <c r="JI51" s="467"/>
      <c r="JJ51" s="467"/>
      <c r="JK51" s="284">
        <v>7500000</v>
      </c>
      <c r="JL51" s="276" t="s">
        <v>150</v>
      </c>
      <c r="JM51" s="464"/>
      <c r="JN51" s="464"/>
      <c r="JO51" s="467"/>
      <c r="JP51" s="467"/>
      <c r="JQ51" s="467"/>
      <c r="JR51" s="467"/>
      <c r="JS51" s="284">
        <v>7500000</v>
      </c>
      <c r="JT51" s="276" t="s">
        <v>150</v>
      </c>
      <c r="JU51" s="464"/>
      <c r="JV51" s="464"/>
      <c r="JW51" s="467"/>
      <c r="JX51" s="467"/>
      <c r="JY51" s="467"/>
      <c r="JZ51" s="467"/>
      <c r="KA51" s="284">
        <v>7500000</v>
      </c>
      <c r="KB51" s="276" t="s">
        <v>150</v>
      </c>
      <c r="KC51" s="464"/>
      <c r="KD51" s="464"/>
      <c r="KE51" s="467"/>
      <c r="KF51" s="467"/>
      <c r="KG51" s="467"/>
      <c r="KH51" s="467"/>
      <c r="KI51" s="284">
        <v>7500000</v>
      </c>
      <c r="KJ51" s="276" t="s">
        <v>150</v>
      </c>
      <c r="KK51" s="464"/>
      <c r="KL51" s="464"/>
      <c r="KM51" s="467"/>
      <c r="KN51" s="467"/>
      <c r="KO51" s="467"/>
      <c r="KP51" s="467"/>
      <c r="KQ51" s="284">
        <v>7500000</v>
      </c>
      <c r="KR51" s="276" t="s">
        <v>150</v>
      </c>
      <c r="KS51" s="464"/>
      <c r="KT51" s="464"/>
      <c r="KU51" s="467"/>
      <c r="KV51" s="467"/>
      <c r="KW51" s="467"/>
      <c r="KX51" s="467"/>
      <c r="KY51" s="284">
        <v>7500000</v>
      </c>
      <c r="KZ51" s="276" t="s">
        <v>150</v>
      </c>
      <c r="LA51" s="464"/>
      <c r="LB51" s="464"/>
      <c r="LC51" s="467"/>
      <c r="LD51" s="467"/>
      <c r="LE51" s="467"/>
      <c r="LF51" s="467"/>
      <c r="LG51" s="284">
        <v>7500000</v>
      </c>
      <c r="LH51" s="276" t="s">
        <v>150</v>
      </c>
      <c r="LI51" s="464"/>
      <c r="LJ51" s="464"/>
      <c r="LK51" s="467"/>
      <c r="LL51" s="467"/>
      <c r="LM51" s="467"/>
      <c r="LN51" s="467"/>
      <c r="LO51" s="284">
        <v>7500000</v>
      </c>
      <c r="LP51" s="276" t="s">
        <v>150</v>
      </c>
      <c r="LQ51" s="464"/>
      <c r="LR51" s="464"/>
      <c r="LS51" s="467"/>
      <c r="LT51" s="467"/>
      <c r="LU51" s="467"/>
      <c r="LV51" s="467"/>
      <c r="LW51" s="284">
        <v>7500000</v>
      </c>
      <c r="LX51" s="276" t="s">
        <v>150</v>
      </c>
      <c r="LY51" s="464"/>
      <c r="LZ51" s="464"/>
      <c r="MA51" s="467"/>
      <c r="MB51" s="467"/>
      <c r="MC51" s="467"/>
      <c r="MD51" s="467"/>
      <c r="ME51" s="284">
        <v>7500000</v>
      </c>
      <c r="MF51" s="276" t="s">
        <v>150</v>
      </c>
      <c r="MG51" s="464"/>
      <c r="MH51" s="464"/>
      <c r="MI51" s="467"/>
      <c r="MJ51" s="467"/>
      <c r="MK51" s="467"/>
      <c r="ML51" s="467"/>
      <c r="MM51" s="284">
        <v>7500000</v>
      </c>
      <c r="MN51" s="276" t="s">
        <v>150</v>
      </c>
      <c r="MO51" s="464"/>
      <c r="MP51" s="464"/>
      <c r="MQ51" s="467"/>
      <c r="MR51" s="467"/>
      <c r="MS51" s="467"/>
      <c r="MT51" s="467"/>
      <c r="MU51" s="284">
        <v>7500000</v>
      </c>
      <c r="MV51" s="276" t="s">
        <v>150</v>
      </c>
      <c r="MW51" s="464"/>
      <c r="MX51" s="464"/>
      <c r="MY51" s="467"/>
      <c r="MZ51" s="467"/>
      <c r="NA51" s="467"/>
      <c r="NB51" s="467"/>
      <c r="NC51" s="284">
        <v>7500000</v>
      </c>
      <c r="ND51" s="276" t="s">
        <v>150</v>
      </c>
      <c r="NE51" s="464"/>
      <c r="NF51" s="464"/>
      <c r="NG51" s="467"/>
      <c r="NH51" s="467"/>
      <c r="NI51" s="467"/>
      <c r="NJ51" s="467"/>
      <c r="NK51" s="284">
        <v>7500000</v>
      </c>
      <c r="NL51" s="276" t="s">
        <v>150</v>
      </c>
      <c r="NM51" s="464"/>
      <c r="NN51" s="464"/>
      <c r="NO51" s="467"/>
      <c r="NP51" s="467"/>
      <c r="NQ51" s="467"/>
      <c r="NR51" s="467"/>
      <c r="NS51" s="284">
        <v>7500000</v>
      </c>
      <c r="NT51" s="276" t="s">
        <v>150</v>
      </c>
      <c r="NU51" s="464"/>
      <c r="NV51" s="464"/>
      <c r="NW51" s="467"/>
      <c r="NX51" s="467"/>
      <c r="NY51" s="467"/>
      <c r="NZ51" s="467"/>
      <c r="OA51" s="284">
        <v>7500000</v>
      </c>
      <c r="OB51" s="276" t="s">
        <v>150</v>
      </c>
      <c r="OC51" s="464"/>
      <c r="OD51" s="464"/>
      <c r="OE51" s="467"/>
      <c r="OF51" s="467"/>
      <c r="OG51" s="467"/>
      <c r="OH51" s="467"/>
      <c r="OI51" s="284">
        <v>7500000</v>
      </c>
      <c r="OJ51" s="276" t="s">
        <v>150</v>
      </c>
      <c r="OK51" s="464"/>
      <c r="OL51" s="464"/>
      <c r="OM51" s="467"/>
      <c r="ON51" s="467"/>
      <c r="OO51" s="467"/>
      <c r="OP51" s="467"/>
      <c r="OQ51" s="284">
        <v>7500000</v>
      </c>
      <c r="OR51" s="276" t="s">
        <v>150</v>
      </c>
      <c r="OS51" s="464"/>
      <c r="OT51" s="464"/>
      <c r="OU51" s="467"/>
      <c r="OV51" s="467"/>
      <c r="OW51" s="467"/>
      <c r="OX51" s="467"/>
      <c r="OY51" s="284">
        <v>7500000</v>
      </c>
      <c r="OZ51" s="276" t="s">
        <v>150</v>
      </c>
      <c r="PA51" s="464"/>
      <c r="PB51" s="464"/>
      <c r="PC51" s="467"/>
      <c r="PD51" s="467"/>
      <c r="PE51" s="467"/>
      <c r="PF51" s="467"/>
      <c r="PG51" s="284">
        <v>7500000</v>
      </c>
      <c r="PH51" s="276" t="s">
        <v>150</v>
      </c>
      <c r="PI51" s="464"/>
      <c r="PJ51" s="464"/>
      <c r="PK51" s="467"/>
      <c r="PL51" s="467"/>
      <c r="PM51" s="467"/>
      <c r="PN51" s="467"/>
      <c r="PO51" s="284">
        <v>7500000</v>
      </c>
      <c r="PP51" s="276" t="s">
        <v>150</v>
      </c>
      <c r="PQ51" s="464"/>
      <c r="PR51" s="464"/>
      <c r="PS51" s="467"/>
      <c r="PT51" s="467"/>
      <c r="PU51" s="467"/>
      <c r="PV51" s="467"/>
      <c r="PW51" s="284">
        <v>7500000</v>
      </c>
      <c r="PX51" s="276" t="s">
        <v>150</v>
      </c>
      <c r="PY51" s="464"/>
      <c r="PZ51" s="464"/>
      <c r="QA51" s="467"/>
      <c r="QB51" s="467"/>
      <c r="QC51" s="467"/>
      <c r="QD51" s="467"/>
      <c r="QE51" s="284">
        <v>7500000</v>
      </c>
      <c r="QF51" s="276" t="s">
        <v>150</v>
      </c>
      <c r="QG51" s="464"/>
      <c r="QH51" s="464"/>
      <c r="QI51" s="467"/>
      <c r="QJ51" s="467"/>
      <c r="QK51" s="467"/>
      <c r="QL51" s="467"/>
      <c r="QM51" s="284">
        <v>7500000</v>
      </c>
      <c r="QN51" s="276" t="s">
        <v>150</v>
      </c>
      <c r="QO51" s="464"/>
      <c r="QP51" s="464"/>
      <c r="QQ51" s="467"/>
      <c r="QR51" s="467"/>
      <c r="QS51" s="467"/>
      <c r="QT51" s="467"/>
      <c r="QU51" s="284">
        <v>7500000</v>
      </c>
      <c r="QV51" s="276" t="s">
        <v>150</v>
      </c>
      <c r="QW51" s="464"/>
      <c r="QX51" s="464"/>
      <c r="QY51" s="467"/>
      <c r="QZ51" s="467"/>
      <c r="RA51" s="467"/>
      <c r="RB51" s="467"/>
      <c r="RC51" s="284">
        <v>7500000</v>
      </c>
      <c r="RD51" s="276" t="s">
        <v>150</v>
      </c>
      <c r="RE51" s="464"/>
      <c r="RF51" s="464"/>
      <c r="RG51" s="467"/>
      <c r="RH51" s="467"/>
      <c r="RI51" s="467"/>
      <c r="RJ51" s="467"/>
      <c r="RK51" s="284">
        <v>7500000</v>
      </c>
      <c r="RL51" s="276" t="s">
        <v>150</v>
      </c>
      <c r="RM51" s="464"/>
      <c r="RN51" s="464"/>
      <c r="RO51" s="467"/>
      <c r="RP51" s="467"/>
      <c r="RQ51" s="467"/>
      <c r="RR51" s="467"/>
      <c r="RS51" s="284">
        <v>7500000</v>
      </c>
      <c r="RT51" s="276" t="s">
        <v>150</v>
      </c>
      <c r="RU51" s="464"/>
      <c r="RV51" s="464"/>
      <c r="RW51" s="467"/>
      <c r="RX51" s="467"/>
      <c r="RY51" s="467"/>
      <c r="RZ51" s="467"/>
      <c r="SA51" s="284">
        <v>7500000</v>
      </c>
      <c r="SB51" s="276" t="s">
        <v>150</v>
      </c>
      <c r="SC51" s="464"/>
      <c r="SD51" s="464"/>
      <c r="SE51" s="467"/>
      <c r="SF51" s="467"/>
      <c r="SG51" s="467"/>
      <c r="SH51" s="467"/>
      <c r="SI51" s="284">
        <v>7500000</v>
      </c>
      <c r="SJ51" s="276" t="s">
        <v>150</v>
      </c>
      <c r="SK51" s="464"/>
      <c r="SL51" s="464"/>
      <c r="SM51" s="467"/>
      <c r="SN51" s="467"/>
      <c r="SO51" s="467"/>
      <c r="SP51" s="467"/>
      <c r="SQ51" s="284">
        <v>7500000</v>
      </c>
      <c r="SR51" s="276" t="s">
        <v>150</v>
      </c>
      <c r="SS51" s="464"/>
      <c r="ST51" s="464"/>
      <c r="SU51" s="467"/>
      <c r="SV51" s="467"/>
      <c r="SW51" s="467"/>
      <c r="SX51" s="467"/>
      <c r="SY51" s="284">
        <v>7500000</v>
      </c>
      <c r="SZ51" s="276" t="s">
        <v>150</v>
      </c>
      <c r="TA51" s="464"/>
      <c r="TB51" s="464"/>
      <c r="TC51" s="467"/>
      <c r="TD51" s="467"/>
      <c r="TE51" s="467"/>
      <c r="TF51" s="467"/>
      <c r="TG51" s="284">
        <v>7500000</v>
      </c>
      <c r="TH51" s="276" t="s">
        <v>150</v>
      </c>
      <c r="TI51" s="464"/>
      <c r="TJ51" s="464"/>
      <c r="TK51" s="467"/>
      <c r="TL51" s="467"/>
      <c r="TM51" s="467"/>
      <c r="TN51" s="467"/>
      <c r="TO51" s="284">
        <v>7500000</v>
      </c>
      <c r="TP51" s="276" t="s">
        <v>150</v>
      </c>
      <c r="TQ51" s="464"/>
      <c r="TR51" s="464"/>
      <c r="TS51" s="467"/>
      <c r="TT51" s="467"/>
      <c r="TU51" s="467"/>
      <c r="TV51" s="467"/>
      <c r="TW51" s="284">
        <v>7500000</v>
      </c>
      <c r="TX51" s="276" t="s">
        <v>150</v>
      </c>
      <c r="TY51" s="464"/>
      <c r="TZ51" s="464"/>
      <c r="UA51" s="467"/>
      <c r="UB51" s="467"/>
      <c r="UC51" s="467"/>
      <c r="UD51" s="467"/>
      <c r="UE51" s="284">
        <v>7500000</v>
      </c>
      <c r="UF51" s="276" t="s">
        <v>150</v>
      </c>
      <c r="UG51" s="464"/>
      <c r="UH51" s="464"/>
      <c r="UI51" s="467"/>
      <c r="UJ51" s="467"/>
      <c r="UK51" s="467"/>
      <c r="UL51" s="467"/>
      <c r="UM51" s="284">
        <v>7500000</v>
      </c>
      <c r="UN51" s="276" t="s">
        <v>150</v>
      </c>
      <c r="UO51" s="464"/>
      <c r="UP51" s="464"/>
      <c r="UQ51" s="467"/>
      <c r="UR51" s="467"/>
      <c r="US51" s="467"/>
      <c r="UT51" s="467"/>
      <c r="UU51" s="284">
        <v>7500000</v>
      </c>
      <c r="UV51" s="276" t="s">
        <v>150</v>
      </c>
      <c r="UW51" s="464"/>
      <c r="UX51" s="464"/>
      <c r="UY51" s="467"/>
      <c r="UZ51" s="467"/>
      <c r="VA51" s="467"/>
      <c r="VB51" s="467"/>
      <c r="VC51" s="284">
        <v>7500000</v>
      </c>
      <c r="VD51" s="276" t="s">
        <v>150</v>
      </c>
      <c r="VE51" s="464"/>
      <c r="VF51" s="464"/>
      <c r="VG51" s="467"/>
      <c r="VH51" s="467"/>
      <c r="VI51" s="467"/>
      <c r="VJ51" s="467"/>
      <c r="VK51" s="284">
        <v>7500000</v>
      </c>
      <c r="VL51" s="276" t="s">
        <v>150</v>
      </c>
      <c r="VM51" s="464"/>
      <c r="VN51" s="464"/>
      <c r="VO51" s="467"/>
      <c r="VP51" s="467"/>
      <c r="VQ51" s="467"/>
      <c r="VR51" s="467"/>
      <c r="VS51" s="284">
        <v>7500000</v>
      </c>
      <c r="VT51" s="276" t="s">
        <v>150</v>
      </c>
      <c r="VU51" s="464"/>
      <c r="VV51" s="464"/>
      <c r="VW51" s="467"/>
      <c r="VX51" s="467"/>
      <c r="VY51" s="467"/>
      <c r="VZ51" s="467"/>
      <c r="WA51" s="284">
        <v>7500000</v>
      </c>
      <c r="WB51" s="276" t="s">
        <v>150</v>
      </c>
      <c r="WC51" s="464"/>
      <c r="WD51" s="464"/>
      <c r="WE51" s="467"/>
      <c r="WF51" s="467"/>
      <c r="WG51" s="467"/>
      <c r="WH51" s="467"/>
      <c r="WI51" s="284">
        <v>7500000</v>
      </c>
      <c r="WJ51" s="276" t="s">
        <v>150</v>
      </c>
      <c r="WK51" s="464"/>
      <c r="WL51" s="464"/>
      <c r="WM51" s="467"/>
      <c r="WN51" s="467"/>
      <c r="WO51" s="467"/>
      <c r="WP51" s="467"/>
      <c r="WQ51" s="284">
        <v>7500000</v>
      </c>
      <c r="WR51" s="276" t="s">
        <v>150</v>
      </c>
      <c r="WS51" s="464"/>
      <c r="WT51" s="464"/>
      <c r="WU51" s="467"/>
      <c r="WV51" s="467"/>
      <c r="WW51" s="467"/>
      <c r="WX51" s="467"/>
      <c r="WY51" s="284">
        <v>7500000</v>
      </c>
      <c r="WZ51" s="276" t="s">
        <v>150</v>
      </c>
      <c r="XA51" s="464"/>
      <c r="XB51" s="464"/>
      <c r="XC51" s="467"/>
      <c r="XD51" s="467"/>
      <c r="XE51" s="467"/>
      <c r="XF51" s="467"/>
      <c r="XG51" s="284">
        <v>7500000</v>
      </c>
      <c r="XH51" s="276" t="s">
        <v>150</v>
      </c>
      <c r="XI51" s="464"/>
      <c r="XJ51" s="464"/>
      <c r="XK51" s="467"/>
      <c r="XL51" s="467"/>
      <c r="XM51" s="467"/>
      <c r="XN51" s="467"/>
      <c r="XO51" s="284">
        <v>7500000</v>
      </c>
      <c r="XP51" s="276" t="s">
        <v>150</v>
      </c>
      <c r="XQ51" s="464"/>
      <c r="XR51" s="464"/>
      <c r="XS51" s="467"/>
      <c r="XT51" s="467"/>
      <c r="XU51" s="467"/>
      <c r="XV51" s="467"/>
      <c r="XW51" s="284">
        <v>7500000</v>
      </c>
      <c r="XX51" s="276" t="s">
        <v>150</v>
      </c>
      <c r="XY51" s="464"/>
      <c r="XZ51" s="464"/>
      <c r="YA51" s="467"/>
      <c r="YB51" s="467"/>
      <c r="YC51" s="467"/>
      <c r="YD51" s="467"/>
      <c r="YE51" s="284">
        <v>7500000</v>
      </c>
      <c r="YF51" s="276" t="s">
        <v>150</v>
      </c>
      <c r="YG51" s="464"/>
      <c r="YH51" s="464"/>
      <c r="YI51" s="467"/>
      <c r="YJ51" s="467"/>
      <c r="YK51" s="467"/>
      <c r="YL51" s="467"/>
      <c r="YM51" s="284">
        <v>7500000</v>
      </c>
      <c r="YN51" s="276" t="s">
        <v>150</v>
      </c>
      <c r="YO51" s="464"/>
      <c r="YP51" s="464"/>
      <c r="YQ51" s="467"/>
      <c r="YR51" s="467"/>
      <c r="YS51" s="467"/>
      <c r="YT51" s="467"/>
      <c r="YU51" s="284">
        <v>7500000</v>
      </c>
      <c r="YV51" s="276" t="s">
        <v>150</v>
      </c>
      <c r="YW51" s="464"/>
      <c r="YX51" s="464"/>
      <c r="YY51" s="467"/>
      <c r="YZ51" s="467"/>
      <c r="ZA51" s="467"/>
      <c r="ZB51" s="467"/>
      <c r="ZC51" s="284">
        <v>7500000</v>
      </c>
      <c r="ZD51" s="276" t="s">
        <v>150</v>
      </c>
      <c r="ZE51" s="464"/>
      <c r="ZF51" s="464"/>
      <c r="ZG51" s="467"/>
      <c r="ZH51" s="467"/>
      <c r="ZI51" s="467"/>
      <c r="ZJ51" s="467"/>
      <c r="ZK51" s="284">
        <v>7500000</v>
      </c>
      <c r="ZL51" s="276" t="s">
        <v>150</v>
      </c>
      <c r="ZM51" s="464"/>
      <c r="ZN51" s="464"/>
      <c r="ZO51" s="467"/>
      <c r="ZP51" s="467"/>
      <c r="ZQ51" s="467"/>
      <c r="ZR51" s="467"/>
      <c r="ZS51" s="284">
        <v>7500000</v>
      </c>
      <c r="ZT51" s="276" t="s">
        <v>150</v>
      </c>
      <c r="ZU51" s="464"/>
      <c r="ZV51" s="464"/>
      <c r="ZW51" s="467"/>
      <c r="ZX51" s="467"/>
      <c r="ZY51" s="467"/>
      <c r="ZZ51" s="467"/>
      <c r="AAA51" s="284">
        <v>7500000</v>
      </c>
      <c r="AAB51" s="276" t="s">
        <v>150</v>
      </c>
      <c r="AAC51" s="464"/>
      <c r="AAD51" s="464"/>
      <c r="AAE51" s="467"/>
      <c r="AAF51" s="467"/>
      <c r="AAG51" s="467"/>
      <c r="AAH51" s="467"/>
      <c r="AAI51" s="284">
        <v>7500000</v>
      </c>
      <c r="AAJ51" s="276" t="s">
        <v>150</v>
      </c>
      <c r="AAK51" s="464"/>
      <c r="AAL51" s="464"/>
      <c r="AAM51" s="467"/>
      <c r="AAN51" s="467"/>
      <c r="AAO51" s="467"/>
      <c r="AAP51" s="467"/>
      <c r="AAQ51" s="284">
        <v>7500000</v>
      </c>
      <c r="AAR51" s="276" t="s">
        <v>150</v>
      </c>
      <c r="AAS51" s="464"/>
      <c r="AAT51" s="464"/>
      <c r="AAU51" s="467"/>
      <c r="AAV51" s="467"/>
      <c r="AAW51" s="467"/>
      <c r="AAX51" s="467"/>
      <c r="AAY51" s="284">
        <v>7500000</v>
      </c>
      <c r="AAZ51" s="276" t="s">
        <v>150</v>
      </c>
      <c r="ABA51" s="464"/>
      <c r="ABB51" s="464"/>
      <c r="ABC51" s="467"/>
      <c r="ABD51" s="467"/>
      <c r="ABE51" s="467"/>
      <c r="ABF51" s="467"/>
      <c r="ABG51" s="284">
        <v>7500000</v>
      </c>
      <c r="ABH51" s="276" t="s">
        <v>150</v>
      </c>
      <c r="ABI51" s="464"/>
      <c r="ABJ51" s="464"/>
      <c r="ABK51" s="467"/>
      <c r="ABL51" s="467"/>
      <c r="ABM51" s="467"/>
      <c r="ABN51" s="467"/>
      <c r="ABO51" s="284">
        <v>7500000</v>
      </c>
      <c r="ABP51" s="276" t="s">
        <v>150</v>
      </c>
      <c r="ABQ51" s="464"/>
      <c r="ABR51" s="464"/>
      <c r="ABS51" s="467"/>
      <c r="ABT51" s="467"/>
      <c r="ABU51" s="467"/>
      <c r="ABV51" s="467"/>
      <c r="ABW51" s="284">
        <v>7500000</v>
      </c>
      <c r="ABX51" s="276" t="s">
        <v>150</v>
      </c>
      <c r="ABY51" s="464"/>
      <c r="ABZ51" s="464"/>
      <c r="ACA51" s="467"/>
      <c r="ACB51" s="467"/>
      <c r="ACC51" s="467"/>
      <c r="ACD51" s="467"/>
      <c r="ACE51" s="284">
        <v>7500000</v>
      </c>
      <c r="ACF51" s="276" t="s">
        <v>150</v>
      </c>
      <c r="ACG51" s="464"/>
      <c r="ACH51" s="464"/>
      <c r="ACI51" s="467"/>
      <c r="ACJ51" s="467"/>
      <c r="ACK51" s="467"/>
      <c r="ACL51" s="467"/>
      <c r="ACM51" s="284">
        <v>7500000</v>
      </c>
      <c r="ACN51" s="276" t="s">
        <v>150</v>
      </c>
      <c r="ACO51" s="464"/>
      <c r="ACP51" s="464"/>
      <c r="ACQ51" s="467"/>
      <c r="ACR51" s="467"/>
      <c r="ACS51" s="467"/>
      <c r="ACT51" s="467"/>
      <c r="ACU51" s="284">
        <v>7500000</v>
      </c>
      <c r="ACV51" s="276" t="s">
        <v>150</v>
      </c>
      <c r="ACW51" s="464"/>
      <c r="ACX51" s="464"/>
      <c r="ACY51" s="467"/>
      <c r="ACZ51" s="467"/>
      <c r="ADA51" s="467"/>
      <c r="ADB51" s="467"/>
      <c r="ADC51" s="284">
        <v>7500000</v>
      </c>
      <c r="ADD51" s="276" t="s">
        <v>150</v>
      </c>
      <c r="ADE51" s="464"/>
      <c r="ADF51" s="464"/>
      <c r="ADG51" s="467"/>
      <c r="ADH51" s="467"/>
      <c r="ADI51" s="467"/>
      <c r="ADJ51" s="467"/>
      <c r="ADK51" s="284">
        <v>7500000</v>
      </c>
      <c r="ADL51" s="276" t="s">
        <v>150</v>
      </c>
      <c r="ADM51" s="464"/>
      <c r="ADN51" s="464"/>
      <c r="ADO51" s="467"/>
      <c r="ADP51" s="467"/>
      <c r="ADQ51" s="467"/>
      <c r="ADR51" s="467"/>
      <c r="ADS51" s="284">
        <v>7500000</v>
      </c>
      <c r="ADT51" s="276" t="s">
        <v>150</v>
      </c>
      <c r="ADU51" s="464"/>
      <c r="ADV51" s="464"/>
      <c r="ADW51" s="467"/>
      <c r="ADX51" s="467"/>
      <c r="ADY51" s="467"/>
      <c r="ADZ51" s="467"/>
      <c r="AEA51" s="284">
        <v>7500000</v>
      </c>
      <c r="AEB51" s="276" t="s">
        <v>150</v>
      </c>
      <c r="AEC51" s="464"/>
      <c r="AED51" s="464"/>
      <c r="AEE51" s="467"/>
      <c r="AEF51" s="467"/>
      <c r="AEG51" s="467"/>
      <c r="AEH51" s="467"/>
      <c r="AEI51" s="284">
        <v>7500000</v>
      </c>
      <c r="AEJ51" s="276" t="s">
        <v>150</v>
      </c>
      <c r="AEK51" s="464"/>
      <c r="AEL51" s="464"/>
      <c r="AEM51" s="467"/>
      <c r="AEN51" s="467"/>
      <c r="AEO51" s="467"/>
      <c r="AEP51" s="467"/>
      <c r="AEQ51" s="284">
        <v>7500000</v>
      </c>
      <c r="AER51" s="276" t="s">
        <v>150</v>
      </c>
      <c r="AES51" s="464"/>
      <c r="AET51" s="464"/>
      <c r="AEU51" s="467"/>
      <c r="AEV51" s="467"/>
      <c r="AEW51" s="467"/>
      <c r="AEX51" s="467"/>
      <c r="AEY51" s="284">
        <v>7500000</v>
      </c>
      <c r="AEZ51" s="276" t="s">
        <v>150</v>
      </c>
      <c r="AFA51" s="464"/>
      <c r="AFB51" s="464"/>
      <c r="AFC51" s="467"/>
      <c r="AFD51" s="467"/>
      <c r="AFE51" s="467"/>
      <c r="AFF51" s="467"/>
      <c r="AFG51" s="284">
        <v>7500000</v>
      </c>
      <c r="AFH51" s="276" t="s">
        <v>150</v>
      </c>
      <c r="AFI51" s="464"/>
      <c r="AFJ51" s="464"/>
      <c r="AFK51" s="467"/>
      <c r="AFL51" s="467"/>
      <c r="AFM51" s="467"/>
      <c r="AFN51" s="467"/>
      <c r="AFO51" s="284">
        <v>7500000</v>
      </c>
      <c r="AFP51" s="276" t="s">
        <v>150</v>
      </c>
      <c r="AFQ51" s="464"/>
      <c r="AFR51" s="464"/>
      <c r="AFS51" s="467"/>
      <c r="AFT51" s="467"/>
      <c r="AFU51" s="467"/>
      <c r="AFV51" s="467"/>
      <c r="AFW51" s="284">
        <v>7500000</v>
      </c>
      <c r="AFX51" s="276" t="s">
        <v>150</v>
      </c>
      <c r="AFY51" s="464"/>
      <c r="AFZ51" s="464"/>
      <c r="AGA51" s="467"/>
      <c r="AGB51" s="467"/>
      <c r="AGC51" s="467"/>
      <c r="AGD51" s="467"/>
      <c r="AGE51" s="284">
        <v>7500000</v>
      </c>
      <c r="AGF51" s="276" t="s">
        <v>150</v>
      </c>
      <c r="AGG51" s="464"/>
      <c r="AGH51" s="464"/>
      <c r="AGI51" s="467"/>
      <c r="AGJ51" s="467"/>
      <c r="AGK51" s="467"/>
      <c r="AGL51" s="467"/>
      <c r="AGM51" s="284">
        <v>7500000</v>
      </c>
      <c r="AGN51" s="276" t="s">
        <v>150</v>
      </c>
      <c r="AGO51" s="464"/>
      <c r="AGP51" s="464"/>
      <c r="AGQ51" s="467"/>
      <c r="AGR51" s="467"/>
      <c r="AGS51" s="467"/>
      <c r="AGT51" s="467"/>
      <c r="AGU51" s="284">
        <v>7500000</v>
      </c>
      <c r="AGV51" s="276" t="s">
        <v>150</v>
      </c>
      <c r="AGW51" s="464"/>
      <c r="AGX51" s="464"/>
      <c r="AGY51" s="467"/>
      <c r="AGZ51" s="467"/>
      <c r="AHA51" s="467"/>
      <c r="AHB51" s="467"/>
      <c r="AHC51" s="284">
        <v>7500000</v>
      </c>
      <c r="AHD51" s="276" t="s">
        <v>150</v>
      </c>
      <c r="AHE51" s="464"/>
      <c r="AHF51" s="464"/>
      <c r="AHG51" s="467"/>
      <c r="AHH51" s="467"/>
      <c r="AHI51" s="467"/>
      <c r="AHJ51" s="467"/>
      <c r="AHK51" s="284">
        <v>7500000</v>
      </c>
      <c r="AHL51" s="276" t="s">
        <v>150</v>
      </c>
      <c r="AHM51" s="464"/>
      <c r="AHN51" s="464"/>
      <c r="AHO51" s="467"/>
      <c r="AHP51" s="467"/>
      <c r="AHQ51" s="467"/>
      <c r="AHR51" s="467"/>
      <c r="AHS51" s="284">
        <v>7500000</v>
      </c>
      <c r="AHT51" s="276" t="s">
        <v>150</v>
      </c>
      <c r="AHU51" s="464"/>
      <c r="AHV51" s="464"/>
      <c r="AHW51" s="467"/>
      <c r="AHX51" s="467"/>
      <c r="AHY51" s="467"/>
      <c r="AHZ51" s="467"/>
      <c r="AIA51" s="284">
        <v>7500000</v>
      </c>
      <c r="AIB51" s="276" t="s">
        <v>150</v>
      </c>
      <c r="AIC51" s="464"/>
      <c r="AID51" s="464"/>
      <c r="AIE51" s="467"/>
      <c r="AIF51" s="467"/>
      <c r="AIG51" s="467"/>
      <c r="AIH51" s="467"/>
      <c r="AII51" s="284">
        <v>7500000</v>
      </c>
      <c r="AIJ51" s="276" t="s">
        <v>150</v>
      </c>
      <c r="AIK51" s="464"/>
      <c r="AIL51" s="464"/>
      <c r="AIM51" s="467"/>
      <c r="AIN51" s="467"/>
      <c r="AIO51" s="467"/>
      <c r="AIP51" s="467"/>
      <c r="AIQ51" s="284">
        <v>7500000</v>
      </c>
      <c r="AIR51" s="276" t="s">
        <v>150</v>
      </c>
      <c r="AIS51" s="464"/>
      <c r="AIT51" s="464"/>
      <c r="AIU51" s="467"/>
      <c r="AIV51" s="467"/>
      <c r="AIW51" s="467"/>
      <c r="AIX51" s="467"/>
      <c r="AIY51" s="284">
        <v>7500000</v>
      </c>
      <c r="AIZ51" s="276" t="s">
        <v>150</v>
      </c>
      <c r="AJA51" s="464"/>
      <c r="AJB51" s="464"/>
      <c r="AJC51" s="467"/>
      <c r="AJD51" s="467"/>
      <c r="AJE51" s="467"/>
      <c r="AJF51" s="467"/>
      <c r="AJG51" s="284">
        <v>7500000</v>
      </c>
      <c r="AJH51" s="276" t="s">
        <v>150</v>
      </c>
      <c r="AJI51" s="464"/>
      <c r="AJJ51" s="464"/>
      <c r="AJK51" s="467"/>
      <c r="AJL51" s="467"/>
      <c r="AJM51" s="467"/>
      <c r="AJN51" s="467"/>
      <c r="AJO51" s="284">
        <v>7500000</v>
      </c>
      <c r="AJP51" s="276" t="s">
        <v>150</v>
      </c>
      <c r="AJQ51" s="464"/>
      <c r="AJR51" s="464"/>
      <c r="AJS51" s="467"/>
      <c r="AJT51" s="467"/>
      <c r="AJU51" s="467"/>
      <c r="AJV51" s="467"/>
      <c r="AJW51" s="284">
        <v>7500000</v>
      </c>
      <c r="AJX51" s="276" t="s">
        <v>150</v>
      </c>
      <c r="AJY51" s="464"/>
      <c r="AJZ51" s="464"/>
      <c r="AKA51" s="467"/>
      <c r="AKB51" s="467"/>
      <c r="AKC51" s="467"/>
      <c r="AKD51" s="467"/>
      <c r="AKE51" s="284">
        <v>7500000</v>
      </c>
      <c r="AKF51" s="276" t="s">
        <v>150</v>
      </c>
      <c r="AKG51" s="464"/>
      <c r="AKH51" s="464"/>
      <c r="AKI51" s="467"/>
      <c r="AKJ51" s="467"/>
      <c r="AKK51" s="467"/>
      <c r="AKL51" s="467"/>
      <c r="AKM51" s="284">
        <v>7500000</v>
      </c>
      <c r="AKN51" s="276" t="s">
        <v>150</v>
      </c>
      <c r="AKO51" s="464"/>
      <c r="AKP51" s="464"/>
      <c r="AKQ51" s="467"/>
      <c r="AKR51" s="467"/>
      <c r="AKS51" s="467"/>
      <c r="AKT51" s="467"/>
      <c r="AKU51" s="284">
        <v>7500000</v>
      </c>
      <c r="AKV51" s="276" t="s">
        <v>150</v>
      </c>
      <c r="AKW51" s="464"/>
      <c r="AKX51" s="464"/>
      <c r="AKY51" s="467"/>
      <c r="AKZ51" s="467"/>
      <c r="ALA51" s="467"/>
      <c r="ALB51" s="467"/>
      <c r="ALC51" s="284">
        <v>7500000</v>
      </c>
      <c r="ALD51" s="276" t="s">
        <v>150</v>
      </c>
      <c r="ALE51" s="464"/>
      <c r="ALF51" s="464"/>
      <c r="ALG51" s="467"/>
      <c r="ALH51" s="467"/>
      <c r="ALI51" s="467"/>
      <c r="ALJ51" s="467"/>
      <c r="ALK51" s="284">
        <v>7500000</v>
      </c>
      <c r="ALL51" s="276" t="s">
        <v>150</v>
      </c>
      <c r="ALM51" s="464"/>
      <c r="ALN51" s="464"/>
      <c r="ALO51" s="467"/>
      <c r="ALP51" s="467"/>
      <c r="ALQ51" s="467"/>
      <c r="ALR51" s="467"/>
      <c r="ALS51" s="284">
        <v>7500000</v>
      </c>
      <c r="ALT51" s="276" t="s">
        <v>150</v>
      </c>
      <c r="ALU51" s="464"/>
      <c r="ALV51" s="464"/>
      <c r="ALW51" s="467"/>
      <c r="ALX51" s="467"/>
      <c r="ALY51" s="467"/>
      <c r="ALZ51" s="467"/>
      <c r="AMA51" s="284">
        <v>7500000</v>
      </c>
      <c r="AMB51" s="276" t="s">
        <v>150</v>
      </c>
      <c r="AMC51" s="464"/>
      <c r="AMD51" s="464"/>
      <c r="AME51" s="467"/>
      <c r="AMF51" s="467"/>
      <c r="AMG51" s="467"/>
      <c r="AMH51" s="467"/>
      <c r="AMI51" s="284">
        <v>7500000</v>
      </c>
      <c r="AMJ51" s="276" t="s">
        <v>150</v>
      </c>
      <c r="AMK51" s="464"/>
      <c r="AML51" s="464"/>
      <c r="AMM51" s="467"/>
      <c r="AMN51" s="467"/>
      <c r="AMO51" s="467"/>
      <c r="AMP51" s="467"/>
      <c r="AMQ51" s="284">
        <v>7500000</v>
      </c>
      <c r="AMR51" s="276" t="s">
        <v>150</v>
      </c>
      <c r="AMS51" s="464"/>
      <c r="AMT51" s="464"/>
      <c r="AMU51" s="467"/>
      <c r="AMV51" s="467"/>
      <c r="AMW51" s="467"/>
      <c r="AMX51" s="467"/>
      <c r="AMY51" s="284">
        <v>7500000</v>
      </c>
      <c r="AMZ51" s="276" t="s">
        <v>150</v>
      </c>
      <c r="ANA51" s="464"/>
      <c r="ANB51" s="464"/>
      <c r="ANC51" s="467"/>
      <c r="AND51" s="467"/>
      <c r="ANE51" s="467"/>
      <c r="ANF51" s="467"/>
      <c r="ANG51" s="284">
        <v>7500000</v>
      </c>
      <c r="ANH51" s="276" t="s">
        <v>150</v>
      </c>
      <c r="ANI51" s="464"/>
      <c r="ANJ51" s="464"/>
      <c r="ANK51" s="467"/>
      <c r="ANL51" s="467"/>
      <c r="ANM51" s="467"/>
      <c r="ANN51" s="467"/>
      <c r="ANO51" s="284">
        <v>7500000</v>
      </c>
      <c r="ANP51" s="276" t="s">
        <v>150</v>
      </c>
      <c r="ANQ51" s="464"/>
      <c r="ANR51" s="464"/>
      <c r="ANS51" s="467"/>
      <c r="ANT51" s="467"/>
      <c r="ANU51" s="467"/>
      <c r="ANV51" s="467"/>
      <c r="ANW51" s="284">
        <v>7500000</v>
      </c>
      <c r="ANX51" s="276" t="s">
        <v>150</v>
      </c>
      <c r="ANY51" s="464"/>
      <c r="ANZ51" s="464"/>
      <c r="AOA51" s="467"/>
      <c r="AOB51" s="467"/>
      <c r="AOC51" s="467"/>
      <c r="AOD51" s="467"/>
      <c r="AOE51" s="284">
        <v>7500000</v>
      </c>
      <c r="AOF51" s="276" t="s">
        <v>150</v>
      </c>
      <c r="AOG51" s="464"/>
      <c r="AOH51" s="464"/>
      <c r="AOI51" s="467"/>
      <c r="AOJ51" s="467"/>
      <c r="AOK51" s="467"/>
      <c r="AOL51" s="467"/>
      <c r="AOM51" s="284">
        <v>7500000</v>
      </c>
      <c r="AON51" s="276" t="s">
        <v>150</v>
      </c>
      <c r="AOO51" s="464"/>
      <c r="AOP51" s="464"/>
      <c r="AOQ51" s="467"/>
      <c r="AOR51" s="467"/>
      <c r="AOS51" s="467"/>
      <c r="AOT51" s="467"/>
      <c r="AOU51" s="284">
        <v>7500000</v>
      </c>
      <c r="AOV51" s="276" t="s">
        <v>150</v>
      </c>
      <c r="AOW51" s="464"/>
      <c r="AOX51" s="464"/>
      <c r="AOY51" s="467"/>
      <c r="AOZ51" s="467"/>
      <c r="APA51" s="467"/>
      <c r="APB51" s="467"/>
      <c r="APC51" s="284">
        <v>7500000</v>
      </c>
      <c r="APD51" s="276" t="s">
        <v>150</v>
      </c>
      <c r="APE51" s="464"/>
      <c r="APF51" s="464"/>
      <c r="APG51" s="467"/>
      <c r="APH51" s="467"/>
      <c r="API51" s="467"/>
      <c r="APJ51" s="467"/>
      <c r="APK51" s="284">
        <v>7500000</v>
      </c>
      <c r="APL51" s="276" t="s">
        <v>150</v>
      </c>
      <c r="APM51" s="464"/>
      <c r="APN51" s="464"/>
      <c r="APO51" s="467"/>
      <c r="APP51" s="467"/>
      <c r="APQ51" s="467"/>
      <c r="APR51" s="467"/>
      <c r="APS51" s="284">
        <v>7500000</v>
      </c>
      <c r="APT51" s="276" t="s">
        <v>150</v>
      </c>
      <c r="APU51" s="464"/>
      <c r="APV51" s="464"/>
      <c r="APW51" s="467"/>
      <c r="APX51" s="467"/>
      <c r="APY51" s="467"/>
      <c r="APZ51" s="467"/>
      <c r="AQA51" s="284">
        <v>7500000</v>
      </c>
      <c r="AQB51" s="276" t="s">
        <v>150</v>
      </c>
      <c r="AQC51" s="464"/>
      <c r="AQD51" s="464"/>
      <c r="AQE51" s="467"/>
      <c r="AQF51" s="467"/>
      <c r="AQG51" s="467"/>
      <c r="AQH51" s="467"/>
      <c r="AQI51" s="284">
        <v>7500000</v>
      </c>
      <c r="AQJ51" s="276" t="s">
        <v>150</v>
      </c>
      <c r="AQK51" s="464"/>
      <c r="AQL51" s="464"/>
      <c r="AQM51" s="467"/>
      <c r="AQN51" s="467"/>
      <c r="AQO51" s="467"/>
      <c r="AQP51" s="467"/>
      <c r="AQQ51" s="284">
        <v>7500000</v>
      </c>
      <c r="AQR51" s="276" t="s">
        <v>150</v>
      </c>
      <c r="AQS51" s="464"/>
      <c r="AQT51" s="464"/>
      <c r="AQU51" s="467"/>
      <c r="AQV51" s="467"/>
      <c r="AQW51" s="467"/>
      <c r="AQX51" s="467"/>
      <c r="AQY51" s="284">
        <v>7500000</v>
      </c>
      <c r="AQZ51" s="276" t="s">
        <v>150</v>
      </c>
      <c r="ARA51" s="464"/>
      <c r="ARB51" s="464"/>
      <c r="ARC51" s="467"/>
      <c r="ARD51" s="467"/>
      <c r="ARE51" s="467"/>
      <c r="ARF51" s="467"/>
      <c r="ARG51" s="284">
        <v>7500000</v>
      </c>
      <c r="ARH51" s="276" t="s">
        <v>150</v>
      </c>
      <c r="ARI51" s="464"/>
      <c r="ARJ51" s="464"/>
      <c r="ARK51" s="467"/>
      <c r="ARL51" s="467"/>
      <c r="ARM51" s="467"/>
      <c r="ARN51" s="467"/>
      <c r="ARO51" s="284">
        <v>7500000</v>
      </c>
      <c r="ARP51" s="276" t="s">
        <v>150</v>
      </c>
      <c r="ARQ51" s="464"/>
      <c r="ARR51" s="464"/>
      <c r="ARS51" s="467"/>
      <c r="ART51" s="467"/>
      <c r="ARU51" s="467"/>
      <c r="ARV51" s="467"/>
      <c r="ARW51" s="284">
        <v>7500000</v>
      </c>
      <c r="ARX51" s="276" t="s">
        <v>150</v>
      </c>
      <c r="ARY51" s="464"/>
      <c r="ARZ51" s="464"/>
      <c r="ASA51" s="467"/>
      <c r="ASB51" s="467"/>
      <c r="ASC51" s="467"/>
      <c r="ASD51" s="467"/>
      <c r="ASE51" s="284">
        <v>7500000</v>
      </c>
      <c r="ASF51" s="276" t="s">
        <v>150</v>
      </c>
      <c r="ASG51" s="464"/>
      <c r="ASH51" s="464"/>
      <c r="ASI51" s="467"/>
      <c r="ASJ51" s="467"/>
      <c r="ASK51" s="467"/>
      <c r="ASL51" s="467"/>
      <c r="ASM51" s="284">
        <v>7500000</v>
      </c>
      <c r="ASN51" s="276" t="s">
        <v>150</v>
      </c>
      <c r="ASO51" s="464"/>
      <c r="ASP51" s="464"/>
      <c r="ASQ51" s="467"/>
      <c r="ASR51" s="467"/>
      <c r="ASS51" s="467"/>
      <c r="AST51" s="467"/>
      <c r="ASU51" s="284">
        <v>7500000</v>
      </c>
      <c r="ASV51" s="276" t="s">
        <v>150</v>
      </c>
      <c r="ASW51" s="464"/>
      <c r="ASX51" s="464"/>
      <c r="ASY51" s="467"/>
      <c r="ASZ51" s="467"/>
      <c r="ATA51" s="467"/>
      <c r="ATB51" s="467"/>
      <c r="ATC51" s="284">
        <v>7500000</v>
      </c>
      <c r="ATD51" s="276" t="s">
        <v>150</v>
      </c>
      <c r="ATE51" s="464"/>
      <c r="ATF51" s="464"/>
      <c r="ATG51" s="467"/>
      <c r="ATH51" s="467"/>
      <c r="ATI51" s="467"/>
      <c r="ATJ51" s="467"/>
      <c r="ATK51" s="284">
        <v>7500000</v>
      </c>
      <c r="ATL51" s="276" t="s">
        <v>150</v>
      </c>
      <c r="ATM51" s="464"/>
      <c r="ATN51" s="464"/>
      <c r="ATO51" s="467"/>
      <c r="ATP51" s="467"/>
      <c r="ATQ51" s="467"/>
      <c r="ATR51" s="467"/>
      <c r="ATS51" s="284">
        <v>7500000</v>
      </c>
      <c r="ATT51" s="276" t="s">
        <v>150</v>
      </c>
      <c r="ATU51" s="464"/>
      <c r="ATV51" s="464"/>
      <c r="ATW51" s="467"/>
      <c r="ATX51" s="467"/>
      <c r="ATY51" s="467"/>
      <c r="ATZ51" s="467"/>
      <c r="AUA51" s="284">
        <v>7500000</v>
      </c>
      <c r="AUB51" s="276" t="s">
        <v>150</v>
      </c>
      <c r="AUC51" s="464"/>
      <c r="AUD51" s="464"/>
      <c r="AUE51" s="467"/>
      <c r="AUF51" s="467"/>
      <c r="AUG51" s="467"/>
      <c r="AUH51" s="467"/>
      <c r="AUI51" s="284">
        <v>7500000</v>
      </c>
      <c r="AUJ51" s="276" t="s">
        <v>150</v>
      </c>
      <c r="AUK51" s="464"/>
      <c r="AUL51" s="464"/>
      <c r="AUM51" s="467"/>
      <c r="AUN51" s="467"/>
      <c r="AUO51" s="467"/>
      <c r="AUP51" s="467"/>
      <c r="AUQ51" s="284">
        <v>7500000</v>
      </c>
      <c r="AUR51" s="276" t="s">
        <v>150</v>
      </c>
      <c r="AUS51" s="464"/>
      <c r="AUT51" s="464"/>
      <c r="AUU51" s="467"/>
      <c r="AUV51" s="467"/>
      <c r="AUW51" s="467"/>
      <c r="AUX51" s="467"/>
      <c r="AUY51" s="284">
        <v>7500000</v>
      </c>
      <c r="AUZ51" s="276" t="s">
        <v>150</v>
      </c>
      <c r="AVA51" s="464"/>
      <c r="AVB51" s="464"/>
      <c r="AVC51" s="467"/>
      <c r="AVD51" s="467"/>
      <c r="AVE51" s="467"/>
      <c r="AVF51" s="467"/>
      <c r="AVG51" s="284">
        <v>7500000</v>
      </c>
      <c r="AVH51" s="276" t="s">
        <v>150</v>
      </c>
      <c r="AVI51" s="464"/>
      <c r="AVJ51" s="464"/>
      <c r="AVK51" s="467"/>
      <c r="AVL51" s="467"/>
      <c r="AVM51" s="467"/>
      <c r="AVN51" s="467"/>
      <c r="AVO51" s="284">
        <v>7500000</v>
      </c>
      <c r="AVP51" s="276" t="s">
        <v>150</v>
      </c>
      <c r="AVQ51" s="464"/>
      <c r="AVR51" s="464"/>
      <c r="AVS51" s="467"/>
      <c r="AVT51" s="467"/>
      <c r="AVU51" s="467"/>
      <c r="AVV51" s="467"/>
      <c r="AVW51" s="284">
        <v>7500000</v>
      </c>
      <c r="AVX51" s="276" t="s">
        <v>150</v>
      </c>
      <c r="AVY51" s="464"/>
      <c r="AVZ51" s="464"/>
      <c r="AWA51" s="467"/>
      <c r="AWB51" s="467"/>
      <c r="AWC51" s="467"/>
      <c r="AWD51" s="467"/>
      <c r="AWE51" s="284">
        <v>7500000</v>
      </c>
      <c r="AWF51" s="276" t="s">
        <v>150</v>
      </c>
      <c r="AWG51" s="464"/>
      <c r="AWH51" s="464"/>
      <c r="AWI51" s="467"/>
      <c r="AWJ51" s="467"/>
      <c r="AWK51" s="467"/>
      <c r="AWL51" s="467"/>
      <c r="AWM51" s="284">
        <v>7500000</v>
      </c>
      <c r="AWN51" s="276" t="s">
        <v>150</v>
      </c>
      <c r="AWO51" s="464"/>
      <c r="AWP51" s="464"/>
      <c r="AWQ51" s="467"/>
      <c r="AWR51" s="467"/>
      <c r="AWS51" s="467"/>
      <c r="AWT51" s="467"/>
      <c r="AWU51" s="284">
        <v>7500000</v>
      </c>
      <c r="AWV51" s="276" t="s">
        <v>150</v>
      </c>
      <c r="AWW51" s="464"/>
      <c r="AWX51" s="464"/>
      <c r="AWY51" s="467"/>
      <c r="AWZ51" s="467"/>
      <c r="AXA51" s="467"/>
      <c r="AXB51" s="467"/>
      <c r="AXC51" s="284">
        <v>7500000</v>
      </c>
      <c r="AXD51" s="276" t="s">
        <v>150</v>
      </c>
      <c r="AXE51" s="464"/>
      <c r="AXF51" s="464"/>
      <c r="AXG51" s="467"/>
      <c r="AXH51" s="467"/>
      <c r="AXI51" s="467"/>
      <c r="AXJ51" s="467"/>
      <c r="AXK51" s="284">
        <v>7500000</v>
      </c>
      <c r="AXL51" s="276" t="s">
        <v>150</v>
      </c>
      <c r="AXM51" s="464"/>
      <c r="AXN51" s="464"/>
      <c r="AXO51" s="467"/>
      <c r="AXP51" s="467"/>
      <c r="AXQ51" s="467"/>
      <c r="AXR51" s="467"/>
      <c r="AXS51" s="284">
        <v>7500000</v>
      </c>
      <c r="AXT51" s="276" t="s">
        <v>150</v>
      </c>
      <c r="AXU51" s="464"/>
      <c r="AXV51" s="464"/>
      <c r="AXW51" s="467"/>
      <c r="AXX51" s="467"/>
      <c r="AXY51" s="467"/>
      <c r="AXZ51" s="467"/>
      <c r="AYA51" s="284">
        <v>7500000</v>
      </c>
      <c r="AYB51" s="276" t="s">
        <v>150</v>
      </c>
      <c r="AYC51" s="464"/>
      <c r="AYD51" s="464"/>
      <c r="AYE51" s="467"/>
      <c r="AYF51" s="467"/>
      <c r="AYG51" s="467"/>
      <c r="AYH51" s="467"/>
      <c r="AYI51" s="284">
        <v>7500000</v>
      </c>
      <c r="AYJ51" s="276" t="s">
        <v>150</v>
      </c>
      <c r="AYK51" s="464"/>
      <c r="AYL51" s="464"/>
      <c r="AYM51" s="467"/>
      <c r="AYN51" s="467"/>
      <c r="AYO51" s="467"/>
      <c r="AYP51" s="467"/>
      <c r="AYQ51" s="284">
        <v>7500000</v>
      </c>
      <c r="AYR51" s="276" t="s">
        <v>150</v>
      </c>
      <c r="AYS51" s="464"/>
      <c r="AYT51" s="464"/>
      <c r="AYU51" s="467"/>
      <c r="AYV51" s="467"/>
      <c r="AYW51" s="467"/>
      <c r="AYX51" s="467"/>
      <c r="AYY51" s="284">
        <v>7500000</v>
      </c>
      <c r="AYZ51" s="276" t="s">
        <v>150</v>
      </c>
      <c r="AZA51" s="464"/>
      <c r="AZB51" s="464"/>
      <c r="AZC51" s="467"/>
      <c r="AZD51" s="467"/>
      <c r="AZE51" s="467"/>
      <c r="AZF51" s="467"/>
      <c r="AZG51" s="284">
        <v>7500000</v>
      </c>
      <c r="AZH51" s="276" t="s">
        <v>150</v>
      </c>
      <c r="AZI51" s="464"/>
      <c r="AZJ51" s="464"/>
      <c r="AZK51" s="467"/>
      <c r="AZL51" s="467"/>
      <c r="AZM51" s="467"/>
      <c r="AZN51" s="467"/>
      <c r="AZO51" s="284">
        <v>7500000</v>
      </c>
      <c r="AZP51" s="276" t="s">
        <v>150</v>
      </c>
      <c r="AZQ51" s="464"/>
      <c r="AZR51" s="464"/>
      <c r="AZS51" s="467"/>
      <c r="AZT51" s="467"/>
      <c r="AZU51" s="467"/>
      <c r="AZV51" s="467"/>
      <c r="AZW51" s="284">
        <v>7500000</v>
      </c>
      <c r="AZX51" s="276" t="s">
        <v>150</v>
      </c>
      <c r="AZY51" s="464"/>
      <c r="AZZ51" s="464"/>
      <c r="BAA51" s="467"/>
      <c r="BAB51" s="467"/>
      <c r="BAC51" s="467"/>
      <c r="BAD51" s="467"/>
      <c r="BAE51" s="284">
        <v>7500000</v>
      </c>
      <c r="BAF51" s="276" t="s">
        <v>150</v>
      </c>
      <c r="BAG51" s="464"/>
      <c r="BAH51" s="464"/>
      <c r="BAI51" s="467"/>
      <c r="BAJ51" s="467"/>
      <c r="BAK51" s="467"/>
      <c r="BAL51" s="467"/>
      <c r="BAM51" s="284">
        <v>7500000</v>
      </c>
      <c r="BAN51" s="276" t="s">
        <v>150</v>
      </c>
      <c r="BAO51" s="464"/>
      <c r="BAP51" s="464"/>
      <c r="BAQ51" s="467"/>
      <c r="BAR51" s="467"/>
      <c r="BAS51" s="467"/>
      <c r="BAT51" s="467"/>
      <c r="BAU51" s="284">
        <v>7500000</v>
      </c>
      <c r="BAV51" s="276" t="s">
        <v>150</v>
      </c>
      <c r="BAW51" s="464"/>
      <c r="BAX51" s="464"/>
      <c r="BAY51" s="467"/>
      <c r="BAZ51" s="467"/>
      <c r="BBA51" s="467"/>
      <c r="BBB51" s="467"/>
      <c r="BBC51" s="284">
        <v>7500000</v>
      </c>
      <c r="BBD51" s="276" t="s">
        <v>150</v>
      </c>
      <c r="BBE51" s="464"/>
      <c r="BBF51" s="464"/>
      <c r="BBG51" s="467"/>
      <c r="BBH51" s="467"/>
      <c r="BBI51" s="467"/>
      <c r="BBJ51" s="467"/>
      <c r="BBK51" s="284">
        <v>7500000</v>
      </c>
      <c r="BBL51" s="276" t="s">
        <v>150</v>
      </c>
      <c r="BBM51" s="464"/>
      <c r="BBN51" s="464"/>
      <c r="BBO51" s="467"/>
      <c r="BBP51" s="467"/>
      <c r="BBQ51" s="467"/>
      <c r="BBR51" s="467"/>
      <c r="BBS51" s="284">
        <v>7500000</v>
      </c>
      <c r="BBT51" s="276" t="s">
        <v>150</v>
      </c>
      <c r="BBU51" s="464"/>
      <c r="BBV51" s="464"/>
      <c r="BBW51" s="467"/>
      <c r="BBX51" s="467"/>
      <c r="BBY51" s="467"/>
      <c r="BBZ51" s="467"/>
      <c r="BCA51" s="284">
        <v>7500000</v>
      </c>
      <c r="BCB51" s="276" t="s">
        <v>150</v>
      </c>
      <c r="BCC51" s="464"/>
      <c r="BCD51" s="464"/>
      <c r="BCE51" s="467"/>
      <c r="BCF51" s="467"/>
      <c r="BCG51" s="467"/>
      <c r="BCH51" s="467"/>
      <c r="BCI51" s="284">
        <v>7500000</v>
      </c>
      <c r="BCJ51" s="276" t="s">
        <v>150</v>
      </c>
      <c r="BCK51" s="464"/>
      <c r="BCL51" s="464"/>
      <c r="BCM51" s="467"/>
      <c r="BCN51" s="467"/>
      <c r="BCO51" s="467"/>
      <c r="BCP51" s="467"/>
      <c r="BCQ51" s="284">
        <v>7500000</v>
      </c>
      <c r="BCR51" s="276" t="s">
        <v>150</v>
      </c>
      <c r="BCS51" s="464"/>
      <c r="BCT51" s="464"/>
      <c r="BCU51" s="467"/>
      <c r="BCV51" s="467"/>
      <c r="BCW51" s="467"/>
      <c r="BCX51" s="467"/>
      <c r="BCY51" s="284">
        <v>7500000</v>
      </c>
      <c r="BCZ51" s="276" t="s">
        <v>150</v>
      </c>
      <c r="BDA51" s="464"/>
      <c r="BDB51" s="464"/>
      <c r="BDC51" s="467"/>
      <c r="BDD51" s="467"/>
      <c r="BDE51" s="467"/>
      <c r="BDF51" s="467"/>
      <c r="BDG51" s="284">
        <v>7500000</v>
      </c>
      <c r="BDH51" s="276" t="s">
        <v>150</v>
      </c>
      <c r="BDI51" s="464"/>
      <c r="BDJ51" s="464"/>
      <c r="BDK51" s="467"/>
      <c r="BDL51" s="467"/>
      <c r="BDM51" s="467"/>
      <c r="BDN51" s="467"/>
      <c r="BDO51" s="284">
        <v>7500000</v>
      </c>
      <c r="BDP51" s="276" t="s">
        <v>150</v>
      </c>
      <c r="BDQ51" s="464"/>
      <c r="BDR51" s="464"/>
      <c r="BDS51" s="467"/>
      <c r="BDT51" s="467"/>
      <c r="BDU51" s="467"/>
      <c r="BDV51" s="467"/>
      <c r="BDW51" s="284">
        <v>7500000</v>
      </c>
      <c r="BDX51" s="276" t="s">
        <v>150</v>
      </c>
      <c r="BDY51" s="464"/>
      <c r="BDZ51" s="464"/>
      <c r="BEA51" s="467"/>
      <c r="BEB51" s="467"/>
      <c r="BEC51" s="467"/>
      <c r="BED51" s="467"/>
      <c r="BEE51" s="284">
        <v>7500000</v>
      </c>
      <c r="BEF51" s="276" t="s">
        <v>150</v>
      </c>
      <c r="BEG51" s="464"/>
      <c r="BEH51" s="464"/>
      <c r="BEI51" s="467"/>
      <c r="BEJ51" s="467"/>
      <c r="BEK51" s="467"/>
      <c r="BEL51" s="467"/>
      <c r="BEM51" s="284">
        <v>7500000</v>
      </c>
      <c r="BEN51" s="276" t="s">
        <v>150</v>
      </c>
      <c r="BEO51" s="464"/>
      <c r="BEP51" s="464"/>
      <c r="BEQ51" s="467"/>
      <c r="BER51" s="467"/>
      <c r="BES51" s="467"/>
      <c r="BET51" s="467"/>
      <c r="BEU51" s="284">
        <v>7500000</v>
      </c>
      <c r="BEV51" s="276" t="s">
        <v>150</v>
      </c>
      <c r="BEW51" s="464"/>
      <c r="BEX51" s="464"/>
      <c r="BEY51" s="467"/>
      <c r="BEZ51" s="467"/>
      <c r="BFA51" s="467"/>
      <c r="BFB51" s="467"/>
      <c r="BFC51" s="284">
        <v>7500000</v>
      </c>
      <c r="BFD51" s="276" t="s">
        <v>150</v>
      </c>
      <c r="BFE51" s="464"/>
      <c r="BFF51" s="464"/>
      <c r="BFG51" s="467"/>
      <c r="BFH51" s="467"/>
      <c r="BFI51" s="467"/>
      <c r="BFJ51" s="467"/>
      <c r="BFK51" s="284">
        <v>7500000</v>
      </c>
      <c r="BFL51" s="276" t="s">
        <v>150</v>
      </c>
      <c r="BFM51" s="464"/>
      <c r="BFN51" s="464"/>
      <c r="BFO51" s="467"/>
      <c r="BFP51" s="467"/>
      <c r="BFQ51" s="467"/>
      <c r="BFR51" s="467"/>
      <c r="BFS51" s="284">
        <v>7500000</v>
      </c>
      <c r="BFT51" s="276" t="s">
        <v>150</v>
      </c>
      <c r="BFU51" s="464"/>
      <c r="BFV51" s="464"/>
      <c r="BFW51" s="467"/>
      <c r="BFX51" s="467"/>
      <c r="BFY51" s="467"/>
      <c r="BFZ51" s="467"/>
      <c r="BGA51" s="284">
        <v>7500000</v>
      </c>
      <c r="BGB51" s="276" t="s">
        <v>150</v>
      </c>
      <c r="BGC51" s="464"/>
      <c r="BGD51" s="464"/>
      <c r="BGE51" s="467"/>
      <c r="BGF51" s="467"/>
      <c r="BGG51" s="467"/>
      <c r="BGH51" s="467"/>
      <c r="BGI51" s="284">
        <v>7500000</v>
      </c>
      <c r="BGJ51" s="276" t="s">
        <v>150</v>
      </c>
      <c r="BGK51" s="464"/>
      <c r="BGL51" s="464"/>
      <c r="BGM51" s="467"/>
      <c r="BGN51" s="467"/>
      <c r="BGO51" s="467"/>
      <c r="BGP51" s="467"/>
      <c r="BGQ51" s="284">
        <v>7500000</v>
      </c>
      <c r="BGR51" s="276" t="s">
        <v>150</v>
      </c>
      <c r="BGS51" s="464"/>
      <c r="BGT51" s="464"/>
      <c r="BGU51" s="467"/>
      <c r="BGV51" s="467"/>
      <c r="BGW51" s="467"/>
      <c r="BGX51" s="467"/>
      <c r="BGY51" s="284">
        <v>7500000</v>
      </c>
      <c r="BGZ51" s="276" t="s">
        <v>150</v>
      </c>
      <c r="BHA51" s="464"/>
      <c r="BHB51" s="464"/>
      <c r="BHC51" s="467"/>
      <c r="BHD51" s="467"/>
      <c r="BHE51" s="467"/>
      <c r="BHF51" s="467"/>
      <c r="BHG51" s="284">
        <v>7500000</v>
      </c>
      <c r="BHH51" s="276" t="s">
        <v>150</v>
      </c>
      <c r="BHI51" s="464"/>
      <c r="BHJ51" s="464"/>
      <c r="BHK51" s="467"/>
      <c r="BHL51" s="467"/>
      <c r="BHM51" s="467"/>
      <c r="BHN51" s="467"/>
      <c r="BHO51" s="284">
        <v>7500000</v>
      </c>
      <c r="BHP51" s="276" t="s">
        <v>150</v>
      </c>
      <c r="BHQ51" s="464"/>
      <c r="BHR51" s="464"/>
      <c r="BHS51" s="467"/>
      <c r="BHT51" s="467"/>
      <c r="BHU51" s="467"/>
      <c r="BHV51" s="467"/>
      <c r="BHW51" s="284">
        <v>7500000</v>
      </c>
      <c r="BHX51" s="276" t="s">
        <v>150</v>
      </c>
      <c r="BHY51" s="464"/>
      <c r="BHZ51" s="464"/>
      <c r="BIA51" s="467"/>
      <c r="BIB51" s="467"/>
      <c r="BIC51" s="467"/>
      <c r="BID51" s="467"/>
      <c r="BIE51" s="284">
        <v>7500000</v>
      </c>
      <c r="BIF51" s="276" t="s">
        <v>150</v>
      </c>
      <c r="BIG51" s="464"/>
      <c r="BIH51" s="464"/>
      <c r="BII51" s="467"/>
      <c r="BIJ51" s="467"/>
      <c r="BIK51" s="467"/>
      <c r="BIL51" s="467"/>
      <c r="BIM51" s="284">
        <v>7500000</v>
      </c>
      <c r="BIN51" s="276" t="s">
        <v>150</v>
      </c>
      <c r="BIO51" s="464"/>
      <c r="BIP51" s="464"/>
      <c r="BIQ51" s="467"/>
      <c r="BIR51" s="467"/>
      <c r="BIS51" s="467"/>
      <c r="BIT51" s="467"/>
      <c r="BIU51" s="284">
        <v>7500000</v>
      </c>
      <c r="BIV51" s="276" t="s">
        <v>150</v>
      </c>
      <c r="BIW51" s="464"/>
      <c r="BIX51" s="464"/>
      <c r="BIY51" s="467"/>
      <c r="BIZ51" s="467"/>
      <c r="BJA51" s="467"/>
      <c r="BJB51" s="467"/>
      <c r="BJC51" s="284">
        <v>7500000</v>
      </c>
      <c r="BJD51" s="276" t="s">
        <v>150</v>
      </c>
      <c r="BJE51" s="464"/>
      <c r="BJF51" s="464"/>
      <c r="BJG51" s="467"/>
      <c r="BJH51" s="467"/>
      <c r="BJI51" s="467"/>
      <c r="BJJ51" s="467"/>
      <c r="BJK51" s="284">
        <v>7500000</v>
      </c>
      <c r="BJL51" s="276" t="s">
        <v>150</v>
      </c>
      <c r="BJM51" s="464"/>
      <c r="BJN51" s="464"/>
      <c r="BJO51" s="467"/>
      <c r="BJP51" s="467"/>
      <c r="BJQ51" s="467"/>
      <c r="BJR51" s="467"/>
      <c r="BJS51" s="284">
        <v>7500000</v>
      </c>
      <c r="BJT51" s="276" t="s">
        <v>150</v>
      </c>
      <c r="BJU51" s="464"/>
      <c r="BJV51" s="464"/>
      <c r="BJW51" s="467"/>
      <c r="BJX51" s="467"/>
      <c r="BJY51" s="467"/>
      <c r="BJZ51" s="467"/>
      <c r="BKA51" s="284">
        <v>7500000</v>
      </c>
      <c r="BKB51" s="276" t="s">
        <v>150</v>
      </c>
      <c r="BKC51" s="464"/>
      <c r="BKD51" s="464"/>
      <c r="BKE51" s="467"/>
      <c r="BKF51" s="467"/>
      <c r="BKG51" s="467"/>
      <c r="BKH51" s="467"/>
      <c r="BKI51" s="284">
        <v>7500000</v>
      </c>
      <c r="BKJ51" s="276" t="s">
        <v>150</v>
      </c>
      <c r="BKK51" s="464"/>
      <c r="BKL51" s="464"/>
      <c r="BKM51" s="467"/>
      <c r="BKN51" s="467"/>
      <c r="BKO51" s="467"/>
      <c r="BKP51" s="467"/>
      <c r="BKQ51" s="284">
        <v>7500000</v>
      </c>
      <c r="BKR51" s="276" t="s">
        <v>150</v>
      </c>
      <c r="BKS51" s="464"/>
      <c r="BKT51" s="464"/>
      <c r="BKU51" s="467"/>
      <c r="BKV51" s="467"/>
      <c r="BKW51" s="467"/>
      <c r="BKX51" s="467"/>
      <c r="BKY51" s="284">
        <v>7500000</v>
      </c>
      <c r="BKZ51" s="276" t="s">
        <v>150</v>
      </c>
      <c r="BLA51" s="464"/>
      <c r="BLB51" s="464"/>
      <c r="BLC51" s="467"/>
      <c r="BLD51" s="467"/>
      <c r="BLE51" s="467"/>
      <c r="BLF51" s="467"/>
      <c r="BLG51" s="284">
        <v>7500000</v>
      </c>
      <c r="BLH51" s="276" t="s">
        <v>150</v>
      </c>
      <c r="BLI51" s="464"/>
      <c r="BLJ51" s="464"/>
      <c r="BLK51" s="467"/>
      <c r="BLL51" s="467"/>
      <c r="BLM51" s="467"/>
      <c r="BLN51" s="467"/>
      <c r="BLO51" s="284">
        <v>7500000</v>
      </c>
      <c r="BLP51" s="276" t="s">
        <v>150</v>
      </c>
      <c r="BLQ51" s="464"/>
      <c r="BLR51" s="464"/>
      <c r="BLS51" s="467"/>
      <c r="BLT51" s="467"/>
      <c r="BLU51" s="467"/>
      <c r="BLV51" s="467"/>
      <c r="BLW51" s="284">
        <v>7500000</v>
      </c>
      <c r="BLX51" s="276" t="s">
        <v>150</v>
      </c>
      <c r="BLY51" s="464"/>
      <c r="BLZ51" s="464"/>
      <c r="BMA51" s="467"/>
      <c r="BMB51" s="467"/>
      <c r="BMC51" s="467"/>
      <c r="BMD51" s="467"/>
      <c r="BME51" s="284">
        <v>7500000</v>
      </c>
      <c r="BMF51" s="276" t="s">
        <v>150</v>
      </c>
      <c r="BMG51" s="464"/>
      <c r="BMH51" s="464"/>
      <c r="BMI51" s="467"/>
      <c r="BMJ51" s="467"/>
      <c r="BMK51" s="467"/>
      <c r="BML51" s="467"/>
      <c r="BMM51" s="284">
        <v>7500000</v>
      </c>
      <c r="BMN51" s="276" t="s">
        <v>150</v>
      </c>
      <c r="BMO51" s="464"/>
      <c r="BMP51" s="464"/>
      <c r="BMQ51" s="467"/>
      <c r="BMR51" s="467"/>
      <c r="BMS51" s="467"/>
      <c r="BMT51" s="467"/>
      <c r="BMU51" s="284">
        <v>7500000</v>
      </c>
      <c r="BMV51" s="276" t="s">
        <v>150</v>
      </c>
      <c r="BMW51" s="464"/>
      <c r="BMX51" s="464"/>
      <c r="BMY51" s="467"/>
      <c r="BMZ51" s="467"/>
      <c r="BNA51" s="467"/>
      <c r="BNB51" s="467"/>
      <c r="BNC51" s="284">
        <v>7500000</v>
      </c>
      <c r="BND51" s="276" t="s">
        <v>150</v>
      </c>
      <c r="BNE51" s="464"/>
      <c r="BNF51" s="464"/>
      <c r="BNG51" s="467"/>
      <c r="BNH51" s="467"/>
      <c r="BNI51" s="467"/>
      <c r="BNJ51" s="467"/>
      <c r="BNK51" s="284">
        <v>7500000</v>
      </c>
      <c r="BNL51" s="276" t="s">
        <v>150</v>
      </c>
      <c r="BNM51" s="464"/>
      <c r="BNN51" s="464"/>
      <c r="BNO51" s="467"/>
      <c r="BNP51" s="467"/>
      <c r="BNQ51" s="467"/>
      <c r="BNR51" s="467"/>
      <c r="BNS51" s="284">
        <v>7500000</v>
      </c>
      <c r="BNT51" s="276" t="s">
        <v>150</v>
      </c>
      <c r="BNU51" s="464"/>
      <c r="BNV51" s="464"/>
      <c r="BNW51" s="467"/>
      <c r="BNX51" s="467"/>
      <c r="BNY51" s="467"/>
      <c r="BNZ51" s="467"/>
      <c r="BOA51" s="284">
        <v>7500000</v>
      </c>
      <c r="BOB51" s="276" t="s">
        <v>150</v>
      </c>
      <c r="BOC51" s="464"/>
      <c r="BOD51" s="464"/>
      <c r="BOE51" s="467"/>
      <c r="BOF51" s="467"/>
      <c r="BOG51" s="467"/>
      <c r="BOH51" s="467"/>
      <c r="BOI51" s="284">
        <v>7500000</v>
      </c>
      <c r="BOJ51" s="276" t="s">
        <v>150</v>
      </c>
      <c r="BOK51" s="464"/>
      <c r="BOL51" s="464"/>
      <c r="BOM51" s="467"/>
      <c r="BON51" s="467"/>
      <c r="BOO51" s="467"/>
      <c r="BOP51" s="467"/>
      <c r="BOQ51" s="284">
        <v>7500000</v>
      </c>
      <c r="BOR51" s="276" t="s">
        <v>150</v>
      </c>
      <c r="BOS51" s="464"/>
      <c r="BOT51" s="464"/>
      <c r="BOU51" s="467"/>
      <c r="BOV51" s="467"/>
      <c r="BOW51" s="467"/>
      <c r="BOX51" s="467"/>
      <c r="BOY51" s="284">
        <v>7500000</v>
      </c>
      <c r="BOZ51" s="276" t="s">
        <v>150</v>
      </c>
      <c r="BPA51" s="464"/>
      <c r="BPB51" s="464"/>
      <c r="BPC51" s="467"/>
      <c r="BPD51" s="467"/>
      <c r="BPE51" s="467"/>
      <c r="BPF51" s="467"/>
      <c r="BPG51" s="284">
        <v>7500000</v>
      </c>
      <c r="BPH51" s="276" t="s">
        <v>150</v>
      </c>
      <c r="BPI51" s="464"/>
      <c r="BPJ51" s="464"/>
      <c r="BPK51" s="467"/>
      <c r="BPL51" s="467"/>
      <c r="BPM51" s="467"/>
      <c r="BPN51" s="467"/>
      <c r="BPO51" s="284">
        <v>7500000</v>
      </c>
      <c r="BPP51" s="276" t="s">
        <v>150</v>
      </c>
      <c r="BPQ51" s="464"/>
      <c r="BPR51" s="464"/>
      <c r="BPS51" s="467"/>
      <c r="BPT51" s="467"/>
      <c r="BPU51" s="467"/>
      <c r="BPV51" s="467"/>
      <c r="BPW51" s="284">
        <v>7500000</v>
      </c>
      <c r="BPX51" s="276" t="s">
        <v>150</v>
      </c>
      <c r="BPY51" s="464"/>
      <c r="BPZ51" s="464"/>
      <c r="BQA51" s="467"/>
      <c r="BQB51" s="467"/>
      <c r="BQC51" s="467"/>
      <c r="BQD51" s="467"/>
      <c r="BQE51" s="284">
        <v>7500000</v>
      </c>
      <c r="BQF51" s="276" t="s">
        <v>150</v>
      </c>
      <c r="BQG51" s="464"/>
      <c r="BQH51" s="464"/>
      <c r="BQI51" s="467"/>
      <c r="BQJ51" s="467"/>
      <c r="BQK51" s="467"/>
      <c r="BQL51" s="467"/>
      <c r="BQM51" s="284">
        <v>7500000</v>
      </c>
      <c r="BQN51" s="276" t="s">
        <v>150</v>
      </c>
      <c r="BQO51" s="464"/>
      <c r="BQP51" s="464"/>
      <c r="BQQ51" s="467"/>
      <c r="BQR51" s="467"/>
      <c r="BQS51" s="467"/>
      <c r="BQT51" s="467"/>
      <c r="BQU51" s="284">
        <v>7500000</v>
      </c>
      <c r="BQV51" s="276" t="s">
        <v>150</v>
      </c>
      <c r="BQW51" s="464"/>
      <c r="BQX51" s="464"/>
      <c r="BQY51" s="467"/>
      <c r="BQZ51" s="467"/>
      <c r="BRA51" s="467"/>
      <c r="BRB51" s="467"/>
      <c r="BRC51" s="284">
        <v>7500000</v>
      </c>
      <c r="BRD51" s="276" t="s">
        <v>150</v>
      </c>
      <c r="BRE51" s="464"/>
      <c r="BRF51" s="464"/>
      <c r="BRG51" s="467"/>
      <c r="BRH51" s="467"/>
      <c r="BRI51" s="467"/>
      <c r="BRJ51" s="467"/>
      <c r="BRK51" s="284">
        <v>7500000</v>
      </c>
      <c r="BRL51" s="276" t="s">
        <v>150</v>
      </c>
      <c r="BRM51" s="464"/>
      <c r="BRN51" s="464"/>
      <c r="BRO51" s="467"/>
      <c r="BRP51" s="467"/>
      <c r="BRQ51" s="467"/>
      <c r="BRR51" s="467"/>
      <c r="BRS51" s="284">
        <v>7500000</v>
      </c>
      <c r="BRT51" s="276" t="s">
        <v>150</v>
      </c>
      <c r="BRU51" s="464"/>
      <c r="BRV51" s="464"/>
      <c r="BRW51" s="467"/>
      <c r="BRX51" s="467"/>
      <c r="BRY51" s="467"/>
      <c r="BRZ51" s="467"/>
      <c r="BSA51" s="284">
        <v>7500000</v>
      </c>
      <c r="BSB51" s="276" t="s">
        <v>150</v>
      </c>
      <c r="BSC51" s="464"/>
      <c r="BSD51" s="464"/>
      <c r="BSE51" s="467"/>
      <c r="BSF51" s="467"/>
      <c r="BSG51" s="467"/>
      <c r="BSH51" s="467"/>
      <c r="BSI51" s="284">
        <v>7500000</v>
      </c>
      <c r="BSJ51" s="276" t="s">
        <v>150</v>
      </c>
      <c r="BSK51" s="464"/>
      <c r="BSL51" s="464"/>
      <c r="BSM51" s="467"/>
      <c r="BSN51" s="467"/>
      <c r="BSO51" s="467"/>
      <c r="BSP51" s="467"/>
      <c r="BSQ51" s="284">
        <v>7500000</v>
      </c>
      <c r="BSR51" s="276" t="s">
        <v>150</v>
      </c>
      <c r="BSS51" s="464"/>
      <c r="BST51" s="464"/>
      <c r="BSU51" s="467"/>
      <c r="BSV51" s="467"/>
      <c r="BSW51" s="467"/>
      <c r="BSX51" s="467"/>
      <c r="BSY51" s="284">
        <v>7500000</v>
      </c>
      <c r="BSZ51" s="276" t="s">
        <v>150</v>
      </c>
      <c r="BTA51" s="464"/>
      <c r="BTB51" s="464"/>
      <c r="BTC51" s="467"/>
      <c r="BTD51" s="467"/>
      <c r="BTE51" s="467"/>
      <c r="BTF51" s="467"/>
      <c r="BTG51" s="284">
        <v>7500000</v>
      </c>
      <c r="BTH51" s="276" t="s">
        <v>150</v>
      </c>
      <c r="BTI51" s="464"/>
      <c r="BTJ51" s="464"/>
      <c r="BTK51" s="467"/>
      <c r="BTL51" s="467"/>
      <c r="BTM51" s="467"/>
      <c r="BTN51" s="467"/>
      <c r="BTO51" s="284">
        <v>7500000</v>
      </c>
      <c r="BTP51" s="276" t="s">
        <v>150</v>
      </c>
      <c r="BTQ51" s="464"/>
      <c r="BTR51" s="464"/>
      <c r="BTS51" s="467"/>
      <c r="BTT51" s="467"/>
      <c r="BTU51" s="467"/>
      <c r="BTV51" s="467"/>
      <c r="BTW51" s="284">
        <v>7500000</v>
      </c>
      <c r="BTX51" s="276" t="s">
        <v>150</v>
      </c>
      <c r="BTY51" s="464"/>
      <c r="BTZ51" s="464"/>
      <c r="BUA51" s="467"/>
      <c r="BUB51" s="467"/>
      <c r="BUC51" s="467"/>
      <c r="BUD51" s="467"/>
      <c r="BUE51" s="284">
        <v>7500000</v>
      </c>
      <c r="BUF51" s="276" t="s">
        <v>150</v>
      </c>
      <c r="BUG51" s="464"/>
      <c r="BUH51" s="464"/>
      <c r="BUI51" s="467"/>
      <c r="BUJ51" s="467"/>
      <c r="BUK51" s="467"/>
      <c r="BUL51" s="467"/>
      <c r="BUM51" s="284">
        <v>7500000</v>
      </c>
      <c r="BUN51" s="276" t="s">
        <v>150</v>
      </c>
      <c r="BUO51" s="464"/>
      <c r="BUP51" s="464"/>
      <c r="BUQ51" s="467"/>
      <c r="BUR51" s="467"/>
      <c r="BUS51" s="467"/>
      <c r="BUT51" s="467"/>
      <c r="BUU51" s="284">
        <v>7500000</v>
      </c>
      <c r="BUV51" s="276" t="s">
        <v>150</v>
      </c>
      <c r="BUW51" s="464"/>
      <c r="BUX51" s="464"/>
      <c r="BUY51" s="467"/>
      <c r="BUZ51" s="467"/>
      <c r="BVA51" s="467"/>
      <c r="BVB51" s="467"/>
      <c r="BVC51" s="284">
        <v>7500000</v>
      </c>
      <c r="BVD51" s="276" t="s">
        <v>150</v>
      </c>
      <c r="BVE51" s="464"/>
      <c r="BVF51" s="464"/>
      <c r="BVG51" s="467"/>
      <c r="BVH51" s="467"/>
      <c r="BVI51" s="467"/>
      <c r="BVJ51" s="467"/>
      <c r="BVK51" s="284">
        <v>7500000</v>
      </c>
      <c r="BVL51" s="276" t="s">
        <v>150</v>
      </c>
      <c r="BVM51" s="464"/>
      <c r="BVN51" s="464"/>
      <c r="BVO51" s="467"/>
      <c r="BVP51" s="467"/>
      <c r="BVQ51" s="467"/>
      <c r="BVR51" s="467"/>
      <c r="BVS51" s="284">
        <v>7500000</v>
      </c>
      <c r="BVT51" s="276" t="s">
        <v>150</v>
      </c>
      <c r="BVU51" s="464"/>
      <c r="BVV51" s="464"/>
      <c r="BVW51" s="467"/>
      <c r="BVX51" s="467"/>
      <c r="BVY51" s="467"/>
      <c r="BVZ51" s="467"/>
      <c r="BWA51" s="284">
        <v>7500000</v>
      </c>
      <c r="BWB51" s="276" t="s">
        <v>150</v>
      </c>
      <c r="BWC51" s="464"/>
      <c r="BWD51" s="464"/>
      <c r="BWE51" s="467"/>
      <c r="BWF51" s="467"/>
      <c r="BWG51" s="467"/>
      <c r="BWH51" s="467"/>
      <c r="BWI51" s="284">
        <v>7500000</v>
      </c>
      <c r="BWJ51" s="276" t="s">
        <v>150</v>
      </c>
      <c r="BWK51" s="464"/>
      <c r="BWL51" s="464"/>
      <c r="BWM51" s="467"/>
      <c r="BWN51" s="467"/>
      <c r="BWO51" s="467"/>
      <c r="BWP51" s="467"/>
      <c r="BWQ51" s="284">
        <v>7500000</v>
      </c>
      <c r="BWR51" s="276" t="s">
        <v>150</v>
      </c>
      <c r="BWS51" s="464"/>
      <c r="BWT51" s="464"/>
      <c r="BWU51" s="467"/>
      <c r="BWV51" s="467"/>
      <c r="BWW51" s="467"/>
      <c r="BWX51" s="467"/>
      <c r="BWY51" s="284">
        <v>7500000</v>
      </c>
      <c r="BWZ51" s="276" t="s">
        <v>150</v>
      </c>
      <c r="BXA51" s="464"/>
      <c r="BXB51" s="464"/>
      <c r="BXC51" s="467"/>
      <c r="BXD51" s="467"/>
      <c r="BXE51" s="467"/>
      <c r="BXF51" s="467"/>
      <c r="BXG51" s="284">
        <v>7500000</v>
      </c>
      <c r="BXH51" s="276" t="s">
        <v>150</v>
      </c>
      <c r="BXI51" s="464"/>
      <c r="BXJ51" s="464"/>
      <c r="BXK51" s="467"/>
      <c r="BXL51" s="467"/>
      <c r="BXM51" s="467"/>
      <c r="BXN51" s="467"/>
      <c r="BXO51" s="284">
        <v>7500000</v>
      </c>
      <c r="BXP51" s="276" t="s">
        <v>150</v>
      </c>
      <c r="BXQ51" s="464"/>
      <c r="BXR51" s="464"/>
      <c r="BXS51" s="467"/>
      <c r="BXT51" s="467"/>
      <c r="BXU51" s="467"/>
      <c r="BXV51" s="467"/>
      <c r="BXW51" s="284">
        <v>7500000</v>
      </c>
      <c r="BXX51" s="276" t="s">
        <v>150</v>
      </c>
      <c r="BXY51" s="464"/>
      <c r="BXZ51" s="464"/>
      <c r="BYA51" s="467"/>
      <c r="BYB51" s="467"/>
      <c r="BYC51" s="467"/>
      <c r="BYD51" s="467"/>
      <c r="BYE51" s="284">
        <v>7500000</v>
      </c>
      <c r="BYF51" s="276" t="s">
        <v>150</v>
      </c>
      <c r="BYG51" s="464"/>
      <c r="BYH51" s="464"/>
      <c r="BYI51" s="467"/>
      <c r="BYJ51" s="467"/>
      <c r="BYK51" s="467"/>
      <c r="BYL51" s="467"/>
      <c r="BYM51" s="284">
        <v>7500000</v>
      </c>
      <c r="BYN51" s="276" t="s">
        <v>150</v>
      </c>
      <c r="BYO51" s="464"/>
      <c r="BYP51" s="464"/>
      <c r="BYQ51" s="467"/>
      <c r="BYR51" s="467"/>
      <c r="BYS51" s="467"/>
      <c r="BYT51" s="467"/>
      <c r="BYU51" s="284">
        <v>7500000</v>
      </c>
      <c r="BYV51" s="276" t="s">
        <v>150</v>
      </c>
      <c r="BYW51" s="464"/>
      <c r="BYX51" s="464"/>
      <c r="BYY51" s="467"/>
      <c r="BYZ51" s="467"/>
      <c r="BZA51" s="467"/>
      <c r="BZB51" s="467"/>
      <c r="BZC51" s="284">
        <v>7500000</v>
      </c>
      <c r="BZD51" s="276" t="s">
        <v>150</v>
      </c>
      <c r="BZE51" s="464"/>
      <c r="BZF51" s="464"/>
      <c r="BZG51" s="467"/>
      <c r="BZH51" s="467"/>
      <c r="BZI51" s="467"/>
      <c r="BZJ51" s="467"/>
      <c r="BZK51" s="284">
        <v>7500000</v>
      </c>
      <c r="BZL51" s="276" t="s">
        <v>150</v>
      </c>
      <c r="BZM51" s="464"/>
      <c r="BZN51" s="464"/>
      <c r="BZO51" s="467"/>
      <c r="BZP51" s="467"/>
      <c r="BZQ51" s="467"/>
      <c r="BZR51" s="467"/>
      <c r="BZS51" s="284">
        <v>7500000</v>
      </c>
      <c r="BZT51" s="276" t="s">
        <v>150</v>
      </c>
      <c r="BZU51" s="464"/>
      <c r="BZV51" s="464"/>
      <c r="BZW51" s="467"/>
      <c r="BZX51" s="467"/>
      <c r="BZY51" s="467"/>
      <c r="BZZ51" s="467"/>
      <c r="CAA51" s="284">
        <v>7500000</v>
      </c>
      <c r="CAB51" s="276" t="s">
        <v>150</v>
      </c>
      <c r="CAC51" s="464"/>
      <c r="CAD51" s="464"/>
      <c r="CAE51" s="467"/>
      <c r="CAF51" s="467"/>
      <c r="CAG51" s="467"/>
      <c r="CAH51" s="467"/>
      <c r="CAI51" s="284">
        <v>7500000</v>
      </c>
      <c r="CAJ51" s="276" t="s">
        <v>150</v>
      </c>
      <c r="CAK51" s="464"/>
      <c r="CAL51" s="464"/>
      <c r="CAM51" s="467"/>
      <c r="CAN51" s="467"/>
      <c r="CAO51" s="467"/>
      <c r="CAP51" s="467"/>
      <c r="CAQ51" s="284">
        <v>7500000</v>
      </c>
      <c r="CAR51" s="276" t="s">
        <v>150</v>
      </c>
      <c r="CAS51" s="464"/>
      <c r="CAT51" s="464"/>
      <c r="CAU51" s="467"/>
      <c r="CAV51" s="467"/>
      <c r="CAW51" s="467"/>
      <c r="CAX51" s="467"/>
      <c r="CAY51" s="284">
        <v>7500000</v>
      </c>
      <c r="CAZ51" s="276" t="s">
        <v>150</v>
      </c>
      <c r="CBA51" s="464"/>
      <c r="CBB51" s="464"/>
      <c r="CBC51" s="467"/>
      <c r="CBD51" s="467"/>
      <c r="CBE51" s="467"/>
      <c r="CBF51" s="467"/>
      <c r="CBG51" s="284">
        <v>7500000</v>
      </c>
      <c r="CBH51" s="276" t="s">
        <v>150</v>
      </c>
      <c r="CBI51" s="464"/>
      <c r="CBJ51" s="464"/>
      <c r="CBK51" s="467"/>
      <c r="CBL51" s="467"/>
      <c r="CBM51" s="467"/>
      <c r="CBN51" s="467"/>
      <c r="CBO51" s="284">
        <v>7500000</v>
      </c>
      <c r="CBP51" s="276" t="s">
        <v>150</v>
      </c>
      <c r="CBQ51" s="464"/>
      <c r="CBR51" s="464"/>
      <c r="CBS51" s="467"/>
      <c r="CBT51" s="467"/>
      <c r="CBU51" s="467"/>
      <c r="CBV51" s="467"/>
      <c r="CBW51" s="284">
        <v>7500000</v>
      </c>
      <c r="CBX51" s="276" t="s">
        <v>150</v>
      </c>
      <c r="CBY51" s="464"/>
      <c r="CBZ51" s="464"/>
      <c r="CCA51" s="467"/>
      <c r="CCB51" s="467"/>
      <c r="CCC51" s="467"/>
      <c r="CCD51" s="467"/>
      <c r="CCE51" s="284">
        <v>7500000</v>
      </c>
      <c r="CCF51" s="276" t="s">
        <v>150</v>
      </c>
      <c r="CCG51" s="464"/>
      <c r="CCH51" s="464"/>
      <c r="CCI51" s="467"/>
      <c r="CCJ51" s="467"/>
      <c r="CCK51" s="467"/>
      <c r="CCL51" s="467"/>
      <c r="CCM51" s="284">
        <v>7500000</v>
      </c>
      <c r="CCN51" s="276" t="s">
        <v>150</v>
      </c>
      <c r="CCO51" s="464"/>
      <c r="CCP51" s="464"/>
      <c r="CCQ51" s="467"/>
      <c r="CCR51" s="467"/>
      <c r="CCS51" s="467"/>
      <c r="CCT51" s="467"/>
      <c r="CCU51" s="284">
        <v>7500000</v>
      </c>
      <c r="CCV51" s="276" t="s">
        <v>150</v>
      </c>
      <c r="CCW51" s="464"/>
      <c r="CCX51" s="464"/>
      <c r="CCY51" s="467"/>
      <c r="CCZ51" s="467"/>
      <c r="CDA51" s="467"/>
      <c r="CDB51" s="467"/>
      <c r="CDC51" s="284">
        <v>7500000</v>
      </c>
      <c r="CDD51" s="276" t="s">
        <v>150</v>
      </c>
      <c r="CDE51" s="464"/>
      <c r="CDF51" s="464"/>
      <c r="CDG51" s="467"/>
      <c r="CDH51" s="467"/>
      <c r="CDI51" s="467"/>
      <c r="CDJ51" s="467"/>
      <c r="CDK51" s="284">
        <v>7500000</v>
      </c>
      <c r="CDL51" s="276" t="s">
        <v>150</v>
      </c>
      <c r="CDM51" s="464"/>
      <c r="CDN51" s="464"/>
      <c r="CDO51" s="467"/>
      <c r="CDP51" s="467"/>
      <c r="CDQ51" s="467"/>
      <c r="CDR51" s="467"/>
      <c r="CDS51" s="284">
        <v>7500000</v>
      </c>
      <c r="CDT51" s="276" t="s">
        <v>150</v>
      </c>
      <c r="CDU51" s="464"/>
      <c r="CDV51" s="464"/>
      <c r="CDW51" s="467"/>
      <c r="CDX51" s="467"/>
      <c r="CDY51" s="467"/>
      <c r="CDZ51" s="467"/>
      <c r="CEA51" s="284">
        <v>7500000</v>
      </c>
      <c r="CEB51" s="276" t="s">
        <v>150</v>
      </c>
      <c r="CEC51" s="464"/>
      <c r="CED51" s="464"/>
      <c r="CEE51" s="467"/>
      <c r="CEF51" s="467"/>
      <c r="CEG51" s="467"/>
      <c r="CEH51" s="467"/>
      <c r="CEI51" s="284">
        <v>7500000</v>
      </c>
      <c r="CEJ51" s="276" t="s">
        <v>150</v>
      </c>
      <c r="CEK51" s="464"/>
      <c r="CEL51" s="464"/>
      <c r="CEM51" s="467"/>
      <c r="CEN51" s="467"/>
      <c r="CEO51" s="467"/>
      <c r="CEP51" s="467"/>
      <c r="CEQ51" s="284">
        <v>7500000</v>
      </c>
      <c r="CER51" s="276" t="s">
        <v>150</v>
      </c>
      <c r="CES51" s="464"/>
      <c r="CET51" s="464"/>
      <c r="CEU51" s="467"/>
      <c r="CEV51" s="467"/>
      <c r="CEW51" s="467"/>
      <c r="CEX51" s="467"/>
      <c r="CEY51" s="284">
        <v>7500000</v>
      </c>
      <c r="CEZ51" s="276" t="s">
        <v>150</v>
      </c>
      <c r="CFA51" s="464"/>
      <c r="CFB51" s="464"/>
      <c r="CFC51" s="467"/>
      <c r="CFD51" s="467"/>
      <c r="CFE51" s="467"/>
      <c r="CFF51" s="467"/>
      <c r="CFG51" s="284">
        <v>7500000</v>
      </c>
      <c r="CFH51" s="276" t="s">
        <v>150</v>
      </c>
      <c r="CFI51" s="464"/>
      <c r="CFJ51" s="464"/>
      <c r="CFK51" s="467"/>
      <c r="CFL51" s="467"/>
      <c r="CFM51" s="467"/>
      <c r="CFN51" s="467"/>
      <c r="CFO51" s="284">
        <v>7500000</v>
      </c>
      <c r="CFP51" s="276" t="s">
        <v>150</v>
      </c>
      <c r="CFQ51" s="464"/>
      <c r="CFR51" s="464"/>
      <c r="CFS51" s="467"/>
      <c r="CFT51" s="467"/>
      <c r="CFU51" s="467"/>
      <c r="CFV51" s="467"/>
      <c r="CFW51" s="284">
        <v>7500000</v>
      </c>
      <c r="CFX51" s="276" t="s">
        <v>150</v>
      </c>
      <c r="CFY51" s="464"/>
      <c r="CFZ51" s="464"/>
      <c r="CGA51" s="467"/>
      <c r="CGB51" s="467"/>
      <c r="CGC51" s="467"/>
      <c r="CGD51" s="467"/>
      <c r="CGE51" s="284">
        <v>7500000</v>
      </c>
      <c r="CGF51" s="276" t="s">
        <v>150</v>
      </c>
      <c r="CGG51" s="464"/>
      <c r="CGH51" s="464"/>
      <c r="CGI51" s="467"/>
      <c r="CGJ51" s="467"/>
      <c r="CGK51" s="467"/>
      <c r="CGL51" s="467"/>
      <c r="CGM51" s="284">
        <v>7500000</v>
      </c>
      <c r="CGN51" s="276" t="s">
        <v>150</v>
      </c>
      <c r="CGO51" s="464"/>
      <c r="CGP51" s="464"/>
      <c r="CGQ51" s="467"/>
      <c r="CGR51" s="467"/>
      <c r="CGS51" s="467"/>
      <c r="CGT51" s="467"/>
      <c r="CGU51" s="284">
        <v>7500000</v>
      </c>
      <c r="CGV51" s="276" t="s">
        <v>150</v>
      </c>
      <c r="CGW51" s="464"/>
      <c r="CGX51" s="464"/>
      <c r="CGY51" s="467"/>
      <c r="CGZ51" s="467"/>
      <c r="CHA51" s="467"/>
      <c r="CHB51" s="467"/>
      <c r="CHC51" s="284">
        <v>7500000</v>
      </c>
      <c r="CHD51" s="276" t="s">
        <v>150</v>
      </c>
      <c r="CHE51" s="464"/>
      <c r="CHF51" s="464"/>
      <c r="CHG51" s="467"/>
      <c r="CHH51" s="467"/>
      <c r="CHI51" s="467"/>
      <c r="CHJ51" s="467"/>
      <c r="CHK51" s="284">
        <v>7500000</v>
      </c>
      <c r="CHL51" s="276" t="s">
        <v>150</v>
      </c>
      <c r="CHM51" s="464"/>
      <c r="CHN51" s="464"/>
      <c r="CHO51" s="467"/>
      <c r="CHP51" s="467"/>
      <c r="CHQ51" s="467"/>
      <c r="CHR51" s="467"/>
      <c r="CHS51" s="284">
        <v>7500000</v>
      </c>
      <c r="CHT51" s="276" t="s">
        <v>150</v>
      </c>
      <c r="CHU51" s="464"/>
      <c r="CHV51" s="464"/>
      <c r="CHW51" s="467"/>
      <c r="CHX51" s="467"/>
      <c r="CHY51" s="467"/>
      <c r="CHZ51" s="467"/>
      <c r="CIA51" s="284">
        <v>7500000</v>
      </c>
      <c r="CIB51" s="276" t="s">
        <v>150</v>
      </c>
      <c r="CIC51" s="464"/>
      <c r="CID51" s="464"/>
      <c r="CIE51" s="467"/>
      <c r="CIF51" s="467"/>
      <c r="CIG51" s="467"/>
      <c r="CIH51" s="467"/>
      <c r="CII51" s="284">
        <v>7500000</v>
      </c>
      <c r="CIJ51" s="276" t="s">
        <v>150</v>
      </c>
      <c r="CIK51" s="464"/>
      <c r="CIL51" s="464"/>
      <c r="CIM51" s="467"/>
      <c r="CIN51" s="467"/>
      <c r="CIO51" s="467"/>
      <c r="CIP51" s="467"/>
      <c r="CIQ51" s="284">
        <v>7500000</v>
      </c>
      <c r="CIR51" s="276" t="s">
        <v>150</v>
      </c>
      <c r="CIS51" s="464"/>
      <c r="CIT51" s="464"/>
      <c r="CIU51" s="467"/>
      <c r="CIV51" s="467"/>
      <c r="CIW51" s="467"/>
      <c r="CIX51" s="467"/>
      <c r="CIY51" s="284">
        <v>7500000</v>
      </c>
      <c r="CIZ51" s="276" t="s">
        <v>150</v>
      </c>
      <c r="CJA51" s="464"/>
      <c r="CJB51" s="464"/>
      <c r="CJC51" s="467"/>
      <c r="CJD51" s="467"/>
      <c r="CJE51" s="467"/>
      <c r="CJF51" s="467"/>
      <c r="CJG51" s="284">
        <v>7500000</v>
      </c>
      <c r="CJH51" s="276" t="s">
        <v>150</v>
      </c>
      <c r="CJI51" s="464"/>
      <c r="CJJ51" s="464"/>
      <c r="CJK51" s="467"/>
      <c r="CJL51" s="467"/>
      <c r="CJM51" s="467"/>
      <c r="CJN51" s="467"/>
      <c r="CJO51" s="284">
        <v>7500000</v>
      </c>
      <c r="CJP51" s="276" t="s">
        <v>150</v>
      </c>
      <c r="CJQ51" s="464"/>
      <c r="CJR51" s="464"/>
      <c r="CJS51" s="467"/>
      <c r="CJT51" s="467"/>
      <c r="CJU51" s="467"/>
      <c r="CJV51" s="467"/>
      <c r="CJW51" s="284">
        <v>7500000</v>
      </c>
      <c r="CJX51" s="276" t="s">
        <v>150</v>
      </c>
      <c r="CJY51" s="464"/>
      <c r="CJZ51" s="464"/>
      <c r="CKA51" s="467"/>
      <c r="CKB51" s="467"/>
      <c r="CKC51" s="467"/>
      <c r="CKD51" s="467"/>
      <c r="CKE51" s="284">
        <v>7500000</v>
      </c>
      <c r="CKF51" s="276" t="s">
        <v>150</v>
      </c>
      <c r="CKG51" s="464"/>
      <c r="CKH51" s="464"/>
      <c r="CKI51" s="467"/>
      <c r="CKJ51" s="467"/>
      <c r="CKK51" s="467"/>
      <c r="CKL51" s="467"/>
      <c r="CKM51" s="284">
        <v>7500000</v>
      </c>
      <c r="CKN51" s="276" t="s">
        <v>150</v>
      </c>
      <c r="CKO51" s="464"/>
      <c r="CKP51" s="464"/>
      <c r="CKQ51" s="467"/>
      <c r="CKR51" s="467"/>
      <c r="CKS51" s="467"/>
      <c r="CKT51" s="467"/>
      <c r="CKU51" s="284">
        <v>7500000</v>
      </c>
      <c r="CKV51" s="276" t="s">
        <v>150</v>
      </c>
      <c r="CKW51" s="464"/>
      <c r="CKX51" s="464"/>
      <c r="CKY51" s="467"/>
      <c r="CKZ51" s="467"/>
      <c r="CLA51" s="467"/>
      <c r="CLB51" s="467"/>
      <c r="CLC51" s="284">
        <v>7500000</v>
      </c>
      <c r="CLD51" s="276" t="s">
        <v>150</v>
      </c>
      <c r="CLE51" s="464"/>
      <c r="CLF51" s="464"/>
      <c r="CLG51" s="467"/>
      <c r="CLH51" s="467"/>
      <c r="CLI51" s="467"/>
      <c r="CLJ51" s="467"/>
      <c r="CLK51" s="284">
        <v>7500000</v>
      </c>
      <c r="CLL51" s="276" t="s">
        <v>150</v>
      </c>
      <c r="CLM51" s="464"/>
      <c r="CLN51" s="464"/>
      <c r="CLO51" s="467"/>
      <c r="CLP51" s="467"/>
      <c r="CLQ51" s="467"/>
      <c r="CLR51" s="467"/>
      <c r="CLS51" s="284">
        <v>7500000</v>
      </c>
      <c r="CLT51" s="276" t="s">
        <v>150</v>
      </c>
      <c r="CLU51" s="464"/>
      <c r="CLV51" s="464"/>
      <c r="CLW51" s="467"/>
      <c r="CLX51" s="467"/>
      <c r="CLY51" s="467"/>
      <c r="CLZ51" s="467"/>
      <c r="CMA51" s="284">
        <v>7500000</v>
      </c>
      <c r="CMB51" s="276" t="s">
        <v>150</v>
      </c>
      <c r="CMC51" s="464"/>
      <c r="CMD51" s="464"/>
      <c r="CME51" s="467"/>
      <c r="CMF51" s="467"/>
      <c r="CMG51" s="467"/>
      <c r="CMH51" s="467"/>
      <c r="CMI51" s="284">
        <v>7500000</v>
      </c>
      <c r="CMJ51" s="276" t="s">
        <v>150</v>
      </c>
      <c r="CMK51" s="464"/>
      <c r="CML51" s="464"/>
      <c r="CMM51" s="467"/>
      <c r="CMN51" s="467"/>
      <c r="CMO51" s="467"/>
      <c r="CMP51" s="467"/>
      <c r="CMQ51" s="284">
        <v>7500000</v>
      </c>
      <c r="CMR51" s="276" t="s">
        <v>150</v>
      </c>
      <c r="CMS51" s="464"/>
      <c r="CMT51" s="464"/>
      <c r="CMU51" s="467"/>
      <c r="CMV51" s="467"/>
      <c r="CMW51" s="467"/>
      <c r="CMX51" s="467"/>
      <c r="CMY51" s="284">
        <v>7500000</v>
      </c>
      <c r="CMZ51" s="276" t="s">
        <v>150</v>
      </c>
      <c r="CNA51" s="464"/>
      <c r="CNB51" s="464"/>
      <c r="CNC51" s="467"/>
      <c r="CND51" s="467"/>
      <c r="CNE51" s="467"/>
      <c r="CNF51" s="467"/>
      <c r="CNG51" s="284">
        <v>7500000</v>
      </c>
      <c r="CNH51" s="276" t="s">
        <v>150</v>
      </c>
      <c r="CNI51" s="464"/>
      <c r="CNJ51" s="464"/>
      <c r="CNK51" s="467"/>
      <c r="CNL51" s="467"/>
      <c r="CNM51" s="467"/>
      <c r="CNN51" s="467"/>
      <c r="CNO51" s="284">
        <v>7500000</v>
      </c>
      <c r="CNP51" s="276" t="s">
        <v>150</v>
      </c>
      <c r="CNQ51" s="464"/>
      <c r="CNR51" s="464"/>
      <c r="CNS51" s="467"/>
      <c r="CNT51" s="467"/>
      <c r="CNU51" s="467"/>
      <c r="CNV51" s="467"/>
      <c r="CNW51" s="284">
        <v>7500000</v>
      </c>
      <c r="CNX51" s="276" t="s">
        <v>150</v>
      </c>
      <c r="CNY51" s="464"/>
      <c r="CNZ51" s="464"/>
      <c r="COA51" s="467"/>
      <c r="COB51" s="467"/>
      <c r="COC51" s="467"/>
      <c r="COD51" s="467"/>
      <c r="COE51" s="284">
        <v>7500000</v>
      </c>
      <c r="COF51" s="276" t="s">
        <v>150</v>
      </c>
      <c r="COG51" s="464"/>
      <c r="COH51" s="464"/>
      <c r="COI51" s="467"/>
      <c r="COJ51" s="467"/>
      <c r="COK51" s="467"/>
      <c r="COL51" s="467"/>
      <c r="COM51" s="284">
        <v>7500000</v>
      </c>
      <c r="CON51" s="276" t="s">
        <v>150</v>
      </c>
      <c r="COO51" s="464"/>
      <c r="COP51" s="464"/>
      <c r="COQ51" s="467"/>
      <c r="COR51" s="467"/>
      <c r="COS51" s="467"/>
      <c r="COT51" s="467"/>
      <c r="COU51" s="284">
        <v>7500000</v>
      </c>
      <c r="COV51" s="276" t="s">
        <v>150</v>
      </c>
      <c r="COW51" s="464"/>
      <c r="COX51" s="464"/>
      <c r="COY51" s="467"/>
      <c r="COZ51" s="467"/>
      <c r="CPA51" s="467"/>
      <c r="CPB51" s="467"/>
      <c r="CPC51" s="284">
        <v>7500000</v>
      </c>
      <c r="CPD51" s="276" t="s">
        <v>150</v>
      </c>
      <c r="CPE51" s="464"/>
      <c r="CPF51" s="464"/>
      <c r="CPG51" s="467"/>
      <c r="CPH51" s="467"/>
      <c r="CPI51" s="467"/>
      <c r="CPJ51" s="467"/>
      <c r="CPK51" s="284">
        <v>7500000</v>
      </c>
      <c r="CPL51" s="276" t="s">
        <v>150</v>
      </c>
      <c r="CPM51" s="464"/>
      <c r="CPN51" s="464"/>
      <c r="CPO51" s="467"/>
      <c r="CPP51" s="467"/>
      <c r="CPQ51" s="467"/>
      <c r="CPR51" s="467"/>
      <c r="CPS51" s="284">
        <v>7500000</v>
      </c>
      <c r="CPT51" s="276" t="s">
        <v>150</v>
      </c>
      <c r="CPU51" s="464"/>
      <c r="CPV51" s="464"/>
      <c r="CPW51" s="467"/>
      <c r="CPX51" s="467"/>
      <c r="CPY51" s="467"/>
      <c r="CPZ51" s="467"/>
      <c r="CQA51" s="284">
        <v>7500000</v>
      </c>
      <c r="CQB51" s="276" t="s">
        <v>150</v>
      </c>
      <c r="CQC51" s="464"/>
      <c r="CQD51" s="464"/>
      <c r="CQE51" s="467"/>
      <c r="CQF51" s="467"/>
      <c r="CQG51" s="467"/>
      <c r="CQH51" s="467"/>
      <c r="CQI51" s="284">
        <v>7500000</v>
      </c>
      <c r="CQJ51" s="276" t="s">
        <v>150</v>
      </c>
      <c r="CQK51" s="464"/>
      <c r="CQL51" s="464"/>
      <c r="CQM51" s="467"/>
      <c r="CQN51" s="467"/>
      <c r="CQO51" s="467"/>
      <c r="CQP51" s="467"/>
      <c r="CQQ51" s="284">
        <v>7500000</v>
      </c>
      <c r="CQR51" s="276" t="s">
        <v>150</v>
      </c>
      <c r="CQS51" s="464"/>
      <c r="CQT51" s="464"/>
      <c r="CQU51" s="467"/>
      <c r="CQV51" s="467"/>
      <c r="CQW51" s="467"/>
      <c r="CQX51" s="467"/>
      <c r="CQY51" s="284">
        <v>7500000</v>
      </c>
      <c r="CQZ51" s="276" t="s">
        <v>150</v>
      </c>
      <c r="CRA51" s="464"/>
      <c r="CRB51" s="464"/>
      <c r="CRC51" s="467"/>
      <c r="CRD51" s="467"/>
      <c r="CRE51" s="467"/>
      <c r="CRF51" s="467"/>
      <c r="CRG51" s="284">
        <v>7500000</v>
      </c>
      <c r="CRH51" s="276" t="s">
        <v>150</v>
      </c>
      <c r="CRI51" s="464"/>
      <c r="CRJ51" s="464"/>
      <c r="CRK51" s="467"/>
      <c r="CRL51" s="467"/>
      <c r="CRM51" s="467"/>
      <c r="CRN51" s="467"/>
      <c r="CRO51" s="284">
        <v>7500000</v>
      </c>
      <c r="CRP51" s="276" t="s">
        <v>150</v>
      </c>
      <c r="CRQ51" s="464"/>
      <c r="CRR51" s="464"/>
      <c r="CRS51" s="467"/>
      <c r="CRT51" s="467"/>
      <c r="CRU51" s="467"/>
      <c r="CRV51" s="467"/>
      <c r="CRW51" s="284">
        <v>7500000</v>
      </c>
      <c r="CRX51" s="276" t="s">
        <v>150</v>
      </c>
      <c r="CRY51" s="464"/>
      <c r="CRZ51" s="464"/>
      <c r="CSA51" s="467"/>
      <c r="CSB51" s="467"/>
      <c r="CSC51" s="467"/>
      <c r="CSD51" s="467"/>
      <c r="CSE51" s="284">
        <v>7500000</v>
      </c>
      <c r="CSF51" s="276" t="s">
        <v>150</v>
      </c>
      <c r="CSG51" s="464"/>
      <c r="CSH51" s="464"/>
      <c r="CSI51" s="467"/>
      <c r="CSJ51" s="467"/>
      <c r="CSK51" s="467"/>
      <c r="CSL51" s="467"/>
      <c r="CSM51" s="284">
        <v>7500000</v>
      </c>
      <c r="CSN51" s="276" t="s">
        <v>150</v>
      </c>
      <c r="CSO51" s="464"/>
      <c r="CSP51" s="464"/>
      <c r="CSQ51" s="467"/>
      <c r="CSR51" s="467"/>
      <c r="CSS51" s="467"/>
      <c r="CST51" s="467"/>
      <c r="CSU51" s="284">
        <v>7500000</v>
      </c>
      <c r="CSV51" s="276" t="s">
        <v>150</v>
      </c>
      <c r="CSW51" s="464"/>
      <c r="CSX51" s="464"/>
      <c r="CSY51" s="467"/>
      <c r="CSZ51" s="467"/>
      <c r="CTA51" s="467"/>
      <c r="CTB51" s="467"/>
      <c r="CTC51" s="284">
        <v>7500000</v>
      </c>
      <c r="CTD51" s="276" t="s">
        <v>150</v>
      </c>
      <c r="CTE51" s="464"/>
      <c r="CTF51" s="464"/>
      <c r="CTG51" s="467"/>
      <c r="CTH51" s="467"/>
      <c r="CTI51" s="467"/>
      <c r="CTJ51" s="467"/>
      <c r="CTK51" s="284">
        <v>7500000</v>
      </c>
      <c r="CTL51" s="276" t="s">
        <v>150</v>
      </c>
      <c r="CTM51" s="464"/>
      <c r="CTN51" s="464"/>
      <c r="CTO51" s="467"/>
      <c r="CTP51" s="467"/>
      <c r="CTQ51" s="467"/>
      <c r="CTR51" s="467"/>
      <c r="CTS51" s="284">
        <v>7500000</v>
      </c>
      <c r="CTT51" s="276" t="s">
        <v>150</v>
      </c>
      <c r="CTU51" s="464"/>
      <c r="CTV51" s="464"/>
      <c r="CTW51" s="467"/>
      <c r="CTX51" s="467"/>
      <c r="CTY51" s="467"/>
      <c r="CTZ51" s="467"/>
      <c r="CUA51" s="284">
        <v>7500000</v>
      </c>
      <c r="CUB51" s="276" t="s">
        <v>150</v>
      </c>
      <c r="CUC51" s="464"/>
      <c r="CUD51" s="464"/>
      <c r="CUE51" s="467"/>
      <c r="CUF51" s="467"/>
      <c r="CUG51" s="467"/>
      <c r="CUH51" s="467"/>
      <c r="CUI51" s="284">
        <v>7500000</v>
      </c>
      <c r="CUJ51" s="276" t="s">
        <v>150</v>
      </c>
      <c r="CUK51" s="464"/>
      <c r="CUL51" s="464"/>
      <c r="CUM51" s="467"/>
      <c r="CUN51" s="467"/>
      <c r="CUO51" s="467"/>
      <c r="CUP51" s="467"/>
      <c r="CUQ51" s="284">
        <v>7500000</v>
      </c>
      <c r="CUR51" s="276" t="s">
        <v>150</v>
      </c>
      <c r="CUS51" s="464"/>
      <c r="CUT51" s="464"/>
      <c r="CUU51" s="467"/>
      <c r="CUV51" s="467"/>
      <c r="CUW51" s="467"/>
      <c r="CUX51" s="467"/>
      <c r="CUY51" s="284">
        <v>7500000</v>
      </c>
      <c r="CUZ51" s="276" t="s">
        <v>150</v>
      </c>
      <c r="CVA51" s="464"/>
      <c r="CVB51" s="464"/>
      <c r="CVC51" s="467"/>
      <c r="CVD51" s="467"/>
      <c r="CVE51" s="467"/>
      <c r="CVF51" s="467"/>
      <c r="CVG51" s="284">
        <v>7500000</v>
      </c>
      <c r="CVH51" s="276" t="s">
        <v>150</v>
      </c>
      <c r="CVI51" s="464"/>
      <c r="CVJ51" s="464"/>
      <c r="CVK51" s="467"/>
      <c r="CVL51" s="467"/>
      <c r="CVM51" s="467"/>
      <c r="CVN51" s="467"/>
      <c r="CVO51" s="284">
        <v>7500000</v>
      </c>
      <c r="CVP51" s="276" t="s">
        <v>150</v>
      </c>
      <c r="CVQ51" s="464"/>
      <c r="CVR51" s="464"/>
      <c r="CVS51" s="467"/>
      <c r="CVT51" s="467"/>
      <c r="CVU51" s="467"/>
      <c r="CVV51" s="467"/>
      <c r="CVW51" s="284">
        <v>7500000</v>
      </c>
      <c r="CVX51" s="276" t="s">
        <v>150</v>
      </c>
      <c r="CVY51" s="464"/>
      <c r="CVZ51" s="464"/>
      <c r="CWA51" s="467"/>
      <c r="CWB51" s="467"/>
      <c r="CWC51" s="467"/>
      <c r="CWD51" s="467"/>
      <c r="CWE51" s="284">
        <v>7500000</v>
      </c>
      <c r="CWF51" s="276" t="s">
        <v>150</v>
      </c>
      <c r="CWG51" s="464"/>
      <c r="CWH51" s="464"/>
      <c r="CWI51" s="467"/>
      <c r="CWJ51" s="467"/>
      <c r="CWK51" s="467"/>
      <c r="CWL51" s="467"/>
      <c r="CWM51" s="284">
        <v>7500000</v>
      </c>
      <c r="CWN51" s="276" t="s">
        <v>150</v>
      </c>
      <c r="CWO51" s="464"/>
      <c r="CWP51" s="464"/>
      <c r="CWQ51" s="467"/>
      <c r="CWR51" s="467"/>
      <c r="CWS51" s="467"/>
      <c r="CWT51" s="467"/>
      <c r="CWU51" s="284">
        <v>7500000</v>
      </c>
      <c r="CWV51" s="276" t="s">
        <v>150</v>
      </c>
      <c r="CWW51" s="464"/>
      <c r="CWX51" s="464"/>
      <c r="CWY51" s="467"/>
      <c r="CWZ51" s="467"/>
      <c r="CXA51" s="467"/>
      <c r="CXB51" s="467"/>
      <c r="CXC51" s="284">
        <v>7500000</v>
      </c>
      <c r="CXD51" s="276" t="s">
        <v>150</v>
      </c>
      <c r="CXE51" s="464"/>
      <c r="CXF51" s="464"/>
      <c r="CXG51" s="467"/>
      <c r="CXH51" s="467"/>
      <c r="CXI51" s="467"/>
      <c r="CXJ51" s="467"/>
      <c r="CXK51" s="284">
        <v>7500000</v>
      </c>
      <c r="CXL51" s="276" t="s">
        <v>150</v>
      </c>
      <c r="CXM51" s="464"/>
      <c r="CXN51" s="464"/>
      <c r="CXO51" s="467"/>
      <c r="CXP51" s="467"/>
      <c r="CXQ51" s="467"/>
      <c r="CXR51" s="467"/>
      <c r="CXS51" s="284">
        <v>7500000</v>
      </c>
      <c r="CXT51" s="276" t="s">
        <v>150</v>
      </c>
      <c r="CXU51" s="464"/>
      <c r="CXV51" s="464"/>
      <c r="CXW51" s="467"/>
      <c r="CXX51" s="467"/>
      <c r="CXY51" s="467"/>
      <c r="CXZ51" s="467"/>
      <c r="CYA51" s="284">
        <v>7500000</v>
      </c>
      <c r="CYB51" s="276" t="s">
        <v>150</v>
      </c>
      <c r="CYC51" s="464"/>
      <c r="CYD51" s="464"/>
      <c r="CYE51" s="467"/>
      <c r="CYF51" s="467"/>
      <c r="CYG51" s="467"/>
      <c r="CYH51" s="467"/>
      <c r="CYI51" s="284">
        <v>7500000</v>
      </c>
      <c r="CYJ51" s="276" t="s">
        <v>150</v>
      </c>
      <c r="CYK51" s="464"/>
      <c r="CYL51" s="464"/>
      <c r="CYM51" s="467"/>
      <c r="CYN51" s="467"/>
      <c r="CYO51" s="467"/>
      <c r="CYP51" s="467"/>
      <c r="CYQ51" s="284">
        <v>7500000</v>
      </c>
      <c r="CYR51" s="276" t="s">
        <v>150</v>
      </c>
      <c r="CYS51" s="464"/>
      <c r="CYT51" s="464"/>
      <c r="CYU51" s="467"/>
      <c r="CYV51" s="467"/>
      <c r="CYW51" s="467"/>
      <c r="CYX51" s="467"/>
      <c r="CYY51" s="284">
        <v>7500000</v>
      </c>
      <c r="CYZ51" s="276" t="s">
        <v>150</v>
      </c>
      <c r="CZA51" s="464"/>
      <c r="CZB51" s="464"/>
      <c r="CZC51" s="467"/>
      <c r="CZD51" s="467"/>
      <c r="CZE51" s="467"/>
      <c r="CZF51" s="467"/>
      <c r="CZG51" s="284">
        <v>7500000</v>
      </c>
      <c r="CZH51" s="276" t="s">
        <v>150</v>
      </c>
      <c r="CZI51" s="464"/>
      <c r="CZJ51" s="464"/>
      <c r="CZK51" s="467"/>
      <c r="CZL51" s="467"/>
      <c r="CZM51" s="467"/>
      <c r="CZN51" s="467"/>
      <c r="CZO51" s="284">
        <v>7500000</v>
      </c>
      <c r="CZP51" s="276" t="s">
        <v>150</v>
      </c>
      <c r="CZQ51" s="464"/>
      <c r="CZR51" s="464"/>
      <c r="CZS51" s="467"/>
      <c r="CZT51" s="467"/>
      <c r="CZU51" s="467"/>
      <c r="CZV51" s="467"/>
      <c r="CZW51" s="284">
        <v>7500000</v>
      </c>
      <c r="CZX51" s="276" t="s">
        <v>150</v>
      </c>
      <c r="CZY51" s="464"/>
      <c r="CZZ51" s="464"/>
      <c r="DAA51" s="467"/>
      <c r="DAB51" s="467"/>
      <c r="DAC51" s="467"/>
      <c r="DAD51" s="467"/>
      <c r="DAE51" s="284">
        <v>7500000</v>
      </c>
      <c r="DAF51" s="276" t="s">
        <v>150</v>
      </c>
      <c r="DAG51" s="464"/>
      <c r="DAH51" s="464"/>
      <c r="DAI51" s="467"/>
      <c r="DAJ51" s="467"/>
      <c r="DAK51" s="467"/>
      <c r="DAL51" s="467"/>
      <c r="DAM51" s="284">
        <v>7500000</v>
      </c>
      <c r="DAN51" s="276" t="s">
        <v>150</v>
      </c>
      <c r="DAO51" s="464"/>
      <c r="DAP51" s="464"/>
      <c r="DAQ51" s="467"/>
      <c r="DAR51" s="467"/>
      <c r="DAS51" s="467"/>
      <c r="DAT51" s="467"/>
      <c r="DAU51" s="284">
        <v>7500000</v>
      </c>
      <c r="DAV51" s="276" t="s">
        <v>150</v>
      </c>
      <c r="DAW51" s="464"/>
      <c r="DAX51" s="464"/>
      <c r="DAY51" s="467"/>
      <c r="DAZ51" s="467"/>
      <c r="DBA51" s="467"/>
      <c r="DBB51" s="467"/>
      <c r="DBC51" s="284">
        <v>7500000</v>
      </c>
      <c r="DBD51" s="276" t="s">
        <v>150</v>
      </c>
      <c r="DBE51" s="464"/>
      <c r="DBF51" s="464"/>
      <c r="DBG51" s="467"/>
      <c r="DBH51" s="467"/>
      <c r="DBI51" s="467"/>
      <c r="DBJ51" s="467"/>
      <c r="DBK51" s="284">
        <v>7500000</v>
      </c>
      <c r="DBL51" s="276" t="s">
        <v>150</v>
      </c>
      <c r="DBM51" s="464"/>
      <c r="DBN51" s="464"/>
      <c r="DBO51" s="467"/>
      <c r="DBP51" s="467"/>
      <c r="DBQ51" s="467"/>
      <c r="DBR51" s="467"/>
      <c r="DBS51" s="284">
        <v>7500000</v>
      </c>
      <c r="DBT51" s="276" t="s">
        <v>150</v>
      </c>
      <c r="DBU51" s="464"/>
      <c r="DBV51" s="464"/>
      <c r="DBW51" s="467"/>
      <c r="DBX51" s="467"/>
      <c r="DBY51" s="467"/>
      <c r="DBZ51" s="467"/>
      <c r="DCA51" s="284">
        <v>7500000</v>
      </c>
      <c r="DCB51" s="276" t="s">
        <v>150</v>
      </c>
      <c r="DCC51" s="464"/>
      <c r="DCD51" s="464"/>
      <c r="DCE51" s="467"/>
      <c r="DCF51" s="467"/>
      <c r="DCG51" s="467"/>
      <c r="DCH51" s="467"/>
      <c r="DCI51" s="284">
        <v>7500000</v>
      </c>
      <c r="DCJ51" s="276" t="s">
        <v>150</v>
      </c>
      <c r="DCK51" s="464"/>
      <c r="DCL51" s="464"/>
      <c r="DCM51" s="467"/>
      <c r="DCN51" s="467"/>
      <c r="DCO51" s="467"/>
      <c r="DCP51" s="467"/>
      <c r="DCQ51" s="284">
        <v>7500000</v>
      </c>
      <c r="DCR51" s="276" t="s">
        <v>150</v>
      </c>
      <c r="DCS51" s="464"/>
      <c r="DCT51" s="464"/>
      <c r="DCU51" s="467"/>
      <c r="DCV51" s="467"/>
      <c r="DCW51" s="467"/>
      <c r="DCX51" s="467"/>
      <c r="DCY51" s="284">
        <v>7500000</v>
      </c>
      <c r="DCZ51" s="276" t="s">
        <v>150</v>
      </c>
      <c r="DDA51" s="464"/>
      <c r="DDB51" s="464"/>
      <c r="DDC51" s="467"/>
      <c r="DDD51" s="467"/>
      <c r="DDE51" s="467"/>
      <c r="DDF51" s="467"/>
      <c r="DDG51" s="284">
        <v>7500000</v>
      </c>
      <c r="DDH51" s="276" t="s">
        <v>150</v>
      </c>
      <c r="DDI51" s="464"/>
      <c r="DDJ51" s="464"/>
      <c r="DDK51" s="467"/>
      <c r="DDL51" s="467"/>
      <c r="DDM51" s="467"/>
      <c r="DDN51" s="467"/>
      <c r="DDO51" s="284">
        <v>7500000</v>
      </c>
      <c r="DDP51" s="276" t="s">
        <v>150</v>
      </c>
      <c r="DDQ51" s="464"/>
      <c r="DDR51" s="464"/>
      <c r="DDS51" s="467"/>
      <c r="DDT51" s="467"/>
      <c r="DDU51" s="467"/>
      <c r="DDV51" s="467"/>
      <c r="DDW51" s="284">
        <v>7500000</v>
      </c>
      <c r="DDX51" s="276" t="s">
        <v>150</v>
      </c>
      <c r="DDY51" s="464"/>
      <c r="DDZ51" s="464"/>
      <c r="DEA51" s="467"/>
      <c r="DEB51" s="467"/>
      <c r="DEC51" s="467"/>
      <c r="DED51" s="467"/>
      <c r="DEE51" s="284">
        <v>7500000</v>
      </c>
      <c r="DEF51" s="276" t="s">
        <v>150</v>
      </c>
      <c r="DEG51" s="464"/>
      <c r="DEH51" s="464"/>
      <c r="DEI51" s="467"/>
      <c r="DEJ51" s="467"/>
      <c r="DEK51" s="467"/>
      <c r="DEL51" s="467"/>
      <c r="DEM51" s="284">
        <v>7500000</v>
      </c>
      <c r="DEN51" s="276" t="s">
        <v>150</v>
      </c>
      <c r="DEO51" s="464"/>
      <c r="DEP51" s="464"/>
      <c r="DEQ51" s="467"/>
      <c r="DER51" s="467"/>
      <c r="DES51" s="467"/>
      <c r="DET51" s="467"/>
      <c r="DEU51" s="284">
        <v>7500000</v>
      </c>
      <c r="DEV51" s="276" t="s">
        <v>150</v>
      </c>
      <c r="DEW51" s="464"/>
      <c r="DEX51" s="464"/>
      <c r="DEY51" s="467"/>
      <c r="DEZ51" s="467"/>
      <c r="DFA51" s="467"/>
      <c r="DFB51" s="467"/>
      <c r="DFC51" s="284">
        <v>7500000</v>
      </c>
      <c r="DFD51" s="276" t="s">
        <v>150</v>
      </c>
      <c r="DFE51" s="464"/>
      <c r="DFF51" s="464"/>
      <c r="DFG51" s="467"/>
      <c r="DFH51" s="467"/>
      <c r="DFI51" s="467"/>
      <c r="DFJ51" s="467"/>
      <c r="DFK51" s="284">
        <v>7500000</v>
      </c>
      <c r="DFL51" s="276" t="s">
        <v>150</v>
      </c>
      <c r="DFM51" s="464"/>
      <c r="DFN51" s="464"/>
      <c r="DFO51" s="467"/>
      <c r="DFP51" s="467"/>
      <c r="DFQ51" s="467"/>
      <c r="DFR51" s="467"/>
      <c r="DFS51" s="284">
        <v>7500000</v>
      </c>
      <c r="DFT51" s="276" t="s">
        <v>150</v>
      </c>
      <c r="DFU51" s="464"/>
      <c r="DFV51" s="464"/>
      <c r="DFW51" s="467"/>
      <c r="DFX51" s="467"/>
      <c r="DFY51" s="467"/>
      <c r="DFZ51" s="467"/>
      <c r="DGA51" s="284">
        <v>7500000</v>
      </c>
      <c r="DGB51" s="276" t="s">
        <v>150</v>
      </c>
      <c r="DGC51" s="464"/>
      <c r="DGD51" s="464"/>
      <c r="DGE51" s="467"/>
      <c r="DGF51" s="467"/>
      <c r="DGG51" s="467"/>
      <c r="DGH51" s="467"/>
      <c r="DGI51" s="284">
        <v>7500000</v>
      </c>
      <c r="DGJ51" s="276" t="s">
        <v>150</v>
      </c>
      <c r="DGK51" s="464"/>
      <c r="DGL51" s="464"/>
      <c r="DGM51" s="467"/>
      <c r="DGN51" s="467"/>
      <c r="DGO51" s="467"/>
      <c r="DGP51" s="467"/>
      <c r="DGQ51" s="284">
        <v>7500000</v>
      </c>
      <c r="DGR51" s="276" t="s">
        <v>150</v>
      </c>
      <c r="DGS51" s="464"/>
      <c r="DGT51" s="464"/>
      <c r="DGU51" s="467"/>
      <c r="DGV51" s="467"/>
      <c r="DGW51" s="467"/>
      <c r="DGX51" s="467"/>
      <c r="DGY51" s="284">
        <v>7500000</v>
      </c>
      <c r="DGZ51" s="276" t="s">
        <v>150</v>
      </c>
      <c r="DHA51" s="464"/>
      <c r="DHB51" s="464"/>
      <c r="DHC51" s="467"/>
      <c r="DHD51" s="467"/>
      <c r="DHE51" s="467"/>
      <c r="DHF51" s="467"/>
      <c r="DHG51" s="284">
        <v>7500000</v>
      </c>
      <c r="DHH51" s="276" t="s">
        <v>150</v>
      </c>
      <c r="DHI51" s="464"/>
      <c r="DHJ51" s="464"/>
      <c r="DHK51" s="467"/>
      <c r="DHL51" s="467"/>
      <c r="DHM51" s="467"/>
      <c r="DHN51" s="467"/>
      <c r="DHO51" s="284">
        <v>7500000</v>
      </c>
      <c r="DHP51" s="276" t="s">
        <v>150</v>
      </c>
      <c r="DHQ51" s="464"/>
      <c r="DHR51" s="464"/>
      <c r="DHS51" s="467"/>
      <c r="DHT51" s="467"/>
      <c r="DHU51" s="467"/>
      <c r="DHV51" s="467"/>
      <c r="DHW51" s="284">
        <v>7500000</v>
      </c>
      <c r="DHX51" s="276" t="s">
        <v>150</v>
      </c>
      <c r="DHY51" s="464"/>
      <c r="DHZ51" s="464"/>
      <c r="DIA51" s="467"/>
      <c r="DIB51" s="467"/>
      <c r="DIC51" s="467"/>
      <c r="DID51" s="467"/>
      <c r="DIE51" s="284">
        <v>7500000</v>
      </c>
      <c r="DIF51" s="276" t="s">
        <v>150</v>
      </c>
      <c r="DIG51" s="464"/>
      <c r="DIH51" s="464"/>
      <c r="DII51" s="467"/>
      <c r="DIJ51" s="467"/>
      <c r="DIK51" s="467"/>
      <c r="DIL51" s="467"/>
      <c r="DIM51" s="284">
        <v>7500000</v>
      </c>
      <c r="DIN51" s="276" t="s">
        <v>150</v>
      </c>
      <c r="DIO51" s="464"/>
      <c r="DIP51" s="464"/>
      <c r="DIQ51" s="467"/>
      <c r="DIR51" s="467"/>
      <c r="DIS51" s="467"/>
      <c r="DIT51" s="467"/>
      <c r="DIU51" s="284">
        <v>7500000</v>
      </c>
      <c r="DIV51" s="276" t="s">
        <v>150</v>
      </c>
      <c r="DIW51" s="464"/>
      <c r="DIX51" s="464"/>
      <c r="DIY51" s="467"/>
      <c r="DIZ51" s="467"/>
      <c r="DJA51" s="467"/>
      <c r="DJB51" s="467"/>
      <c r="DJC51" s="284">
        <v>7500000</v>
      </c>
      <c r="DJD51" s="276" t="s">
        <v>150</v>
      </c>
      <c r="DJE51" s="464"/>
      <c r="DJF51" s="464"/>
      <c r="DJG51" s="467"/>
      <c r="DJH51" s="467"/>
      <c r="DJI51" s="467"/>
      <c r="DJJ51" s="467"/>
      <c r="DJK51" s="284">
        <v>7500000</v>
      </c>
      <c r="DJL51" s="276" t="s">
        <v>150</v>
      </c>
      <c r="DJM51" s="464"/>
      <c r="DJN51" s="464"/>
      <c r="DJO51" s="467"/>
      <c r="DJP51" s="467"/>
      <c r="DJQ51" s="467"/>
      <c r="DJR51" s="467"/>
      <c r="DJS51" s="284">
        <v>7500000</v>
      </c>
      <c r="DJT51" s="276" t="s">
        <v>150</v>
      </c>
      <c r="DJU51" s="464"/>
      <c r="DJV51" s="464"/>
      <c r="DJW51" s="467"/>
      <c r="DJX51" s="467"/>
      <c r="DJY51" s="467"/>
      <c r="DJZ51" s="467"/>
      <c r="DKA51" s="284">
        <v>7500000</v>
      </c>
      <c r="DKB51" s="276" t="s">
        <v>150</v>
      </c>
      <c r="DKC51" s="464"/>
      <c r="DKD51" s="464"/>
      <c r="DKE51" s="467"/>
      <c r="DKF51" s="467"/>
      <c r="DKG51" s="467"/>
      <c r="DKH51" s="467"/>
      <c r="DKI51" s="284">
        <v>7500000</v>
      </c>
      <c r="DKJ51" s="276" t="s">
        <v>150</v>
      </c>
      <c r="DKK51" s="464"/>
      <c r="DKL51" s="464"/>
      <c r="DKM51" s="467"/>
      <c r="DKN51" s="467"/>
      <c r="DKO51" s="467"/>
      <c r="DKP51" s="467"/>
      <c r="DKQ51" s="284">
        <v>7500000</v>
      </c>
      <c r="DKR51" s="276" t="s">
        <v>150</v>
      </c>
      <c r="DKS51" s="464"/>
      <c r="DKT51" s="464"/>
      <c r="DKU51" s="467"/>
      <c r="DKV51" s="467"/>
      <c r="DKW51" s="467"/>
      <c r="DKX51" s="467"/>
      <c r="DKY51" s="284">
        <v>7500000</v>
      </c>
      <c r="DKZ51" s="276" t="s">
        <v>150</v>
      </c>
      <c r="DLA51" s="464"/>
      <c r="DLB51" s="464"/>
      <c r="DLC51" s="467"/>
      <c r="DLD51" s="467"/>
      <c r="DLE51" s="467"/>
      <c r="DLF51" s="467"/>
      <c r="DLG51" s="284">
        <v>7500000</v>
      </c>
      <c r="DLH51" s="276" t="s">
        <v>150</v>
      </c>
      <c r="DLI51" s="464"/>
      <c r="DLJ51" s="464"/>
      <c r="DLK51" s="467"/>
      <c r="DLL51" s="467"/>
      <c r="DLM51" s="467"/>
      <c r="DLN51" s="467"/>
      <c r="DLO51" s="284">
        <v>7500000</v>
      </c>
      <c r="DLP51" s="276" t="s">
        <v>150</v>
      </c>
      <c r="DLQ51" s="464"/>
      <c r="DLR51" s="464"/>
      <c r="DLS51" s="467"/>
      <c r="DLT51" s="467"/>
      <c r="DLU51" s="467"/>
      <c r="DLV51" s="467"/>
      <c r="DLW51" s="284">
        <v>7500000</v>
      </c>
      <c r="DLX51" s="276" t="s">
        <v>150</v>
      </c>
      <c r="DLY51" s="464"/>
      <c r="DLZ51" s="464"/>
      <c r="DMA51" s="467"/>
      <c r="DMB51" s="467"/>
      <c r="DMC51" s="467"/>
      <c r="DMD51" s="467"/>
      <c r="DME51" s="284">
        <v>7500000</v>
      </c>
      <c r="DMF51" s="276" t="s">
        <v>150</v>
      </c>
      <c r="DMG51" s="464"/>
      <c r="DMH51" s="464"/>
      <c r="DMI51" s="467"/>
      <c r="DMJ51" s="467"/>
      <c r="DMK51" s="467"/>
      <c r="DML51" s="467"/>
      <c r="DMM51" s="284">
        <v>7500000</v>
      </c>
      <c r="DMN51" s="276" t="s">
        <v>150</v>
      </c>
      <c r="DMO51" s="464"/>
      <c r="DMP51" s="464"/>
      <c r="DMQ51" s="467"/>
      <c r="DMR51" s="467"/>
      <c r="DMS51" s="467"/>
      <c r="DMT51" s="467"/>
      <c r="DMU51" s="284">
        <v>7500000</v>
      </c>
      <c r="DMV51" s="276" t="s">
        <v>150</v>
      </c>
      <c r="DMW51" s="464"/>
      <c r="DMX51" s="464"/>
      <c r="DMY51" s="467"/>
      <c r="DMZ51" s="467"/>
      <c r="DNA51" s="467"/>
      <c r="DNB51" s="467"/>
      <c r="DNC51" s="284">
        <v>7500000</v>
      </c>
      <c r="DND51" s="276" t="s">
        <v>150</v>
      </c>
      <c r="DNE51" s="464"/>
      <c r="DNF51" s="464"/>
      <c r="DNG51" s="467"/>
      <c r="DNH51" s="467"/>
      <c r="DNI51" s="467"/>
      <c r="DNJ51" s="467"/>
      <c r="DNK51" s="284">
        <v>7500000</v>
      </c>
      <c r="DNL51" s="276" t="s">
        <v>150</v>
      </c>
      <c r="DNM51" s="464"/>
      <c r="DNN51" s="464"/>
      <c r="DNO51" s="467"/>
      <c r="DNP51" s="467"/>
      <c r="DNQ51" s="467"/>
      <c r="DNR51" s="467"/>
      <c r="DNS51" s="284">
        <v>7500000</v>
      </c>
      <c r="DNT51" s="276" t="s">
        <v>150</v>
      </c>
      <c r="DNU51" s="464"/>
      <c r="DNV51" s="464"/>
      <c r="DNW51" s="467"/>
      <c r="DNX51" s="467"/>
      <c r="DNY51" s="467"/>
      <c r="DNZ51" s="467"/>
      <c r="DOA51" s="284">
        <v>7500000</v>
      </c>
      <c r="DOB51" s="276" t="s">
        <v>150</v>
      </c>
      <c r="DOC51" s="464"/>
      <c r="DOD51" s="464"/>
      <c r="DOE51" s="467"/>
      <c r="DOF51" s="467"/>
      <c r="DOG51" s="467"/>
      <c r="DOH51" s="467"/>
      <c r="DOI51" s="284">
        <v>7500000</v>
      </c>
      <c r="DOJ51" s="276" t="s">
        <v>150</v>
      </c>
      <c r="DOK51" s="464"/>
      <c r="DOL51" s="464"/>
      <c r="DOM51" s="467"/>
      <c r="DON51" s="467"/>
      <c r="DOO51" s="467"/>
      <c r="DOP51" s="467"/>
      <c r="DOQ51" s="284">
        <v>7500000</v>
      </c>
      <c r="DOR51" s="276" t="s">
        <v>150</v>
      </c>
      <c r="DOS51" s="464"/>
      <c r="DOT51" s="464"/>
      <c r="DOU51" s="467"/>
      <c r="DOV51" s="467"/>
      <c r="DOW51" s="467"/>
      <c r="DOX51" s="467"/>
      <c r="DOY51" s="284">
        <v>7500000</v>
      </c>
      <c r="DOZ51" s="276" t="s">
        <v>150</v>
      </c>
      <c r="DPA51" s="464"/>
      <c r="DPB51" s="464"/>
      <c r="DPC51" s="467"/>
      <c r="DPD51" s="467"/>
      <c r="DPE51" s="467"/>
      <c r="DPF51" s="467"/>
      <c r="DPG51" s="284">
        <v>7500000</v>
      </c>
      <c r="DPH51" s="276" t="s">
        <v>150</v>
      </c>
      <c r="DPI51" s="464"/>
      <c r="DPJ51" s="464"/>
      <c r="DPK51" s="467"/>
      <c r="DPL51" s="467"/>
      <c r="DPM51" s="467"/>
      <c r="DPN51" s="467"/>
      <c r="DPO51" s="284">
        <v>7500000</v>
      </c>
      <c r="DPP51" s="276" t="s">
        <v>150</v>
      </c>
      <c r="DPQ51" s="464"/>
      <c r="DPR51" s="464"/>
      <c r="DPS51" s="467"/>
      <c r="DPT51" s="467"/>
      <c r="DPU51" s="467"/>
      <c r="DPV51" s="467"/>
      <c r="DPW51" s="284">
        <v>7500000</v>
      </c>
      <c r="DPX51" s="276" t="s">
        <v>150</v>
      </c>
      <c r="DPY51" s="464"/>
      <c r="DPZ51" s="464"/>
      <c r="DQA51" s="467"/>
      <c r="DQB51" s="467"/>
      <c r="DQC51" s="467"/>
      <c r="DQD51" s="467"/>
      <c r="DQE51" s="284">
        <v>7500000</v>
      </c>
      <c r="DQF51" s="276" t="s">
        <v>150</v>
      </c>
      <c r="DQG51" s="464"/>
      <c r="DQH51" s="464"/>
      <c r="DQI51" s="467"/>
      <c r="DQJ51" s="467"/>
      <c r="DQK51" s="467"/>
      <c r="DQL51" s="467"/>
      <c r="DQM51" s="284">
        <v>7500000</v>
      </c>
      <c r="DQN51" s="276" t="s">
        <v>150</v>
      </c>
      <c r="DQO51" s="464"/>
      <c r="DQP51" s="464"/>
      <c r="DQQ51" s="467"/>
      <c r="DQR51" s="467"/>
      <c r="DQS51" s="467"/>
      <c r="DQT51" s="467"/>
      <c r="DQU51" s="284">
        <v>7500000</v>
      </c>
      <c r="DQV51" s="276" t="s">
        <v>150</v>
      </c>
      <c r="DQW51" s="464"/>
      <c r="DQX51" s="464"/>
      <c r="DQY51" s="467"/>
      <c r="DQZ51" s="467"/>
      <c r="DRA51" s="467"/>
      <c r="DRB51" s="467"/>
      <c r="DRC51" s="284">
        <v>7500000</v>
      </c>
      <c r="DRD51" s="276" t="s">
        <v>150</v>
      </c>
      <c r="DRE51" s="464"/>
      <c r="DRF51" s="464"/>
      <c r="DRG51" s="467"/>
      <c r="DRH51" s="467"/>
      <c r="DRI51" s="467"/>
      <c r="DRJ51" s="467"/>
      <c r="DRK51" s="284">
        <v>7500000</v>
      </c>
      <c r="DRL51" s="276" t="s">
        <v>150</v>
      </c>
      <c r="DRM51" s="464"/>
      <c r="DRN51" s="464"/>
      <c r="DRO51" s="467"/>
      <c r="DRP51" s="467"/>
      <c r="DRQ51" s="467"/>
      <c r="DRR51" s="467"/>
      <c r="DRS51" s="284">
        <v>7500000</v>
      </c>
      <c r="DRT51" s="276" t="s">
        <v>150</v>
      </c>
      <c r="DRU51" s="464"/>
      <c r="DRV51" s="464"/>
      <c r="DRW51" s="467"/>
      <c r="DRX51" s="467"/>
      <c r="DRY51" s="467"/>
      <c r="DRZ51" s="467"/>
      <c r="DSA51" s="284">
        <v>7500000</v>
      </c>
      <c r="DSB51" s="276" t="s">
        <v>150</v>
      </c>
      <c r="DSC51" s="464"/>
      <c r="DSD51" s="464"/>
      <c r="DSE51" s="467"/>
      <c r="DSF51" s="467"/>
      <c r="DSG51" s="467"/>
      <c r="DSH51" s="467"/>
      <c r="DSI51" s="284">
        <v>7500000</v>
      </c>
      <c r="DSJ51" s="276" t="s">
        <v>150</v>
      </c>
      <c r="DSK51" s="464"/>
      <c r="DSL51" s="464"/>
      <c r="DSM51" s="467"/>
      <c r="DSN51" s="467"/>
      <c r="DSO51" s="467"/>
      <c r="DSP51" s="467"/>
      <c r="DSQ51" s="284">
        <v>7500000</v>
      </c>
      <c r="DSR51" s="276" t="s">
        <v>150</v>
      </c>
      <c r="DSS51" s="464"/>
      <c r="DST51" s="464"/>
      <c r="DSU51" s="467"/>
      <c r="DSV51" s="467"/>
      <c r="DSW51" s="467"/>
      <c r="DSX51" s="467"/>
      <c r="DSY51" s="284">
        <v>7500000</v>
      </c>
      <c r="DSZ51" s="276" t="s">
        <v>150</v>
      </c>
      <c r="DTA51" s="464"/>
      <c r="DTB51" s="464"/>
      <c r="DTC51" s="467"/>
      <c r="DTD51" s="467"/>
      <c r="DTE51" s="467"/>
      <c r="DTF51" s="467"/>
      <c r="DTG51" s="284">
        <v>7500000</v>
      </c>
      <c r="DTH51" s="276" t="s">
        <v>150</v>
      </c>
      <c r="DTI51" s="464"/>
      <c r="DTJ51" s="464"/>
      <c r="DTK51" s="467"/>
      <c r="DTL51" s="467"/>
      <c r="DTM51" s="467"/>
      <c r="DTN51" s="467"/>
      <c r="DTO51" s="284">
        <v>7500000</v>
      </c>
      <c r="DTP51" s="276" t="s">
        <v>150</v>
      </c>
      <c r="DTQ51" s="464"/>
      <c r="DTR51" s="464"/>
      <c r="DTS51" s="467"/>
      <c r="DTT51" s="467"/>
      <c r="DTU51" s="467"/>
      <c r="DTV51" s="467"/>
      <c r="DTW51" s="284">
        <v>7500000</v>
      </c>
      <c r="DTX51" s="276" t="s">
        <v>150</v>
      </c>
      <c r="DTY51" s="464"/>
      <c r="DTZ51" s="464"/>
      <c r="DUA51" s="467"/>
      <c r="DUB51" s="467"/>
      <c r="DUC51" s="467"/>
      <c r="DUD51" s="467"/>
      <c r="DUE51" s="284">
        <v>7500000</v>
      </c>
      <c r="DUF51" s="276" t="s">
        <v>150</v>
      </c>
      <c r="DUG51" s="464"/>
      <c r="DUH51" s="464"/>
      <c r="DUI51" s="467"/>
      <c r="DUJ51" s="467"/>
      <c r="DUK51" s="467"/>
      <c r="DUL51" s="467"/>
      <c r="DUM51" s="284">
        <v>7500000</v>
      </c>
      <c r="DUN51" s="276" t="s">
        <v>150</v>
      </c>
      <c r="DUO51" s="464"/>
      <c r="DUP51" s="464"/>
      <c r="DUQ51" s="467"/>
      <c r="DUR51" s="467"/>
      <c r="DUS51" s="467"/>
      <c r="DUT51" s="467"/>
      <c r="DUU51" s="284">
        <v>7500000</v>
      </c>
      <c r="DUV51" s="276" t="s">
        <v>150</v>
      </c>
      <c r="DUW51" s="464"/>
      <c r="DUX51" s="464"/>
      <c r="DUY51" s="467"/>
      <c r="DUZ51" s="467"/>
      <c r="DVA51" s="467"/>
      <c r="DVB51" s="467"/>
      <c r="DVC51" s="284">
        <v>7500000</v>
      </c>
      <c r="DVD51" s="276" t="s">
        <v>150</v>
      </c>
      <c r="DVE51" s="464"/>
      <c r="DVF51" s="464"/>
      <c r="DVG51" s="467"/>
      <c r="DVH51" s="467"/>
      <c r="DVI51" s="467"/>
      <c r="DVJ51" s="467"/>
      <c r="DVK51" s="284">
        <v>7500000</v>
      </c>
      <c r="DVL51" s="276" t="s">
        <v>150</v>
      </c>
      <c r="DVM51" s="464"/>
      <c r="DVN51" s="464"/>
      <c r="DVO51" s="467"/>
      <c r="DVP51" s="467"/>
      <c r="DVQ51" s="467"/>
      <c r="DVR51" s="467"/>
      <c r="DVS51" s="284">
        <v>7500000</v>
      </c>
      <c r="DVT51" s="276" t="s">
        <v>150</v>
      </c>
      <c r="DVU51" s="464"/>
      <c r="DVV51" s="464"/>
      <c r="DVW51" s="467"/>
      <c r="DVX51" s="467"/>
      <c r="DVY51" s="467"/>
      <c r="DVZ51" s="467"/>
      <c r="DWA51" s="284">
        <v>7500000</v>
      </c>
      <c r="DWB51" s="276" t="s">
        <v>150</v>
      </c>
      <c r="DWC51" s="464"/>
      <c r="DWD51" s="464"/>
      <c r="DWE51" s="467"/>
      <c r="DWF51" s="467"/>
      <c r="DWG51" s="467"/>
      <c r="DWH51" s="467"/>
      <c r="DWI51" s="284">
        <v>7500000</v>
      </c>
      <c r="DWJ51" s="276" t="s">
        <v>150</v>
      </c>
      <c r="DWK51" s="464"/>
      <c r="DWL51" s="464"/>
      <c r="DWM51" s="467"/>
      <c r="DWN51" s="467"/>
      <c r="DWO51" s="467"/>
      <c r="DWP51" s="467"/>
      <c r="DWQ51" s="284">
        <v>7500000</v>
      </c>
      <c r="DWR51" s="276" t="s">
        <v>150</v>
      </c>
      <c r="DWS51" s="464"/>
      <c r="DWT51" s="464"/>
      <c r="DWU51" s="467"/>
      <c r="DWV51" s="467"/>
      <c r="DWW51" s="467"/>
      <c r="DWX51" s="467"/>
      <c r="DWY51" s="284">
        <v>7500000</v>
      </c>
      <c r="DWZ51" s="276" t="s">
        <v>150</v>
      </c>
      <c r="DXA51" s="464"/>
      <c r="DXB51" s="464"/>
      <c r="DXC51" s="467"/>
      <c r="DXD51" s="467"/>
      <c r="DXE51" s="467"/>
      <c r="DXF51" s="467"/>
      <c r="DXG51" s="284">
        <v>7500000</v>
      </c>
      <c r="DXH51" s="276" t="s">
        <v>150</v>
      </c>
      <c r="DXI51" s="464"/>
      <c r="DXJ51" s="464"/>
      <c r="DXK51" s="467"/>
      <c r="DXL51" s="467"/>
      <c r="DXM51" s="467"/>
      <c r="DXN51" s="467"/>
      <c r="DXO51" s="284">
        <v>7500000</v>
      </c>
      <c r="DXP51" s="276" t="s">
        <v>150</v>
      </c>
      <c r="DXQ51" s="464"/>
      <c r="DXR51" s="464"/>
      <c r="DXS51" s="467"/>
      <c r="DXT51" s="467"/>
      <c r="DXU51" s="467"/>
      <c r="DXV51" s="467"/>
      <c r="DXW51" s="284">
        <v>7500000</v>
      </c>
      <c r="DXX51" s="276" t="s">
        <v>150</v>
      </c>
      <c r="DXY51" s="464"/>
      <c r="DXZ51" s="464"/>
      <c r="DYA51" s="467"/>
      <c r="DYB51" s="467"/>
      <c r="DYC51" s="467"/>
      <c r="DYD51" s="467"/>
      <c r="DYE51" s="284">
        <v>7500000</v>
      </c>
      <c r="DYF51" s="276" t="s">
        <v>150</v>
      </c>
      <c r="DYG51" s="464"/>
      <c r="DYH51" s="464"/>
      <c r="DYI51" s="467"/>
      <c r="DYJ51" s="467"/>
      <c r="DYK51" s="467"/>
      <c r="DYL51" s="467"/>
      <c r="DYM51" s="284">
        <v>7500000</v>
      </c>
      <c r="DYN51" s="276" t="s">
        <v>150</v>
      </c>
      <c r="DYO51" s="464"/>
      <c r="DYP51" s="464"/>
      <c r="DYQ51" s="467"/>
      <c r="DYR51" s="467"/>
      <c r="DYS51" s="467"/>
      <c r="DYT51" s="467"/>
      <c r="DYU51" s="284">
        <v>7500000</v>
      </c>
      <c r="DYV51" s="276" t="s">
        <v>150</v>
      </c>
      <c r="DYW51" s="464"/>
      <c r="DYX51" s="464"/>
      <c r="DYY51" s="467"/>
      <c r="DYZ51" s="467"/>
      <c r="DZA51" s="467"/>
      <c r="DZB51" s="467"/>
      <c r="DZC51" s="284">
        <v>7500000</v>
      </c>
      <c r="DZD51" s="276" t="s">
        <v>150</v>
      </c>
      <c r="DZE51" s="464"/>
      <c r="DZF51" s="464"/>
      <c r="DZG51" s="467"/>
      <c r="DZH51" s="467"/>
      <c r="DZI51" s="467"/>
      <c r="DZJ51" s="467"/>
      <c r="DZK51" s="284">
        <v>7500000</v>
      </c>
      <c r="DZL51" s="276" t="s">
        <v>150</v>
      </c>
      <c r="DZM51" s="464"/>
      <c r="DZN51" s="464"/>
      <c r="DZO51" s="467"/>
      <c r="DZP51" s="467"/>
      <c r="DZQ51" s="467"/>
      <c r="DZR51" s="467"/>
      <c r="DZS51" s="284">
        <v>7500000</v>
      </c>
      <c r="DZT51" s="276" t="s">
        <v>150</v>
      </c>
      <c r="DZU51" s="464"/>
      <c r="DZV51" s="464"/>
      <c r="DZW51" s="467"/>
      <c r="DZX51" s="467"/>
      <c r="DZY51" s="467"/>
      <c r="DZZ51" s="467"/>
      <c r="EAA51" s="284">
        <v>7500000</v>
      </c>
      <c r="EAB51" s="276" t="s">
        <v>150</v>
      </c>
      <c r="EAC51" s="464"/>
      <c r="EAD51" s="464"/>
      <c r="EAE51" s="467"/>
      <c r="EAF51" s="467"/>
      <c r="EAG51" s="467"/>
      <c r="EAH51" s="467"/>
      <c r="EAI51" s="284">
        <v>7500000</v>
      </c>
      <c r="EAJ51" s="276" t="s">
        <v>150</v>
      </c>
      <c r="EAK51" s="464"/>
      <c r="EAL51" s="464"/>
      <c r="EAM51" s="467"/>
      <c r="EAN51" s="467"/>
      <c r="EAO51" s="467"/>
      <c r="EAP51" s="467"/>
      <c r="EAQ51" s="284">
        <v>7500000</v>
      </c>
      <c r="EAR51" s="276" t="s">
        <v>150</v>
      </c>
      <c r="EAS51" s="464"/>
      <c r="EAT51" s="464"/>
      <c r="EAU51" s="467"/>
      <c r="EAV51" s="467"/>
      <c r="EAW51" s="467"/>
      <c r="EAX51" s="467"/>
      <c r="EAY51" s="284">
        <v>7500000</v>
      </c>
      <c r="EAZ51" s="276" t="s">
        <v>150</v>
      </c>
      <c r="EBA51" s="464"/>
      <c r="EBB51" s="464"/>
      <c r="EBC51" s="467"/>
      <c r="EBD51" s="467"/>
      <c r="EBE51" s="467"/>
      <c r="EBF51" s="467"/>
      <c r="EBG51" s="284">
        <v>7500000</v>
      </c>
      <c r="EBH51" s="276" t="s">
        <v>150</v>
      </c>
      <c r="EBI51" s="464"/>
      <c r="EBJ51" s="464"/>
      <c r="EBK51" s="467"/>
      <c r="EBL51" s="467"/>
      <c r="EBM51" s="467"/>
      <c r="EBN51" s="467"/>
      <c r="EBO51" s="284">
        <v>7500000</v>
      </c>
      <c r="EBP51" s="276" t="s">
        <v>150</v>
      </c>
      <c r="EBQ51" s="464"/>
      <c r="EBR51" s="464"/>
      <c r="EBS51" s="467"/>
      <c r="EBT51" s="467"/>
      <c r="EBU51" s="467"/>
      <c r="EBV51" s="467"/>
      <c r="EBW51" s="284">
        <v>7500000</v>
      </c>
      <c r="EBX51" s="276" t="s">
        <v>150</v>
      </c>
      <c r="EBY51" s="464"/>
      <c r="EBZ51" s="464"/>
      <c r="ECA51" s="467"/>
      <c r="ECB51" s="467"/>
      <c r="ECC51" s="467"/>
      <c r="ECD51" s="467"/>
      <c r="ECE51" s="284">
        <v>7500000</v>
      </c>
      <c r="ECF51" s="276" t="s">
        <v>150</v>
      </c>
      <c r="ECG51" s="464"/>
      <c r="ECH51" s="464"/>
      <c r="ECI51" s="467"/>
      <c r="ECJ51" s="467"/>
      <c r="ECK51" s="467"/>
      <c r="ECL51" s="467"/>
      <c r="ECM51" s="284">
        <v>7500000</v>
      </c>
      <c r="ECN51" s="276" t="s">
        <v>150</v>
      </c>
      <c r="ECO51" s="464"/>
      <c r="ECP51" s="464"/>
      <c r="ECQ51" s="467"/>
      <c r="ECR51" s="467"/>
      <c r="ECS51" s="467"/>
      <c r="ECT51" s="467"/>
      <c r="ECU51" s="284">
        <v>7500000</v>
      </c>
      <c r="ECV51" s="276" t="s">
        <v>150</v>
      </c>
      <c r="ECW51" s="464"/>
      <c r="ECX51" s="464"/>
      <c r="ECY51" s="467"/>
      <c r="ECZ51" s="467"/>
      <c r="EDA51" s="467"/>
      <c r="EDB51" s="467"/>
      <c r="EDC51" s="284">
        <v>7500000</v>
      </c>
      <c r="EDD51" s="276" t="s">
        <v>150</v>
      </c>
      <c r="EDE51" s="464"/>
      <c r="EDF51" s="464"/>
      <c r="EDG51" s="467"/>
      <c r="EDH51" s="467"/>
      <c r="EDI51" s="467"/>
      <c r="EDJ51" s="467"/>
      <c r="EDK51" s="284">
        <v>7500000</v>
      </c>
      <c r="EDL51" s="276" t="s">
        <v>150</v>
      </c>
      <c r="EDM51" s="464"/>
      <c r="EDN51" s="464"/>
      <c r="EDO51" s="467"/>
      <c r="EDP51" s="467"/>
      <c r="EDQ51" s="467"/>
      <c r="EDR51" s="467"/>
      <c r="EDS51" s="284">
        <v>7500000</v>
      </c>
      <c r="EDT51" s="276" t="s">
        <v>150</v>
      </c>
      <c r="EDU51" s="464"/>
      <c r="EDV51" s="464"/>
      <c r="EDW51" s="467"/>
      <c r="EDX51" s="467"/>
      <c r="EDY51" s="467"/>
      <c r="EDZ51" s="467"/>
      <c r="EEA51" s="284">
        <v>7500000</v>
      </c>
      <c r="EEB51" s="276" t="s">
        <v>150</v>
      </c>
      <c r="EEC51" s="464"/>
      <c r="EED51" s="464"/>
      <c r="EEE51" s="467"/>
      <c r="EEF51" s="467"/>
      <c r="EEG51" s="467"/>
      <c r="EEH51" s="467"/>
      <c r="EEI51" s="284">
        <v>7500000</v>
      </c>
      <c r="EEJ51" s="276" t="s">
        <v>150</v>
      </c>
      <c r="EEK51" s="464"/>
      <c r="EEL51" s="464"/>
      <c r="EEM51" s="467"/>
      <c r="EEN51" s="467"/>
      <c r="EEO51" s="467"/>
      <c r="EEP51" s="467"/>
      <c r="EEQ51" s="284">
        <v>7500000</v>
      </c>
      <c r="EER51" s="276" t="s">
        <v>150</v>
      </c>
      <c r="EES51" s="464"/>
      <c r="EET51" s="464"/>
      <c r="EEU51" s="467"/>
      <c r="EEV51" s="467"/>
      <c r="EEW51" s="467"/>
      <c r="EEX51" s="467"/>
      <c r="EEY51" s="284">
        <v>7500000</v>
      </c>
      <c r="EEZ51" s="276" t="s">
        <v>150</v>
      </c>
      <c r="EFA51" s="464"/>
      <c r="EFB51" s="464"/>
      <c r="EFC51" s="467"/>
      <c r="EFD51" s="467"/>
      <c r="EFE51" s="467"/>
      <c r="EFF51" s="467"/>
      <c r="EFG51" s="284">
        <v>7500000</v>
      </c>
      <c r="EFH51" s="276" t="s">
        <v>150</v>
      </c>
      <c r="EFI51" s="464"/>
      <c r="EFJ51" s="464"/>
      <c r="EFK51" s="467"/>
      <c r="EFL51" s="467"/>
      <c r="EFM51" s="467"/>
      <c r="EFN51" s="467"/>
      <c r="EFO51" s="284">
        <v>7500000</v>
      </c>
      <c r="EFP51" s="276" t="s">
        <v>150</v>
      </c>
      <c r="EFQ51" s="464"/>
      <c r="EFR51" s="464"/>
      <c r="EFS51" s="467"/>
      <c r="EFT51" s="467"/>
      <c r="EFU51" s="467"/>
      <c r="EFV51" s="467"/>
      <c r="EFW51" s="284">
        <v>7500000</v>
      </c>
      <c r="EFX51" s="276" t="s">
        <v>150</v>
      </c>
      <c r="EFY51" s="464"/>
      <c r="EFZ51" s="464"/>
      <c r="EGA51" s="467"/>
      <c r="EGB51" s="467"/>
      <c r="EGC51" s="467"/>
      <c r="EGD51" s="467"/>
      <c r="EGE51" s="284">
        <v>7500000</v>
      </c>
      <c r="EGF51" s="276" t="s">
        <v>150</v>
      </c>
      <c r="EGG51" s="464"/>
      <c r="EGH51" s="464"/>
      <c r="EGI51" s="467"/>
      <c r="EGJ51" s="467"/>
      <c r="EGK51" s="467"/>
      <c r="EGL51" s="467"/>
      <c r="EGM51" s="284">
        <v>7500000</v>
      </c>
      <c r="EGN51" s="276" t="s">
        <v>150</v>
      </c>
      <c r="EGO51" s="464"/>
      <c r="EGP51" s="464"/>
      <c r="EGQ51" s="467"/>
      <c r="EGR51" s="467"/>
      <c r="EGS51" s="467"/>
      <c r="EGT51" s="467"/>
      <c r="EGU51" s="284">
        <v>7500000</v>
      </c>
      <c r="EGV51" s="276" t="s">
        <v>150</v>
      </c>
      <c r="EGW51" s="464"/>
      <c r="EGX51" s="464"/>
      <c r="EGY51" s="467"/>
      <c r="EGZ51" s="467"/>
      <c r="EHA51" s="467"/>
      <c r="EHB51" s="467"/>
      <c r="EHC51" s="284">
        <v>7500000</v>
      </c>
      <c r="EHD51" s="276" t="s">
        <v>150</v>
      </c>
      <c r="EHE51" s="464"/>
      <c r="EHF51" s="464"/>
      <c r="EHG51" s="467"/>
      <c r="EHH51" s="467"/>
      <c r="EHI51" s="467"/>
      <c r="EHJ51" s="467"/>
      <c r="EHK51" s="284">
        <v>7500000</v>
      </c>
      <c r="EHL51" s="276" t="s">
        <v>150</v>
      </c>
      <c r="EHM51" s="464"/>
      <c r="EHN51" s="464"/>
      <c r="EHO51" s="467"/>
      <c r="EHP51" s="467"/>
      <c r="EHQ51" s="467"/>
      <c r="EHR51" s="467"/>
      <c r="EHS51" s="284">
        <v>7500000</v>
      </c>
      <c r="EHT51" s="276" t="s">
        <v>150</v>
      </c>
      <c r="EHU51" s="464"/>
      <c r="EHV51" s="464"/>
      <c r="EHW51" s="467"/>
      <c r="EHX51" s="467"/>
      <c r="EHY51" s="467"/>
      <c r="EHZ51" s="467"/>
      <c r="EIA51" s="284">
        <v>7500000</v>
      </c>
      <c r="EIB51" s="276" t="s">
        <v>150</v>
      </c>
      <c r="EIC51" s="464"/>
      <c r="EID51" s="464"/>
      <c r="EIE51" s="467"/>
      <c r="EIF51" s="467"/>
      <c r="EIG51" s="467"/>
      <c r="EIH51" s="467"/>
      <c r="EII51" s="284">
        <v>7500000</v>
      </c>
      <c r="EIJ51" s="276" t="s">
        <v>150</v>
      </c>
      <c r="EIK51" s="464"/>
      <c r="EIL51" s="464"/>
      <c r="EIM51" s="467"/>
      <c r="EIN51" s="467"/>
      <c r="EIO51" s="467"/>
      <c r="EIP51" s="467"/>
      <c r="EIQ51" s="284">
        <v>7500000</v>
      </c>
      <c r="EIR51" s="276" t="s">
        <v>150</v>
      </c>
      <c r="EIS51" s="464"/>
      <c r="EIT51" s="464"/>
      <c r="EIU51" s="467"/>
      <c r="EIV51" s="467"/>
      <c r="EIW51" s="467"/>
      <c r="EIX51" s="467"/>
      <c r="EIY51" s="284">
        <v>7500000</v>
      </c>
      <c r="EIZ51" s="276" t="s">
        <v>150</v>
      </c>
      <c r="EJA51" s="464"/>
      <c r="EJB51" s="464"/>
      <c r="EJC51" s="467"/>
      <c r="EJD51" s="467"/>
      <c r="EJE51" s="467"/>
      <c r="EJF51" s="467"/>
      <c r="EJG51" s="284">
        <v>7500000</v>
      </c>
      <c r="EJH51" s="276" t="s">
        <v>150</v>
      </c>
      <c r="EJI51" s="464"/>
      <c r="EJJ51" s="464"/>
      <c r="EJK51" s="467"/>
      <c r="EJL51" s="467"/>
      <c r="EJM51" s="467"/>
      <c r="EJN51" s="467"/>
      <c r="EJO51" s="284">
        <v>7500000</v>
      </c>
      <c r="EJP51" s="276" t="s">
        <v>150</v>
      </c>
      <c r="EJQ51" s="464"/>
      <c r="EJR51" s="464"/>
      <c r="EJS51" s="467"/>
      <c r="EJT51" s="467"/>
      <c r="EJU51" s="467"/>
      <c r="EJV51" s="467"/>
      <c r="EJW51" s="284">
        <v>7500000</v>
      </c>
      <c r="EJX51" s="276" t="s">
        <v>150</v>
      </c>
      <c r="EJY51" s="464"/>
      <c r="EJZ51" s="464"/>
      <c r="EKA51" s="467"/>
      <c r="EKB51" s="467"/>
      <c r="EKC51" s="467"/>
      <c r="EKD51" s="467"/>
      <c r="EKE51" s="284">
        <v>7500000</v>
      </c>
      <c r="EKF51" s="276" t="s">
        <v>150</v>
      </c>
      <c r="EKG51" s="464"/>
      <c r="EKH51" s="464"/>
      <c r="EKI51" s="467"/>
      <c r="EKJ51" s="467"/>
      <c r="EKK51" s="467"/>
      <c r="EKL51" s="467"/>
      <c r="EKM51" s="284">
        <v>7500000</v>
      </c>
      <c r="EKN51" s="276" t="s">
        <v>150</v>
      </c>
      <c r="EKO51" s="464"/>
      <c r="EKP51" s="464"/>
      <c r="EKQ51" s="467"/>
      <c r="EKR51" s="467"/>
      <c r="EKS51" s="467"/>
      <c r="EKT51" s="467"/>
      <c r="EKU51" s="284">
        <v>7500000</v>
      </c>
      <c r="EKV51" s="276" t="s">
        <v>150</v>
      </c>
      <c r="EKW51" s="464"/>
      <c r="EKX51" s="464"/>
      <c r="EKY51" s="467"/>
      <c r="EKZ51" s="467"/>
      <c r="ELA51" s="467"/>
      <c r="ELB51" s="467"/>
      <c r="ELC51" s="284">
        <v>7500000</v>
      </c>
      <c r="ELD51" s="276" t="s">
        <v>150</v>
      </c>
      <c r="ELE51" s="464"/>
      <c r="ELF51" s="464"/>
      <c r="ELG51" s="467"/>
      <c r="ELH51" s="467"/>
      <c r="ELI51" s="467"/>
      <c r="ELJ51" s="467"/>
      <c r="ELK51" s="284">
        <v>7500000</v>
      </c>
      <c r="ELL51" s="276" t="s">
        <v>150</v>
      </c>
      <c r="ELM51" s="464"/>
      <c r="ELN51" s="464"/>
      <c r="ELO51" s="467"/>
      <c r="ELP51" s="467"/>
      <c r="ELQ51" s="467"/>
      <c r="ELR51" s="467"/>
      <c r="ELS51" s="284">
        <v>7500000</v>
      </c>
      <c r="ELT51" s="276" t="s">
        <v>150</v>
      </c>
      <c r="ELU51" s="464"/>
      <c r="ELV51" s="464"/>
      <c r="ELW51" s="467"/>
      <c r="ELX51" s="467"/>
      <c r="ELY51" s="467"/>
      <c r="ELZ51" s="467"/>
      <c r="EMA51" s="284">
        <v>7500000</v>
      </c>
      <c r="EMB51" s="276" t="s">
        <v>150</v>
      </c>
      <c r="EMC51" s="464"/>
      <c r="EMD51" s="464"/>
      <c r="EME51" s="467"/>
      <c r="EMF51" s="467"/>
      <c r="EMG51" s="467"/>
      <c r="EMH51" s="467"/>
      <c r="EMI51" s="284">
        <v>7500000</v>
      </c>
      <c r="EMJ51" s="276" t="s">
        <v>150</v>
      </c>
      <c r="EMK51" s="464"/>
      <c r="EML51" s="464"/>
      <c r="EMM51" s="467"/>
      <c r="EMN51" s="467"/>
      <c r="EMO51" s="467"/>
      <c r="EMP51" s="467"/>
      <c r="EMQ51" s="284">
        <v>7500000</v>
      </c>
      <c r="EMR51" s="276" t="s">
        <v>150</v>
      </c>
      <c r="EMS51" s="464"/>
      <c r="EMT51" s="464"/>
      <c r="EMU51" s="467"/>
      <c r="EMV51" s="467"/>
      <c r="EMW51" s="467"/>
      <c r="EMX51" s="467"/>
      <c r="EMY51" s="284">
        <v>7500000</v>
      </c>
      <c r="EMZ51" s="276" t="s">
        <v>150</v>
      </c>
      <c r="ENA51" s="464"/>
      <c r="ENB51" s="464"/>
      <c r="ENC51" s="467"/>
      <c r="END51" s="467"/>
      <c r="ENE51" s="467"/>
      <c r="ENF51" s="467"/>
      <c r="ENG51" s="284">
        <v>7500000</v>
      </c>
      <c r="ENH51" s="276" t="s">
        <v>150</v>
      </c>
      <c r="ENI51" s="464"/>
      <c r="ENJ51" s="464"/>
      <c r="ENK51" s="467"/>
      <c r="ENL51" s="467"/>
      <c r="ENM51" s="467"/>
      <c r="ENN51" s="467"/>
      <c r="ENO51" s="284">
        <v>7500000</v>
      </c>
      <c r="ENP51" s="276" t="s">
        <v>150</v>
      </c>
      <c r="ENQ51" s="464"/>
      <c r="ENR51" s="464"/>
      <c r="ENS51" s="467"/>
      <c r="ENT51" s="467"/>
      <c r="ENU51" s="467"/>
      <c r="ENV51" s="467"/>
      <c r="ENW51" s="284">
        <v>7500000</v>
      </c>
      <c r="ENX51" s="276" t="s">
        <v>150</v>
      </c>
      <c r="ENY51" s="464"/>
      <c r="ENZ51" s="464"/>
      <c r="EOA51" s="467"/>
      <c r="EOB51" s="467"/>
      <c r="EOC51" s="467"/>
      <c r="EOD51" s="467"/>
      <c r="EOE51" s="284">
        <v>7500000</v>
      </c>
      <c r="EOF51" s="276" t="s">
        <v>150</v>
      </c>
      <c r="EOG51" s="464"/>
      <c r="EOH51" s="464"/>
      <c r="EOI51" s="467"/>
      <c r="EOJ51" s="467"/>
      <c r="EOK51" s="467"/>
      <c r="EOL51" s="467"/>
      <c r="EOM51" s="284">
        <v>7500000</v>
      </c>
      <c r="EON51" s="276" t="s">
        <v>150</v>
      </c>
      <c r="EOO51" s="464"/>
      <c r="EOP51" s="464"/>
      <c r="EOQ51" s="467"/>
      <c r="EOR51" s="467"/>
      <c r="EOS51" s="467"/>
      <c r="EOT51" s="467"/>
      <c r="EOU51" s="284">
        <v>7500000</v>
      </c>
      <c r="EOV51" s="276" t="s">
        <v>150</v>
      </c>
      <c r="EOW51" s="464"/>
      <c r="EOX51" s="464"/>
      <c r="EOY51" s="467"/>
      <c r="EOZ51" s="467"/>
      <c r="EPA51" s="467"/>
      <c r="EPB51" s="467"/>
      <c r="EPC51" s="284">
        <v>7500000</v>
      </c>
      <c r="EPD51" s="276" t="s">
        <v>150</v>
      </c>
      <c r="EPE51" s="464"/>
      <c r="EPF51" s="464"/>
      <c r="EPG51" s="467"/>
      <c r="EPH51" s="467"/>
      <c r="EPI51" s="467"/>
      <c r="EPJ51" s="467"/>
      <c r="EPK51" s="284">
        <v>7500000</v>
      </c>
      <c r="EPL51" s="276" t="s">
        <v>150</v>
      </c>
      <c r="EPM51" s="464"/>
      <c r="EPN51" s="464"/>
      <c r="EPO51" s="467"/>
      <c r="EPP51" s="467"/>
      <c r="EPQ51" s="467"/>
      <c r="EPR51" s="467"/>
      <c r="EPS51" s="284">
        <v>7500000</v>
      </c>
      <c r="EPT51" s="276" t="s">
        <v>150</v>
      </c>
      <c r="EPU51" s="464"/>
      <c r="EPV51" s="464"/>
      <c r="EPW51" s="467"/>
      <c r="EPX51" s="467"/>
      <c r="EPY51" s="467"/>
      <c r="EPZ51" s="467"/>
      <c r="EQA51" s="284">
        <v>7500000</v>
      </c>
      <c r="EQB51" s="276" t="s">
        <v>150</v>
      </c>
      <c r="EQC51" s="464"/>
      <c r="EQD51" s="464"/>
      <c r="EQE51" s="467"/>
      <c r="EQF51" s="467"/>
      <c r="EQG51" s="467"/>
      <c r="EQH51" s="467"/>
      <c r="EQI51" s="284">
        <v>7500000</v>
      </c>
      <c r="EQJ51" s="276" t="s">
        <v>150</v>
      </c>
      <c r="EQK51" s="464"/>
      <c r="EQL51" s="464"/>
      <c r="EQM51" s="467"/>
      <c r="EQN51" s="467"/>
      <c r="EQO51" s="467"/>
      <c r="EQP51" s="467"/>
      <c r="EQQ51" s="284">
        <v>7500000</v>
      </c>
      <c r="EQR51" s="276" t="s">
        <v>150</v>
      </c>
      <c r="EQS51" s="464"/>
      <c r="EQT51" s="464"/>
      <c r="EQU51" s="467"/>
      <c r="EQV51" s="467"/>
      <c r="EQW51" s="467"/>
      <c r="EQX51" s="467"/>
      <c r="EQY51" s="284">
        <v>7500000</v>
      </c>
      <c r="EQZ51" s="276" t="s">
        <v>150</v>
      </c>
      <c r="ERA51" s="464"/>
      <c r="ERB51" s="464"/>
      <c r="ERC51" s="467"/>
      <c r="ERD51" s="467"/>
      <c r="ERE51" s="467"/>
      <c r="ERF51" s="467"/>
      <c r="ERG51" s="284">
        <v>7500000</v>
      </c>
      <c r="ERH51" s="276" t="s">
        <v>150</v>
      </c>
      <c r="ERI51" s="464"/>
      <c r="ERJ51" s="464"/>
      <c r="ERK51" s="467"/>
      <c r="ERL51" s="467"/>
      <c r="ERM51" s="467"/>
      <c r="ERN51" s="467"/>
      <c r="ERO51" s="284">
        <v>7500000</v>
      </c>
      <c r="ERP51" s="276" t="s">
        <v>150</v>
      </c>
      <c r="ERQ51" s="464"/>
      <c r="ERR51" s="464"/>
      <c r="ERS51" s="467"/>
      <c r="ERT51" s="467"/>
      <c r="ERU51" s="467"/>
      <c r="ERV51" s="467"/>
      <c r="ERW51" s="284">
        <v>7500000</v>
      </c>
      <c r="ERX51" s="276" t="s">
        <v>150</v>
      </c>
      <c r="ERY51" s="464"/>
      <c r="ERZ51" s="464"/>
      <c r="ESA51" s="467"/>
      <c r="ESB51" s="467"/>
      <c r="ESC51" s="467"/>
      <c r="ESD51" s="467"/>
      <c r="ESE51" s="284">
        <v>7500000</v>
      </c>
      <c r="ESF51" s="276" t="s">
        <v>150</v>
      </c>
      <c r="ESG51" s="464"/>
      <c r="ESH51" s="464"/>
      <c r="ESI51" s="467"/>
      <c r="ESJ51" s="467"/>
      <c r="ESK51" s="467"/>
      <c r="ESL51" s="467"/>
      <c r="ESM51" s="284">
        <v>7500000</v>
      </c>
      <c r="ESN51" s="276" t="s">
        <v>150</v>
      </c>
      <c r="ESO51" s="464"/>
      <c r="ESP51" s="464"/>
      <c r="ESQ51" s="467"/>
      <c r="ESR51" s="467"/>
      <c r="ESS51" s="467"/>
      <c r="EST51" s="467"/>
      <c r="ESU51" s="284">
        <v>7500000</v>
      </c>
      <c r="ESV51" s="276" t="s">
        <v>150</v>
      </c>
      <c r="ESW51" s="464"/>
      <c r="ESX51" s="464"/>
      <c r="ESY51" s="467"/>
      <c r="ESZ51" s="467"/>
      <c r="ETA51" s="467"/>
      <c r="ETB51" s="467"/>
      <c r="ETC51" s="284">
        <v>7500000</v>
      </c>
      <c r="ETD51" s="276" t="s">
        <v>150</v>
      </c>
      <c r="ETE51" s="464"/>
      <c r="ETF51" s="464"/>
      <c r="ETG51" s="467"/>
      <c r="ETH51" s="467"/>
      <c r="ETI51" s="467"/>
      <c r="ETJ51" s="467"/>
      <c r="ETK51" s="284">
        <v>7500000</v>
      </c>
      <c r="ETL51" s="276" t="s">
        <v>150</v>
      </c>
      <c r="ETM51" s="464"/>
      <c r="ETN51" s="464"/>
      <c r="ETO51" s="467"/>
      <c r="ETP51" s="467"/>
      <c r="ETQ51" s="467"/>
      <c r="ETR51" s="467"/>
      <c r="ETS51" s="284">
        <v>7500000</v>
      </c>
      <c r="ETT51" s="276" t="s">
        <v>150</v>
      </c>
      <c r="ETU51" s="464"/>
      <c r="ETV51" s="464"/>
      <c r="ETW51" s="467"/>
      <c r="ETX51" s="467"/>
      <c r="ETY51" s="467"/>
      <c r="ETZ51" s="467"/>
      <c r="EUA51" s="284">
        <v>7500000</v>
      </c>
      <c r="EUB51" s="276" t="s">
        <v>150</v>
      </c>
      <c r="EUC51" s="464"/>
      <c r="EUD51" s="464"/>
      <c r="EUE51" s="467"/>
      <c r="EUF51" s="467"/>
      <c r="EUG51" s="467"/>
      <c r="EUH51" s="467"/>
      <c r="EUI51" s="284">
        <v>7500000</v>
      </c>
      <c r="EUJ51" s="276" t="s">
        <v>150</v>
      </c>
      <c r="EUK51" s="464"/>
      <c r="EUL51" s="464"/>
      <c r="EUM51" s="467"/>
      <c r="EUN51" s="467"/>
      <c r="EUO51" s="467"/>
      <c r="EUP51" s="467"/>
      <c r="EUQ51" s="284">
        <v>7500000</v>
      </c>
      <c r="EUR51" s="276" t="s">
        <v>150</v>
      </c>
      <c r="EUS51" s="464"/>
      <c r="EUT51" s="464"/>
      <c r="EUU51" s="467"/>
      <c r="EUV51" s="467"/>
      <c r="EUW51" s="467"/>
      <c r="EUX51" s="467"/>
      <c r="EUY51" s="284">
        <v>7500000</v>
      </c>
      <c r="EUZ51" s="276" t="s">
        <v>150</v>
      </c>
      <c r="EVA51" s="464"/>
      <c r="EVB51" s="464"/>
      <c r="EVC51" s="467"/>
      <c r="EVD51" s="467"/>
      <c r="EVE51" s="467"/>
      <c r="EVF51" s="467"/>
      <c r="EVG51" s="284">
        <v>7500000</v>
      </c>
      <c r="EVH51" s="276" t="s">
        <v>150</v>
      </c>
      <c r="EVI51" s="464"/>
      <c r="EVJ51" s="464"/>
      <c r="EVK51" s="467"/>
      <c r="EVL51" s="467"/>
      <c r="EVM51" s="467"/>
      <c r="EVN51" s="467"/>
      <c r="EVO51" s="284">
        <v>7500000</v>
      </c>
      <c r="EVP51" s="276" t="s">
        <v>150</v>
      </c>
      <c r="EVQ51" s="464"/>
      <c r="EVR51" s="464"/>
      <c r="EVS51" s="467"/>
      <c r="EVT51" s="467"/>
      <c r="EVU51" s="467"/>
      <c r="EVV51" s="467"/>
      <c r="EVW51" s="284">
        <v>7500000</v>
      </c>
      <c r="EVX51" s="276" t="s">
        <v>150</v>
      </c>
      <c r="EVY51" s="464"/>
      <c r="EVZ51" s="464"/>
      <c r="EWA51" s="467"/>
      <c r="EWB51" s="467"/>
      <c r="EWC51" s="467"/>
      <c r="EWD51" s="467"/>
      <c r="EWE51" s="284">
        <v>7500000</v>
      </c>
      <c r="EWF51" s="276" t="s">
        <v>150</v>
      </c>
      <c r="EWG51" s="464"/>
      <c r="EWH51" s="464"/>
      <c r="EWI51" s="467"/>
      <c r="EWJ51" s="467"/>
      <c r="EWK51" s="467"/>
      <c r="EWL51" s="467"/>
      <c r="EWM51" s="284">
        <v>7500000</v>
      </c>
      <c r="EWN51" s="276" t="s">
        <v>150</v>
      </c>
      <c r="EWO51" s="464"/>
      <c r="EWP51" s="464"/>
      <c r="EWQ51" s="467"/>
      <c r="EWR51" s="467"/>
      <c r="EWS51" s="467"/>
      <c r="EWT51" s="467"/>
      <c r="EWU51" s="284">
        <v>7500000</v>
      </c>
      <c r="EWV51" s="276" t="s">
        <v>150</v>
      </c>
      <c r="EWW51" s="464"/>
      <c r="EWX51" s="464"/>
      <c r="EWY51" s="467"/>
      <c r="EWZ51" s="467"/>
      <c r="EXA51" s="467"/>
      <c r="EXB51" s="467"/>
      <c r="EXC51" s="284">
        <v>7500000</v>
      </c>
      <c r="EXD51" s="276" t="s">
        <v>150</v>
      </c>
      <c r="EXE51" s="464"/>
      <c r="EXF51" s="464"/>
      <c r="EXG51" s="467"/>
      <c r="EXH51" s="467"/>
      <c r="EXI51" s="467"/>
      <c r="EXJ51" s="467"/>
      <c r="EXK51" s="284">
        <v>7500000</v>
      </c>
      <c r="EXL51" s="276" t="s">
        <v>150</v>
      </c>
      <c r="EXM51" s="464"/>
      <c r="EXN51" s="464"/>
      <c r="EXO51" s="467"/>
      <c r="EXP51" s="467"/>
      <c r="EXQ51" s="467"/>
      <c r="EXR51" s="467"/>
      <c r="EXS51" s="284">
        <v>7500000</v>
      </c>
      <c r="EXT51" s="276" t="s">
        <v>150</v>
      </c>
      <c r="EXU51" s="464"/>
      <c r="EXV51" s="464"/>
      <c r="EXW51" s="467"/>
      <c r="EXX51" s="467"/>
      <c r="EXY51" s="467"/>
      <c r="EXZ51" s="467"/>
      <c r="EYA51" s="284">
        <v>7500000</v>
      </c>
      <c r="EYB51" s="276" t="s">
        <v>150</v>
      </c>
      <c r="EYC51" s="464"/>
      <c r="EYD51" s="464"/>
      <c r="EYE51" s="467"/>
      <c r="EYF51" s="467"/>
      <c r="EYG51" s="467"/>
      <c r="EYH51" s="467"/>
      <c r="EYI51" s="284">
        <v>7500000</v>
      </c>
      <c r="EYJ51" s="276" t="s">
        <v>150</v>
      </c>
      <c r="EYK51" s="464"/>
      <c r="EYL51" s="464"/>
      <c r="EYM51" s="467"/>
      <c r="EYN51" s="467"/>
      <c r="EYO51" s="467"/>
      <c r="EYP51" s="467"/>
      <c r="EYQ51" s="284">
        <v>7500000</v>
      </c>
      <c r="EYR51" s="276" t="s">
        <v>150</v>
      </c>
      <c r="EYS51" s="464"/>
      <c r="EYT51" s="464"/>
      <c r="EYU51" s="467"/>
      <c r="EYV51" s="467"/>
      <c r="EYW51" s="467"/>
      <c r="EYX51" s="467"/>
      <c r="EYY51" s="284">
        <v>7500000</v>
      </c>
      <c r="EYZ51" s="276" t="s">
        <v>150</v>
      </c>
      <c r="EZA51" s="464"/>
      <c r="EZB51" s="464"/>
      <c r="EZC51" s="467"/>
      <c r="EZD51" s="467"/>
      <c r="EZE51" s="467"/>
      <c r="EZF51" s="467"/>
      <c r="EZG51" s="284">
        <v>7500000</v>
      </c>
      <c r="EZH51" s="276" t="s">
        <v>150</v>
      </c>
      <c r="EZI51" s="464"/>
      <c r="EZJ51" s="464"/>
      <c r="EZK51" s="467"/>
      <c r="EZL51" s="467"/>
      <c r="EZM51" s="467"/>
      <c r="EZN51" s="467"/>
      <c r="EZO51" s="284">
        <v>7500000</v>
      </c>
      <c r="EZP51" s="276" t="s">
        <v>150</v>
      </c>
      <c r="EZQ51" s="464"/>
      <c r="EZR51" s="464"/>
      <c r="EZS51" s="467"/>
      <c r="EZT51" s="467"/>
      <c r="EZU51" s="467"/>
      <c r="EZV51" s="467"/>
      <c r="EZW51" s="284">
        <v>7500000</v>
      </c>
      <c r="EZX51" s="276" t="s">
        <v>150</v>
      </c>
      <c r="EZY51" s="464"/>
      <c r="EZZ51" s="464"/>
      <c r="FAA51" s="467"/>
      <c r="FAB51" s="467"/>
      <c r="FAC51" s="467"/>
      <c r="FAD51" s="467"/>
      <c r="FAE51" s="284">
        <v>7500000</v>
      </c>
      <c r="FAF51" s="276" t="s">
        <v>150</v>
      </c>
      <c r="FAG51" s="464"/>
      <c r="FAH51" s="464"/>
      <c r="FAI51" s="467"/>
      <c r="FAJ51" s="467"/>
      <c r="FAK51" s="467"/>
      <c r="FAL51" s="467"/>
      <c r="FAM51" s="284">
        <v>7500000</v>
      </c>
      <c r="FAN51" s="276" t="s">
        <v>150</v>
      </c>
      <c r="FAO51" s="464"/>
      <c r="FAP51" s="464"/>
      <c r="FAQ51" s="467"/>
      <c r="FAR51" s="467"/>
      <c r="FAS51" s="467"/>
      <c r="FAT51" s="467"/>
      <c r="FAU51" s="284">
        <v>7500000</v>
      </c>
      <c r="FAV51" s="276" t="s">
        <v>150</v>
      </c>
      <c r="FAW51" s="464"/>
      <c r="FAX51" s="464"/>
      <c r="FAY51" s="467"/>
      <c r="FAZ51" s="467"/>
      <c r="FBA51" s="467"/>
      <c r="FBB51" s="467"/>
      <c r="FBC51" s="284">
        <v>7500000</v>
      </c>
      <c r="FBD51" s="276" t="s">
        <v>150</v>
      </c>
      <c r="FBE51" s="464"/>
      <c r="FBF51" s="464"/>
      <c r="FBG51" s="467"/>
      <c r="FBH51" s="467"/>
      <c r="FBI51" s="467"/>
      <c r="FBJ51" s="467"/>
      <c r="FBK51" s="284">
        <v>7500000</v>
      </c>
      <c r="FBL51" s="276" t="s">
        <v>150</v>
      </c>
      <c r="FBM51" s="464"/>
      <c r="FBN51" s="464"/>
      <c r="FBO51" s="467"/>
      <c r="FBP51" s="467"/>
      <c r="FBQ51" s="467"/>
      <c r="FBR51" s="467"/>
      <c r="FBS51" s="284">
        <v>7500000</v>
      </c>
      <c r="FBT51" s="276" t="s">
        <v>150</v>
      </c>
      <c r="FBU51" s="464"/>
      <c r="FBV51" s="464"/>
      <c r="FBW51" s="467"/>
      <c r="FBX51" s="467"/>
      <c r="FBY51" s="467"/>
      <c r="FBZ51" s="467"/>
      <c r="FCA51" s="284">
        <v>7500000</v>
      </c>
      <c r="FCB51" s="276" t="s">
        <v>150</v>
      </c>
      <c r="FCC51" s="464"/>
      <c r="FCD51" s="464"/>
      <c r="FCE51" s="467"/>
      <c r="FCF51" s="467"/>
      <c r="FCG51" s="467"/>
      <c r="FCH51" s="467"/>
      <c r="FCI51" s="284">
        <v>7500000</v>
      </c>
      <c r="FCJ51" s="276" t="s">
        <v>150</v>
      </c>
      <c r="FCK51" s="464"/>
      <c r="FCL51" s="464"/>
      <c r="FCM51" s="467"/>
      <c r="FCN51" s="467"/>
      <c r="FCO51" s="467"/>
      <c r="FCP51" s="467"/>
      <c r="FCQ51" s="284">
        <v>7500000</v>
      </c>
      <c r="FCR51" s="276" t="s">
        <v>150</v>
      </c>
      <c r="FCS51" s="464"/>
      <c r="FCT51" s="464"/>
      <c r="FCU51" s="467"/>
      <c r="FCV51" s="467"/>
      <c r="FCW51" s="467"/>
      <c r="FCX51" s="467"/>
      <c r="FCY51" s="284">
        <v>7500000</v>
      </c>
      <c r="FCZ51" s="276" t="s">
        <v>150</v>
      </c>
      <c r="FDA51" s="464"/>
      <c r="FDB51" s="464"/>
      <c r="FDC51" s="467"/>
      <c r="FDD51" s="467"/>
      <c r="FDE51" s="467"/>
      <c r="FDF51" s="467"/>
      <c r="FDG51" s="284">
        <v>7500000</v>
      </c>
      <c r="FDH51" s="276" t="s">
        <v>150</v>
      </c>
      <c r="FDI51" s="464"/>
      <c r="FDJ51" s="464"/>
      <c r="FDK51" s="467"/>
      <c r="FDL51" s="467"/>
      <c r="FDM51" s="467"/>
      <c r="FDN51" s="467"/>
      <c r="FDO51" s="284">
        <v>7500000</v>
      </c>
      <c r="FDP51" s="276" t="s">
        <v>150</v>
      </c>
      <c r="FDQ51" s="464"/>
      <c r="FDR51" s="464"/>
      <c r="FDS51" s="467"/>
      <c r="FDT51" s="467"/>
      <c r="FDU51" s="467"/>
      <c r="FDV51" s="467"/>
      <c r="FDW51" s="284">
        <v>7500000</v>
      </c>
      <c r="FDX51" s="276" t="s">
        <v>150</v>
      </c>
      <c r="FDY51" s="464"/>
      <c r="FDZ51" s="464"/>
      <c r="FEA51" s="467"/>
      <c r="FEB51" s="467"/>
      <c r="FEC51" s="467"/>
      <c r="FED51" s="467"/>
      <c r="FEE51" s="284">
        <v>7500000</v>
      </c>
      <c r="FEF51" s="276" t="s">
        <v>150</v>
      </c>
      <c r="FEG51" s="464"/>
      <c r="FEH51" s="464"/>
      <c r="FEI51" s="467"/>
      <c r="FEJ51" s="467"/>
      <c r="FEK51" s="467"/>
      <c r="FEL51" s="467"/>
      <c r="FEM51" s="284">
        <v>7500000</v>
      </c>
      <c r="FEN51" s="276" t="s">
        <v>150</v>
      </c>
      <c r="FEO51" s="464"/>
      <c r="FEP51" s="464"/>
      <c r="FEQ51" s="467"/>
      <c r="FER51" s="467"/>
      <c r="FES51" s="467"/>
      <c r="FET51" s="467"/>
      <c r="FEU51" s="284">
        <v>7500000</v>
      </c>
      <c r="FEV51" s="276" t="s">
        <v>150</v>
      </c>
      <c r="FEW51" s="464"/>
      <c r="FEX51" s="464"/>
      <c r="FEY51" s="467"/>
      <c r="FEZ51" s="467"/>
      <c r="FFA51" s="467"/>
      <c r="FFB51" s="467"/>
      <c r="FFC51" s="284">
        <v>7500000</v>
      </c>
      <c r="FFD51" s="276" t="s">
        <v>150</v>
      </c>
      <c r="FFE51" s="464"/>
      <c r="FFF51" s="464"/>
      <c r="FFG51" s="467"/>
      <c r="FFH51" s="467"/>
      <c r="FFI51" s="467"/>
      <c r="FFJ51" s="467"/>
      <c r="FFK51" s="284">
        <v>7500000</v>
      </c>
      <c r="FFL51" s="276" t="s">
        <v>150</v>
      </c>
      <c r="FFM51" s="464"/>
      <c r="FFN51" s="464"/>
      <c r="FFO51" s="467"/>
      <c r="FFP51" s="467"/>
      <c r="FFQ51" s="467"/>
      <c r="FFR51" s="467"/>
      <c r="FFS51" s="284">
        <v>7500000</v>
      </c>
      <c r="FFT51" s="276" t="s">
        <v>150</v>
      </c>
      <c r="FFU51" s="464"/>
      <c r="FFV51" s="464"/>
      <c r="FFW51" s="467"/>
      <c r="FFX51" s="467"/>
      <c r="FFY51" s="467"/>
      <c r="FFZ51" s="467"/>
      <c r="FGA51" s="284">
        <v>7500000</v>
      </c>
      <c r="FGB51" s="276" t="s">
        <v>150</v>
      </c>
      <c r="FGC51" s="464"/>
      <c r="FGD51" s="464"/>
      <c r="FGE51" s="467"/>
      <c r="FGF51" s="467"/>
      <c r="FGG51" s="467"/>
      <c r="FGH51" s="467"/>
      <c r="FGI51" s="284">
        <v>7500000</v>
      </c>
      <c r="FGJ51" s="276" t="s">
        <v>150</v>
      </c>
      <c r="FGK51" s="464"/>
      <c r="FGL51" s="464"/>
      <c r="FGM51" s="467"/>
      <c r="FGN51" s="467"/>
      <c r="FGO51" s="467"/>
      <c r="FGP51" s="467"/>
      <c r="FGQ51" s="284">
        <v>7500000</v>
      </c>
      <c r="FGR51" s="276" t="s">
        <v>150</v>
      </c>
      <c r="FGS51" s="464"/>
      <c r="FGT51" s="464"/>
      <c r="FGU51" s="467"/>
      <c r="FGV51" s="467"/>
      <c r="FGW51" s="467"/>
      <c r="FGX51" s="467"/>
      <c r="FGY51" s="284">
        <v>7500000</v>
      </c>
      <c r="FGZ51" s="276" t="s">
        <v>150</v>
      </c>
      <c r="FHA51" s="464"/>
      <c r="FHB51" s="464"/>
      <c r="FHC51" s="467"/>
      <c r="FHD51" s="467"/>
      <c r="FHE51" s="467"/>
      <c r="FHF51" s="467"/>
      <c r="FHG51" s="284">
        <v>7500000</v>
      </c>
      <c r="FHH51" s="276" t="s">
        <v>150</v>
      </c>
      <c r="FHI51" s="464"/>
      <c r="FHJ51" s="464"/>
      <c r="FHK51" s="467"/>
      <c r="FHL51" s="467"/>
      <c r="FHM51" s="467"/>
      <c r="FHN51" s="467"/>
      <c r="FHO51" s="284">
        <v>7500000</v>
      </c>
      <c r="FHP51" s="276" t="s">
        <v>150</v>
      </c>
      <c r="FHQ51" s="464"/>
      <c r="FHR51" s="464"/>
      <c r="FHS51" s="467"/>
      <c r="FHT51" s="467"/>
      <c r="FHU51" s="467"/>
      <c r="FHV51" s="467"/>
      <c r="FHW51" s="284">
        <v>7500000</v>
      </c>
      <c r="FHX51" s="276" t="s">
        <v>150</v>
      </c>
      <c r="FHY51" s="464"/>
      <c r="FHZ51" s="464"/>
      <c r="FIA51" s="467"/>
      <c r="FIB51" s="467"/>
      <c r="FIC51" s="467"/>
      <c r="FID51" s="467"/>
      <c r="FIE51" s="284">
        <v>7500000</v>
      </c>
      <c r="FIF51" s="276" t="s">
        <v>150</v>
      </c>
      <c r="FIG51" s="464"/>
      <c r="FIH51" s="464"/>
      <c r="FII51" s="467"/>
      <c r="FIJ51" s="467"/>
      <c r="FIK51" s="467"/>
      <c r="FIL51" s="467"/>
      <c r="FIM51" s="284">
        <v>7500000</v>
      </c>
      <c r="FIN51" s="276" t="s">
        <v>150</v>
      </c>
      <c r="FIO51" s="464"/>
      <c r="FIP51" s="464"/>
      <c r="FIQ51" s="467"/>
      <c r="FIR51" s="467"/>
      <c r="FIS51" s="467"/>
      <c r="FIT51" s="467"/>
      <c r="FIU51" s="284">
        <v>7500000</v>
      </c>
      <c r="FIV51" s="276" t="s">
        <v>150</v>
      </c>
      <c r="FIW51" s="464"/>
      <c r="FIX51" s="464"/>
      <c r="FIY51" s="467"/>
      <c r="FIZ51" s="467"/>
      <c r="FJA51" s="467"/>
      <c r="FJB51" s="467"/>
      <c r="FJC51" s="284">
        <v>7500000</v>
      </c>
      <c r="FJD51" s="276" t="s">
        <v>150</v>
      </c>
      <c r="FJE51" s="464"/>
      <c r="FJF51" s="464"/>
      <c r="FJG51" s="467"/>
      <c r="FJH51" s="467"/>
      <c r="FJI51" s="467"/>
      <c r="FJJ51" s="467"/>
      <c r="FJK51" s="284">
        <v>7500000</v>
      </c>
      <c r="FJL51" s="276" t="s">
        <v>150</v>
      </c>
      <c r="FJM51" s="464"/>
      <c r="FJN51" s="464"/>
      <c r="FJO51" s="467"/>
      <c r="FJP51" s="467"/>
      <c r="FJQ51" s="467"/>
      <c r="FJR51" s="467"/>
      <c r="FJS51" s="284">
        <v>7500000</v>
      </c>
      <c r="FJT51" s="276" t="s">
        <v>150</v>
      </c>
      <c r="FJU51" s="464"/>
      <c r="FJV51" s="464"/>
      <c r="FJW51" s="467"/>
      <c r="FJX51" s="467"/>
      <c r="FJY51" s="467"/>
      <c r="FJZ51" s="467"/>
      <c r="FKA51" s="284">
        <v>7500000</v>
      </c>
      <c r="FKB51" s="276" t="s">
        <v>150</v>
      </c>
      <c r="FKC51" s="464"/>
      <c r="FKD51" s="464"/>
      <c r="FKE51" s="467"/>
      <c r="FKF51" s="467"/>
      <c r="FKG51" s="467"/>
      <c r="FKH51" s="467"/>
      <c r="FKI51" s="284">
        <v>7500000</v>
      </c>
      <c r="FKJ51" s="276" t="s">
        <v>150</v>
      </c>
      <c r="FKK51" s="464"/>
      <c r="FKL51" s="464"/>
      <c r="FKM51" s="467"/>
      <c r="FKN51" s="467"/>
      <c r="FKO51" s="467"/>
      <c r="FKP51" s="467"/>
      <c r="FKQ51" s="284">
        <v>7500000</v>
      </c>
      <c r="FKR51" s="276" t="s">
        <v>150</v>
      </c>
      <c r="FKS51" s="464"/>
      <c r="FKT51" s="464"/>
      <c r="FKU51" s="467"/>
      <c r="FKV51" s="467"/>
      <c r="FKW51" s="467"/>
      <c r="FKX51" s="467"/>
      <c r="FKY51" s="284">
        <v>7500000</v>
      </c>
      <c r="FKZ51" s="276" t="s">
        <v>150</v>
      </c>
      <c r="FLA51" s="464"/>
      <c r="FLB51" s="464"/>
      <c r="FLC51" s="467"/>
      <c r="FLD51" s="467"/>
      <c r="FLE51" s="467"/>
      <c r="FLF51" s="467"/>
      <c r="FLG51" s="284">
        <v>7500000</v>
      </c>
      <c r="FLH51" s="276" t="s">
        <v>150</v>
      </c>
      <c r="FLI51" s="464"/>
      <c r="FLJ51" s="464"/>
      <c r="FLK51" s="467"/>
      <c r="FLL51" s="467"/>
      <c r="FLM51" s="467"/>
      <c r="FLN51" s="467"/>
      <c r="FLO51" s="284">
        <v>7500000</v>
      </c>
      <c r="FLP51" s="276" t="s">
        <v>150</v>
      </c>
      <c r="FLQ51" s="464"/>
      <c r="FLR51" s="464"/>
      <c r="FLS51" s="467"/>
      <c r="FLT51" s="467"/>
      <c r="FLU51" s="467"/>
      <c r="FLV51" s="467"/>
      <c r="FLW51" s="284">
        <v>7500000</v>
      </c>
      <c r="FLX51" s="276" t="s">
        <v>150</v>
      </c>
      <c r="FLY51" s="464"/>
      <c r="FLZ51" s="464"/>
      <c r="FMA51" s="467"/>
      <c r="FMB51" s="467"/>
      <c r="FMC51" s="467"/>
      <c r="FMD51" s="467"/>
      <c r="FME51" s="284">
        <v>7500000</v>
      </c>
      <c r="FMF51" s="276" t="s">
        <v>150</v>
      </c>
      <c r="FMG51" s="464"/>
      <c r="FMH51" s="464"/>
      <c r="FMI51" s="467"/>
      <c r="FMJ51" s="467"/>
      <c r="FMK51" s="467"/>
      <c r="FML51" s="467"/>
      <c r="FMM51" s="284">
        <v>7500000</v>
      </c>
      <c r="FMN51" s="276" t="s">
        <v>150</v>
      </c>
      <c r="FMO51" s="464"/>
      <c r="FMP51" s="464"/>
      <c r="FMQ51" s="467"/>
      <c r="FMR51" s="467"/>
      <c r="FMS51" s="467"/>
      <c r="FMT51" s="467"/>
      <c r="FMU51" s="284">
        <v>7500000</v>
      </c>
      <c r="FMV51" s="276" t="s">
        <v>150</v>
      </c>
      <c r="FMW51" s="464"/>
      <c r="FMX51" s="464"/>
      <c r="FMY51" s="467"/>
      <c r="FMZ51" s="467"/>
      <c r="FNA51" s="467"/>
      <c r="FNB51" s="467"/>
      <c r="FNC51" s="284">
        <v>7500000</v>
      </c>
      <c r="FND51" s="276" t="s">
        <v>150</v>
      </c>
      <c r="FNE51" s="464"/>
      <c r="FNF51" s="464"/>
      <c r="FNG51" s="467"/>
      <c r="FNH51" s="467"/>
      <c r="FNI51" s="467"/>
      <c r="FNJ51" s="467"/>
      <c r="FNK51" s="284">
        <v>7500000</v>
      </c>
      <c r="FNL51" s="276" t="s">
        <v>150</v>
      </c>
      <c r="FNM51" s="464"/>
      <c r="FNN51" s="464"/>
      <c r="FNO51" s="467"/>
      <c r="FNP51" s="467"/>
      <c r="FNQ51" s="467"/>
      <c r="FNR51" s="467"/>
      <c r="FNS51" s="284">
        <v>7500000</v>
      </c>
      <c r="FNT51" s="276" t="s">
        <v>150</v>
      </c>
      <c r="FNU51" s="464"/>
      <c r="FNV51" s="464"/>
      <c r="FNW51" s="467"/>
      <c r="FNX51" s="467"/>
      <c r="FNY51" s="467"/>
      <c r="FNZ51" s="467"/>
      <c r="FOA51" s="284">
        <v>7500000</v>
      </c>
      <c r="FOB51" s="276" t="s">
        <v>150</v>
      </c>
      <c r="FOC51" s="464"/>
      <c r="FOD51" s="464"/>
      <c r="FOE51" s="467"/>
      <c r="FOF51" s="467"/>
      <c r="FOG51" s="467"/>
      <c r="FOH51" s="467"/>
      <c r="FOI51" s="284">
        <v>7500000</v>
      </c>
      <c r="FOJ51" s="276" t="s">
        <v>150</v>
      </c>
      <c r="FOK51" s="464"/>
      <c r="FOL51" s="464"/>
      <c r="FOM51" s="467"/>
      <c r="FON51" s="467"/>
      <c r="FOO51" s="467"/>
      <c r="FOP51" s="467"/>
      <c r="FOQ51" s="284">
        <v>7500000</v>
      </c>
      <c r="FOR51" s="276" t="s">
        <v>150</v>
      </c>
      <c r="FOS51" s="464"/>
      <c r="FOT51" s="464"/>
      <c r="FOU51" s="467"/>
      <c r="FOV51" s="467"/>
      <c r="FOW51" s="467"/>
      <c r="FOX51" s="467"/>
      <c r="FOY51" s="284">
        <v>7500000</v>
      </c>
      <c r="FOZ51" s="276" t="s">
        <v>150</v>
      </c>
      <c r="FPA51" s="464"/>
      <c r="FPB51" s="464"/>
      <c r="FPC51" s="467"/>
      <c r="FPD51" s="467"/>
      <c r="FPE51" s="467"/>
      <c r="FPF51" s="467"/>
      <c r="FPG51" s="284">
        <v>7500000</v>
      </c>
      <c r="FPH51" s="276" t="s">
        <v>150</v>
      </c>
      <c r="FPI51" s="464"/>
      <c r="FPJ51" s="464"/>
      <c r="FPK51" s="467"/>
      <c r="FPL51" s="467"/>
      <c r="FPM51" s="467"/>
      <c r="FPN51" s="467"/>
      <c r="FPO51" s="284">
        <v>7500000</v>
      </c>
      <c r="FPP51" s="276" t="s">
        <v>150</v>
      </c>
      <c r="FPQ51" s="464"/>
      <c r="FPR51" s="464"/>
      <c r="FPS51" s="467"/>
      <c r="FPT51" s="467"/>
      <c r="FPU51" s="467"/>
      <c r="FPV51" s="467"/>
      <c r="FPW51" s="284">
        <v>7500000</v>
      </c>
      <c r="FPX51" s="276" t="s">
        <v>150</v>
      </c>
      <c r="FPY51" s="464"/>
      <c r="FPZ51" s="464"/>
      <c r="FQA51" s="467"/>
      <c r="FQB51" s="467"/>
      <c r="FQC51" s="467"/>
      <c r="FQD51" s="467"/>
      <c r="FQE51" s="284">
        <v>7500000</v>
      </c>
      <c r="FQF51" s="276" t="s">
        <v>150</v>
      </c>
      <c r="FQG51" s="464"/>
      <c r="FQH51" s="464"/>
      <c r="FQI51" s="467"/>
      <c r="FQJ51" s="467"/>
      <c r="FQK51" s="467"/>
      <c r="FQL51" s="467"/>
      <c r="FQM51" s="284">
        <v>7500000</v>
      </c>
      <c r="FQN51" s="276" t="s">
        <v>150</v>
      </c>
      <c r="FQO51" s="464"/>
      <c r="FQP51" s="464"/>
      <c r="FQQ51" s="467"/>
      <c r="FQR51" s="467"/>
      <c r="FQS51" s="467"/>
      <c r="FQT51" s="467"/>
      <c r="FQU51" s="284">
        <v>7500000</v>
      </c>
      <c r="FQV51" s="276" t="s">
        <v>150</v>
      </c>
      <c r="FQW51" s="464"/>
      <c r="FQX51" s="464"/>
      <c r="FQY51" s="467"/>
      <c r="FQZ51" s="467"/>
      <c r="FRA51" s="467"/>
      <c r="FRB51" s="467"/>
      <c r="FRC51" s="284">
        <v>7500000</v>
      </c>
      <c r="FRD51" s="276" t="s">
        <v>150</v>
      </c>
      <c r="FRE51" s="464"/>
      <c r="FRF51" s="464"/>
      <c r="FRG51" s="467"/>
      <c r="FRH51" s="467"/>
      <c r="FRI51" s="467"/>
      <c r="FRJ51" s="467"/>
      <c r="FRK51" s="284">
        <v>7500000</v>
      </c>
      <c r="FRL51" s="276" t="s">
        <v>150</v>
      </c>
      <c r="FRM51" s="464"/>
      <c r="FRN51" s="464"/>
      <c r="FRO51" s="467"/>
      <c r="FRP51" s="467"/>
      <c r="FRQ51" s="467"/>
      <c r="FRR51" s="467"/>
      <c r="FRS51" s="284">
        <v>7500000</v>
      </c>
      <c r="FRT51" s="276" t="s">
        <v>150</v>
      </c>
      <c r="FRU51" s="464"/>
      <c r="FRV51" s="464"/>
      <c r="FRW51" s="467"/>
      <c r="FRX51" s="467"/>
      <c r="FRY51" s="467"/>
      <c r="FRZ51" s="467"/>
      <c r="FSA51" s="284">
        <v>7500000</v>
      </c>
      <c r="FSB51" s="276" t="s">
        <v>150</v>
      </c>
      <c r="FSC51" s="464"/>
      <c r="FSD51" s="464"/>
      <c r="FSE51" s="467"/>
      <c r="FSF51" s="467"/>
      <c r="FSG51" s="467"/>
      <c r="FSH51" s="467"/>
      <c r="FSI51" s="284">
        <v>7500000</v>
      </c>
      <c r="FSJ51" s="276" t="s">
        <v>150</v>
      </c>
      <c r="FSK51" s="464"/>
      <c r="FSL51" s="464"/>
      <c r="FSM51" s="467"/>
      <c r="FSN51" s="467"/>
      <c r="FSO51" s="467"/>
      <c r="FSP51" s="467"/>
      <c r="FSQ51" s="284">
        <v>7500000</v>
      </c>
      <c r="FSR51" s="276" t="s">
        <v>150</v>
      </c>
      <c r="FSS51" s="464"/>
      <c r="FST51" s="464"/>
      <c r="FSU51" s="467"/>
      <c r="FSV51" s="467"/>
      <c r="FSW51" s="467"/>
      <c r="FSX51" s="467"/>
      <c r="FSY51" s="284">
        <v>7500000</v>
      </c>
      <c r="FSZ51" s="276" t="s">
        <v>150</v>
      </c>
      <c r="FTA51" s="464"/>
      <c r="FTB51" s="464"/>
      <c r="FTC51" s="467"/>
      <c r="FTD51" s="467"/>
      <c r="FTE51" s="467"/>
      <c r="FTF51" s="467"/>
      <c r="FTG51" s="284">
        <v>7500000</v>
      </c>
      <c r="FTH51" s="276" t="s">
        <v>150</v>
      </c>
      <c r="FTI51" s="464"/>
      <c r="FTJ51" s="464"/>
      <c r="FTK51" s="467"/>
      <c r="FTL51" s="467"/>
      <c r="FTM51" s="467"/>
      <c r="FTN51" s="467"/>
      <c r="FTO51" s="284">
        <v>7500000</v>
      </c>
      <c r="FTP51" s="276" t="s">
        <v>150</v>
      </c>
      <c r="FTQ51" s="464"/>
      <c r="FTR51" s="464"/>
      <c r="FTS51" s="467"/>
      <c r="FTT51" s="467"/>
      <c r="FTU51" s="467"/>
      <c r="FTV51" s="467"/>
      <c r="FTW51" s="284">
        <v>7500000</v>
      </c>
      <c r="FTX51" s="276" t="s">
        <v>150</v>
      </c>
      <c r="FTY51" s="464"/>
      <c r="FTZ51" s="464"/>
      <c r="FUA51" s="467"/>
      <c r="FUB51" s="467"/>
      <c r="FUC51" s="467"/>
      <c r="FUD51" s="467"/>
      <c r="FUE51" s="284">
        <v>7500000</v>
      </c>
      <c r="FUF51" s="276" t="s">
        <v>150</v>
      </c>
      <c r="FUG51" s="464"/>
      <c r="FUH51" s="464"/>
      <c r="FUI51" s="467"/>
      <c r="FUJ51" s="467"/>
      <c r="FUK51" s="467"/>
      <c r="FUL51" s="467"/>
      <c r="FUM51" s="284">
        <v>7500000</v>
      </c>
      <c r="FUN51" s="276" t="s">
        <v>150</v>
      </c>
      <c r="FUO51" s="464"/>
      <c r="FUP51" s="464"/>
      <c r="FUQ51" s="467"/>
      <c r="FUR51" s="467"/>
      <c r="FUS51" s="467"/>
      <c r="FUT51" s="467"/>
      <c r="FUU51" s="284">
        <v>7500000</v>
      </c>
      <c r="FUV51" s="276" t="s">
        <v>150</v>
      </c>
      <c r="FUW51" s="464"/>
      <c r="FUX51" s="464"/>
      <c r="FUY51" s="467"/>
      <c r="FUZ51" s="467"/>
      <c r="FVA51" s="467"/>
      <c r="FVB51" s="467"/>
      <c r="FVC51" s="284">
        <v>7500000</v>
      </c>
      <c r="FVD51" s="276" t="s">
        <v>150</v>
      </c>
      <c r="FVE51" s="464"/>
      <c r="FVF51" s="464"/>
      <c r="FVG51" s="467"/>
      <c r="FVH51" s="467"/>
      <c r="FVI51" s="467"/>
      <c r="FVJ51" s="467"/>
      <c r="FVK51" s="284">
        <v>7500000</v>
      </c>
      <c r="FVL51" s="276" t="s">
        <v>150</v>
      </c>
      <c r="FVM51" s="464"/>
      <c r="FVN51" s="464"/>
      <c r="FVO51" s="467"/>
      <c r="FVP51" s="467"/>
      <c r="FVQ51" s="467"/>
      <c r="FVR51" s="467"/>
      <c r="FVS51" s="284">
        <v>7500000</v>
      </c>
      <c r="FVT51" s="276" t="s">
        <v>150</v>
      </c>
      <c r="FVU51" s="464"/>
      <c r="FVV51" s="464"/>
      <c r="FVW51" s="467"/>
      <c r="FVX51" s="467"/>
      <c r="FVY51" s="467"/>
      <c r="FVZ51" s="467"/>
      <c r="FWA51" s="284">
        <v>7500000</v>
      </c>
      <c r="FWB51" s="276" t="s">
        <v>150</v>
      </c>
      <c r="FWC51" s="464"/>
      <c r="FWD51" s="464"/>
      <c r="FWE51" s="467"/>
      <c r="FWF51" s="467"/>
      <c r="FWG51" s="467"/>
      <c r="FWH51" s="467"/>
      <c r="FWI51" s="284">
        <v>7500000</v>
      </c>
      <c r="FWJ51" s="276" t="s">
        <v>150</v>
      </c>
      <c r="FWK51" s="464"/>
      <c r="FWL51" s="464"/>
      <c r="FWM51" s="467"/>
      <c r="FWN51" s="467"/>
      <c r="FWO51" s="467"/>
      <c r="FWP51" s="467"/>
      <c r="FWQ51" s="284">
        <v>7500000</v>
      </c>
      <c r="FWR51" s="276" t="s">
        <v>150</v>
      </c>
      <c r="FWS51" s="464"/>
      <c r="FWT51" s="464"/>
      <c r="FWU51" s="467"/>
      <c r="FWV51" s="467"/>
      <c r="FWW51" s="467"/>
      <c r="FWX51" s="467"/>
      <c r="FWY51" s="284">
        <v>7500000</v>
      </c>
      <c r="FWZ51" s="276" t="s">
        <v>150</v>
      </c>
      <c r="FXA51" s="464"/>
      <c r="FXB51" s="464"/>
      <c r="FXC51" s="467"/>
      <c r="FXD51" s="467"/>
      <c r="FXE51" s="467"/>
      <c r="FXF51" s="467"/>
      <c r="FXG51" s="284">
        <v>7500000</v>
      </c>
      <c r="FXH51" s="276" t="s">
        <v>150</v>
      </c>
      <c r="FXI51" s="464"/>
      <c r="FXJ51" s="464"/>
      <c r="FXK51" s="467"/>
      <c r="FXL51" s="467"/>
      <c r="FXM51" s="467"/>
      <c r="FXN51" s="467"/>
      <c r="FXO51" s="284">
        <v>7500000</v>
      </c>
      <c r="FXP51" s="276" t="s">
        <v>150</v>
      </c>
      <c r="FXQ51" s="464"/>
      <c r="FXR51" s="464"/>
      <c r="FXS51" s="467"/>
      <c r="FXT51" s="467"/>
      <c r="FXU51" s="467"/>
      <c r="FXV51" s="467"/>
      <c r="FXW51" s="284">
        <v>7500000</v>
      </c>
      <c r="FXX51" s="276" t="s">
        <v>150</v>
      </c>
      <c r="FXY51" s="464"/>
      <c r="FXZ51" s="464"/>
      <c r="FYA51" s="467"/>
      <c r="FYB51" s="467"/>
      <c r="FYC51" s="467"/>
      <c r="FYD51" s="467"/>
      <c r="FYE51" s="284">
        <v>7500000</v>
      </c>
      <c r="FYF51" s="276" t="s">
        <v>150</v>
      </c>
      <c r="FYG51" s="464"/>
      <c r="FYH51" s="464"/>
      <c r="FYI51" s="467"/>
      <c r="FYJ51" s="467"/>
      <c r="FYK51" s="467"/>
      <c r="FYL51" s="467"/>
      <c r="FYM51" s="284">
        <v>7500000</v>
      </c>
      <c r="FYN51" s="276" t="s">
        <v>150</v>
      </c>
      <c r="FYO51" s="464"/>
      <c r="FYP51" s="464"/>
      <c r="FYQ51" s="467"/>
      <c r="FYR51" s="467"/>
      <c r="FYS51" s="467"/>
      <c r="FYT51" s="467"/>
      <c r="FYU51" s="284">
        <v>7500000</v>
      </c>
      <c r="FYV51" s="276" t="s">
        <v>150</v>
      </c>
      <c r="FYW51" s="464"/>
      <c r="FYX51" s="464"/>
      <c r="FYY51" s="467"/>
      <c r="FYZ51" s="467"/>
      <c r="FZA51" s="467"/>
      <c r="FZB51" s="467"/>
      <c r="FZC51" s="284">
        <v>7500000</v>
      </c>
      <c r="FZD51" s="276" t="s">
        <v>150</v>
      </c>
      <c r="FZE51" s="464"/>
      <c r="FZF51" s="464"/>
      <c r="FZG51" s="467"/>
      <c r="FZH51" s="467"/>
      <c r="FZI51" s="467"/>
      <c r="FZJ51" s="467"/>
      <c r="FZK51" s="284">
        <v>7500000</v>
      </c>
      <c r="FZL51" s="276" t="s">
        <v>150</v>
      </c>
      <c r="FZM51" s="464"/>
      <c r="FZN51" s="464"/>
      <c r="FZO51" s="467"/>
      <c r="FZP51" s="467"/>
      <c r="FZQ51" s="467"/>
      <c r="FZR51" s="467"/>
      <c r="FZS51" s="284">
        <v>7500000</v>
      </c>
      <c r="FZT51" s="276" t="s">
        <v>150</v>
      </c>
      <c r="FZU51" s="464"/>
      <c r="FZV51" s="464"/>
      <c r="FZW51" s="467"/>
      <c r="FZX51" s="467"/>
      <c r="FZY51" s="467"/>
      <c r="FZZ51" s="467"/>
      <c r="GAA51" s="284">
        <v>7500000</v>
      </c>
      <c r="GAB51" s="276" t="s">
        <v>150</v>
      </c>
      <c r="GAC51" s="464"/>
      <c r="GAD51" s="464"/>
      <c r="GAE51" s="467"/>
      <c r="GAF51" s="467"/>
      <c r="GAG51" s="467"/>
      <c r="GAH51" s="467"/>
      <c r="GAI51" s="284">
        <v>7500000</v>
      </c>
      <c r="GAJ51" s="276" t="s">
        <v>150</v>
      </c>
      <c r="GAK51" s="464"/>
      <c r="GAL51" s="464"/>
      <c r="GAM51" s="467"/>
      <c r="GAN51" s="467"/>
      <c r="GAO51" s="467"/>
      <c r="GAP51" s="467"/>
      <c r="GAQ51" s="284">
        <v>7500000</v>
      </c>
      <c r="GAR51" s="276" t="s">
        <v>150</v>
      </c>
      <c r="GAS51" s="464"/>
      <c r="GAT51" s="464"/>
      <c r="GAU51" s="467"/>
      <c r="GAV51" s="467"/>
      <c r="GAW51" s="467"/>
      <c r="GAX51" s="467"/>
      <c r="GAY51" s="284">
        <v>7500000</v>
      </c>
      <c r="GAZ51" s="276" t="s">
        <v>150</v>
      </c>
      <c r="GBA51" s="464"/>
      <c r="GBB51" s="464"/>
      <c r="GBC51" s="467"/>
      <c r="GBD51" s="467"/>
      <c r="GBE51" s="467"/>
      <c r="GBF51" s="467"/>
      <c r="GBG51" s="284">
        <v>7500000</v>
      </c>
      <c r="GBH51" s="276" t="s">
        <v>150</v>
      </c>
      <c r="GBI51" s="464"/>
      <c r="GBJ51" s="464"/>
      <c r="GBK51" s="467"/>
      <c r="GBL51" s="467"/>
      <c r="GBM51" s="467"/>
      <c r="GBN51" s="467"/>
      <c r="GBO51" s="284">
        <v>7500000</v>
      </c>
      <c r="GBP51" s="276" t="s">
        <v>150</v>
      </c>
      <c r="GBQ51" s="464"/>
      <c r="GBR51" s="464"/>
      <c r="GBS51" s="467"/>
      <c r="GBT51" s="467"/>
      <c r="GBU51" s="467"/>
      <c r="GBV51" s="467"/>
      <c r="GBW51" s="284">
        <v>7500000</v>
      </c>
      <c r="GBX51" s="276" t="s">
        <v>150</v>
      </c>
      <c r="GBY51" s="464"/>
      <c r="GBZ51" s="464"/>
      <c r="GCA51" s="467"/>
      <c r="GCB51" s="467"/>
      <c r="GCC51" s="467"/>
      <c r="GCD51" s="467"/>
      <c r="GCE51" s="284">
        <v>7500000</v>
      </c>
      <c r="GCF51" s="276" t="s">
        <v>150</v>
      </c>
      <c r="GCG51" s="464"/>
      <c r="GCH51" s="464"/>
      <c r="GCI51" s="467"/>
      <c r="GCJ51" s="467"/>
      <c r="GCK51" s="467"/>
      <c r="GCL51" s="467"/>
      <c r="GCM51" s="284">
        <v>7500000</v>
      </c>
      <c r="GCN51" s="276" t="s">
        <v>150</v>
      </c>
      <c r="GCO51" s="464"/>
      <c r="GCP51" s="464"/>
      <c r="GCQ51" s="467"/>
      <c r="GCR51" s="467"/>
      <c r="GCS51" s="467"/>
      <c r="GCT51" s="467"/>
      <c r="GCU51" s="284">
        <v>7500000</v>
      </c>
      <c r="GCV51" s="276" t="s">
        <v>150</v>
      </c>
      <c r="GCW51" s="464"/>
      <c r="GCX51" s="464"/>
      <c r="GCY51" s="467"/>
      <c r="GCZ51" s="467"/>
      <c r="GDA51" s="467"/>
      <c r="GDB51" s="467"/>
      <c r="GDC51" s="284">
        <v>7500000</v>
      </c>
      <c r="GDD51" s="276" t="s">
        <v>150</v>
      </c>
      <c r="GDE51" s="464"/>
      <c r="GDF51" s="464"/>
      <c r="GDG51" s="467"/>
      <c r="GDH51" s="467"/>
      <c r="GDI51" s="467"/>
      <c r="GDJ51" s="467"/>
      <c r="GDK51" s="284">
        <v>7500000</v>
      </c>
      <c r="GDL51" s="276" t="s">
        <v>150</v>
      </c>
      <c r="GDM51" s="464"/>
      <c r="GDN51" s="464"/>
      <c r="GDO51" s="467"/>
      <c r="GDP51" s="467"/>
      <c r="GDQ51" s="467"/>
      <c r="GDR51" s="467"/>
      <c r="GDS51" s="284">
        <v>7500000</v>
      </c>
      <c r="GDT51" s="276" t="s">
        <v>150</v>
      </c>
      <c r="GDU51" s="464"/>
      <c r="GDV51" s="464"/>
      <c r="GDW51" s="467"/>
      <c r="GDX51" s="467"/>
      <c r="GDY51" s="467"/>
      <c r="GDZ51" s="467"/>
      <c r="GEA51" s="284">
        <v>7500000</v>
      </c>
      <c r="GEB51" s="276" t="s">
        <v>150</v>
      </c>
      <c r="GEC51" s="464"/>
      <c r="GED51" s="464"/>
      <c r="GEE51" s="467"/>
      <c r="GEF51" s="467"/>
      <c r="GEG51" s="467"/>
      <c r="GEH51" s="467"/>
      <c r="GEI51" s="284">
        <v>7500000</v>
      </c>
      <c r="GEJ51" s="276" t="s">
        <v>150</v>
      </c>
      <c r="GEK51" s="464"/>
      <c r="GEL51" s="464"/>
      <c r="GEM51" s="467"/>
      <c r="GEN51" s="467"/>
      <c r="GEO51" s="467"/>
      <c r="GEP51" s="467"/>
      <c r="GEQ51" s="284">
        <v>7500000</v>
      </c>
      <c r="GER51" s="276" t="s">
        <v>150</v>
      </c>
      <c r="GES51" s="464"/>
      <c r="GET51" s="464"/>
      <c r="GEU51" s="467"/>
      <c r="GEV51" s="467"/>
      <c r="GEW51" s="467"/>
      <c r="GEX51" s="467"/>
      <c r="GEY51" s="284">
        <v>7500000</v>
      </c>
      <c r="GEZ51" s="276" t="s">
        <v>150</v>
      </c>
      <c r="GFA51" s="464"/>
      <c r="GFB51" s="464"/>
      <c r="GFC51" s="467"/>
      <c r="GFD51" s="467"/>
      <c r="GFE51" s="467"/>
      <c r="GFF51" s="467"/>
      <c r="GFG51" s="284">
        <v>7500000</v>
      </c>
      <c r="GFH51" s="276" t="s">
        <v>150</v>
      </c>
      <c r="GFI51" s="464"/>
      <c r="GFJ51" s="464"/>
      <c r="GFK51" s="467"/>
      <c r="GFL51" s="467"/>
      <c r="GFM51" s="467"/>
      <c r="GFN51" s="467"/>
      <c r="GFO51" s="284">
        <v>7500000</v>
      </c>
      <c r="GFP51" s="276" t="s">
        <v>150</v>
      </c>
      <c r="GFQ51" s="464"/>
      <c r="GFR51" s="464"/>
      <c r="GFS51" s="467"/>
      <c r="GFT51" s="467"/>
      <c r="GFU51" s="467"/>
      <c r="GFV51" s="467"/>
      <c r="GFW51" s="284">
        <v>7500000</v>
      </c>
      <c r="GFX51" s="276" t="s">
        <v>150</v>
      </c>
      <c r="GFY51" s="464"/>
      <c r="GFZ51" s="464"/>
      <c r="GGA51" s="467"/>
      <c r="GGB51" s="467"/>
      <c r="GGC51" s="467"/>
      <c r="GGD51" s="467"/>
      <c r="GGE51" s="284">
        <v>7500000</v>
      </c>
      <c r="GGF51" s="276" t="s">
        <v>150</v>
      </c>
      <c r="GGG51" s="464"/>
      <c r="GGH51" s="464"/>
      <c r="GGI51" s="467"/>
      <c r="GGJ51" s="467"/>
      <c r="GGK51" s="467"/>
      <c r="GGL51" s="467"/>
      <c r="GGM51" s="284">
        <v>7500000</v>
      </c>
      <c r="GGN51" s="276" t="s">
        <v>150</v>
      </c>
      <c r="GGO51" s="464"/>
      <c r="GGP51" s="464"/>
      <c r="GGQ51" s="467"/>
      <c r="GGR51" s="467"/>
      <c r="GGS51" s="467"/>
      <c r="GGT51" s="467"/>
      <c r="GGU51" s="284">
        <v>7500000</v>
      </c>
      <c r="GGV51" s="276" t="s">
        <v>150</v>
      </c>
      <c r="GGW51" s="464"/>
      <c r="GGX51" s="464"/>
      <c r="GGY51" s="467"/>
      <c r="GGZ51" s="467"/>
      <c r="GHA51" s="467"/>
      <c r="GHB51" s="467"/>
      <c r="GHC51" s="284">
        <v>7500000</v>
      </c>
      <c r="GHD51" s="276" t="s">
        <v>150</v>
      </c>
      <c r="GHE51" s="464"/>
      <c r="GHF51" s="464"/>
      <c r="GHG51" s="467"/>
      <c r="GHH51" s="467"/>
      <c r="GHI51" s="467"/>
      <c r="GHJ51" s="467"/>
      <c r="GHK51" s="284">
        <v>7500000</v>
      </c>
      <c r="GHL51" s="276" t="s">
        <v>150</v>
      </c>
      <c r="GHM51" s="464"/>
      <c r="GHN51" s="464"/>
      <c r="GHO51" s="467"/>
      <c r="GHP51" s="467"/>
      <c r="GHQ51" s="467"/>
      <c r="GHR51" s="467"/>
      <c r="GHS51" s="284">
        <v>7500000</v>
      </c>
      <c r="GHT51" s="276" t="s">
        <v>150</v>
      </c>
      <c r="GHU51" s="464"/>
      <c r="GHV51" s="464"/>
      <c r="GHW51" s="467"/>
      <c r="GHX51" s="467"/>
      <c r="GHY51" s="467"/>
      <c r="GHZ51" s="467"/>
      <c r="GIA51" s="284">
        <v>7500000</v>
      </c>
      <c r="GIB51" s="276" t="s">
        <v>150</v>
      </c>
      <c r="GIC51" s="464"/>
      <c r="GID51" s="464"/>
      <c r="GIE51" s="467"/>
      <c r="GIF51" s="467"/>
      <c r="GIG51" s="467"/>
      <c r="GIH51" s="467"/>
      <c r="GII51" s="284">
        <v>7500000</v>
      </c>
      <c r="GIJ51" s="276" t="s">
        <v>150</v>
      </c>
      <c r="GIK51" s="464"/>
      <c r="GIL51" s="464"/>
      <c r="GIM51" s="467"/>
      <c r="GIN51" s="467"/>
      <c r="GIO51" s="467"/>
      <c r="GIP51" s="467"/>
      <c r="GIQ51" s="284">
        <v>7500000</v>
      </c>
      <c r="GIR51" s="276" t="s">
        <v>150</v>
      </c>
      <c r="GIS51" s="464"/>
      <c r="GIT51" s="464"/>
      <c r="GIU51" s="467"/>
      <c r="GIV51" s="467"/>
      <c r="GIW51" s="467"/>
      <c r="GIX51" s="467"/>
      <c r="GIY51" s="284">
        <v>7500000</v>
      </c>
      <c r="GIZ51" s="276" t="s">
        <v>150</v>
      </c>
      <c r="GJA51" s="464"/>
      <c r="GJB51" s="464"/>
      <c r="GJC51" s="467"/>
      <c r="GJD51" s="467"/>
      <c r="GJE51" s="467"/>
      <c r="GJF51" s="467"/>
      <c r="GJG51" s="284">
        <v>7500000</v>
      </c>
      <c r="GJH51" s="276" t="s">
        <v>150</v>
      </c>
      <c r="GJI51" s="464"/>
      <c r="GJJ51" s="464"/>
      <c r="GJK51" s="467"/>
      <c r="GJL51" s="467"/>
      <c r="GJM51" s="467"/>
      <c r="GJN51" s="467"/>
      <c r="GJO51" s="284">
        <v>7500000</v>
      </c>
      <c r="GJP51" s="276" t="s">
        <v>150</v>
      </c>
      <c r="GJQ51" s="464"/>
      <c r="GJR51" s="464"/>
      <c r="GJS51" s="467"/>
      <c r="GJT51" s="467"/>
      <c r="GJU51" s="467"/>
      <c r="GJV51" s="467"/>
      <c r="GJW51" s="284">
        <v>7500000</v>
      </c>
      <c r="GJX51" s="276" t="s">
        <v>150</v>
      </c>
      <c r="GJY51" s="464"/>
      <c r="GJZ51" s="464"/>
      <c r="GKA51" s="467"/>
      <c r="GKB51" s="467"/>
      <c r="GKC51" s="467"/>
      <c r="GKD51" s="467"/>
      <c r="GKE51" s="284">
        <v>7500000</v>
      </c>
      <c r="GKF51" s="276" t="s">
        <v>150</v>
      </c>
      <c r="GKG51" s="464"/>
      <c r="GKH51" s="464"/>
      <c r="GKI51" s="467"/>
      <c r="GKJ51" s="467"/>
      <c r="GKK51" s="467"/>
      <c r="GKL51" s="467"/>
      <c r="GKM51" s="284">
        <v>7500000</v>
      </c>
      <c r="GKN51" s="276" t="s">
        <v>150</v>
      </c>
      <c r="GKO51" s="464"/>
      <c r="GKP51" s="464"/>
      <c r="GKQ51" s="467"/>
      <c r="GKR51" s="467"/>
      <c r="GKS51" s="467"/>
      <c r="GKT51" s="467"/>
      <c r="GKU51" s="284">
        <v>7500000</v>
      </c>
      <c r="GKV51" s="276" t="s">
        <v>150</v>
      </c>
      <c r="GKW51" s="464"/>
      <c r="GKX51" s="464"/>
      <c r="GKY51" s="467"/>
      <c r="GKZ51" s="467"/>
      <c r="GLA51" s="467"/>
      <c r="GLB51" s="467"/>
      <c r="GLC51" s="284">
        <v>7500000</v>
      </c>
      <c r="GLD51" s="276" t="s">
        <v>150</v>
      </c>
      <c r="GLE51" s="464"/>
      <c r="GLF51" s="464"/>
      <c r="GLG51" s="467"/>
      <c r="GLH51" s="467"/>
      <c r="GLI51" s="467"/>
      <c r="GLJ51" s="467"/>
      <c r="GLK51" s="284">
        <v>7500000</v>
      </c>
      <c r="GLL51" s="276" t="s">
        <v>150</v>
      </c>
      <c r="GLM51" s="464"/>
      <c r="GLN51" s="464"/>
      <c r="GLO51" s="467"/>
      <c r="GLP51" s="467"/>
      <c r="GLQ51" s="467"/>
      <c r="GLR51" s="467"/>
      <c r="GLS51" s="284">
        <v>7500000</v>
      </c>
      <c r="GLT51" s="276" t="s">
        <v>150</v>
      </c>
      <c r="GLU51" s="464"/>
      <c r="GLV51" s="464"/>
      <c r="GLW51" s="467"/>
      <c r="GLX51" s="467"/>
      <c r="GLY51" s="467"/>
      <c r="GLZ51" s="467"/>
      <c r="GMA51" s="284">
        <v>7500000</v>
      </c>
      <c r="GMB51" s="276" t="s">
        <v>150</v>
      </c>
      <c r="GMC51" s="464"/>
      <c r="GMD51" s="464"/>
      <c r="GME51" s="467"/>
      <c r="GMF51" s="467"/>
      <c r="GMG51" s="467"/>
      <c r="GMH51" s="467"/>
      <c r="GMI51" s="284">
        <v>7500000</v>
      </c>
      <c r="GMJ51" s="276" t="s">
        <v>150</v>
      </c>
      <c r="GMK51" s="464"/>
      <c r="GML51" s="464"/>
      <c r="GMM51" s="467"/>
      <c r="GMN51" s="467"/>
      <c r="GMO51" s="467"/>
      <c r="GMP51" s="467"/>
      <c r="GMQ51" s="284">
        <v>7500000</v>
      </c>
      <c r="GMR51" s="276" t="s">
        <v>150</v>
      </c>
      <c r="GMS51" s="464"/>
      <c r="GMT51" s="464"/>
      <c r="GMU51" s="467"/>
      <c r="GMV51" s="467"/>
      <c r="GMW51" s="467"/>
      <c r="GMX51" s="467"/>
      <c r="GMY51" s="284">
        <v>7500000</v>
      </c>
      <c r="GMZ51" s="276" t="s">
        <v>150</v>
      </c>
      <c r="GNA51" s="464"/>
      <c r="GNB51" s="464"/>
      <c r="GNC51" s="467"/>
      <c r="GND51" s="467"/>
      <c r="GNE51" s="467"/>
      <c r="GNF51" s="467"/>
      <c r="GNG51" s="284">
        <v>7500000</v>
      </c>
      <c r="GNH51" s="276" t="s">
        <v>150</v>
      </c>
      <c r="GNI51" s="464"/>
      <c r="GNJ51" s="464"/>
      <c r="GNK51" s="467"/>
      <c r="GNL51" s="467"/>
      <c r="GNM51" s="467"/>
      <c r="GNN51" s="467"/>
      <c r="GNO51" s="284">
        <v>7500000</v>
      </c>
      <c r="GNP51" s="276" t="s">
        <v>150</v>
      </c>
      <c r="GNQ51" s="464"/>
      <c r="GNR51" s="464"/>
      <c r="GNS51" s="467"/>
      <c r="GNT51" s="467"/>
      <c r="GNU51" s="467"/>
      <c r="GNV51" s="467"/>
      <c r="GNW51" s="284">
        <v>7500000</v>
      </c>
      <c r="GNX51" s="276" t="s">
        <v>150</v>
      </c>
      <c r="GNY51" s="464"/>
      <c r="GNZ51" s="464"/>
      <c r="GOA51" s="467"/>
      <c r="GOB51" s="467"/>
      <c r="GOC51" s="467"/>
      <c r="GOD51" s="467"/>
      <c r="GOE51" s="284">
        <v>7500000</v>
      </c>
      <c r="GOF51" s="276" t="s">
        <v>150</v>
      </c>
      <c r="GOG51" s="464"/>
      <c r="GOH51" s="464"/>
      <c r="GOI51" s="467"/>
      <c r="GOJ51" s="467"/>
      <c r="GOK51" s="467"/>
      <c r="GOL51" s="467"/>
      <c r="GOM51" s="284">
        <v>7500000</v>
      </c>
      <c r="GON51" s="276" t="s">
        <v>150</v>
      </c>
      <c r="GOO51" s="464"/>
      <c r="GOP51" s="464"/>
      <c r="GOQ51" s="467"/>
      <c r="GOR51" s="467"/>
      <c r="GOS51" s="467"/>
      <c r="GOT51" s="467"/>
      <c r="GOU51" s="284">
        <v>7500000</v>
      </c>
      <c r="GOV51" s="276" t="s">
        <v>150</v>
      </c>
      <c r="GOW51" s="464"/>
      <c r="GOX51" s="464"/>
      <c r="GOY51" s="467"/>
      <c r="GOZ51" s="467"/>
      <c r="GPA51" s="467"/>
      <c r="GPB51" s="467"/>
      <c r="GPC51" s="284">
        <v>7500000</v>
      </c>
      <c r="GPD51" s="276" t="s">
        <v>150</v>
      </c>
      <c r="GPE51" s="464"/>
      <c r="GPF51" s="464"/>
      <c r="GPG51" s="467"/>
      <c r="GPH51" s="467"/>
      <c r="GPI51" s="467"/>
      <c r="GPJ51" s="467"/>
      <c r="GPK51" s="284">
        <v>7500000</v>
      </c>
      <c r="GPL51" s="276" t="s">
        <v>150</v>
      </c>
      <c r="GPM51" s="464"/>
      <c r="GPN51" s="464"/>
      <c r="GPO51" s="467"/>
      <c r="GPP51" s="467"/>
      <c r="GPQ51" s="467"/>
      <c r="GPR51" s="467"/>
      <c r="GPS51" s="284">
        <v>7500000</v>
      </c>
      <c r="GPT51" s="276" t="s">
        <v>150</v>
      </c>
      <c r="GPU51" s="464"/>
      <c r="GPV51" s="464"/>
      <c r="GPW51" s="467"/>
      <c r="GPX51" s="467"/>
      <c r="GPY51" s="467"/>
      <c r="GPZ51" s="467"/>
      <c r="GQA51" s="284">
        <v>7500000</v>
      </c>
      <c r="GQB51" s="276" t="s">
        <v>150</v>
      </c>
      <c r="GQC51" s="464"/>
      <c r="GQD51" s="464"/>
      <c r="GQE51" s="467"/>
      <c r="GQF51" s="467"/>
      <c r="GQG51" s="467"/>
      <c r="GQH51" s="467"/>
      <c r="GQI51" s="284">
        <v>7500000</v>
      </c>
      <c r="GQJ51" s="276" t="s">
        <v>150</v>
      </c>
      <c r="GQK51" s="464"/>
      <c r="GQL51" s="464"/>
      <c r="GQM51" s="467"/>
      <c r="GQN51" s="467"/>
      <c r="GQO51" s="467"/>
      <c r="GQP51" s="467"/>
      <c r="GQQ51" s="284">
        <v>7500000</v>
      </c>
      <c r="GQR51" s="276" t="s">
        <v>150</v>
      </c>
      <c r="GQS51" s="464"/>
      <c r="GQT51" s="464"/>
      <c r="GQU51" s="467"/>
      <c r="GQV51" s="467"/>
      <c r="GQW51" s="467"/>
      <c r="GQX51" s="467"/>
      <c r="GQY51" s="284">
        <v>7500000</v>
      </c>
      <c r="GQZ51" s="276" t="s">
        <v>150</v>
      </c>
      <c r="GRA51" s="464"/>
      <c r="GRB51" s="464"/>
      <c r="GRC51" s="467"/>
      <c r="GRD51" s="467"/>
      <c r="GRE51" s="467"/>
      <c r="GRF51" s="467"/>
      <c r="GRG51" s="284">
        <v>7500000</v>
      </c>
      <c r="GRH51" s="276" t="s">
        <v>150</v>
      </c>
      <c r="GRI51" s="464"/>
      <c r="GRJ51" s="464"/>
      <c r="GRK51" s="467"/>
      <c r="GRL51" s="467"/>
      <c r="GRM51" s="467"/>
      <c r="GRN51" s="467"/>
      <c r="GRO51" s="284">
        <v>7500000</v>
      </c>
      <c r="GRP51" s="276" t="s">
        <v>150</v>
      </c>
      <c r="GRQ51" s="464"/>
      <c r="GRR51" s="464"/>
      <c r="GRS51" s="467"/>
      <c r="GRT51" s="467"/>
      <c r="GRU51" s="467"/>
      <c r="GRV51" s="467"/>
      <c r="GRW51" s="284">
        <v>7500000</v>
      </c>
      <c r="GRX51" s="276" t="s">
        <v>150</v>
      </c>
      <c r="GRY51" s="464"/>
      <c r="GRZ51" s="464"/>
      <c r="GSA51" s="467"/>
      <c r="GSB51" s="467"/>
      <c r="GSC51" s="467"/>
      <c r="GSD51" s="467"/>
      <c r="GSE51" s="284">
        <v>7500000</v>
      </c>
      <c r="GSF51" s="276" t="s">
        <v>150</v>
      </c>
      <c r="GSG51" s="464"/>
      <c r="GSH51" s="464"/>
      <c r="GSI51" s="467"/>
      <c r="GSJ51" s="467"/>
      <c r="GSK51" s="467"/>
      <c r="GSL51" s="467"/>
      <c r="GSM51" s="284">
        <v>7500000</v>
      </c>
      <c r="GSN51" s="276" t="s">
        <v>150</v>
      </c>
      <c r="GSO51" s="464"/>
      <c r="GSP51" s="464"/>
      <c r="GSQ51" s="467"/>
      <c r="GSR51" s="467"/>
      <c r="GSS51" s="467"/>
      <c r="GST51" s="467"/>
      <c r="GSU51" s="284">
        <v>7500000</v>
      </c>
      <c r="GSV51" s="276" t="s">
        <v>150</v>
      </c>
      <c r="GSW51" s="464"/>
      <c r="GSX51" s="464"/>
      <c r="GSY51" s="467"/>
      <c r="GSZ51" s="467"/>
      <c r="GTA51" s="467"/>
      <c r="GTB51" s="467"/>
      <c r="GTC51" s="284">
        <v>7500000</v>
      </c>
      <c r="GTD51" s="276" t="s">
        <v>150</v>
      </c>
      <c r="GTE51" s="464"/>
      <c r="GTF51" s="464"/>
      <c r="GTG51" s="467"/>
      <c r="GTH51" s="467"/>
      <c r="GTI51" s="467"/>
      <c r="GTJ51" s="467"/>
      <c r="GTK51" s="284">
        <v>7500000</v>
      </c>
      <c r="GTL51" s="276" t="s">
        <v>150</v>
      </c>
      <c r="GTM51" s="464"/>
      <c r="GTN51" s="464"/>
      <c r="GTO51" s="467"/>
      <c r="GTP51" s="467"/>
      <c r="GTQ51" s="467"/>
      <c r="GTR51" s="467"/>
      <c r="GTS51" s="284">
        <v>7500000</v>
      </c>
      <c r="GTT51" s="276" t="s">
        <v>150</v>
      </c>
      <c r="GTU51" s="464"/>
      <c r="GTV51" s="464"/>
      <c r="GTW51" s="467"/>
      <c r="GTX51" s="467"/>
      <c r="GTY51" s="467"/>
      <c r="GTZ51" s="467"/>
      <c r="GUA51" s="284">
        <v>7500000</v>
      </c>
      <c r="GUB51" s="276" t="s">
        <v>150</v>
      </c>
      <c r="GUC51" s="464"/>
      <c r="GUD51" s="464"/>
      <c r="GUE51" s="467"/>
      <c r="GUF51" s="467"/>
      <c r="GUG51" s="467"/>
      <c r="GUH51" s="467"/>
      <c r="GUI51" s="284">
        <v>7500000</v>
      </c>
      <c r="GUJ51" s="276" t="s">
        <v>150</v>
      </c>
      <c r="GUK51" s="464"/>
      <c r="GUL51" s="464"/>
      <c r="GUM51" s="467"/>
      <c r="GUN51" s="467"/>
      <c r="GUO51" s="467"/>
      <c r="GUP51" s="467"/>
      <c r="GUQ51" s="284">
        <v>7500000</v>
      </c>
      <c r="GUR51" s="276" t="s">
        <v>150</v>
      </c>
      <c r="GUS51" s="464"/>
      <c r="GUT51" s="464"/>
      <c r="GUU51" s="467"/>
      <c r="GUV51" s="467"/>
      <c r="GUW51" s="467"/>
      <c r="GUX51" s="467"/>
      <c r="GUY51" s="284">
        <v>7500000</v>
      </c>
      <c r="GUZ51" s="276" t="s">
        <v>150</v>
      </c>
      <c r="GVA51" s="464"/>
      <c r="GVB51" s="464"/>
      <c r="GVC51" s="467"/>
      <c r="GVD51" s="467"/>
      <c r="GVE51" s="467"/>
      <c r="GVF51" s="467"/>
      <c r="GVG51" s="284">
        <v>7500000</v>
      </c>
      <c r="GVH51" s="276" t="s">
        <v>150</v>
      </c>
      <c r="GVI51" s="464"/>
      <c r="GVJ51" s="464"/>
      <c r="GVK51" s="467"/>
      <c r="GVL51" s="467"/>
      <c r="GVM51" s="467"/>
      <c r="GVN51" s="467"/>
      <c r="GVO51" s="284">
        <v>7500000</v>
      </c>
      <c r="GVP51" s="276" t="s">
        <v>150</v>
      </c>
      <c r="GVQ51" s="464"/>
      <c r="GVR51" s="464"/>
      <c r="GVS51" s="467"/>
      <c r="GVT51" s="467"/>
      <c r="GVU51" s="467"/>
      <c r="GVV51" s="467"/>
      <c r="GVW51" s="284">
        <v>7500000</v>
      </c>
      <c r="GVX51" s="276" t="s">
        <v>150</v>
      </c>
      <c r="GVY51" s="464"/>
      <c r="GVZ51" s="464"/>
      <c r="GWA51" s="467"/>
      <c r="GWB51" s="467"/>
      <c r="GWC51" s="467"/>
      <c r="GWD51" s="467"/>
      <c r="GWE51" s="284">
        <v>7500000</v>
      </c>
      <c r="GWF51" s="276" t="s">
        <v>150</v>
      </c>
      <c r="GWG51" s="464"/>
      <c r="GWH51" s="464"/>
      <c r="GWI51" s="467"/>
      <c r="GWJ51" s="467"/>
      <c r="GWK51" s="467"/>
      <c r="GWL51" s="467"/>
      <c r="GWM51" s="284">
        <v>7500000</v>
      </c>
      <c r="GWN51" s="276" t="s">
        <v>150</v>
      </c>
      <c r="GWO51" s="464"/>
      <c r="GWP51" s="464"/>
      <c r="GWQ51" s="467"/>
      <c r="GWR51" s="467"/>
      <c r="GWS51" s="467"/>
      <c r="GWT51" s="467"/>
      <c r="GWU51" s="284">
        <v>7500000</v>
      </c>
      <c r="GWV51" s="276" t="s">
        <v>150</v>
      </c>
      <c r="GWW51" s="464"/>
      <c r="GWX51" s="464"/>
      <c r="GWY51" s="467"/>
      <c r="GWZ51" s="467"/>
      <c r="GXA51" s="467"/>
      <c r="GXB51" s="467"/>
      <c r="GXC51" s="284">
        <v>7500000</v>
      </c>
      <c r="GXD51" s="276" t="s">
        <v>150</v>
      </c>
      <c r="GXE51" s="464"/>
      <c r="GXF51" s="464"/>
      <c r="GXG51" s="467"/>
      <c r="GXH51" s="467"/>
      <c r="GXI51" s="467"/>
      <c r="GXJ51" s="467"/>
      <c r="GXK51" s="284">
        <v>7500000</v>
      </c>
      <c r="GXL51" s="276" t="s">
        <v>150</v>
      </c>
      <c r="GXM51" s="464"/>
      <c r="GXN51" s="464"/>
      <c r="GXO51" s="467"/>
      <c r="GXP51" s="467"/>
      <c r="GXQ51" s="467"/>
      <c r="GXR51" s="467"/>
      <c r="GXS51" s="284">
        <v>7500000</v>
      </c>
      <c r="GXT51" s="276" t="s">
        <v>150</v>
      </c>
      <c r="GXU51" s="464"/>
      <c r="GXV51" s="464"/>
      <c r="GXW51" s="467"/>
      <c r="GXX51" s="467"/>
      <c r="GXY51" s="467"/>
      <c r="GXZ51" s="467"/>
      <c r="GYA51" s="284">
        <v>7500000</v>
      </c>
      <c r="GYB51" s="276" t="s">
        <v>150</v>
      </c>
      <c r="GYC51" s="464"/>
      <c r="GYD51" s="464"/>
      <c r="GYE51" s="467"/>
      <c r="GYF51" s="467"/>
      <c r="GYG51" s="467"/>
      <c r="GYH51" s="467"/>
      <c r="GYI51" s="284">
        <v>7500000</v>
      </c>
      <c r="GYJ51" s="276" t="s">
        <v>150</v>
      </c>
      <c r="GYK51" s="464"/>
      <c r="GYL51" s="464"/>
      <c r="GYM51" s="467"/>
      <c r="GYN51" s="467"/>
      <c r="GYO51" s="467"/>
      <c r="GYP51" s="467"/>
      <c r="GYQ51" s="284">
        <v>7500000</v>
      </c>
      <c r="GYR51" s="276" t="s">
        <v>150</v>
      </c>
      <c r="GYS51" s="464"/>
      <c r="GYT51" s="464"/>
      <c r="GYU51" s="467"/>
      <c r="GYV51" s="467"/>
      <c r="GYW51" s="467"/>
      <c r="GYX51" s="467"/>
      <c r="GYY51" s="284">
        <v>7500000</v>
      </c>
      <c r="GYZ51" s="276" t="s">
        <v>150</v>
      </c>
      <c r="GZA51" s="464"/>
      <c r="GZB51" s="464"/>
      <c r="GZC51" s="467"/>
      <c r="GZD51" s="467"/>
      <c r="GZE51" s="467"/>
      <c r="GZF51" s="467"/>
      <c r="GZG51" s="284">
        <v>7500000</v>
      </c>
      <c r="GZH51" s="276" t="s">
        <v>150</v>
      </c>
      <c r="GZI51" s="464"/>
      <c r="GZJ51" s="464"/>
      <c r="GZK51" s="467"/>
      <c r="GZL51" s="467"/>
      <c r="GZM51" s="467"/>
      <c r="GZN51" s="467"/>
      <c r="GZO51" s="284">
        <v>7500000</v>
      </c>
      <c r="GZP51" s="276" t="s">
        <v>150</v>
      </c>
      <c r="GZQ51" s="464"/>
      <c r="GZR51" s="464"/>
      <c r="GZS51" s="467"/>
      <c r="GZT51" s="467"/>
      <c r="GZU51" s="467"/>
      <c r="GZV51" s="467"/>
      <c r="GZW51" s="284">
        <v>7500000</v>
      </c>
      <c r="GZX51" s="276" t="s">
        <v>150</v>
      </c>
      <c r="GZY51" s="464"/>
      <c r="GZZ51" s="464"/>
      <c r="HAA51" s="467"/>
      <c r="HAB51" s="467"/>
      <c r="HAC51" s="467"/>
      <c r="HAD51" s="467"/>
      <c r="HAE51" s="284">
        <v>7500000</v>
      </c>
      <c r="HAF51" s="276" t="s">
        <v>150</v>
      </c>
      <c r="HAG51" s="464"/>
      <c r="HAH51" s="464"/>
      <c r="HAI51" s="467"/>
      <c r="HAJ51" s="467"/>
      <c r="HAK51" s="467"/>
      <c r="HAL51" s="467"/>
      <c r="HAM51" s="284">
        <v>7500000</v>
      </c>
      <c r="HAN51" s="276" t="s">
        <v>150</v>
      </c>
      <c r="HAO51" s="464"/>
      <c r="HAP51" s="464"/>
      <c r="HAQ51" s="467"/>
      <c r="HAR51" s="467"/>
      <c r="HAS51" s="467"/>
      <c r="HAT51" s="467"/>
      <c r="HAU51" s="284">
        <v>7500000</v>
      </c>
      <c r="HAV51" s="276" t="s">
        <v>150</v>
      </c>
      <c r="HAW51" s="464"/>
      <c r="HAX51" s="464"/>
      <c r="HAY51" s="467"/>
      <c r="HAZ51" s="467"/>
      <c r="HBA51" s="467"/>
      <c r="HBB51" s="467"/>
      <c r="HBC51" s="284">
        <v>7500000</v>
      </c>
      <c r="HBD51" s="276" t="s">
        <v>150</v>
      </c>
      <c r="HBE51" s="464"/>
      <c r="HBF51" s="464"/>
      <c r="HBG51" s="467"/>
      <c r="HBH51" s="467"/>
      <c r="HBI51" s="467"/>
      <c r="HBJ51" s="467"/>
      <c r="HBK51" s="284">
        <v>7500000</v>
      </c>
      <c r="HBL51" s="276" t="s">
        <v>150</v>
      </c>
      <c r="HBM51" s="464"/>
      <c r="HBN51" s="464"/>
      <c r="HBO51" s="467"/>
      <c r="HBP51" s="467"/>
      <c r="HBQ51" s="467"/>
      <c r="HBR51" s="467"/>
      <c r="HBS51" s="284">
        <v>7500000</v>
      </c>
      <c r="HBT51" s="276" t="s">
        <v>150</v>
      </c>
      <c r="HBU51" s="464"/>
      <c r="HBV51" s="464"/>
      <c r="HBW51" s="467"/>
      <c r="HBX51" s="467"/>
      <c r="HBY51" s="467"/>
      <c r="HBZ51" s="467"/>
      <c r="HCA51" s="284">
        <v>7500000</v>
      </c>
      <c r="HCB51" s="276" t="s">
        <v>150</v>
      </c>
      <c r="HCC51" s="464"/>
      <c r="HCD51" s="464"/>
      <c r="HCE51" s="467"/>
      <c r="HCF51" s="467"/>
      <c r="HCG51" s="467"/>
      <c r="HCH51" s="467"/>
      <c r="HCI51" s="284">
        <v>7500000</v>
      </c>
      <c r="HCJ51" s="276" t="s">
        <v>150</v>
      </c>
      <c r="HCK51" s="464"/>
      <c r="HCL51" s="464"/>
      <c r="HCM51" s="467"/>
      <c r="HCN51" s="467"/>
      <c r="HCO51" s="467"/>
      <c r="HCP51" s="467"/>
      <c r="HCQ51" s="284">
        <v>7500000</v>
      </c>
      <c r="HCR51" s="276" t="s">
        <v>150</v>
      </c>
      <c r="HCS51" s="464"/>
      <c r="HCT51" s="464"/>
      <c r="HCU51" s="467"/>
      <c r="HCV51" s="467"/>
      <c r="HCW51" s="467"/>
      <c r="HCX51" s="467"/>
      <c r="HCY51" s="284">
        <v>7500000</v>
      </c>
      <c r="HCZ51" s="276" t="s">
        <v>150</v>
      </c>
      <c r="HDA51" s="464"/>
      <c r="HDB51" s="464"/>
      <c r="HDC51" s="467"/>
      <c r="HDD51" s="467"/>
      <c r="HDE51" s="467"/>
      <c r="HDF51" s="467"/>
      <c r="HDG51" s="284">
        <v>7500000</v>
      </c>
      <c r="HDH51" s="276" t="s">
        <v>150</v>
      </c>
      <c r="HDI51" s="464"/>
      <c r="HDJ51" s="464"/>
      <c r="HDK51" s="467"/>
      <c r="HDL51" s="467"/>
      <c r="HDM51" s="467"/>
      <c r="HDN51" s="467"/>
      <c r="HDO51" s="284">
        <v>7500000</v>
      </c>
      <c r="HDP51" s="276" t="s">
        <v>150</v>
      </c>
      <c r="HDQ51" s="464"/>
      <c r="HDR51" s="464"/>
      <c r="HDS51" s="467"/>
      <c r="HDT51" s="467"/>
      <c r="HDU51" s="467"/>
      <c r="HDV51" s="467"/>
      <c r="HDW51" s="284">
        <v>7500000</v>
      </c>
      <c r="HDX51" s="276" t="s">
        <v>150</v>
      </c>
      <c r="HDY51" s="464"/>
      <c r="HDZ51" s="464"/>
      <c r="HEA51" s="467"/>
      <c r="HEB51" s="467"/>
      <c r="HEC51" s="467"/>
      <c r="HED51" s="467"/>
      <c r="HEE51" s="284">
        <v>7500000</v>
      </c>
      <c r="HEF51" s="276" t="s">
        <v>150</v>
      </c>
      <c r="HEG51" s="464"/>
      <c r="HEH51" s="464"/>
      <c r="HEI51" s="467"/>
      <c r="HEJ51" s="467"/>
      <c r="HEK51" s="467"/>
      <c r="HEL51" s="467"/>
      <c r="HEM51" s="284">
        <v>7500000</v>
      </c>
      <c r="HEN51" s="276" t="s">
        <v>150</v>
      </c>
      <c r="HEO51" s="464"/>
      <c r="HEP51" s="464"/>
      <c r="HEQ51" s="467"/>
      <c r="HER51" s="467"/>
      <c r="HES51" s="467"/>
      <c r="HET51" s="467"/>
      <c r="HEU51" s="284">
        <v>7500000</v>
      </c>
      <c r="HEV51" s="276" t="s">
        <v>150</v>
      </c>
      <c r="HEW51" s="464"/>
      <c r="HEX51" s="464"/>
      <c r="HEY51" s="467"/>
      <c r="HEZ51" s="467"/>
      <c r="HFA51" s="467"/>
      <c r="HFB51" s="467"/>
      <c r="HFC51" s="284">
        <v>7500000</v>
      </c>
      <c r="HFD51" s="276" t="s">
        <v>150</v>
      </c>
      <c r="HFE51" s="464"/>
      <c r="HFF51" s="464"/>
      <c r="HFG51" s="467"/>
      <c r="HFH51" s="467"/>
      <c r="HFI51" s="467"/>
      <c r="HFJ51" s="467"/>
      <c r="HFK51" s="284">
        <v>7500000</v>
      </c>
      <c r="HFL51" s="276" t="s">
        <v>150</v>
      </c>
      <c r="HFM51" s="464"/>
      <c r="HFN51" s="464"/>
      <c r="HFO51" s="467"/>
      <c r="HFP51" s="467"/>
      <c r="HFQ51" s="467"/>
      <c r="HFR51" s="467"/>
      <c r="HFS51" s="284">
        <v>7500000</v>
      </c>
      <c r="HFT51" s="276" t="s">
        <v>150</v>
      </c>
      <c r="HFU51" s="464"/>
      <c r="HFV51" s="464"/>
      <c r="HFW51" s="467"/>
      <c r="HFX51" s="467"/>
      <c r="HFY51" s="467"/>
      <c r="HFZ51" s="467"/>
      <c r="HGA51" s="284">
        <v>7500000</v>
      </c>
      <c r="HGB51" s="276" t="s">
        <v>150</v>
      </c>
      <c r="HGC51" s="464"/>
      <c r="HGD51" s="464"/>
      <c r="HGE51" s="467"/>
      <c r="HGF51" s="467"/>
      <c r="HGG51" s="467"/>
      <c r="HGH51" s="467"/>
      <c r="HGI51" s="284">
        <v>7500000</v>
      </c>
      <c r="HGJ51" s="276" t="s">
        <v>150</v>
      </c>
      <c r="HGK51" s="464"/>
      <c r="HGL51" s="464"/>
      <c r="HGM51" s="467"/>
      <c r="HGN51" s="467"/>
      <c r="HGO51" s="467"/>
      <c r="HGP51" s="467"/>
      <c r="HGQ51" s="284">
        <v>7500000</v>
      </c>
      <c r="HGR51" s="276" t="s">
        <v>150</v>
      </c>
      <c r="HGS51" s="464"/>
      <c r="HGT51" s="464"/>
      <c r="HGU51" s="467"/>
      <c r="HGV51" s="467"/>
      <c r="HGW51" s="467"/>
      <c r="HGX51" s="467"/>
      <c r="HGY51" s="284">
        <v>7500000</v>
      </c>
      <c r="HGZ51" s="276" t="s">
        <v>150</v>
      </c>
      <c r="HHA51" s="464"/>
      <c r="HHB51" s="464"/>
      <c r="HHC51" s="467"/>
      <c r="HHD51" s="467"/>
      <c r="HHE51" s="467"/>
      <c r="HHF51" s="467"/>
      <c r="HHG51" s="284">
        <v>7500000</v>
      </c>
      <c r="HHH51" s="276" t="s">
        <v>150</v>
      </c>
      <c r="HHI51" s="464"/>
      <c r="HHJ51" s="464"/>
      <c r="HHK51" s="467"/>
      <c r="HHL51" s="467"/>
      <c r="HHM51" s="467"/>
      <c r="HHN51" s="467"/>
      <c r="HHO51" s="284">
        <v>7500000</v>
      </c>
      <c r="HHP51" s="276" t="s">
        <v>150</v>
      </c>
      <c r="HHQ51" s="464"/>
      <c r="HHR51" s="464"/>
      <c r="HHS51" s="467"/>
      <c r="HHT51" s="467"/>
      <c r="HHU51" s="467"/>
      <c r="HHV51" s="467"/>
      <c r="HHW51" s="284">
        <v>7500000</v>
      </c>
      <c r="HHX51" s="276" t="s">
        <v>150</v>
      </c>
      <c r="HHY51" s="464"/>
      <c r="HHZ51" s="464"/>
      <c r="HIA51" s="467"/>
      <c r="HIB51" s="467"/>
      <c r="HIC51" s="467"/>
      <c r="HID51" s="467"/>
      <c r="HIE51" s="284">
        <v>7500000</v>
      </c>
      <c r="HIF51" s="276" t="s">
        <v>150</v>
      </c>
      <c r="HIG51" s="464"/>
      <c r="HIH51" s="464"/>
      <c r="HII51" s="467"/>
      <c r="HIJ51" s="467"/>
      <c r="HIK51" s="467"/>
      <c r="HIL51" s="467"/>
      <c r="HIM51" s="284">
        <v>7500000</v>
      </c>
      <c r="HIN51" s="276" t="s">
        <v>150</v>
      </c>
      <c r="HIO51" s="464"/>
      <c r="HIP51" s="464"/>
      <c r="HIQ51" s="467"/>
      <c r="HIR51" s="467"/>
      <c r="HIS51" s="467"/>
      <c r="HIT51" s="467"/>
      <c r="HIU51" s="284">
        <v>7500000</v>
      </c>
      <c r="HIV51" s="276" t="s">
        <v>150</v>
      </c>
      <c r="HIW51" s="464"/>
      <c r="HIX51" s="464"/>
      <c r="HIY51" s="467"/>
      <c r="HIZ51" s="467"/>
      <c r="HJA51" s="467"/>
      <c r="HJB51" s="467"/>
      <c r="HJC51" s="284">
        <v>7500000</v>
      </c>
      <c r="HJD51" s="276" t="s">
        <v>150</v>
      </c>
      <c r="HJE51" s="464"/>
      <c r="HJF51" s="464"/>
      <c r="HJG51" s="467"/>
      <c r="HJH51" s="467"/>
      <c r="HJI51" s="467"/>
      <c r="HJJ51" s="467"/>
      <c r="HJK51" s="284">
        <v>7500000</v>
      </c>
      <c r="HJL51" s="276" t="s">
        <v>150</v>
      </c>
      <c r="HJM51" s="464"/>
      <c r="HJN51" s="464"/>
      <c r="HJO51" s="467"/>
      <c r="HJP51" s="467"/>
      <c r="HJQ51" s="467"/>
      <c r="HJR51" s="467"/>
      <c r="HJS51" s="284">
        <v>7500000</v>
      </c>
      <c r="HJT51" s="276" t="s">
        <v>150</v>
      </c>
      <c r="HJU51" s="464"/>
      <c r="HJV51" s="464"/>
      <c r="HJW51" s="467"/>
      <c r="HJX51" s="467"/>
      <c r="HJY51" s="467"/>
      <c r="HJZ51" s="467"/>
      <c r="HKA51" s="284">
        <v>7500000</v>
      </c>
      <c r="HKB51" s="276" t="s">
        <v>150</v>
      </c>
      <c r="HKC51" s="464"/>
      <c r="HKD51" s="464"/>
      <c r="HKE51" s="467"/>
      <c r="HKF51" s="467"/>
      <c r="HKG51" s="467"/>
      <c r="HKH51" s="467"/>
      <c r="HKI51" s="284">
        <v>7500000</v>
      </c>
      <c r="HKJ51" s="276" t="s">
        <v>150</v>
      </c>
      <c r="HKK51" s="464"/>
      <c r="HKL51" s="464"/>
      <c r="HKM51" s="467"/>
      <c r="HKN51" s="467"/>
      <c r="HKO51" s="467"/>
      <c r="HKP51" s="467"/>
      <c r="HKQ51" s="284">
        <v>7500000</v>
      </c>
      <c r="HKR51" s="276" t="s">
        <v>150</v>
      </c>
      <c r="HKS51" s="464"/>
      <c r="HKT51" s="464"/>
      <c r="HKU51" s="467"/>
      <c r="HKV51" s="467"/>
      <c r="HKW51" s="467"/>
      <c r="HKX51" s="467"/>
      <c r="HKY51" s="284">
        <v>7500000</v>
      </c>
      <c r="HKZ51" s="276" t="s">
        <v>150</v>
      </c>
      <c r="HLA51" s="464"/>
      <c r="HLB51" s="464"/>
      <c r="HLC51" s="467"/>
      <c r="HLD51" s="467"/>
      <c r="HLE51" s="467"/>
      <c r="HLF51" s="467"/>
      <c r="HLG51" s="284">
        <v>7500000</v>
      </c>
      <c r="HLH51" s="276" t="s">
        <v>150</v>
      </c>
      <c r="HLI51" s="464"/>
      <c r="HLJ51" s="464"/>
      <c r="HLK51" s="467"/>
      <c r="HLL51" s="467"/>
      <c r="HLM51" s="467"/>
      <c r="HLN51" s="467"/>
      <c r="HLO51" s="284">
        <v>7500000</v>
      </c>
      <c r="HLP51" s="276" t="s">
        <v>150</v>
      </c>
      <c r="HLQ51" s="464"/>
      <c r="HLR51" s="464"/>
      <c r="HLS51" s="467"/>
      <c r="HLT51" s="467"/>
      <c r="HLU51" s="467"/>
      <c r="HLV51" s="467"/>
      <c r="HLW51" s="284">
        <v>7500000</v>
      </c>
      <c r="HLX51" s="276" t="s">
        <v>150</v>
      </c>
      <c r="HLY51" s="464"/>
      <c r="HLZ51" s="464"/>
      <c r="HMA51" s="467"/>
      <c r="HMB51" s="467"/>
      <c r="HMC51" s="467"/>
      <c r="HMD51" s="467"/>
      <c r="HME51" s="284">
        <v>7500000</v>
      </c>
      <c r="HMF51" s="276" t="s">
        <v>150</v>
      </c>
      <c r="HMG51" s="464"/>
      <c r="HMH51" s="464"/>
      <c r="HMI51" s="467"/>
      <c r="HMJ51" s="467"/>
      <c r="HMK51" s="467"/>
      <c r="HML51" s="467"/>
      <c r="HMM51" s="284">
        <v>7500000</v>
      </c>
      <c r="HMN51" s="276" t="s">
        <v>150</v>
      </c>
      <c r="HMO51" s="464"/>
      <c r="HMP51" s="464"/>
      <c r="HMQ51" s="467"/>
      <c r="HMR51" s="467"/>
      <c r="HMS51" s="467"/>
      <c r="HMT51" s="467"/>
      <c r="HMU51" s="284">
        <v>7500000</v>
      </c>
      <c r="HMV51" s="276" t="s">
        <v>150</v>
      </c>
      <c r="HMW51" s="464"/>
      <c r="HMX51" s="464"/>
      <c r="HMY51" s="467"/>
      <c r="HMZ51" s="467"/>
      <c r="HNA51" s="467"/>
      <c r="HNB51" s="467"/>
      <c r="HNC51" s="284">
        <v>7500000</v>
      </c>
      <c r="HND51" s="276" t="s">
        <v>150</v>
      </c>
      <c r="HNE51" s="464"/>
      <c r="HNF51" s="464"/>
      <c r="HNG51" s="467"/>
      <c r="HNH51" s="467"/>
      <c r="HNI51" s="467"/>
      <c r="HNJ51" s="467"/>
      <c r="HNK51" s="284">
        <v>7500000</v>
      </c>
      <c r="HNL51" s="276" t="s">
        <v>150</v>
      </c>
      <c r="HNM51" s="464"/>
      <c r="HNN51" s="464"/>
      <c r="HNO51" s="467"/>
      <c r="HNP51" s="467"/>
      <c r="HNQ51" s="467"/>
      <c r="HNR51" s="467"/>
      <c r="HNS51" s="284">
        <v>7500000</v>
      </c>
      <c r="HNT51" s="276" t="s">
        <v>150</v>
      </c>
      <c r="HNU51" s="464"/>
      <c r="HNV51" s="464"/>
      <c r="HNW51" s="467"/>
      <c r="HNX51" s="467"/>
      <c r="HNY51" s="467"/>
      <c r="HNZ51" s="467"/>
      <c r="HOA51" s="284">
        <v>7500000</v>
      </c>
      <c r="HOB51" s="276" t="s">
        <v>150</v>
      </c>
      <c r="HOC51" s="464"/>
      <c r="HOD51" s="464"/>
      <c r="HOE51" s="467"/>
      <c r="HOF51" s="467"/>
      <c r="HOG51" s="467"/>
      <c r="HOH51" s="467"/>
      <c r="HOI51" s="284">
        <v>7500000</v>
      </c>
      <c r="HOJ51" s="276" t="s">
        <v>150</v>
      </c>
      <c r="HOK51" s="464"/>
      <c r="HOL51" s="464"/>
      <c r="HOM51" s="467"/>
      <c r="HON51" s="467"/>
      <c r="HOO51" s="467"/>
      <c r="HOP51" s="467"/>
      <c r="HOQ51" s="284">
        <v>7500000</v>
      </c>
      <c r="HOR51" s="276" t="s">
        <v>150</v>
      </c>
      <c r="HOS51" s="464"/>
      <c r="HOT51" s="464"/>
      <c r="HOU51" s="467"/>
      <c r="HOV51" s="467"/>
      <c r="HOW51" s="467"/>
      <c r="HOX51" s="467"/>
      <c r="HOY51" s="284">
        <v>7500000</v>
      </c>
      <c r="HOZ51" s="276" t="s">
        <v>150</v>
      </c>
      <c r="HPA51" s="464"/>
      <c r="HPB51" s="464"/>
      <c r="HPC51" s="467"/>
      <c r="HPD51" s="467"/>
      <c r="HPE51" s="467"/>
      <c r="HPF51" s="467"/>
      <c r="HPG51" s="284">
        <v>7500000</v>
      </c>
      <c r="HPH51" s="276" t="s">
        <v>150</v>
      </c>
      <c r="HPI51" s="464"/>
      <c r="HPJ51" s="464"/>
      <c r="HPK51" s="467"/>
      <c r="HPL51" s="467"/>
      <c r="HPM51" s="467"/>
      <c r="HPN51" s="467"/>
      <c r="HPO51" s="284">
        <v>7500000</v>
      </c>
      <c r="HPP51" s="276" t="s">
        <v>150</v>
      </c>
      <c r="HPQ51" s="464"/>
      <c r="HPR51" s="464"/>
      <c r="HPS51" s="467"/>
      <c r="HPT51" s="467"/>
      <c r="HPU51" s="467"/>
      <c r="HPV51" s="467"/>
      <c r="HPW51" s="284">
        <v>7500000</v>
      </c>
      <c r="HPX51" s="276" t="s">
        <v>150</v>
      </c>
      <c r="HPY51" s="464"/>
      <c r="HPZ51" s="464"/>
      <c r="HQA51" s="467"/>
      <c r="HQB51" s="467"/>
      <c r="HQC51" s="467"/>
      <c r="HQD51" s="467"/>
      <c r="HQE51" s="284">
        <v>7500000</v>
      </c>
      <c r="HQF51" s="276" t="s">
        <v>150</v>
      </c>
      <c r="HQG51" s="464"/>
      <c r="HQH51" s="464"/>
      <c r="HQI51" s="467"/>
      <c r="HQJ51" s="467"/>
      <c r="HQK51" s="467"/>
      <c r="HQL51" s="467"/>
      <c r="HQM51" s="284">
        <v>7500000</v>
      </c>
      <c r="HQN51" s="276" t="s">
        <v>150</v>
      </c>
      <c r="HQO51" s="464"/>
      <c r="HQP51" s="464"/>
      <c r="HQQ51" s="467"/>
      <c r="HQR51" s="467"/>
      <c r="HQS51" s="467"/>
      <c r="HQT51" s="467"/>
      <c r="HQU51" s="284">
        <v>7500000</v>
      </c>
      <c r="HQV51" s="276" t="s">
        <v>150</v>
      </c>
      <c r="HQW51" s="464"/>
      <c r="HQX51" s="464"/>
      <c r="HQY51" s="467"/>
      <c r="HQZ51" s="467"/>
      <c r="HRA51" s="467"/>
      <c r="HRB51" s="467"/>
      <c r="HRC51" s="284">
        <v>7500000</v>
      </c>
      <c r="HRD51" s="276" t="s">
        <v>150</v>
      </c>
      <c r="HRE51" s="464"/>
      <c r="HRF51" s="464"/>
      <c r="HRG51" s="467"/>
      <c r="HRH51" s="467"/>
      <c r="HRI51" s="467"/>
      <c r="HRJ51" s="467"/>
      <c r="HRK51" s="284">
        <v>7500000</v>
      </c>
      <c r="HRL51" s="276" t="s">
        <v>150</v>
      </c>
      <c r="HRM51" s="464"/>
      <c r="HRN51" s="464"/>
      <c r="HRO51" s="467"/>
      <c r="HRP51" s="467"/>
      <c r="HRQ51" s="467"/>
      <c r="HRR51" s="467"/>
      <c r="HRS51" s="284">
        <v>7500000</v>
      </c>
      <c r="HRT51" s="276" t="s">
        <v>150</v>
      </c>
      <c r="HRU51" s="464"/>
      <c r="HRV51" s="464"/>
      <c r="HRW51" s="467"/>
      <c r="HRX51" s="467"/>
      <c r="HRY51" s="467"/>
      <c r="HRZ51" s="467"/>
      <c r="HSA51" s="284">
        <v>7500000</v>
      </c>
      <c r="HSB51" s="276" t="s">
        <v>150</v>
      </c>
      <c r="HSC51" s="464"/>
      <c r="HSD51" s="464"/>
      <c r="HSE51" s="467"/>
      <c r="HSF51" s="467"/>
      <c r="HSG51" s="467"/>
      <c r="HSH51" s="467"/>
      <c r="HSI51" s="284">
        <v>7500000</v>
      </c>
      <c r="HSJ51" s="276" t="s">
        <v>150</v>
      </c>
      <c r="HSK51" s="464"/>
      <c r="HSL51" s="464"/>
      <c r="HSM51" s="467"/>
      <c r="HSN51" s="467"/>
      <c r="HSO51" s="467"/>
      <c r="HSP51" s="467"/>
      <c r="HSQ51" s="284">
        <v>7500000</v>
      </c>
      <c r="HSR51" s="276" t="s">
        <v>150</v>
      </c>
      <c r="HSS51" s="464"/>
      <c r="HST51" s="464"/>
      <c r="HSU51" s="467"/>
      <c r="HSV51" s="467"/>
      <c r="HSW51" s="467"/>
      <c r="HSX51" s="467"/>
      <c r="HSY51" s="284">
        <v>7500000</v>
      </c>
      <c r="HSZ51" s="276" t="s">
        <v>150</v>
      </c>
      <c r="HTA51" s="464"/>
      <c r="HTB51" s="464"/>
      <c r="HTC51" s="467"/>
      <c r="HTD51" s="467"/>
      <c r="HTE51" s="467"/>
      <c r="HTF51" s="467"/>
      <c r="HTG51" s="284">
        <v>7500000</v>
      </c>
      <c r="HTH51" s="276" t="s">
        <v>150</v>
      </c>
      <c r="HTI51" s="464"/>
      <c r="HTJ51" s="464"/>
      <c r="HTK51" s="467"/>
      <c r="HTL51" s="467"/>
      <c r="HTM51" s="467"/>
      <c r="HTN51" s="467"/>
      <c r="HTO51" s="284">
        <v>7500000</v>
      </c>
      <c r="HTP51" s="276" t="s">
        <v>150</v>
      </c>
      <c r="HTQ51" s="464"/>
      <c r="HTR51" s="464"/>
      <c r="HTS51" s="467"/>
      <c r="HTT51" s="467"/>
      <c r="HTU51" s="467"/>
      <c r="HTV51" s="467"/>
      <c r="HTW51" s="284">
        <v>7500000</v>
      </c>
      <c r="HTX51" s="276" t="s">
        <v>150</v>
      </c>
      <c r="HTY51" s="464"/>
      <c r="HTZ51" s="464"/>
      <c r="HUA51" s="467"/>
      <c r="HUB51" s="467"/>
      <c r="HUC51" s="467"/>
      <c r="HUD51" s="467"/>
      <c r="HUE51" s="284">
        <v>7500000</v>
      </c>
      <c r="HUF51" s="276" t="s">
        <v>150</v>
      </c>
      <c r="HUG51" s="464"/>
      <c r="HUH51" s="464"/>
      <c r="HUI51" s="467"/>
      <c r="HUJ51" s="467"/>
      <c r="HUK51" s="467"/>
      <c r="HUL51" s="467"/>
      <c r="HUM51" s="284">
        <v>7500000</v>
      </c>
      <c r="HUN51" s="276" t="s">
        <v>150</v>
      </c>
      <c r="HUO51" s="464"/>
      <c r="HUP51" s="464"/>
      <c r="HUQ51" s="467"/>
      <c r="HUR51" s="467"/>
      <c r="HUS51" s="467"/>
      <c r="HUT51" s="467"/>
      <c r="HUU51" s="284">
        <v>7500000</v>
      </c>
      <c r="HUV51" s="276" t="s">
        <v>150</v>
      </c>
      <c r="HUW51" s="464"/>
      <c r="HUX51" s="464"/>
      <c r="HUY51" s="467"/>
      <c r="HUZ51" s="467"/>
      <c r="HVA51" s="467"/>
      <c r="HVB51" s="467"/>
      <c r="HVC51" s="284">
        <v>7500000</v>
      </c>
      <c r="HVD51" s="276" t="s">
        <v>150</v>
      </c>
      <c r="HVE51" s="464"/>
      <c r="HVF51" s="464"/>
      <c r="HVG51" s="467"/>
      <c r="HVH51" s="467"/>
      <c r="HVI51" s="467"/>
      <c r="HVJ51" s="467"/>
      <c r="HVK51" s="284">
        <v>7500000</v>
      </c>
      <c r="HVL51" s="276" t="s">
        <v>150</v>
      </c>
      <c r="HVM51" s="464"/>
      <c r="HVN51" s="464"/>
      <c r="HVO51" s="467"/>
      <c r="HVP51" s="467"/>
      <c r="HVQ51" s="467"/>
      <c r="HVR51" s="467"/>
      <c r="HVS51" s="284">
        <v>7500000</v>
      </c>
      <c r="HVT51" s="276" t="s">
        <v>150</v>
      </c>
      <c r="HVU51" s="464"/>
      <c r="HVV51" s="464"/>
      <c r="HVW51" s="467"/>
      <c r="HVX51" s="467"/>
      <c r="HVY51" s="467"/>
      <c r="HVZ51" s="467"/>
      <c r="HWA51" s="284">
        <v>7500000</v>
      </c>
      <c r="HWB51" s="276" t="s">
        <v>150</v>
      </c>
      <c r="HWC51" s="464"/>
      <c r="HWD51" s="464"/>
      <c r="HWE51" s="467"/>
      <c r="HWF51" s="467"/>
      <c r="HWG51" s="467"/>
      <c r="HWH51" s="467"/>
      <c r="HWI51" s="284">
        <v>7500000</v>
      </c>
      <c r="HWJ51" s="276" t="s">
        <v>150</v>
      </c>
      <c r="HWK51" s="464"/>
      <c r="HWL51" s="464"/>
      <c r="HWM51" s="467"/>
      <c r="HWN51" s="467"/>
      <c r="HWO51" s="467"/>
      <c r="HWP51" s="467"/>
      <c r="HWQ51" s="284">
        <v>7500000</v>
      </c>
      <c r="HWR51" s="276" t="s">
        <v>150</v>
      </c>
      <c r="HWS51" s="464"/>
      <c r="HWT51" s="464"/>
      <c r="HWU51" s="467"/>
      <c r="HWV51" s="467"/>
      <c r="HWW51" s="467"/>
      <c r="HWX51" s="467"/>
      <c r="HWY51" s="284">
        <v>7500000</v>
      </c>
      <c r="HWZ51" s="276" t="s">
        <v>150</v>
      </c>
      <c r="HXA51" s="464"/>
      <c r="HXB51" s="464"/>
      <c r="HXC51" s="467"/>
      <c r="HXD51" s="467"/>
      <c r="HXE51" s="467"/>
      <c r="HXF51" s="467"/>
      <c r="HXG51" s="284">
        <v>7500000</v>
      </c>
      <c r="HXH51" s="276" t="s">
        <v>150</v>
      </c>
      <c r="HXI51" s="464"/>
      <c r="HXJ51" s="464"/>
      <c r="HXK51" s="467"/>
      <c r="HXL51" s="467"/>
      <c r="HXM51" s="467"/>
      <c r="HXN51" s="467"/>
      <c r="HXO51" s="284">
        <v>7500000</v>
      </c>
      <c r="HXP51" s="276" t="s">
        <v>150</v>
      </c>
      <c r="HXQ51" s="464"/>
      <c r="HXR51" s="464"/>
      <c r="HXS51" s="467"/>
      <c r="HXT51" s="467"/>
      <c r="HXU51" s="467"/>
      <c r="HXV51" s="467"/>
      <c r="HXW51" s="284">
        <v>7500000</v>
      </c>
      <c r="HXX51" s="276" t="s">
        <v>150</v>
      </c>
      <c r="HXY51" s="464"/>
      <c r="HXZ51" s="464"/>
      <c r="HYA51" s="467"/>
      <c r="HYB51" s="467"/>
      <c r="HYC51" s="467"/>
      <c r="HYD51" s="467"/>
      <c r="HYE51" s="284">
        <v>7500000</v>
      </c>
      <c r="HYF51" s="276" t="s">
        <v>150</v>
      </c>
      <c r="HYG51" s="464"/>
      <c r="HYH51" s="464"/>
      <c r="HYI51" s="467"/>
      <c r="HYJ51" s="467"/>
      <c r="HYK51" s="467"/>
      <c r="HYL51" s="467"/>
      <c r="HYM51" s="284">
        <v>7500000</v>
      </c>
      <c r="HYN51" s="276" t="s">
        <v>150</v>
      </c>
      <c r="HYO51" s="464"/>
      <c r="HYP51" s="464"/>
      <c r="HYQ51" s="467"/>
      <c r="HYR51" s="467"/>
      <c r="HYS51" s="467"/>
      <c r="HYT51" s="467"/>
      <c r="HYU51" s="284">
        <v>7500000</v>
      </c>
      <c r="HYV51" s="276" t="s">
        <v>150</v>
      </c>
      <c r="HYW51" s="464"/>
      <c r="HYX51" s="464"/>
      <c r="HYY51" s="467"/>
      <c r="HYZ51" s="467"/>
      <c r="HZA51" s="467"/>
      <c r="HZB51" s="467"/>
      <c r="HZC51" s="284">
        <v>7500000</v>
      </c>
      <c r="HZD51" s="276" t="s">
        <v>150</v>
      </c>
      <c r="HZE51" s="464"/>
      <c r="HZF51" s="464"/>
      <c r="HZG51" s="467"/>
      <c r="HZH51" s="467"/>
      <c r="HZI51" s="467"/>
      <c r="HZJ51" s="467"/>
      <c r="HZK51" s="284">
        <v>7500000</v>
      </c>
      <c r="HZL51" s="276" t="s">
        <v>150</v>
      </c>
      <c r="HZM51" s="464"/>
      <c r="HZN51" s="464"/>
      <c r="HZO51" s="467"/>
      <c r="HZP51" s="467"/>
      <c r="HZQ51" s="467"/>
      <c r="HZR51" s="467"/>
      <c r="HZS51" s="284">
        <v>7500000</v>
      </c>
      <c r="HZT51" s="276" t="s">
        <v>150</v>
      </c>
      <c r="HZU51" s="464"/>
      <c r="HZV51" s="464"/>
      <c r="HZW51" s="467"/>
      <c r="HZX51" s="467"/>
      <c r="HZY51" s="467"/>
      <c r="HZZ51" s="467"/>
      <c r="IAA51" s="284">
        <v>7500000</v>
      </c>
      <c r="IAB51" s="276" t="s">
        <v>150</v>
      </c>
      <c r="IAC51" s="464"/>
      <c r="IAD51" s="464"/>
      <c r="IAE51" s="467"/>
      <c r="IAF51" s="467"/>
      <c r="IAG51" s="467"/>
      <c r="IAH51" s="467"/>
      <c r="IAI51" s="284">
        <v>7500000</v>
      </c>
      <c r="IAJ51" s="276" t="s">
        <v>150</v>
      </c>
      <c r="IAK51" s="464"/>
      <c r="IAL51" s="464"/>
      <c r="IAM51" s="467"/>
      <c r="IAN51" s="467"/>
      <c r="IAO51" s="467"/>
      <c r="IAP51" s="467"/>
      <c r="IAQ51" s="284">
        <v>7500000</v>
      </c>
      <c r="IAR51" s="276" t="s">
        <v>150</v>
      </c>
      <c r="IAS51" s="464"/>
      <c r="IAT51" s="464"/>
      <c r="IAU51" s="467"/>
      <c r="IAV51" s="467"/>
      <c r="IAW51" s="467"/>
      <c r="IAX51" s="467"/>
      <c r="IAY51" s="284">
        <v>7500000</v>
      </c>
      <c r="IAZ51" s="276" t="s">
        <v>150</v>
      </c>
      <c r="IBA51" s="464"/>
      <c r="IBB51" s="464"/>
      <c r="IBC51" s="467"/>
      <c r="IBD51" s="467"/>
      <c r="IBE51" s="467"/>
      <c r="IBF51" s="467"/>
      <c r="IBG51" s="284">
        <v>7500000</v>
      </c>
      <c r="IBH51" s="276" t="s">
        <v>150</v>
      </c>
      <c r="IBI51" s="464"/>
      <c r="IBJ51" s="464"/>
      <c r="IBK51" s="467"/>
      <c r="IBL51" s="467"/>
      <c r="IBM51" s="467"/>
      <c r="IBN51" s="467"/>
      <c r="IBO51" s="284">
        <v>7500000</v>
      </c>
      <c r="IBP51" s="276" t="s">
        <v>150</v>
      </c>
      <c r="IBQ51" s="464"/>
      <c r="IBR51" s="464"/>
      <c r="IBS51" s="467"/>
      <c r="IBT51" s="467"/>
      <c r="IBU51" s="467"/>
      <c r="IBV51" s="467"/>
      <c r="IBW51" s="284">
        <v>7500000</v>
      </c>
      <c r="IBX51" s="276" t="s">
        <v>150</v>
      </c>
      <c r="IBY51" s="464"/>
      <c r="IBZ51" s="464"/>
      <c r="ICA51" s="467"/>
      <c r="ICB51" s="467"/>
      <c r="ICC51" s="467"/>
      <c r="ICD51" s="467"/>
      <c r="ICE51" s="284">
        <v>7500000</v>
      </c>
      <c r="ICF51" s="276" t="s">
        <v>150</v>
      </c>
      <c r="ICG51" s="464"/>
      <c r="ICH51" s="464"/>
      <c r="ICI51" s="467"/>
      <c r="ICJ51" s="467"/>
      <c r="ICK51" s="467"/>
      <c r="ICL51" s="467"/>
      <c r="ICM51" s="284">
        <v>7500000</v>
      </c>
      <c r="ICN51" s="276" t="s">
        <v>150</v>
      </c>
      <c r="ICO51" s="464"/>
      <c r="ICP51" s="464"/>
      <c r="ICQ51" s="467"/>
      <c r="ICR51" s="467"/>
      <c r="ICS51" s="467"/>
      <c r="ICT51" s="467"/>
      <c r="ICU51" s="284">
        <v>7500000</v>
      </c>
      <c r="ICV51" s="276" t="s">
        <v>150</v>
      </c>
      <c r="ICW51" s="464"/>
      <c r="ICX51" s="464"/>
      <c r="ICY51" s="467"/>
      <c r="ICZ51" s="467"/>
      <c r="IDA51" s="467"/>
      <c r="IDB51" s="467"/>
      <c r="IDC51" s="284">
        <v>7500000</v>
      </c>
      <c r="IDD51" s="276" t="s">
        <v>150</v>
      </c>
      <c r="IDE51" s="464"/>
      <c r="IDF51" s="464"/>
      <c r="IDG51" s="467"/>
      <c r="IDH51" s="467"/>
      <c r="IDI51" s="467"/>
      <c r="IDJ51" s="467"/>
      <c r="IDK51" s="284">
        <v>7500000</v>
      </c>
      <c r="IDL51" s="276" t="s">
        <v>150</v>
      </c>
      <c r="IDM51" s="464"/>
      <c r="IDN51" s="464"/>
      <c r="IDO51" s="467"/>
      <c r="IDP51" s="467"/>
      <c r="IDQ51" s="467"/>
      <c r="IDR51" s="467"/>
      <c r="IDS51" s="284">
        <v>7500000</v>
      </c>
      <c r="IDT51" s="276" t="s">
        <v>150</v>
      </c>
      <c r="IDU51" s="464"/>
      <c r="IDV51" s="464"/>
      <c r="IDW51" s="467"/>
      <c r="IDX51" s="467"/>
      <c r="IDY51" s="467"/>
      <c r="IDZ51" s="467"/>
      <c r="IEA51" s="284">
        <v>7500000</v>
      </c>
      <c r="IEB51" s="276" t="s">
        <v>150</v>
      </c>
      <c r="IEC51" s="464"/>
      <c r="IED51" s="464"/>
      <c r="IEE51" s="467"/>
      <c r="IEF51" s="467"/>
      <c r="IEG51" s="467"/>
      <c r="IEH51" s="467"/>
      <c r="IEI51" s="284">
        <v>7500000</v>
      </c>
      <c r="IEJ51" s="276" t="s">
        <v>150</v>
      </c>
      <c r="IEK51" s="464"/>
      <c r="IEL51" s="464"/>
      <c r="IEM51" s="467"/>
      <c r="IEN51" s="467"/>
      <c r="IEO51" s="467"/>
      <c r="IEP51" s="467"/>
      <c r="IEQ51" s="284">
        <v>7500000</v>
      </c>
      <c r="IER51" s="276" t="s">
        <v>150</v>
      </c>
      <c r="IES51" s="464"/>
      <c r="IET51" s="464"/>
      <c r="IEU51" s="467"/>
      <c r="IEV51" s="467"/>
      <c r="IEW51" s="467"/>
      <c r="IEX51" s="467"/>
      <c r="IEY51" s="284">
        <v>7500000</v>
      </c>
      <c r="IEZ51" s="276" t="s">
        <v>150</v>
      </c>
      <c r="IFA51" s="464"/>
      <c r="IFB51" s="464"/>
      <c r="IFC51" s="467"/>
      <c r="IFD51" s="467"/>
      <c r="IFE51" s="467"/>
      <c r="IFF51" s="467"/>
      <c r="IFG51" s="284">
        <v>7500000</v>
      </c>
      <c r="IFH51" s="276" t="s">
        <v>150</v>
      </c>
      <c r="IFI51" s="464"/>
      <c r="IFJ51" s="464"/>
      <c r="IFK51" s="467"/>
      <c r="IFL51" s="467"/>
      <c r="IFM51" s="467"/>
      <c r="IFN51" s="467"/>
      <c r="IFO51" s="284">
        <v>7500000</v>
      </c>
      <c r="IFP51" s="276" t="s">
        <v>150</v>
      </c>
      <c r="IFQ51" s="464"/>
      <c r="IFR51" s="464"/>
      <c r="IFS51" s="467"/>
      <c r="IFT51" s="467"/>
      <c r="IFU51" s="467"/>
      <c r="IFV51" s="467"/>
      <c r="IFW51" s="284">
        <v>7500000</v>
      </c>
      <c r="IFX51" s="276" t="s">
        <v>150</v>
      </c>
      <c r="IFY51" s="464"/>
      <c r="IFZ51" s="464"/>
      <c r="IGA51" s="467"/>
      <c r="IGB51" s="467"/>
      <c r="IGC51" s="467"/>
      <c r="IGD51" s="467"/>
      <c r="IGE51" s="284">
        <v>7500000</v>
      </c>
      <c r="IGF51" s="276" t="s">
        <v>150</v>
      </c>
      <c r="IGG51" s="464"/>
      <c r="IGH51" s="464"/>
      <c r="IGI51" s="467"/>
      <c r="IGJ51" s="467"/>
      <c r="IGK51" s="467"/>
      <c r="IGL51" s="467"/>
      <c r="IGM51" s="284">
        <v>7500000</v>
      </c>
      <c r="IGN51" s="276" t="s">
        <v>150</v>
      </c>
      <c r="IGO51" s="464"/>
      <c r="IGP51" s="464"/>
      <c r="IGQ51" s="467"/>
      <c r="IGR51" s="467"/>
      <c r="IGS51" s="467"/>
      <c r="IGT51" s="467"/>
      <c r="IGU51" s="284">
        <v>7500000</v>
      </c>
      <c r="IGV51" s="276" t="s">
        <v>150</v>
      </c>
      <c r="IGW51" s="464"/>
      <c r="IGX51" s="464"/>
      <c r="IGY51" s="467"/>
      <c r="IGZ51" s="467"/>
      <c r="IHA51" s="467"/>
      <c r="IHB51" s="467"/>
      <c r="IHC51" s="284">
        <v>7500000</v>
      </c>
      <c r="IHD51" s="276" t="s">
        <v>150</v>
      </c>
      <c r="IHE51" s="464"/>
      <c r="IHF51" s="464"/>
      <c r="IHG51" s="467"/>
      <c r="IHH51" s="467"/>
      <c r="IHI51" s="467"/>
      <c r="IHJ51" s="467"/>
      <c r="IHK51" s="284">
        <v>7500000</v>
      </c>
      <c r="IHL51" s="276" t="s">
        <v>150</v>
      </c>
      <c r="IHM51" s="464"/>
      <c r="IHN51" s="464"/>
      <c r="IHO51" s="467"/>
      <c r="IHP51" s="467"/>
      <c r="IHQ51" s="467"/>
      <c r="IHR51" s="467"/>
      <c r="IHS51" s="284">
        <v>7500000</v>
      </c>
      <c r="IHT51" s="276" t="s">
        <v>150</v>
      </c>
      <c r="IHU51" s="464"/>
      <c r="IHV51" s="464"/>
      <c r="IHW51" s="467"/>
      <c r="IHX51" s="467"/>
      <c r="IHY51" s="467"/>
      <c r="IHZ51" s="467"/>
      <c r="IIA51" s="284">
        <v>7500000</v>
      </c>
      <c r="IIB51" s="276" t="s">
        <v>150</v>
      </c>
      <c r="IIC51" s="464"/>
      <c r="IID51" s="464"/>
      <c r="IIE51" s="467"/>
      <c r="IIF51" s="467"/>
      <c r="IIG51" s="467"/>
      <c r="IIH51" s="467"/>
      <c r="III51" s="284">
        <v>7500000</v>
      </c>
      <c r="IIJ51" s="276" t="s">
        <v>150</v>
      </c>
      <c r="IIK51" s="464"/>
      <c r="IIL51" s="464"/>
      <c r="IIM51" s="467"/>
      <c r="IIN51" s="467"/>
      <c r="IIO51" s="467"/>
      <c r="IIP51" s="467"/>
      <c r="IIQ51" s="284">
        <v>7500000</v>
      </c>
      <c r="IIR51" s="276" t="s">
        <v>150</v>
      </c>
      <c r="IIS51" s="464"/>
      <c r="IIT51" s="464"/>
      <c r="IIU51" s="467"/>
      <c r="IIV51" s="467"/>
      <c r="IIW51" s="467"/>
      <c r="IIX51" s="467"/>
      <c r="IIY51" s="284">
        <v>7500000</v>
      </c>
      <c r="IIZ51" s="276" t="s">
        <v>150</v>
      </c>
      <c r="IJA51" s="464"/>
      <c r="IJB51" s="464"/>
      <c r="IJC51" s="467"/>
      <c r="IJD51" s="467"/>
      <c r="IJE51" s="467"/>
      <c r="IJF51" s="467"/>
      <c r="IJG51" s="284">
        <v>7500000</v>
      </c>
      <c r="IJH51" s="276" t="s">
        <v>150</v>
      </c>
      <c r="IJI51" s="464"/>
      <c r="IJJ51" s="464"/>
      <c r="IJK51" s="467"/>
      <c r="IJL51" s="467"/>
      <c r="IJM51" s="467"/>
      <c r="IJN51" s="467"/>
      <c r="IJO51" s="284">
        <v>7500000</v>
      </c>
      <c r="IJP51" s="276" t="s">
        <v>150</v>
      </c>
      <c r="IJQ51" s="464"/>
      <c r="IJR51" s="464"/>
      <c r="IJS51" s="467"/>
      <c r="IJT51" s="467"/>
      <c r="IJU51" s="467"/>
      <c r="IJV51" s="467"/>
      <c r="IJW51" s="284">
        <v>7500000</v>
      </c>
      <c r="IJX51" s="276" t="s">
        <v>150</v>
      </c>
      <c r="IJY51" s="464"/>
      <c r="IJZ51" s="464"/>
      <c r="IKA51" s="467"/>
      <c r="IKB51" s="467"/>
      <c r="IKC51" s="467"/>
      <c r="IKD51" s="467"/>
      <c r="IKE51" s="284">
        <v>7500000</v>
      </c>
      <c r="IKF51" s="276" t="s">
        <v>150</v>
      </c>
      <c r="IKG51" s="464"/>
      <c r="IKH51" s="464"/>
      <c r="IKI51" s="467"/>
      <c r="IKJ51" s="467"/>
      <c r="IKK51" s="467"/>
      <c r="IKL51" s="467"/>
      <c r="IKM51" s="284">
        <v>7500000</v>
      </c>
      <c r="IKN51" s="276" t="s">
        <v>150</v>
      </c>
      <c r="IKO51" s="464"/>
      <c r="IKP51" s="464"/>
      <c r="IKQ51" s="467"/>
      <c r="IKR51" s="467"/>
      <c r="IKS51" s="467"/>
      <c r="IKT51" s="467"/>
      <c r="IKU51" s="284">
        <v>7500000</v>
      </c>
      <c r="IKV51" s="276" t="s">
        <v>150</v>
      </c>
      <c r="IKW51" s="464"/>
      <c r="IKX51" s="464"/>
      <c r="IKY51" s="467"/>
      <c r="IKZ51" s="467"/>
      <c r="ILA51" s="467"/>
      <c r="ILB51" s="467"/>
      <c r="ILC51" s="284">
        <v>7500000</v>
      </c>
      <c r="ILD51" s="276" t="s">
        <v>150</v>
      </c>
      <c r="ILE51" s="464"/>
      <c r="ILF51" s="464"/>
      <c r="ILG51" s="467"/>
      <c r="ILH51" s="467"/>
      <c r="ILI51" s="467"/>
      <c r="ILJ51" s="467"/>
      <c r="ILK51" s="284">
        <v>7500000</v>
      </c>
      <c r="ILL51" s="276" t="s">
        <v>150</v>
      </c>
      <c r="ILM51" s="464"/>
      <c r="ILN51" s="464"/>
      <c r="ILO51" s="467"/>
      <c r="ILP51" s="467"/>
      <c r="ILQ51" s="467"/>
      <c r="ILR51" s="467"/>
      <c r="ILS51" s="284">
        <v>7500000</v>
      </c>
      <c r="ILT51" s="276" t="s">
        <v>150</v>
      </c>
      <c r="ILU51" s="464"/>
      <c r="ILV51" s="464"/>
      <c r="ILW51" s="467"/>
      <c r="ILX51" s="467"/>
      <c r="ILY51" s="467"/>
      <c r="ILZ51" s="467"/>
      <c r="IMA51" s="284">
        <v>7500000</v>
      </c>
      <c r="IMB51" s="276" t="s">
        <v>150</v>
      </c>
      <c r="IMC51" s="464"/>
      <c r="IMD51" s="464"/>
      <c r="IME51" s="467"/>
      <c r="IMF51" s="467"/>
      <c r="IMG51" s="467"/>
      <c r="IMH51" s="467"/>
      <c r="IMI51" s="284">
        <v>7500000</v>
      </c>
      <c r="IMJ51" s="276" t="s">
        <v>150</v>
      </c>
      <c r="IMK51" s="464"/>
      <c r="IML51" s="464"/>
      <c r="IMM51" s="467"/>
      <c r="IMN51" s="467"/>
      <c r="IMO51" s="467"/>
      <c r="IMP51" s="467"/>
      <c r="IMQ51" s="284">
        <v>7500000</v>
      </c>
      <c r="IMR51" s="276" t="s">
        <v>150</v>
      </c>
      <c r="IMS51" s="464"/>
      <c r="IMT51" s="464"/>
      <c r="IMU51" s="467"/>
      <c r="IMV51" s="467"/>
      <c r="IMW51" s="467"/>
      <c r="IMX51" s="467"/>
      <c r="IMY51" s="284">
        <v>7500000</v>
      </c>
      <c r="IMZ51" s="276" t="s">
        <v>150</v>
      </c>
      <c r="INA51" s="464"/>
      <c r="INB51" s="464"/>
      <c r="INC51" s="467"/>
      <c r="IND51" s="467"/>
      <c r="INE51" s="467"/>
      <c r="INF51" s="467"/>
      <c r="ING51" s="284">
        <v>7500000</v>
      </c>
      <c r="INH51" s="276" t="s">
        <v>150</v>
      </c>
      <c r="INI51" s="464"/>
      <c r="INJ51" s="464"/>
      <c r="INK51" s="467"/>
      <c r="INL51" s="467"/>
      <c r="INM51" s="467"/>
      <c r="INN51" s="467"/>
      <c r="INO51" s="284">
        <v>7500000</v>
      </c>
      <c r="INP51" s="276" t="s">
        <v>150</v>
      </c>
      <c r="INQ51" s="464"/>
      <c r="INR51" s="464"/>
      <c r="INS51" s="467"/>
      <c r="INT51" s="467"/>
      <c r="INU51" s="467"/>
      <c r="INV51" s="467"/>
      <c r="INW51" s="284">
        <v>7500000</v>
      </c>
      <c r="INX51" s="276" t="s">
        <v>150</v>
      </c>
      <c r="INY51" s="464"/>
      <c r="INZ51" s="464"/>
      <c r="IOA51" s="467"/>
      <c r="IOB51" s="467"/>
      <c r="IOC51" s="467"/>
      <c r="IOD51" s="467"/>
      <c r="IOE51" s="284">
        <v>7500000</v>
      </c>
      <c r="IOF51" s="276" t="s">
        <v>150</v>
      </c>
      <c r="IOG51" s="464"/>
      <c r="IOH51" s="464"/>
      <c r="IOI51" s="467"/>
      <c r="IOJ51" s="467"/>
      <c r="IOK51" s="467"/>
      <c r="IOL51" s="467"/>
      <c r="IOM51" s="284">
        <v>7500000</v>
      </c>
      <c r="ION51" s="276" t="s">
        <v>150</v>
      </c>
      <c r="IOO51" s="464"/>
      <c r="IOP51" s="464"/>
      <c r="IOQ51" s="467"/>
      <c r="IOR51" s="467"/>
      <c r="IOS51" s="467"/>
      <c r="IOT51" s="467"/>
      <c r="IOU51" s="284">
        <v>7500000</v>
      </c>
      <c r="IOV51" s="276" t="s">
        <v>150</v>
      </c>
      <c r="IOW51" s="464"/>
      <c r="IOX51" s="464"/>
      <c r="IOY51" s="467"/>
      <c r="IOZ51" s="467"/>
      <c r="IPA51" s="467"/>
      <c r="IPB51" s="467"/>
      <c r="IPC51" s="284">
        <v>7500000</v>
      </c>
      <c r="IPD51" s="276" t="s">
        <v>150</v>
      </c>
      <c r="IPE51" s="464"/>
      <c r="IPF51" s="464"/>
      <c r="IPG51" s="467"/>
      <c r="IPH51" s="467"/>
      <c r="IPI51" s="467"/>
      <c r="IPJ51" s="467"/>
      <c r="IPK51" s="284">
        <v>7500000</v>
      </c>
      <c r="IPL51" s="276" t="s">
        <v>150</v>
      </c>
      <c r="IPM51" s="464"/>
      <c r="IPN51" s="464"/>
      <c r="IPO51" s="467"/>
      <c r="IPP51" s="467"/>
      <c r="IPQ51" s="467"/>
      <c r="IPR51" s="467"/>
      <c r="IPS51" s="284">
        <v>7500000</v>
      </c>
      <c r="IPT51" s="276" t="s">
        <v>150</v>
      </c>
      <c r="IPU51" s="464"/>
      <c r="IPV51" s="464"/>
      <c r="IPW51" s="467"/>
      <c r="IPX51" s="467"/>
      <c r="IPY51" s="467"/>
      <c r="IPZ51" s="467"/>
      <c r="IQA51" s="284">
        <v>7500000</v>
      </c>
      <c r="IQB51" s="276" t="s">
        <v>150</v>
      </c>
      <c r="IQC51" s="464"/>
      <c r="IQD51" s="464"/>
      <c r="IQE51" s="467"/>
      <c r="IQF51" s="467"/>
      <c r="IQG51" s="467"/>
      <c r="IQH51" s="467"/>
      <c r="IQI51" s="284">
        <v>7500000</v>
      </c>
      <c r="IQJ51" s="276" t="s">
        <v>150</v>
      </c>
      <c r="IQK51" s="464"/>
      <c r="IQL51" s="464"/>
      <c r="IQM51" s="467"/>
      <c r="IQN51" s="467"/>
      <c r="IQO51" s="467"/>
      <c r="IQP51" s="467"/>
      <c r="IQQ51" s="284">
        <v>7500000</v>
      </c>
      <c r="IQR51" s="276" t="s">
        <v>150</v>
      </c>
      <c r="IQS51" s="464"/>
      <c r="IQT51" s="464"/>
      <c r="IQU51" s="467"/>
      <c r="IQV51" s="467"/>
      <c r="IQW51" s="467"/>
      <c r="IQX51" s="467"/>
      <c r="IQY51" s="284">
        <v>7500000</v>
      </c>
      <c r="IQZ51" s="276" t="s">
        <v>150</v>
      </c>
      <c r="IRA51" s="464"/>
      <c r="IRB51" s="464"/>
      <c r="IRC51" s="467"/>
      <c r="IRD51" s="467"/>
      <c r="IRE51" s="467"/>
      <c r="IRF51" s="467"/>
      <c r="IRG51" s="284">
        <v>7500000</v>
      </c>
      <c r="IRH51" s="276" t="s">
        <v>150</v>
      </c>
      <c r="IRI51" s="464"/>
      <c r="IRJ51" s="464"/>
      <c r="IRK51" s="467"/>
      <c r="IRL51" s="467"/>
      <c r="IRM51" s="467"/>
      <c r="IRN51" s="467"/>
      <c r="IRO51" s="284">
        <v>7500000</v>
      </c>
      <c r="IRP51" s="276" t="s">
        <v>150</v>
      </c>
      <c r="IRQ51" s="464"/>
      <c r="IRR51" s="464"/>
      <c r="IRS51" s="467"/>
      <c r="IRT51" s="467"/>
      <c r="IRU51" s="467"/>
      <c r="IRV51" s="467"/>
      <c r="IRW51" s="284">
        <v>7500000</v>
      </c>
      <c r="IRX51" s="276" t="s">
        <v>150</v>
      </c>
      <c r="IRY51" s="464"/>
      <c r="IRZ51" s="464"/>
      <c r="ISA51" s="467"/>
      <c r="ISB51" s="467"/>
      <c r="ISC51" s="467"/>
      <c r="ISD51" s="467"/>
      <c r="ISE51" s="284">
        <v>7500000</v>
      </c>
      <c r="ISF51" s="276" t="s">
        <v>150</v>
      </c>
      <c r="ISG51" s="464"/>
      <c r="ISH51" s="464"/>
      <c r="ISI51" s="467"/>
      <c r="ISJ51" s="467"/>
      <c r="ISK51" s="467"/>
      <c r="ISL51" s="467"/>
      <c r="ISM51" s="284">
        <v>7500000</v>
      </c>
      <c r="ISN51" s="276" t="s">
        <v>150</v>
      </c>
      <c r="ISO51" s="464"/>
      <c r="ISP51" s="464"/>
      <c r="ISQ51" s="467"/>
      <c r="ISR51" s="467"/>
      <c r="ISS51" s="467"/>
      <c r="IST51" s="467"/>
      <c r="ISU51" s="284">
        <v>7500000</v>
      </c>
      <c r="ISV51" s="276" t="s">
        <v>150</v>
      </c>
      <c r="ISW51" s="464"/>
      <c r="ISX51" s="464"/>
      <c r="ISY51" s="467"/>
      <c r="ISZ51" s="467"/>
      <c r="ITA51" s="467"/>
      <c r="ITB51" s="467"/>
      <c r="ITC51" s="284">
        <v>7500000</v>
      </c>
      <c r="ITD51" s="276" t="s">
        <v>150</v>
      </c>
      <c r="ITE51" s="464"/>
      <c r="ITF51" s="464"/>
      <c r="ITG51" s="467"/>
      <c r="ITH51" s="467"/>
      <c r="ITI51" s="467"/>
      <c r="ITJ51" s="467"/>
      <c r="ITK51" s="284">
        <v>7500000</v>
      </c>
      <c r="ITL51" s="276" t="s">
        <v>150</v>
      </c>
      <c r="ITM51" s="464"/>
      <c r="ITN51" s="464"/>
      <c r="ITO51" s="467"/>
      <c r="ITP51" s="467"/>
      <c r="ITQ51" s="467"/>
      <c r="ITR51" s="467"/>
      <c r="ITS51" s="284">
        <v>7500000</v>
      </c>
      <c r="ITT51" s="276" t="s">
        <v>150</v>
      </c>
      <c r="ITU51" s="464"/>
      <c r="ITV51" s="464"/>
      <c r="ITW51" s="467"/>
      <c r="ITX51" s="467"/>
      <c r="ITY51" s="467"/>
      <c r="ITZ51" s="467"/>
      <c r="IUA51" s="284">
        <v>7500000</v>
      </c>
      <c r="IUB51" s="276" t="s">
        <v>150</v>
      </c>
      <c r="IUC51" s="464"/>
      <c r="IUD51" s="464"/>
      <c r="IUE51" s="467"/>
      <c r="IUF51" s="467"/>
      <c r="IUG51" s="467"/>
      <c r="IUH51" s="467"/>
      <c r="IUI51" s="284">
        <v>7500000</v>
      </c>
      <c r="IUJ51" s="276" t="s">
        <v>150</v>
      </c>
      <c r="IUK51" s="464"/>
      <c r="IUL51" s="464"/>
      <c r="IUM51" s="467"/>
      <c r="IUN51" s="467"/>
      <c r="IUO51" s="467"/>
      <c r="IUP51" s="467"/>
      <c r="IUQ51" s="284">
        <v>7500000</v>
      </c>
      <c r="IUR51" s="276" t="s">
        <v>150</v>
      </c>
      <c r="IUS51" s="464"/>
      <c r="IUT51" s="464"/>
      <c r="IUU51" s="467"/>
      <c r="IUV51" s="467"/>
      <c r="IUW51" s="467"/>
      <c r="IUX51" s="467"/>
      <c r="IUY51" s="284">
        <v>7500000</v>
      </c>
      <c r="IUZ51" s="276" t="s">
        <v>150</v>
      </c>
      <c r="IVA51" s="464"/>
      <c r="IVB51" s="464"/>
      <c r="IVC51" s="467"/>
      <c r="IVD51" s="467"/>
      <c r="IVE51" s="467"/>
      <c r="IVF51" s="467"/>
      <c r="IVG51" s="284">
        <v>7500000</v>
      </c>
      <c r="IVH51" s="276" t="s">
        <v>150</v>
      </c>
      <c r="IVI51" s="464"/>
      <c r="IVJ51" s="464"/>
      <c r="IVK51" s="467"/>
      <c r="IVL51" s="467"/>
      <c r="IVM51" s="467"/>
      <c r="IVN51" s="467"/>
      <c r="IVO51" s="284">
        <v>7500000</v>
      </c>
      <c r="IVP51" s="276" t="s">
        <v>150</v>
      </c>
      <c r="IVQ51" s="464"/>
      <c r="IVR51" s="464"/>
      <c r="IVS51" s="467"/>
      <c r="IVT51" s="467"/>
      <c r="IVU51" s="467"/>
      <c r="IVV51" s="467"/>
      <c r="IVW51" s="284">
        <v>7500000</v>
      </c>
      <c r="IVX51" s="276" t="s">
        <v>150</v>
      </c>
      <c r="IVY51" s="464"/>
      <c r="IVZ51" s="464"/>
      <c r="IWA51" s="467"/>
      <c r="IWB51" s="467"/>
      <c r="IWC51" s="467"/>
      <c r="IWD51" s="467"/>
      <c r="IWE51" s="284">
        <v>7500000</v>
      </c>
      <c r="IWF51" s="276" t="s">
        <v>150</v>
      </c>
      <c r="IWG51" s="464"/>
      <c r="IWH51" s="464"/>
      <c r="IWI51" s="467"/>
      <c r="IWJ51" s="467"/>
      <c r="IWK51" s="467"/>
      <c r="IWL51" s="467"/>
      <c r="IWM51" s="284">
        <v>7500000</v>
      </c>
      <c r="IWN51" s="276" t="s">
        <v>150</v>
      </c>
      <c r="IWO51" s="464"/>
      <c r="IWP51" s="464"/>
      <c r="IWQ51" s="467"/>
      <c r="IWR51" s="467"/>
      <c r="IWS51" s="467"/>
      <c r="IWT51" s="467"/>
      <c r="IWU51" s="284">
        <v>7500000</v>
      </c>
      <c r="IWV51" s="276" t="s">
        <v>150</v>
      </c>
      <c r="IWW51" s="464"/>
      <c r="IWX51" s="464"/>
      <c r="IWY51" s="467"/>
      <c r="IWZ51" s="467"/>
      <c r="IXA51" s="467"/>
      <c r="IXB51" s="467"/>
      <c r="IXC51" s="284">
        <v>7500000</v>
      </c>
      <c r="IXD51" s="276" t="s">
        <v>150</v>
      </c>
      <c r="IXE51" s="464"/>
      <c r="IXF51" s="464"/>
      <c r="IXG51" s="467"/>
      <c r="IXH51" s="467"/>
      <c r="IXI51" s="467"/>
      <c r="IXJ51" s="467"/>
      <c r="IXK51" s="284">
        <v>7500000</v>
      </c>
      <c r="IXL51" s="276" t="s">
        <v>150</v>
      </c>
      <c r="IXM51" s="464"/>
      <c r="IXN51" s="464"/>
      <c r="IXO51" s="467"/>
      <c r="IXP51" s="467"/>
      <c r="IXQ51" s="467"/>
      <c r="IXR51" s="467"/>
      <c r="IXS51" s="284">
        <v>7500000</v>
      </c>
      <c r="IXT51" s="276" t="s">
        <v>150</v>
      </c>
      <c r="IXU51" s="464"/>
      <c r="IXV51" s="464"/>
      <c r="IXW51" s="467"/>
      <c r="IXX51" s="467"/>
      <c r="IXY51" s="467"/>
      <c r="IXZ51" s="467"/>
      <c r="IYA51" s="284">
        <v>7500000</v>
      </c>
      <c r="IYB51" s="276" t="s">
        <v>150</v>
      </c>
      <c r="IYC51" s="464"/>
      <c r="IYD51" s="464"/>
      <c r="IYE51" s="467"/>
      <c r="IYF51" s="467"/>
      <c r="IYG51" s="467"/>
      <c r="IYH51" s="467"/>
      <c r="IYI51" s="284">
        <v>7500000</v>
      </c>
      <c r="IYJ51" s="276" t="s">
        <v>150</v>
      </c>
      <c r="IYK51" s="464"/>
      <c r="IYL51" s="464"/>
      <c r="IYM51" s="467"/>
      <c r="IYN51" s="467"/>
      <c r="IYO51" s="467"/>
      <c r="IYP51" s="467"/>
      <c r="IYQ51" s="284">
        <v>7500000</v>
      </c>
      <c r="IYR51" s="276" t="s">
        <v>150</v>
      </c>
      <c r="IYS51" s="464"/>
      <c r="IYT51" s="464"/>
      <c r="IYU51" s="467"/>
      <c r="IYV51" s="467"/>
      <c r="IYW51" s="467"/>
      <c r="IYX51" s="467"/>
      <c r="IYY51" s="284">
        <v>7500000</v>
      </c>
      <c r="IYZ51" s="276" t="s">
        <v>150</v>
      </c>
      <c r="IZA51" s="464"/>
      <c r="IZB51" s="464"/>
      <c r="IZC51" s="467"/>
      <c r="IZD51" s="467"/>
      <c r="IZE51" s="467"/>
      <c r="IZF51" s="467"/>
      <c r="IZG51" s="284">
        <v>7500000</v>
      </c>
      <c r="IZH51" s="276" t="s">
        <v>150</v>
      </c>
      <c r="IZI51" s="464"/>
      <c r="IZJ51" s="464"/>
      <c r="IZK51" s="467"/>
      <c r="IZL51" s="467"/>
      <c r="IZM51" s="467"/>
      <c r="IZN51" s="467"/>
      <c r="IZO51" s="284">
        <v>7500000</v>
      </c>
      <c r="IZP51" s="276" t="s">
        <v>150</v>
      </c>
      <c r="IZQ51" s="464"/>
      <c r="IZR51" s="464"/>
      <c r="IZS51" s="467"/>
      <c r="IZT51" s="467"/>
      <c r="IZU51" s="467"/>
      <c r="IZV51" s="467"/>
      <c r="IZW51" s="284">
        <v>7500000</v>
      </c>
      <c r="IZX51" s="276" t="s">
        <v>150</v>
      </c>
      <c r="IZY51" s="464"/>
      <c r="IZZ51" s="464"/>
      <c r="JAA51" s="467"/>
      <c r="JAB51" s="467"/>
      <c r="JAC51" s="467"/>
      <c r="JAD51" s="467"/>
      <c r="JAE51" s="284">
        <v>7500000</v>
      </c>
      <c r="JAF51" s="276" t="s">
        <v>150</v>
      </c>
      <c r="JAG51" s="464"/>
      <c r="JAH51" s="464"/>
      <c r="JAI51" s="467"/>
      <c r="JAJ51" s="467"/>
      <c r="JAK51" s="467"/>
      <c r="JAL51" s="467"/>
      <c r="JAM51" s="284">
        <v>7500000</v>
      </c>
      <c r="JAN51" s="276" t="s">
        <v>150</v>
      </c>
      <c r="JAO51" s="464"/>
      <c r="JAP51" s="464"/>
      <c r="JAQ51" s="467"/>
      <c r="JAR51" s="467"/>
      <c r="JAS51" s="467"/>
      <c r="JAT51" s="467"/>
      <c r="JAU51" s="284">
        <v>7500000</v>
      </c>
      <c r="JAV51" s="276" t="s">
        <v>150</v>
      </c>
      <c r="JAW51" s="464"/>
      <c r="JAX51" s="464"/>
      <c r="JAY51" s="467"/>
      <c r="JAZ51" s="467"/>
      <c r="JBA51" s="467"/>
      <c r="JBB51" s="467"/>
      <c r="JBC51" s="284">
        <v>7500000</v>
      </c>
      <c r="JBD51" s="276" t="s">
        <v>150</v>
      </c>
      <c r="JBE51" s="464"/>
      <c r="JBF51" s="464"/>
      <c r="JBG51" s="467"/>
      <c r="JBH51" s="467"/>
      <c r="JBI51" s="467"/>
      <c r="JBJ51" s="467"/>
      <c r="JBK51" s="284">
        <v>7500000</v>
      </c>
      <c r="JBL51" s="276" t="s">
        <v>150</v>
      </c>
      <c r="JBM51" s="464"/>
      <c r="JBN51" s="464"/>
      <c r="JBO51" s="467"/>
      <c r="JBP51" s="467"/>
      <c r="JBQ51" s="467"/>
      <c r="JBR51" s="467"/>
      <c r="JBS51" s="284">
        <v>7500000</v>
      </c>
      <c r="JBT51" s="276" t="s">
        <v>150</v>
      </c>
      <c r="JBU51" s="464"/>
      <c r="JBV51" s="464"/>
      <c r="JBW51" s="467"/>
      <c r="JBX51" s="467"/>
      <c r="JBY51" s="467"/>
      <c r="JBZ51" s="467"/>
      <c r="JCA51" s="284">
        <v>7500000</v>
      </c>
      <c r="JCB51" s="276" t="s">
        <v>150</v>
      </c>
      <c r="JCC51" s="464"/>
      <c r="JCD51" s="464"/>
      <c r="JCE51" s="467"/>
      <c r="JCF51" s="467"/>
      <c r="JCG51" s="467"/>
      <c r="JCH51" s="467"/>
      <c r="JCI51" s="284">
        <v>7500000</v>
      </c>
      <c r="JCJ51" s="276" t="s">
        <v>150</v>
      </c>
      <c r="JCK51" s="464"/>
      <c r="JCL51" s="464"/>
      <c r="JCM51" s="467"/>
      <c r="JCN51" s="467"/>
      <c r="JCO51" s="467"/>
      <c r="JCP51" s="467"/>
      <c r="JCQ51" s="284">
        <v>7500000</v>
      </c>
      <c r="JCR51" s="276" t="s">
        <v>150</v>
      </c>
      <c r="JCS51" s="464"/>
      <c r="JCT51" s="464"/>
      <c r="JCU51" s="467"/>
      <c r="JCV51" s="467"/>
      <c r="JCW51" s="467"/>
      <c r="JCX51" s="467"/>
      <c r="JCY51" s="284">
        <v>7500000</v>
      </c>
      <c r="JCZ51" s="276" t="s">
        <v>150</v>
      </c>
      <c r="JDA51" s="464"/>
      <c r="JDB51" s="464"/>
      <c r="JDC51" s="467"/>
      <c r="JDD51" s="467"/>
      <c r="JDE51" s="467"/>
      <c r="JDF51" s="467"/>
      <c r="JDG51" s="284">
        <v>7500000</v>
      </c>
      <c r="JDH51" s="276" t="s">
        <v>150</v>
      </c>
      <c r="JDI51" s="464"/>
      <c r="JDJ51" s="464"/>
      <c r="JDK51" s="467"/>
      <c r="JDL51" s="467"/>
      <c r="JDM51" s="467"/>
      <c r="JDN51" s="467"/>
      <c r="JDO51" s="284">
        <v>7500000</v>
      </c>
      <c r="JDP51" s="276" t="s">
        <v>150</v>
      </c>
      <c r="JDQ51" s="464"/>
      <c r="JDR51" s="464"/>
      <c r="JDS51" s="467"/>
      <c r="JDT51" s="467"/>
      <c r="JDU51" s="467"/>
      <c r="JDV51" s="467"/>
      <c r="JDW51" s="284">
        <v>7500000</v>
      </c>
      <c r="JDX51" s="276" t="s">
        <v>150</v>
      </c>
      <c r="JDY51" s="464"/>
      <c r="JDZ51" s="464"/>
      <c r="JEA51" s="467"/>
      <c r="JEB51" s="467"/>
      <c r="JEC51" s="467"/>
      <c r="JED51" s="467"/>
      <c r="JEE51" s="284">
        <v>7500000</v>
      </c>
      <c r="JEF51" s="276" t="s">
        <v>150</v>
      </c>
      <c r="JEG51" s="464"/>
      <c r="JEH51" s="464"/>
      <c r="JEI51" s="467"/>
      <c r="JEJ51" s="467"/>
      <c r="JEK51" s="467"/>
      <c r="JEL51" s="467"/>
      <c r="JEM51" s="284">
        <v>7500000</v>
      </c>
      <c r="JEN51" s="276" t="s">
        <v>150</v>
      </c>
      <c r="JEO51" s="464"/>
      <c r="JEP51" s="464"/>
      <c r="JEQ51" s="467"/>
      <c r="JER51" s="467"/>
      <c r="JES51" s="467"/>
      <c r="JET51" s="467"/>
      <c r="JEU51" s="284">
        <v>7500000</v>
      </c>
      <c r="JEV51" s="276" t="s">
        <v>150</v>
      </c>
      <c r="JEW51" s="464"/>
      <c r="JEX51" s="464"/>
      <c r="JEY51" s="467"/>
      <c r="JEZ51" s="467"/>
      <c r="JFA51" s="467"/>
      <c r="JFB51" s="467"/>
      <c r="JFC51" s="284">
        <v>7500000</v>
      </c>
      <c r="JFD51" s="276" t="s">
        <v>150</v>
      </c>
      <c r="JFE51" s="464"/>
      <c r="JFF51" s="464"/>
      <c r="JFG51" s="467"/>
      <c r="JFH51" s="467"/>
      <c r="JFI51" s="467"/>
      <c r="JFJ51" s="467"/>
      <c r="JFK51" s="284">
        <v>7500000</v>
      </c>
      <c r="JFL51" s="276" t="s">
        <v>150</v>
      </c>
      <c r="JFM51" s="464"/>
      <c r="JFN51" s="464"/>
      <c r="JFO51" s="467"/>
      <c r="JFP51" s="467"/>
      <c r="JFQ51" s="467"/>
      <c r="JFR51" s="467"/>
      <c r="JFS51" s="284">
        <v>7500000</v>
      </c>
      <c r="JFT51" s="276" t="s">
        <v>150</v>
      </c>
      <c r="JFU51" s="464"/>
      <c r="JFV51" s="464"/>
      <c r="JFW51" s="467"/>
      <c r="JFX51" s="467"/>
      <c r="JFY51" s="467"/>
      <c r="JFZ51" s="467"/>
      <c r="JGA51" s="284">
        <v>7500000</v>
      </c>
      <c r="JGB51" s="276" t="s">
        <v>150</v>
      </c>
      <c r="JGC51" s="464"/>
      <c r="JGD51" s="464"/>
      <c r="JGE51" s="467"/>
      <c r="JGF51" s="467"/>
      <c r="JGG51" s="467"/>
      <c r="JGH51" s="467"/>
      <c r="JGI51" s="284">
        <v>7500000</v>
      </c>
      <c r="JGJ51" s="276" t="s">
        <v>150</v>
      </c>
      <c r="JGK51" s="464"/>
      <c r="JGL51" s="464"/>
      <c r="JGM51" s="467"/>
      <c r="JGN51" s="467"/>
      <c r="JGO51" s="467"/>
      <c r="JGP51" s="467"/>
      <c r="JGQ51" s="284">
        <v>7500000</v>
      </c>
      <c r="JGR51" s="276" t="s">
        <v>150</v>
      </c>
      <c r="JGS51" s="464"/>
      <c r="JGT51" s="464"/>
      <c r="JGU51" s="467"/>
      <c r="JGV51" s="467"/>
      <c r="JGW51" s="467"/>
      <c r="JGX51" s="467"/>
      <c r="JGY51" s="284">
        <v>7500000</v>
      </c>
      <c r="JGZ51" s="276" t="s">
        <v>150</v>
      </c>
      <c r="JHA51" s="464"/>
      <c r="JHB51" s="464"/>
      <c r="JHC51" s="467"/>
      <c r="JHD51" s="467"/>
      <c r="JHE51" s="467"/>
      <c r="JHF51" s="467"/>
      <c r="JHG51" s="284">
        <v>7500000</v>
      </c>
      <c r="JHH51" s="276" t="s">
        <v>150</v>
      </c>
      <c r="JHI51" s="464"/>
      <c r="JHJ51" s="464"/>
      <c r="JHK51" s="467"/>
      <c r="JHL51" s="467"/>
      <c r="JHM51" s="467"/>
      <c r="JHN51" s="467"/>
      <c r="JHO51" s="284">
        <v>7500000</v>
      </c>
      <c r="JHP51" s="276" t="s">
        <v>150</v>
      </c>
      <c r="JHQ51" s="464"/>
      <c r="JHR51" s="464"/>
      <c r="JHS51" s="467"/>
      <c r="JHT51" s="467"/>
      <c r="JHU51" s="467"/>
      <c r="JHV51" s="467"/>
      <c r="JHW51" s="284">
        <v>7500000</v>
      </c>
      <c r="JHX51" s="276" t="s">
        <v>150</v>
      </c>
      <c r="JHY51" s="464"/>
      <c r="JHZ51" s="464"/>
      <c r="JIA51" s="467"/>
      <c r="JIB51" s="467"/>
      <c r="JIC51" s="467"/>
      <c r="JID51" s="467"/>
      <c r="JIE51" s="284">
        <v>7500000</v>
      </c>
      <c r="JIF51" s="276" t="s">
        <v>150</v>
      </c>
      <c r="JIG51" s="464"/>
      <c r="JIH51" s="464"/>
      <c r="JII51" s="467"/>
      <c r="JIJ51" s="467"/>
      <c r="JIK51" s="467"/>
      <c r="JIL51" s="467"/>
      <c r="JIM51" s="284">
        <v>7500000</v>
      </c>
      <c r="JIN51" s="276" t="s">
        <v>150</v>
      </c>
      <c r="JIO51" s="464"/>
      <c r="JIP51" s="464"/>
      <c r="JIQ51" s="467"/>
      <c r="JIR51" s="467"/>
      <c r="JIS51" s="467"/>
      <c r="JIT51" s="467"/>
      <c r="JIU51" s="284">
        <v>7500000</v>
      </c>
      <c r="JIV51" s="276" t="s">
        <v>150</v>
      </c>
      <c r="JIW51" s="464"/>
      <c r="JIX51" s="464"/>
      <c r="JIY51" s="467"/>
      <c r="JIZ51" s="467"/>
      <c r="JJA51" s="467"/>
      <c r="JJB51" s="467"/>
      <c r="JJC51" s="284">
        <v>7500000</v>
      </c>
      <c r="JJD51" s="276" t="s">
        <v>150</v>
      </c>
      <c r="JJE51" s="464"/>
      <c r="JJF51" s="464"/>
      <c r="JJG51" s="467"/>
      <c r="JJH51" s="467"/>
      <c r="JJI51" s="467"/>
      <c r="JJJ51" s="467"/>
      <c r="JJK51" s="284">
        <v>7500000</v>
      </c>
      <c r="JJL51" s="276" t="s">
        <v>150</v>
      </c>
      <c r="JJM51" s="464"/>
      <c r="JJN51" s="464"/>
      <c r="JJO51" s="467"/>
      <c r="JJP51" s="467"/>
      <c r="JJQ51" s="467"/>
      <c r="JJR51" s="467"/>
      <c r="JJS51" s="284">
        <v>7500000</v>
      </c>
      <c r="JJT51" s="276" t="s">
        <v>150</v>
      </c>
      <c r="JJU51" s="464"/>
      <c r="JJV51" s="464"/>
      <c r="JJW51" s="467"/>
      <c r="JJX51" s="467"/>
      <c r="JJY51" s="467"/>
      <c r="JJZ51" s="467"/>
      <c r="JKA51" s="284">
        <v>7500000</v>
      </c>
      <c r="JKB51" s="276" t="s">
        <v>150</v>
      </c>
      <c r="JKC51" s="464"/>
      <c r="JKD51" s="464"/>
      <c r="JKE51" s="467"/>
      <c r="JKF51" s="467"/>
      <c r="JKG51" s="467"/>
      <c r="JKH51" s="467"/>
      <c r="JKI51" s="284">
        <v>7500000</v>
      </c>
      <c r="JKJ51" s="276" t="s">
        <v>150</v>
      </c>
      <c r="JKK51" s="464"/>
      <c r="JKL51" s="464"/>
      <c r="JKM51" s="467"/>
      <c r="JKN51" s="467"/>
      <c r="JKO51" s="467"/>
      <c r="JKP51" s="467"/>
      <c r="JKQ51" s="284">
        <v>7500000</v>
      </c>
      <c r="JKR51" s="276" t="s">
        <v>150</v>
      </c>
      <c r="JKS51" s="464"/>
      <c r="JKT51" s="464"/>
      <c r="JKU51" s="467"/>
      <c r="JKV51" s="467"/>
      <c r="JKW51" s="467"/>
      <c r="JKX51" s="467"/>
      <c r="JKY51" s="284">
        <v>7500000</v>
      </c>
      <c r="JKZ51" s="276" t="s">
        <v>150</v>
      </c>
      <c r="JLA51" s="464"/>
      <c r="JLB51" s="464"/>
      <c r="JLC51" s="467"/>
      <c r="JLD51" s="467"/>
      <c r="JLE51" s="467"/>
      <c r="JLF51" s="467"/>
      <c r="JLG51" s="284">
        <v>7500000</v>
      </c>
      <c r="JLH51" s="276" t="s">
        <v>150</v>
      </c>
      <c r="JLI51" s="464"/>
      <c r="JLJ51" s="464"/>
      <c r="JLK51" s="467"/>
      <c r="JLL51" s="467"/>
      <c r="JLM51" s="467"/>
      <c r="JLN51" s="467"/>
      <c r="JLO51" s="284">
        <v>7500000</v>
      </c>
      <c r="JLP51" s="276" t="s">
        <v>150</v>
      </c>
      <c r="JLQ51" s="464"/>
      <c r="JLR51" s="464"/>
      <c r="JLS51" s="467"/>
      <c r="JLT51" s="467"/>
      <c r="JLU51" s="467"/>
      <c r="JLV51" s="467"/>
      <c r="JLW51" s="284">
        <v>7500000</v>
      </c>
      <c r="JLX51" s="276" t="s">
        <v>150</v>
      </c>
      <c r="JLY51" s="464"/>
      <c r="JLZ51" s="464"/>
      <c r="JMA51" s="467"/>
      <c r="JMB51" s="467"/>
      <c r="JMC51" s="467"/>
      <c r="JMD51" s="467"/>
      <c r="JME51" s="284">
        <v>7500000</v>
      </c>
      <c r="JMF51" s="276" t="s">
        <v>150</v>
      </c>
      <c r="JMG51" s="464"/>
      <c r="JMH51" s="464"/>
      <c r="JMI51" s="467"/>
      <c r="JMJ51" s="467"/>
      <c r="JMK51" s="467"/>
      <c r="JML51" s="467"/>
      <c r="JMM51" s="284">
        <v>7500000</v>
      </c>
      <c r="JMN51" s="276" t="s">
        <v>150</v>
      </c>
      <c r="JMO51" s="464"/>
      <c r="JMP51" s="464"/>
      <c r="JMQ51" s="467"/>
      <c r="JMR51" s="467"/>
      <c r="JMS51" s="467"/>
      <c r="JMT51" s="467"/>
      <c r="JMU51" s="284">
        <v>7500000</v>
      </c>
      <c r="JMV51" s="276" t="s">
        <v>150</v>
      </c>
      <c r="JMW51" s="464"/>
      <c r="JMX51" s="464"/>
      <c r="JMY51" s="467"/>
      <c r="JMZ51" s="467"/>
      <c r="JNA51" s="467"/>
      <c r="JNB51" s="467"/>
      <c r="JNC51" s="284">
        <v>7500000</v>
      </c>
      <c r="JND51" s="276" t="s">
        <v>150</v>
      </c>
      <c r="JNE51" s="464"/>
      <c r="JNF51" s="464"/>
      <c r="JNG51" s="467"/>
      <c r="JNH51" s="467"/>
      <c r="JNI51" s="467"/>
      <c r="JNJ51" s="467"/>
      <c r="JNK51" s="284">
        <v>7500000</v>
      </c>
      <c r="JNL51" s="276" t="s">
        <v>150</v>
      </c>
      <c r="JNM51" s="464"/>
      <c r="JNN51" s="464"/>
      <c r="JNO51" s="467"/>
      <c r="JNP51" s="467"/>
      <c r="JNQ51" s="467"/>
      <c r="JNR51" s="467"/>
      <c r="JNS51" s="284">
        <v>7500000</v>
      </c>
      <c r="JNT51" s="276" t="s">
        <v>150</v>
      </c>
      <c r="JNU51" s="464"/>
      <c r="JNV51" s="464"/>
      <c r="JNW51" s="467"/>
      <c r="JNX51" s="467"/>
      <c r="JNY51" s="467"/>
      <c r="JNZ51" s="467"/>
      <c r="JOA51" s="284">
        <v>7500000</v>
      </c>
      <c r="JOB51" s="276" t="s">
        <v>150</v>
      </c>
      <c r="JOC51" s="464"/>
      <c r="JOD51" s="464"/>
      <c r="JOE51" s="467"/>
      <c r="JOF51" s="467"/>
      <c r="JOG51" s="467"/>
      <c r="JOH51" s="467"/>
      <c r="JOI51" s="284">
        <v>7500000</v>
      </c>
      <c r="JOJ51" s="276" t="s">
        <v>150</v>
      </c>
      <c r="JOK51" s="464"/>
      <c r="JOL51" s="464"/>
      <c r="JOM51" s="467"/>
      <c r="JON51" s="467"/>
      <c r="JOO51" s="467"/>
      <c r="JOP51" s="467"/>
      <c r="JOQ51" s="284">
        <v>7500000</v>
      </c>
      <c r="JOR51" s="276" t="s">
        <v>150</v>
      </c>
      <c r="JOS51" s="464"/>
      <c r="JOT51" s="464"/>
      <c r="JOU51" s="467"/>
      <c r="JOV51" s="467"/>
      <c r="JOW51" s="467"/>
      <c r="JOX51" s="467"/>
      <c r="JOY51" s="284">
        <v>7500000</v>
      </c>
      <c r="JOZ51" s="276" t="s">
        <v>150</v>
      </c>
      <c r="JPA51" s="464"/>
      <c r="JPB51" s="464"/>
      <c r="JPC51" s="467"/>
      <c r="JPD51" s="467"/>
      <c r="JPE51" s="467"/>
      <c r="JPF51" s="467"/>
      <c r="JPG51" s="284">
        <v>7500000</v>
      </c>
      <c r="JPH51" s="276" t="s">
        <v>150</v>
      </c>
      <c r="JPI51" s="464"/>
      <c r="JPJ51" s="464"/>
      <c r="JPK51" s="467"/>
      <c r="JPL51" s="467"/>
      <c r="JPM51" s="467"/>
      <c r="JPN51" s="467"/>
      <c r="JPO51" s="284">
        <v>7500000</v>
      </c>
      <c r="JPP51" s="276" t="s">
        <v>150</v>
      </c>
      <c r="JPQ51" s="464"/>
      <c r="JPR51" s="464"/>
      <c r="JPS51" s="467"/>
      <c r="JPT51" s="467"/>
      <c r="JPU51" s="467"/>
      <c r="JPV51" s="467"/>
      <c r="JPW51" s="284">
        <v>7500000</v>
      </c>
      <c r="JPX51" s="276" t="s">
        <v>150</v>
      </c>
      <c r="JPY51" s="464"/>
      <c r="JPZ51" s="464"/>
      <c r="JQA51" s="467"/>
      <c r="JQB51" s="467"/>
      <c r="JQC51" s="467"/>
      <c r="JQD51" s="467"/>
      <c r="JQE51" s="284">
        <v>7500000</v>
      </c>
      <c r="JQF51" s="276" t="s">
        <v>150</v>
      </c>
      <c r="JQG51" s="464"/>
      <c r="JQH51" s="464"/>
      <c r="JQI51" s="467"/>
      <c r="JQJ51" s="467"/>
      <c r="JQK51" s="467"/>
      <c r="JQL51" s="467"/>
      <c r="JQM51" s="284">
        <v>7500000</v>
      </c>
      <c r="JQN51" s="276" t="s">
        <v>150</v>
      </c>
      <c r="JQO51" s="464"/>
      <c r="JQP51" s="464"/>
      <c r="JQQ51" s="467"/>
      <c r="JQR51" s="467"/>
      <c r="JQS51" s="467"/>
      <c r="JQT51" s="467"/>
      <c r="JQU51" s="284">
        <v>7500000</v>
      </c>
      <c r="JQV51" s="276" t="s">
        <v>150</v>
      </c>
      <c r="JQW51" s="464"/>
      <c r="JQX51" s="464"/>
      <c r="JQY51" s="467"/>
      <c r="JQZ51" s="467"/>
      <c r="JRA51" s="467"/>
      <c r="JRB51" s="467"/>
      <c r="JRC51" s="284">
        <v>7500000</v>
      </c>
      <c r="JRD51" s="276" t="s">
        <v>150</v>
      </c>
      <c r="JRE51" s="464"/>
      <c r="JRF51" s="464"/>
      <c r="JRG51" s="467"/>
      <c r="JRH51" s="467"/>
      <c r="JRI51" s="467"/>
      <c r="JRJ51" s="467"/>
      <c r="JRK51" s="284">
        <v>7500000</v>
      </c>
      <c r="JRL51" s="276" t="s">
        <v>150</v>
      </c>
      <c r="JRM51" s="464"/>
      <c r="JRN51" s="464"/>
      <c r="JRO51" s="467"/>
      <c r="JRP51" s="467"/>
      <c r="JRQ51" s="467"/>
      <c r="JRR51" s="467"/>
      <c r="JRS51" s="284">
        <v>7500000</v>
      </c>
      <c r="JRT51" s="276" t="s">
        <v>150</v>
      </c>
      <c r="JRU51" s="464"/>
      <c r="JRV51" s="464"/>
      <c r="JRW51" s="467"/>
      <c r="JRX51" s="467"/>
      <c r="JRY51" s="467"/>
      <c r="JRZ51" s="467"/>
      <c r="JSA51" s="284">
        <v>7500000</v>
      </c>
      <c r="JSB51" s="276" t="s">
        <v>150</v>
      </c>
      <c r="JSC51" s="464"/>
      <c r="JSD51" s="464"/>
      <c r="JSE51" s="467"/>
      <c r="JSF51" s="467"/>
      <c r="JSG51" s="467"/>
      <c r="JSH51" s="467"/>
      <c r="JSI51" s="284">
        <v>7500000</v>
      </c>
      <c r="JSJ51" s="276" t="s">
        <v>150</v>
      </c>
      <c r="JSK51" s="464"/>
      <c r="JSL51" s="464"/>
      <c r="JSM51" s="467"/>
      <c r="JSN51" s="467"/>
      <c r="JSO51" s="467"/>
      <c r="JSP51" s="467"/>
      <c r="JSQ51" s="284">
        <v>7500000</v>
      </c>
      <c r="JSR51" s="276" t="s">
        <v>150</v>
      </c>
      <c r="JSS51" s="464"/>
      <c r="JST51" s="464"/>
      <c r="JSU51" s="467"/>
      <c r="JSV51" s="467"/>
      <c r="JSW51" s="467"/>
      <c r="JSX51" s="467"/>
      <c r="JSY51" s="284">
        <v>7500000</v>
      </c>
      <c r="JSZ51" s="276" t="s">
        <v>150</v>
      </c>
      <c r="JTA51" s="464"/>
      <c r="JTB51" s="464"/>
      <c r="JTC51" s="467"/>
      <c r="JTD51" s="467"/>
      <c r="JTE51" s="467"/>
      <c r="JTF51" s="467"/>
      <c r="JTG51" s="284">
        <v>7500000</v>
      </c>
      <c r="JTH51" s="276" t="s">
        <v>150</v>
      </c>
      <c r="JTI51" s="464"/>
      <c r="JTJ51" s="464"/>
      <c r="JTK51" s="467"/>
      <c r="JTL51" s="467"/>
      <c r="JTM51" s="467"/>
      <c r="JTN51" s="467"/>
      <c r="JTO51" s="284">
        <v>7500000</v>
      </c>
      <c r="JTP51" s="276" t="s">
        <v>150</v>
      </c>
      <c r="JTQ51" s="464"/>
      <c r="JTR51" s="464"/>
      <c r="JTS51" s="467"/>
      <c r="JTT51" s="467"/>
      <c r="JTU51" s="467"/>
      <c r="JTV51" s="467"/>
      <c r="JTW51" s="284">
        <v>7500000</v>
      </c>
      <c r="JTX51" s="276" t="s">
        <v>150</v>
      </c>
      <c r="JTY51" s="464"/>
      <c r="JTZ51" s="464"/>
      <c r="JUA51" s="467"/>
      <c r="JUB51" s="467"/>
      <c r="JUC51" s="467"/>
      <c r="JUD51" s="467"/>
      <c r="JUE51" s="284">
        <v>7500000</v>
      </c>
      <c r="JUF51" s="276" t="s">
        <v>150</v>
      </c>
      <c r="JUG51" s="464"/>
      <c r="JUH51" s="464"/>
      <c r="JUI51" s="467"/>
      <c r="JUJ51" s="467"/>
      <c r="JUK51" s="467"/>
      <c r="JUL51" s="467"/>
      <c r="JUM51" s="284">
        <v>7500000</v>
      </c>
      <c r="JUN51" s="276" t="s">
        <v>150</v>
      </c>
      <c r="JUO51" s="464"/>
      <c r="JUP51" s="464"/>
      <c r="JUQ51" s="467"/>
      <c r="JUR51" s="467"/>
      <c r="JUS51" s="467"/>
      <c r="JUT51" s="467"/>
      <c r="JUU51" s="284">
        <v>7500000</v>
      </c>
      <c r="JUV51" s="276" t="s">
        <v>150</v>
      </c>
      <c r="JUW51" s="464"/>
      <c r="JUX51" s="464"/>
      <c r="JUY51" s="467"/>
      <c r="JUZ51" s="467"/>
      <c r="JVA51" s="467"/>
      <c r="JVB51" s="467"/>
      <c r="JVC51" s="284">
        <v>7500000</v>
      </c>
      <c r="JVD51" s="276" t="s">
        <v>150</v>
      </c>
      <c r="JVE51" s="464"/>
      <c r="JVF51" s="464"/>
      <c r="JVG51" s="467"/>
      <c r="JVH51" s="467"/>
      <c r="JVI51" s="467"/>
      <c r="JVJ51" s="467"/>
      <c r="JVK51" s="284">
        <v>7500000</v>
      </c>
      <c r="JVL51" s="276" t="s">
        <v>150</v>
      </c>
      <c r="JVM51" s="464"/>
      <c r="JVN51" s="464"/>
      <c r="JVO51" s="467"/>
      <c r="JVP51" s="467"/>
      <c r="JVQ51" s="467"/>
      <c r="JVR51" s="467"/>
      <c r="JVS51" s="284">
        <v>7500000</v>
      </c>
      <c r="JVT51" s="276" t="s">
        <v>150</v>
      </c>
      <c r="JVU51" s="464"/>
      <c r="JVV51" s="464"/>
      <c r="JVW51" s="467"/>
      <c r="JVX51" s="467"/>
      <c r="JVY51" s="467"/>
      <c r="JVZ51" s="467"/>
      <c r="JWA51" s="284">
        <v>7500000</v>
      </c>
      <c r="JWB51" s="276" t="s">
        <v>150</v>
      </c>
      <c r="JWC51" s="464"/>
      <c r="JWD51" s="464"/>
      <c r="JWE51" s="467"/>
      <c r="JWF51" s="467"/>
      <c r="JWG51" s="467"/>
      <c r="JWH51" s="467"/>
      <c r="JWI51" s="284">
        <v>7500000</v>
      </c>
      <c r="JWJ51" s="276" t="s">
        <v>150</v>
      </c>
      <c r="JWK51" s="464"/>
      <c r="JWL51" s="464"/>
      <c r="JWM51" s="467"/>
      <c r="JWN51" s="467"/>
      <c r="JWO51" s="467"/>
      <c r="JWP51" s="467"/>
      <c r="JWQ51" s="284">
        <v>7500000</v>
      </c>
      <c r="JWR51" s="276" t="s">
        <v>150</v>
      </c>
      <c r="JWS51" s="464"/>
      <c r="JWT51" s="464"/>
      <c r="JWU51" s="467"/>
      <c r="JWV51" s="467"/>
      <c r="JWW51" s="467"/>
      <c r="JWX51" s="467"/>
      <c r="JWY51" s="284">
        <v>7500000</v>
      </c>
      <c r="JWZ51" s="276" t="s">
        <v>150</v>
      </c>
      <c r="JXA51" s="464"/>
      <c r="JXB51" s="464"/>
      <c r="JXC51" s="467"/>
      <c r="JXD51" s="467"/>
      <c r="JXE51" s="467"/>
      <c r="JXF51" s="467"/>
      <c r="JXG51" s="284">
        <v>7500000</v>
      </c>
      <c r="JXH51" s="276" t="s">
        <v>150</v>
      </c>
      <c r="JXI51" s="464"/>
      <c r="JXJ51" s="464"/>
      <c r="JXK51" s="467"/>
      <c r="JXL51" s="467"/>
      <c r="JXM51" s="467"/>
      <c r="JXN51" s="467"/>
      <c r="JXO51" s="284">
        <v>7500000</v>
      </c>
      <c r="JXP51" s="276" t="s">
        <v>150</v>
      </c>
      <c r="JXQ51" s="464"/>
      <c r="JXR51" s="464"/>
      <c r="JXS51" s="467"/>
      <c r="JXT51" s="467"/>
      <c r="JXU51" s="467"/>
      <c r="JXV51" s="467"/>
      <c r="JXW51" s="284">
        <v>7500000</v>
      </c>
      <c r="JXX51" s="276" t="s">
        <v>150</v>
      </c>
      <c r="JXY51" s="464"/>
      <c r="JXZ51" s="464"/>
      <c r="JYA51" s="467"/>
      <c r="JYB51" s="467"/>
      <c r="JYC51" s="467"/>
      <c r="JYD51" s="467"/>
      <c r="JYE51" s="284">
        <v>7500000</v>
      </c>
      <c r="JYF51" s="276" t="s">
        <v>150</v>
      </c>
      <c r="JYG51" s="464"/>
      <c r="JYH51" s="464"/>
      <c r="JYI51" s="467"/>
      <c r="JYJ51" s="467"/>
      <c r="JYK51" s="467"/>
      <c r="JYL51" s="467"/>
      <c r="JYM51" s="284">
        <v>7500000</v>
      </c>
      <c r="JYN51" s="276" t="s">
        <v>150</v>
      </c>
      <c r="JYO51" s="464"/>
      <c r="JYP51" s="464"/>
      <c r="JYQ51" s="467"/>
      <c r="JYR51" s="467"/>
      <c r="JYS51" s="467"/>
      <c r="JYT51" s="467"/>
      <c r="JYU51" s="284">
        <v>7500000</v>
      </c>
      <c r="JYV51" s="276" t="s">
        <v>150</v>
      </c>
      <c r="JYW51" s="464"/>
      <c r="JYX51" s="464"/>
      <c r="JYY51" s="467"/>
      <c r="JYZ51" s="467"/>
      <c r="JZA51" s="467"/>
      <c r="JZB51" s="467"/>
      <c r="JZC51" s="284">
        <v>7500000</v>
      </c>
      <c r="JZD51" s="276" t="s">
        <v>150</v>
      </c>
      <c r="JZE51" s="464"/>
      <c r="JZF51" s="464"/>
      <c r="JZG51" s="467"/>
      <c r="JZH51" s="467"/>
      <c r="JZI51" s="467"/>
      <c r="JZJ51" s="467"/>
      <c r="JZK51" s="284">
        <v>7500000</v>
      </c>
      <c r="JZL51" s="276" t="s">
        <v>150</v>
      </c>
      <c r="JZM51" s="464"/>
      <c r="JZN51" s="464"/>
      <c r="JZO51" s="467"/>
      <c r="JZP51" s="467"/>
      <c r="JZQ51" s="467"/>
      <c r="JZR51" s="467"/>
      <c r="JZS51" s="284">
        <v>7500000</v>
      </c>
      <c r="JZT51" s="276" t="s">
        <v>150</v>
      </c>
      <c r="JZU51" s="464"/>
      <c r="JZV51" s="464"/>
      <c r="JZW51" s="467"/>
      <c r="JZX51" s="467"/>
      <c r="JZY51" s="467"/>
      <c r="JZZ51" s="467"/>
      <c r="KAA51" s="284">
        <v>7500000</v>
      </c>
      <c r="KAB51" s="276" t="s">
        <v>150</v>
      </c>
      <c r="KAC51" s="464"/>
      <c r="KAD51" s="464"/>
      <c r="KAE51" s="467"/>
      <c r="KAF51" s="467"/>
      <c r="KAG51" s="467"/>
      <c r="KAH51" s="467"/>
      <c r="KAI51" s="284">
        <v>7500000</v>
      </c>
      <c r="KAJ51" s="276" t="s">
        <v>150</v>
      </c>
      <c r="KAK51" s="464"/>
      <c r="KAL51" s="464"/>
      <c r="KAM51" s="467"/>
      <c r="KAN51" s="467"/>
      <c r="KAO51" s="467"/>
      <c r="KAP51" s="467"/>
      <c r="KAQ51" s="284">
        <v>7500000</v>
      </c>
      <c r="KAR51" s="276" t="s">
        <v>150</v>
      </c>
      <c r="KAS51" s="464"/>
      <c r="KAT51" s="464"/>
      <c r="KAU51" s="467"/>
      <c r="KAV51" s="467"/>
      <c r="KAW51" s="467"/>
      <c r="KAX51" s="467"/>
      <c r="KAY51" s="284">
        <v>7500000</v>
      </c>
      <c r="KAZ51" s="276" t="s">
        <v>150</v>
      </c>
      <c r="KBA51" s="464"/>
      <c r="KBB51" s="464"/>
      <c r="KBC51" s="467"/>
      <c r="KBD51" s="467"/>
      <c r="KBE51" s="467"/>
      <c r="KBF51" s="467"/>
      <c r="KBG51" s="284">
        <v>7500000</v>
      </c>
      <c r="KBH51" s="276" t="s">
        <v>150</v>
      </c>
      <c r="KBI51" s="464"/>
      <c r="KBJ51" s="464"/>
      <c r="KBK51" s="467"/>
      <c r="KBL51" s="467"/>
      <c r="KBM51" s="467"/>
      <c r="KBN51" s="467"/>
      <c r="KBO51" s="284">
        <v>7500000</v>
      </c>
      <c r="KBP51" s="276" t="s">
        <v>150</v>
      </c>
      <c r="KBQ51" s="464"/>
      <c r="KBR51" s="464"/>
      <c r="KBS51" s="467"/>
      <c r="KBT51" s="467"/>
      <c r="KBU51" s="467"/>
      <c r="KBV51" s="467"/>
      <c r="KBW51" s="284">
        <v>7500000</v>
      </c>
      <c r="KBX51" s="276" t="s">
        <v>150</v>
      </c>
      <c r="KBY51" s="464"/>
      <c r="KBZ51" s="464"/>
      <c r="KCA51" s="467"/>
      <c r="KCB51" s="467"/>
      <c r="KCC51" s="467"/>
      <c r="KCD51" s="467"/>
      <c r="KCE51" s="284">
        <v>7500000</v>
      </c>
      <c r="KCF51" s="276" t="s">
        <v>150</v>
      </c>
      <c r="KCG51" s="464"/>
      <c r="KCH51" s="464"/>
      <c r="KCI51" s="467"/>
      <c r="KCJ51" s="467"/>
      <c r="KCK51" s="467"/>
      <c r="KCL51" s="467"/>
      <c r="KCM51" s="284">
        <v>7500000</v>
      </c>
      <c r="KCN51" s="276" t="s">
        <v>150</v>
      </c>
      <c r="KCO51" s="464"/>
      <c r="KCP51" s="464"/>
      <c r="KCQ51" s="467"/>
      <c r="KCR51" s="467"/>
      <c r="KCS51" s="467"/>
      <c r="KCT51" s="467"/>
      <c r="KCU51" s="284">
        <v>7500000</v>
      </c>
      <c r="KCV51" s="276" t="s">
        <v>150</v>
      </c>
      <c r="KCW51" s="464"/>
      <c r="KCX51" s="464"/>
      <c r="KCY51" s="467"/>
      <c r="KCZ51" s="467"/>
      <c r="KDA51" s="467"/>
      <c r="KDB51" s="467"/>
      <c r="KDC51" s="284">
        <v>7500000</v>
      </c>
      <c r="KDD51" s="276" t="s">
        <v>150</v>
      </c>
      <c r="KDE51" s="464"/>
      <c r="KDF51" s="464"/>
      <c r="KDG51" s="467"/>
      <c r="KDH51" s="467"/>
      <c r="KDI51" s="467"/>
      <c r="KDJ51" s="467"/>
      <c r="KDK51" s="284">
        <v>7500000</v>
      </c>
      <c r="KDL51" s="276" t="s">
        <v>150</v>
      </c>
      <c r="KDM51" s="464"/>
      <c r="KDN51" s="464"/>
      <c r="KDO51" s="467"/>
      <c r="KDP51" s="467"/>
      <c r="KDQ51" s="467"/>
      <c r="KDR51" s="467"/>
      <c r="KDS51" s="284">
        <v>7500000</v>
      </c>
      <c r="KDT51" s="276" t="s">
        <v>150</v>
      </c>
      <c r="KDU51" s="464"/>
      <c r="KDV51" s="464"/>
      <c r="KDW51" s="467"/>
      <c r="KDX51" s="467"/>
      <c r="KDY51" s="467"/>
      <c r="KDZ51" s="467"/>
      <c r="KEA51" s="284">
        <v>7500000</v>
      </c>
      <c r="KEB51" s="276" t="s">
        <v>150</v>
      </c>
      <c r="KEC51" s="464"/>
      <c r="KED51" s="464"/>
      <c r="KEE51" s="467"/>
      <c r="KEF51" s="467"/>
      <c r="KEG51" s="467"/>
      <c r="KEH51" s="467"/>
      <c r="KEI51" s="284">
        <v>7500000</v>
      </c>
      <c r="KEJ51" s="276" t="s">
        <v>150</v>
      </c>
      <c r="KEK51" s="464"/>
      <c r="KEL51" s="464"/>
      <c r="KEM51" s="467"/>
      <c r="KEN51" s="467"/>
      <c r="KEO51" s="467"/>
      <c r="KEP51" s="467"/>
      <c r="KEQ51" s="284">
        <v>7500000</v>
      </c>
      <c r="KER51" s="276" t="s">
        <v>150</v>
      </c>
      <c r="KES51" s="464"/>
      <c r="KET51" s="464"/>
      <c r="KEU51" s="467"/>
      <c r="KEV51" s="467"/>
      <c r="KEW51" s="467"/>
      <c r="KEX51" s="467"/>
      <c r="KEY51" s="284">
        <v>7500000</v>
      </c>
      <c r="KEZ51" s="276" t="s">
        <v>150</v>
      </c>
      <c r="KFA51" s="464"/>
      <c r="KFB51" s="464"/>
      <c r="KFC51" s="467"/>
      <c r="KFD51" s="467"/>
      <c r="KFE51" s="467"/>
      <c r="KFF51" s="467"/>
      <c r="KFG51" s="284">
        <v>7500000</v>
      </c>
      <c r="KFH51" s="276" t="s">
        <v>150</v>
      </c>
      <c r="KFI51" s="464"/>
      <c r="KFJ51" s="464"/>
      <c r="KFK51" s="467"/>
      <c r="KFL51" s="467"/>
      <c r="KFM51" s="467"/>
      <c r="KFN51" s="467"/>
      <c r="KFO51" s="284">
        <v>7500000</v>
      </c>
      <c r="KFP51" s="276" t="s">
        <v>150</v>
      </c>
      <c r="KFQ51" s="464"/>
      <c r="KFR51" s="464"/>
      <c r="KFS51" s="467"/>
      <c r="KFT51" s="467"/>
      <c r="KFU51" s="467"/>
      <c r="KFV51" s="467"/>
      <c r="KFW51" s="284">
        <v>7500000</v>
      </c>
      <c r="KFX51" s="276" t="s">
        <v>150</v>
      </c>
      <c r="KFY51" s="464"/>
      <c r="KFZ51" s="464"/>
      <c r="KGA51" s="467"/>
      <c r="KGB51" s="467"/>
      <c r="KGC51" s="467"/>
      <c r="KGD51" s="467"/>
      <c r="KGE51" s="284">
        <v>7500000</v>
      </c>
      <c r="KGF51" s="276" t="s">
        <v>150</v>
      </c>
      <c r="KGG51" s="464"/>
      <c r="KGH51" s="464"/>
      <c r="KGI51" s="467"/>
      <c r="KGJ51" s="467"/>
      <c r="KGK51" s="467"/>
      <c r="KGL51" s="467"/>
      <c r="KGM51" s="284">
        <v>7500000</v>
      </c>
      <c r="KGN51" s="276" t="s">
        <v>150</v>
      </c>
      <c r="KGO51" s="464"/>
      <c r="KGP51" s="464"/>
      <c r="KGQ51" s="467"/>
      <c r="KGR51" s="467"/>
      <c r="KGS51" s="467"/>
      <c r="KGT51" s="467"/>
      <c r="KGU51" s="284">
        <v>7500000</v>
      </c>
      <c r="KGV51" s="276" t="s">
        <v>150</v>
      </c>
      <c r="KGW51" s="464"/>
      <c r="KGX51" s="464"/>
      <c r="KGY51" s="467"/>
      <c r="KGZ51" s="467"/>
      <c r="KHA51" s="467"/>
      <c r="KHB51" s="467"/>
      <c r="KHC51" s="284">
        <v>7500000</v>
      </c>
      <c r="KHD51" s="276" t="s">
        <v>150</v>
      </c>
      <c r="KHE51" s="464"/>
      <c r="KHF51" s="464"/>
      <c r="KHG51" s="467"/>
      <c r="KHH51" s="467"/>
      <c r="KHI51" s="467"/>
      <c r="KHJ51" s="467"/>
      <c r="KHK51" s="284">
        <v>7500000</v>
      </c>
      <c r="KHL51" s="276" t="s">
        <v>150</v>
      </c>
      <c r="KHM51" s="464"/>
      <c r="KHN51" s="464"/>
      <c r="KHO51" s="467"/>
      <c r="KHP51" s="467"/>
      <c r="KHQ51" s="467"/>
      <c r="KHR51" s="467"/>
      <c r="KHS51" s="284">
        <v>7500000</v>
      </c>
      <c r="KHT51" s="276" t="s">
        <v>150</v>
      </c>
      <c r="KHU51" s="464"/>
      <c r="KHV51" s="464"/>
      <c r="KHW51" s="467"/>
      <c r="KHX51" s="467"/>
      <c r="KHY51" s="467"/>
      <c r="KHZ51" s="467"/>
      <c r="KIA51" s="284">
        <v>7500000</v>
      </c>
      <c r="KIB51" s="276" t="s">
        <v>150</v>
      </c>
      <c r="KIC51" s="464"/>
      <c r="KID51" s="464"/>
      <c r="KIE51" s="467"/>
      <c r="KIF51" s="467"/>
      <c r="KIG51" s="467"/>
      <c r="KIH51" s="467"/>
      <c r="KII51" s="284">
        <v>7500000</v>
      </c>
      <c r="KIJ51" s="276" t="s">
        <v>150</v>
      </c>
      <c r="KIK51" s="464"/>
      <c r="KIL51" s="464"/>
      <c r="KIM51" s="467"/>
      <c r="KIN51" s="467"/>
      <c r="KIO51" s="467"/>
      <c r="KIP51" s="467"/>
      <c r="KIQ51" s="284">
        <v>7500000</v>
      </c>
      <c r="KIR51" s="276" t="s">
        <v>150</v>
      </c>
      <c r="KIS51" s="464"/>
      <c r="KIT51" s="464"/>
      <c r="KIU51" s="467"/>
      <c r="KIV51" s="467"/>
      <c r="KIW51" s="467"/>
      <c r="KIX51" s="467"/>
      <c r="KIY51" s="284">
        <v>7500000</v>
      </c>
      <c r="KIZ51" s="276" t="s">
        <v>150</v>
      </c>
      <c r="KJA51" s="464"/>
      <c r="KJB51" s="464"/>
      <c r="KJC51" s="467"/>
      <c r="KJD51" s="467"/>
      <c r="KJE51" s="467"/>
      <c r="KJF51" s="467"/>
      <c r="KJG51" s="284">
        <v>7500000</v>
      </c>
      <c r="KJH51" s="276" t="s">
        <v>150</v>
      </c>
      <c r="KJI51" s="464"/>
      <c r="KJJ51" s="464"/>
      <c r="KJK51" s="467"/>
      <c r="KJL51" s="467"/>
      <c r="KJM51" s="467"/>
      <c r="KJN51" s="467"/>
      <c r="KJO51" s="284">
        <v>7500000</v>
      </c>
      <c r="KJP51" s="276" t="s">
        <v>150</v>
      </c>
      <c r="KJQ51" s="464"/>
      <c r="KJR51" s="464"/>
      <c r="KJS51" s="467"/>
      <c r="KJT51" s="467"/>
      <c r="KJU51" s="467"/>
      <c r="KJV51" s="467"/>
      <c r="KJW51" s="284">
        <v>7500000</v>
      </c>
      <c r="KJX51" s="276" t="s">
        <v>150</v>
      </c>
      <c r="KJY51" s="464"/>
      <c r="KJZ51" s="464"/>
      <c r="KKA51" s="467"/>
      <c r="KKB51" s="467"/>
      <c r="KKC51" s="467"/>
      <c r="KKD51" s="467"/>
      <c r="KKE51" s="284">
        <v>7500000</v>
      </c>
      <c r="KKF51" s="276" t="s">
        <v>150</v>
      </c>
      <c r="KKG51" s="464"/>
      <c r="KKH51" s="464"/>
      <c r="KKI51" s="467"/>
      <c r="KKJ51" s="467"/>
      <c r="KKK51" s="467"/>
      <c r="KKL51" s="467"/>
      <c r="KKM51" s="284">
        <v>7500000</v>
      </c>
      <c r="KKN51" s="276" t="s">
        <v>150</v>
      </c>
      <c r="KKO51" s="464"/>
      <c r="KKP51" s="464"/>
      <c r="KKQ51" s="467"/>
      <c r="KKR51" s="467"/>
      <c r="KKS51" s="467"/>
      <c r="KKT51" s="467"/>
      <c r="KKU51" s="284">
        <v>7500000</v>
      </c>
      <c r="KKV51" s="276" t="s">
        <v>150</v>
      </c>
      <c r="KKW51" s="464"/>
      <c r="KKX51" s="464"/>
      <c r="KKY51" s="467"/>
      <c r="KKZ51" s="467"/>
      <c r="KLA51" s="467"/>
      <c r="KLB51" s="467"/>
      <c r="KLC51" s="284">
        <v>7500000</v>
      </c>
      <c r="KLD51" s="276" t="s">
        <v>150</v>
      </c>
      <c r="KLE51" s="464"/>
      <c r="KLF51" s="464"/>
      <c r="KLG51" s="467"/>
      <c r="KLH51" s="467"/>
      <c r="KLI51" s="467"/>
      <c r="KLJ51" s="467"/>
      <c r="KLK51" s="284">
        <v>7500000</v>
      </c>
      <c r="KLL51" s="276" t="s">
        <v>150</v>
      </c>
      <c r="KLM51" s="464"/>
      <c r="KLN51" s="464"/>
      <c r="KLO51" s="467"/>
      <c r="KLP51" s="467"/>
      <c r="KLQ51" s="467"/>
      <c r="KLR51" s="467"/>
      <c r="KLS51" s="284">
        <v>7500000</v>
      </c>
      <c r="KLT51" s="276" t="s">
        <v>150</v>
      </c>
      <c r="KLU51" s="464"/>
      <c r="KLV51" s="464"/>
      <c r="KLW51" s="467"/>
      <c r="KLX51" s="467"/>
      <c r="KLY51" s="467"/>
      <c r="KLZ51" s="467"/>
      <c r="KMA51" s="284">
        <v>7500000</v>
      </c>
      <c r="KMB51" s="276" t="s">
        <v>150</v>
      </c>
      <c r="KMC51" s="464"/>
      <c r="KMD51" s="464"/>
      <c r="KME51" s="467"/>
      <c r="KMF51" s="467"/>
      <c r="KMG51" s="467"/>
      <c r="KMH51" s="467"/>
      <c r="KMI51" s="284">
        <v>7500000</v>
      </c>
      <c r="KMJ51" s="276" t="s">
        <v>150</v>
      </c>
      <c r="KMK51" s="464"/>
      <c r="KML51" s="464"/>
      <c r="KMM51" s="467"/>
      <c r="KMN51" s="467"/>
      <c r="KMO51" s="467"/>
      <c r="KMP51" s="467"/>
      <c r="KMQ51" s="284">
        <v>7500000</v>
      </c>
      <c r="KMR51" s="276" t="s">
        <v>150</v>
      </c>
      <c r="KMS51" s="464"/>
      <c r="KMT51" s="464"/>
      <c r="KMU51" s="467"/>
      <c r="KMV51" s="467"/>
      <c r="KMW51" s="467"/>
      <c r="KMX51" s="467"/>
      <c r="KMY51" s="284">
        <v>7500000</v>
      </c>
      <c r="KMZ51" s="276" t="s">
        <v>150</v>
      </c>
      <c r="KNA51" s="464"/>
      <c r="KNB51" s="464"/>
      <c r="KNC51" s="467"/>
      <c r="KND51" s="467"/>
      <c r="KNE51" s="467"/>
      <c r="KNF51" s="467"/>
      <c r="KNG51" s="284">
        <v>7500000</v>
      </c>
      <c r="KNH51" s="276" t="s">
        <v>150</v>
      </c>
      <c r="KNI51" s="464"/>
      <c r="KNJ51" s="464"/>
      <c r="KNK51" s="467"/>
      <c r="KNL51" s="467"/>
      <c r="KNM51" s="467"/>
      <c r="KNN51" s="467"/>
      <c r="KNO51" s="284">
        <v>7500000</v>
      </c>
      <c r="KNP51" s="276" t="s">
        <v>150</v>
      </c>
      <c r="KNQ51" s="464"/>
      <c r="KNR51" s="464"/>
      <c r="KNS51" s="467"/>
      <c r="KNT51" s="467"/>
      <c r="KNU51" s="467"/>
      <c r="KNV51" s="467"/>
      <c r="KNW51" s="284">
        <v>7500000</v>
      </c>
      <c r="KNX51" s="276" t="s">
        <v>150</v>
      </c>
      <c r="KNY51" s="464"/>
      <c r="KNZ51" s="464"/>
      <c r="KOA51" s="467"/>
      <c r="KOB51" s="467"/>
      <c r="KOC51" s="467"/>
      <c r="KOD51" s="467"/>
      <c r="KOE51" s="284">
        <v>7500000</v>
      </c>
      <c r="KOF51" s="276" t="s">
        <v>150</v>
      </c>
      <c r="KOG51" s="464"/>
      <c r="KOH51" s="464"/>
      <c r="KOI51" s="467"/>
      <c r="KOJ51" s="467"/>
      <c r="KOK51" s="467"/>
      <c r="KOL51" s="467"/>
      <c r="KOM51" s="284">
        <v>7500000</v>
      </c>
      <c r="KON51" s="276" t="s">
        <v>150</v>
      </c>
      <c r="KOO51" s="464"/>
      <c r="KOP51" s="464"/>
      <c r="KOQ51" s="467"/>
      <c r="KOR51" s="467"/>
      <c r="KOS51" s="467"/>
      <c r="KOT51" s="467"/>
      <c r="KOU51" s="284">
        <v>7500000</v>
      </c>
      <c r="KOV51" s="276" t="s">
        <v>150</v>
      </c>
      <c r="KOW51" s="464"/>
      <c r="KOX51" s="464"/>
      <c r="KOY51" s="467"/>
      <c r="KOZ51" s="467"/>
      <c r="KPA51" s="467"/>
      <c r="KPB51" s="467"/>
      <c r="KPC51" s="284">
        <v>7500000</v>
      </c>
      <c r="KPD51" s="276" t="s">
        <v>150</v>
      </c>
      <c r="KPE51" s="464"/>
      <c r="KPF51" s="464"/>
      <c r="KPG51" s="467"/>
      <c r="KPH51" s="467"/>
      <c r="KPI51" s="467"/>
      <c r="KPJ51" s="467"/>
      <c r="KPK51" s="284">
        <v>7500000</v>
      </c>
      <c r="KPL51" s="276" t="s">
        <v>150</v>
      </c>
      <c r="KPM51" s="464"/>
      <c r="KPN51" s="464"/>
      <c r="KPO51" s="467"/>
      <c r="KPP51" s="467"/>
      <c r="KPQ51" s="467"/>
      <c r="KPR51" s="467"/>
      <c r="KPS51" s="284">
        <v>7500000</v>
      </c>
      <c r="KPT51" s="276" t="s">
        <v>150</v>
      </c>
      <c r="KPU51" s="464"/>
      <c r="KPV51" s="464"/>
      <c r="KPW51" s="467"/>
      <c r="KPX51" s="467"/>
      <c r="KPY51" s="467"/>
      <c r="KPZ51" s="467"/>
      <c r="KQA51" s="284">
        <v>7500000</v>
      </c>
      <c r="KQB51" s="276" t="s">
        <v>150</v>
      </c>
      <c r="KQC51" s="464"/>
      <c r="KQD51" s="464"/>
      <c r="KQE51" s="467"/>
      <c r="KQF51" s="467"/>
      <c r="KQG51" s="467"/>
      <c r="KQH51" s="467"/>
      <c r="KQI51" s="284">
        <v>7500000</v>
      </c>
      <c r="KQJ51" s="276" t="s">
        <v>150</v>
      </c>
      <c r="KQK51" s="464"/>
      <c r="KQL51" s="464"/>
      <c r="KQM51" s="467"/>
      <c r="KQN51" s="467"/>
      <c r="KQO51" s="467"/>
      <c r="KQP51" s="467"/>
      <c r="KQQ51" s="284">
        <v>7500000</v>
      </c>
      <c r="KQR51" s="276" t="s">
        <v>150</v>
      </c>
      <c r="KQS51" s="464"/>
      <c r="KQT51" s="464"/>
      <c r="KQU51" s="467"/>
      <c r="KQV51" s="467"/>
      <c r="KQW51" s="467"/>
      <c r="KQX51" s="467"/>
      <c r="KQY51" s="284">
        <v>7500000</v>
      </c>
      <c r="KQZ51" s="276" t="s">
        <v>150</v>
      </c>
      <c r="KRA51" s="464"/>
      <c r="KRB51" s="464"/>
      <c r="KRC51" s="467"/>
      <c r="KRD51" s="467"/>
      <c r="KRE51" s="467"/>
      <c r="KRF51" s="467"/>
      <c r="KRG51" s="284">
        <v>7500000</v>
      </c>
      <c r="KRH51" s="276" t="s">
        <v>150</v>
      </c>
      <c r="KRI51" s="464"/>
      <c r="KRJ51" s="464"/>
      <c r="KRK51" s="467"/>
      <c r="KRL51" s="467"/>
      <c r="KRM51" s="467"/>
      <c r="KRN51" s="467"/>
      <c r="KRO51" s="284">
        <v>7500000</v>
      </c>
      <c r="KRP51" s="276" t="s">
        <v>150</v>
      </c>
      <c r="KRQ51" s="464"/>
      <c r="KRR51" s="464"/>
      <c r="KRS51" s="467"/>
      <c r="KRT51" s="467"/>
      <c r="KRU51" s="467"/>
      <c r="KRV51" s="467"/>
      <c r="KRW51" s="284">
        <v>7500000</v>
      </c>
      <c r="KRX51" s="276" t="s">
        <v>150</v>
      </c>
      <c r="KRY51" s="464"/>
      <c r="KRZ51" s="464"/>
      <c r="KSA51" s="467"/>
      <c r="KSB51" s="467"/>
      <c r="KSC51" s="467"/>
      <c r="KSD51" s="467"/>
      <c r="KSE51" s="284">
        <v>7500000</v>
      </c>
      <c r="KSF51" s="276" t="s">
        <v>150</v>
      </c>
      <c r="KSG51" s="464"/>
      <c r="KSH51" s="464"/>
      <c r="KSI51" s="467"/>
      <c r="KSJ51" s="467"/>
      <c r="KSK51" s="467"/>
      <c r="KSL51" s="467"/>
      <c r="KSM51" s="284">
        <v>7500000</v>
      </c>
      <c r="KSN51" s="276" t="s">
        <v>150</v>
      </c>
      <c r="KSO51" s="464"/>
      <c r="KSP51" s="464"/>
      <c r="KSQ51" s="467"/>
      <c r="KSR51" s="467"/>
      <c r="KSS51" s="467"/>
      <c r="KST51" s="467"/>
      <c r="KSU51" s="284">
        <v>7500000</v>
      </c>
      <c r="KSV51" s="276" t="s">
        <v>150</v>
      </c>
      <c r="KSW51" s="464"/>
      <c r="KSX51" s="464"/>
      <c r="KSY51" s="467"/>
      <c r="KSZ51" s="467"/>
      <c r="KTA51" s="467"/>
      <c r="KTB51" s="467"/>
      <c r="KTC51" s="284">
        <v>7500000</v>
      </c>
      <c r="KTD51" s="276" t="s">
        <v>150</v>
      </c>
      <c r="KTE51" s="464"/>
      <c r="KTF51" s="464"/>
      <c r="KTG51" s="467"/>
      <c r="KTH51" s="467"/>
      <c r="KTI51" s="467"/>
      <c r="KTJ51" s="467"/>
      <c r="KTK51" s="284">
        <v>7500000</v>
      </c>
      <c r="KTL51" s="276" t="s">
        <v>150</v>
      </c>
      <c r="KTM51" s="464"/>
      <c r="KTN51" s="464"/>
      <c r="KTO51" s="467"/>
      <c r="KTP51" s="467"/>
      <c r="KTQ51" s="467"/>
      <c r="KTR51" s="467"/>
      <c r="KTS51" s="284">
        <v>7500000</v>
      </c>
      <c r="KTT51" s="276" t="s">
        <v>150</v>
      </c>
      <c r="KTU51" s="464"/>
      <c r="KTV51" s="464"/>
      <c r="KTW51" s="467"/>
      <c r="KTX51" s="467"/>
      <c r="KTY51" s="467"/>
      <c r="KTZ51" s="467"/>
      <c r="KUA51" s="284">
        <v>7500000</v>
      </c>
      <c r="KUB51" s="276" t="s">
        <v>150</v>
      </c>
      <c r="KUC51" s="464"/>
      <c r="KUD51" s="464"/>
      <c r="KUE51" s="467"/>
      <c r="KUF51" s="467"/>
      <c r="KUG51" s="467"/>
      <c r="KUH51" s="467"/>
      <c r="KUI51" s="284">
        <v>7500000</v>
      </c>
      <c r="KUJ51" s="276" t="s">
        <v>150</v>
      </c>
      <c r="KUK51" s="464"/>
      <c r="KUL51" s="464"/>
      <c r="KUM51" s="467"/>
      <c r="KUN51" s="467"/>
      <c r="KUO51" s="467"/>
      <c r="KUP51" s="467"/>
      <c r="KUQ51" s="284">
        <v>7500000</v>
      </c>
      <c r="KUR51" s="276" t="s">
        <v>150</v>
      </c>
      <c r="KUS51" s="464"/>
      <c r="KUT51" s="464"/>
      <c r="KUU51" s="467"/>
      <c r="KUV51" s="467"/>
      <c r="KUW51" s="467"/>
      <c r="KUX51" s="467"/>
      <c r="KUY51" s="284">
        <v>7500000</v>
      </c>
      <c r="KUZ51" s="276" t="s">
        <v>150</v>
      </c>
      <c r="KVA51" s="464"/>
      <c r="KVB51" s="464"/>
      <c r="KVC51" s="467"/>
      <c r="KVD51" s="467"/>
      <c r="KVE51" s="467"/>
      <c r="KVF51" s="467"/>
      <c r="KVG51" s="284">
        <v>7500000</v>
      </c>
      <c r="KVH51" s="276" t="s">
        <v>150</v>
      </c>
      <c r="KVI51" s="464"/>
      <c r="KVJ51" s="464"/>
      <c r="KVK51" s="467"/>
      <c r="KVL51" s="467"/>
      <c r="KVM51" s="467"/>
      <c r="KVN51" s="467"/>
      <c r="KVO51" s="284">
        <v>7500000</v>
      </c>
      <c r="KVP51" s="276" t="s">
        <v>150</v>
      </c>
      <c r="KVQ51" s="464"/>
      <c r="KVR51" s="464"/>
      <c r="KVS51" s="467"/>
      <c r="KVT51" s="467"/>
      <c r="KVU51" s="467"/>
      <c r="KVV51" s="467"/>
      <c r="KVW51" s="284">
        <v>7500000</v>
      </c>
      <c r="KVX51" s="276" t="s">
        <v>150</v>
      </c>
      <c r="KVY51" s="464"/>
      <c r="KVZ51" s="464"/>
      <c r="KWA51" s="467"/>
      <c r="KWB51" s="467"/>
      <c r="KWC51" s="467"/>
      <c r="KWD51" s="467"/>
      <c r="KWE51" s="284">
        <v>7500000</v>
      </c>
      <c r="KWF51" s="276" t="s">
        <v>150</v>
      </c>
      <c r="KWG51" s="464"/>
      <c r="KWH51" s="464"/>
      <c r="KWI51" s="467"/>
      <c r="KWJ51" s="467"/>
      <c r="KWK51" s="467"/>
      <c r="KWL51" s="467"/>
      <c r="KWM51" s="284">
        <v>7500000</v>
      </c>
      <c r="KWN51" s="276" t="s">
        <v>150</v>
      </c>
      <c r="KWO51" s="464"/>
      <c r="KWP51" s="464"/>
      <c r="KWQ51" s="467"/>
      <c r="KWR51" s="467"/>
      <c r="KWS51" s="467"/>
      <c r="KWT51" s="467"/>
      <c r="KWU51" s="284">
        <v>7500000</v>
      </c>
      <c r="KWV51" s="276" t="s">
        <v>150</v>
      </c>
      <c r="KWW51" s="464"/>
      <c r="KWX51" s="464"/>
      <c r="KWY51" s="467"/>
      <c r="KWZ51" s="467"/>
      <c r="KXA51" s="467"/>
      <c r="KXB51" s="467"/>
      <c r="KXC51" s="284">
        <v>7500000</v>
      </c>
      <c r="KXD51" s="276" t="s">
        <v>150</v>
      </c>
      <c r="KXE51" s="464"/>
      <c r="KXF51" s="464"/>
      <c r="KXG51" s="467"/>
      <c r="KXH51" s="467"/>
      <c r="KXI51" s="467"/>
      <c r="KXJ51" s="467"/>
      <c r="KXK51" s="284">
        <v>7500000</v>
      </c>
      <c r="KXL51" s="276" t="s">
        <v>150</v>
      </c>
      <c r="KXM51" s="464"/>
      <c r="KXN51" s="464"/>
      <c r="KXO51" s="467"/>
      <c r="KXP51" s="467"/>
      <c r="KXQ51" s="467"/>
      <c r="KXR51" s="467"/>
      <c r="KXS51" s="284">
        <v>7500000</v>
      </c>
      <c r="KXT51" s="276" t="s">
        <v>150</v>
      </c>
      <c r="KXU51" s="464"/>
      <c r="KXV51" s="464"/>
      <c r="KXW51" s="467"/>
      <c r="KXX51" s="467"/>
      <c r="KXY51" s="467"/>
      <c r="KXZ51" s="467"/>
      <c r="KYA51" s="284">
        <v>7500000</v>
      </c>
      <c r="KYB51" s="276" t="s">
        <v>150</v>
      </c>
      <c r="KYC51" s="464"/>
      <c r="KYD51" s="464"/>
      <c r="KYE51" s="467"/>
      <c r="KYF51" s="467"/>
      <c r="KYG51" s="467"/>
      <c r="KYH51" s="467"/>
      <c r="KYI51" s="284">
        <v>7500000</v>
      </c>
      <c r="KYJ51" s="276" t="s">
        <v>150</v>
      </c>
      <c r="KYK51" s="464"/>
      <c r="KYL51" s="464"/>
      <c r="KYM51" s="467"/>
      <c r="KYN51" s="467"/>
      <c r="KYO51" s="467"/>
      <c r="KYP51" s="467"/>
      <c r="KYQ51" s="284">
        <v>7500000</v>
      </c>
      <c r="KYR51" s="276" t="s">
        <v>150</v>
      </c>
      <c r="KYS51" s="464"/>
      <c r="KYT51" s="464"/>
      <c r="KYU51" s="467"/>
      <c r="KYV51" s="467"/>
      <c r="KYW51" s="467"/>
      <c r="KYX51" s="467"/>
      <c r="KYY51" s="284">
        <v>7500000</v>
      </c>
      <c r="KYZ51" s="276" t="s">
        <v>150</v>
      </c>
      <c r="KZA51" s="464"/>
      <c r="KZB51" s="464"/>
      <c r="KZC51" s="467"/>
      <c r="KZD51" s="467"/>
      <c r="KZE51" s="467"/>
      <c r="KZF51" s="467"/>
      <c r="KZG51" s="284">
        <v>7500000</v>
      </c>
      <c r="KZH51" s="276" t="s">
        <v>150</v>
      </c>
      <c r="KZI51" s="464"/>
      <c r="KZJ51" s="464"/>
      <c r="KZK51" s="467"/>
      <c r="KZL51" s="467"/>
      <c r="KZM51" s="467"/>
      <c r="KZN51" s="467"/>
      <c r="KZO51" s="284">
        <v>7500000</v>
      </c>
      <c r="KZP51" s="276" t="s">
        <v>150</v>
      </c>
      <c r="KZQ51" s="464"/>
      <c r="KZR51" s="464"/>
      <c r="KZS51" s="467"/>
      <c r="KZT51" s="467"/>
      <c r="KZU51" s="467"/>
      <c r="KZV51" s="467"/>
      <c r="KZW51" s="284">
        <v>7500000</v>
      </c>
      <c r="KZX51" s="276" t="s">
        <v>150</v>
      </c>
      <c r="KZY51" s="464"/>
      <c r="KZZ51" s="464"/>
      <c r="LAA51" s="467"/>
      <c r="LAB51" s="467"/>
      <c r="LAC51" s="467"/>
      <c r="LAD51" s="467"/>
      <c r="LAE51" s="284">
        <v>7500000</v>
      </c>
      <c r="LAF51" s="276" t="s">
        <v>150</v>
      </c>
      <c r="LAG51" s="464"/>
      <c r="LAH51" s="464"/>
      <c r="LAI51" s="467"/>
      <c r="LAJ51" s="467"/>
      <c r="LAK51" s="467"/>
      <c r="LAL51" s="467"/>
      <c r="LAM51" s="284">
        <v>7500000</v>
      </c>
      <c r="LAN51" s="276" t="s">
        <v>150</v>
      </c>
      <c r="LAO51" s="464"/>
      <c r="LAP51" s="464"/>
      <c r="LAQ51" s="467"/>
      <c r="LAR51" s="467"/>
      <c r="LAS51" s="467"/>
      <c r="LAT51" s="467"/>
      <c r="LAU51" s="284">
        <v>7500000</v>
      </c>
      <c r="LAV51" s="276" t="s">
        <v>150</v>
      </c>
      <c r="LAW51" s="464"/>
      <c r="LAX51" s="464"/>
      <c r="LAY51" s="467"/>
      <c r="LAZ51" s="467"/>
      <c r="LBA51" s="467"/>
      <c r="LBB51" s="467"/>
      <c r="LBC51" s="284">
        <v>7500000</v>
      </c>
      <c r="LBD51" s="276" t="s">
        <v>150</v>
      </c>
      <c r="LBE51" s="464"/>
      <c r="LBF51" s="464"/>
      <c r="LBG51" s="467"/>
      <c r="LBH51" s="467"/>
      <c r="LBI51" s="467"/>
      <c r="LBJ51" s="467"/>
      <c r="LBK51" s="284">
        <v>7500000</v>
      </c>
      <c r="LBL51" s="276" t="s">
        <v>150</v>
      </c>
      <c r="LBM51" s="464"/>
      <c r="LBN51" s="464"/>
      <c r="LBO51" s="467"/>
      <c r="LBP51" s="467"/>
      <c r="LBQ51" s="467"/>
      <c r="LBR51" s="467"/>
      <c r="LBS51" s="284">
        <v>7500000</v>
      </c>
      <c r="LBT51" s="276" t="s">
        <v>150</v>
      </c>
      <c r="LBU51" s="464"/>
      <c r="LBV51" s="464"/>
      <c r="LBW51" s="467"/>
      <c r="LBX51" s="467"/>
      <c r="LBY51" s="467"/>
      <c r="LBZ51" s="467"/>
      <c r="LCA51" s="284">
        <v>7500000</v>
      </c>
      <c r="LCB51" s="276" t="s">
        <v>150</v>
      </c>
      <c r="LCC51" s="464"/>
      <c r="LCD51" s="464"/>
      <c r="LCE51" s="467"/>
      <c r="LCF51" s="467"/>
      <c r="LCG51" s="467"/>
      <c r="LCH51" s="467"/>
      <c r="LCI51" s="284">
        <v>7500000</v>
      </c>
      <c r="LCJ51" s="276" t="s">
        <v>150</v>
      </c>
      <c r="LCK51" s="464"/>
      <c r="LCL51" s="464"/>
      <c r="LCM51" s="467"/>
      <c r="LCN51" s="467"/>
      <c r="LCO51" s="467"/>
      <c r="LCP51" s="467"/>
      <c r="LCQ51" s="284">
        <v>7500000</v>
      </c>
      <c r="LCR51" s="276" t="s">
        <v>150</v>
      </c>
      <c r="LCS51" s="464"/>
      <c r="LCT51" s="464"/>
      <c r="LCU51" s="467"/>
      <c r="LCV51" s="467"/>
      <c r="LCW51" s="467"/>
      <c r="LCX51" s="467"/>
      <c r="LCY51" s="284">
        <v>7500000</v>
      </c>
      <c r="LCZ51" s="276" t="s">
        <v>150</v>
      </c>
      <c r="LDA51" s="464"/>
      <c r="LDB51" s="464"/>
      <c r="LDC51" s="467"/>
      <c r="LDD51" s="467"/>
      <c r="LDE51" s="467"/>
      <c r="LDF51" s="467"/>
      <c r="LDG51" s="284">
        <v>7500000</v>
      </c>
      <c r="LDH51" s="276" t="s">
        <v>150</v>
      </c>
      <c r="LDI51" s="464"/>
      <c r="LDJ51" s="464"/>
      <c r="LDK51" s="467"/>
      <c r="LDL51" s="467"/>
      <c r="LDM51" s="467"/>
      <c r="LDN51" s="467"/>
      <c r="LDO51" s="284">
        <v>7500000</v>
      </c>
      <c r="LDP51" s="276" t="s">
        <v>150</v>
      </c>
      <c r="LDQ51" s="464"/>
      <c r="LDR51" s="464"/>
      <c r="LDS51" s="467"/>
      <c r="LDT51" s="467"/>
      <c r="LDU51" s="467"/>
      <c r="LDV51" s="467"/>
      <c r="LDW51" s="284">
        <v>7500000</v>
      </c>
      <c r="LDX51" s="276" t="s">
        <v>150</v>
      </c>
      <c r="LDY51" s="464"/>
      <c r="LDZ51" s="464"/>
      <c r="LEA51" s="467"/>
      <c r="LEB51" s="467"/>
      <c r="LEC51" s="467"/>
      <c r="LED51" s="467"/>
      <c r="LEE51" s="284">
        <v>7500000</v>
      </c>
      <c r="LEF51" s="276" t="s">
        <v>150</v>
      </c>
      <c r="LEG51" s="464"/>
      <c r="LEH51" s="464"/>
      <c r="LEI51" s="467"/>
      <c r="LEJ51" s="467"/>
      <c r="LEK51" s="467"/>
      <c r="LEL51" s="467"/>
      <c r="LEM51" s="284">
        <v>7500000</v>
      </c>
      <c r="LEN51" s="276" t="s">
        <v>150</v>
      </c>
      <c r="LEO51" s="464"/>
      <c r="LEP51" s="464"/>
      <c r="LEQ51" s="467"/>
      <c r="LER51" s="467"/>
      <c r="LES51" s="467"/>
      <c r="LET51" s="467"/>
      <c r="LEU51" s="284">
        <v>7500000</v>
      </c>
      <c r="LEV51" s="276" t="s">
        <v>150</v>
      </c>
      <c r="LEW51" s="464"/>
      <c r="LEX51" s="464"/>
      <c r="LEY51" s="467"/>
      <c r="LEZ51" s="467"/>
      <c r="LFA51" s="467"/>
      <c r="LFB51" s="467"/>
      <c r="LFC51" s="284">
        <v>7500000</v>
      </c>
      <c r="LFD51" s="276" t="s">
        <v>150</v>
      </c>
      <c r="LFE51" s="464"/>
      <c r="LFF51" s="464"/>
      <c r="LFG51" s="467"/>
      <c r="LFH51" s="467"/>
      <c r="LFI51" s="467"/>
      <c r="LFJ51" s="467"/>
      <c r="LFK51" s="284">
        <v>7500000</v>
      </c>
      <c r="LFL51" s="276" t="s">
        <v>150</v>
      </c>
      <c r="LFM51" s="464"/>
      <c r="LFN51" s="464"/>
      <c r="LFO51" s="467"/>
      <c r="LFP51" s="467"/>
      <c r="LFQ51" s="467"/>
      <c r="LFR51" s="467"/>
      <c r="LFS51" s="284">
        <v>7500000</v>
      </c>
      <c r="LFT51" s="276" t="s">
        <v>150</v>
      </c>
      <c r="LFU51" s="464"/>
      <c r="LFV51" s="464"/>
      <c r="LFW51" s="467"/>
      <c r="LFX51" s="467"/>
      <c r="LFY51" s="467"/>
      <c r="LFZ51" s="467"/>
      <c r="LGA51" s="284">
        <v>7500000</v>
      </c>
      <c r="LGB51" s="276" t="s">
        <v>150</v>
      </c>
      <c r="LGC51" s="464"/>
      <c r="LGD51" s="464"/>
      <c r="LGE51" s="467"/>
      <c r="LGF51" s="467"/>
      <c r="LGG51" s="467"/>
      <c r="LGH51" s="467"/>
      <c r="LGI51" s="284">
        <v>7500000</v>
      </c>
      <c r="LGJ51" s="276" t="s">
        <v>150</v>
      </c>
      <c r="LGK51" s="464"/>
      <c r="LGL51" s="464"/>
      <c r="LGM51" s="467"/>
      <c r="LGN51" s="467"/>
      <c r="LGO51" s="467"/>
      <c r="LGP51" s="467"/>
      <c r="LGQ51" s="284">
        <v>7500000</v>
      </c>
      <c r="LGR51" s="276" t="s">
        <v>150</v>
      </c>
      <c r="LGS51" s="464"/>
      <c r="LGT51" s="464"/>
      <c r="LGU51" s="467"/>
      <c r="LGV51" s="467"/>
      <c r="LGW51" s="467"/>
      <c r="LGX51" s="467"/>
      <c r="LGY51" s="284">
        <v>7500000</v>
      </c>
      <c r="LGZ51" s="276" t="s">
        <v>150</v>
      </c>
      <c r="LHA51" s="464"/>
      <c r="LHB51" s="464"/>
      <c r="LHC51" s="467"/>
      <c r="LHD51" s="467"/>
      <c r="LHE51" s="467"/>
      <c r="LHF51" s="467"/>
      <c r="LHG51" s="284">
        <v>7500000</v>
      </c>
      <c r="LHH51" s="276" t="s">
        <v>150</v>
      </c>
      <c r="LHI51" s="464"/>
      <c r="LHJ51" s="464"/>
      <c r="LHK51" s="467"/>
      <c r="LHL51" s="467"/>
      <c r="LHM51" s="467"/>
      <c r="LHN51" s="467"/>
      <c r="LHO51" s="284">
        <v>7500000</v>
      </c>
      <c r="LHP51" s="276" t="s">
        <v>150</v>
      </c>
      <c r="LHQ51" s="464"/>
      <c r="LHR51" s="464"/>
      <c r="LHS51" s="467"/>
      <c r="LHT51" s="467"/>
      <c r="LHU51" s="467"/>
      <c r="LHV51" s="467"/>
      <c r="LHW51" s="284">
        <v>7500000</v>
      </c>
      <c r="LHX51" s="276" t="s">
        <v>150</v>
      </c>
      <c r="LHY51" s="464"/>
      <c r="LHZ51" s="464"/>
      <c r="LIA51" s="467"/>
      <c r="LIB51" s="467"/>
      <c r="LIC51" s="467"/>
      <c r="LID51" s="467"/>
      <c r="LIE51" s="284">
        <v>7500000</v>
      </c>
      <c r="LIF51" s="276" t="s">
        <v>150</v>
      </c>
      <c r="LIG51" s="464"/>
      <c r="LIH51" s="464"/>
      <c r="LII51" s="467"/>
      <c r="LIJ51" s="467"/>
      <c r="LIK51" s="467"/>
      <c r="LIL51" s="467"/>
      <c r="LIM51" s="284">
        <v>7500000</v>
      </c>
      <c r="LIN51" s="276" t="s">
        <v>150</v>
      </c>
      <c r="LIO51" s="464"/>
      <c r="LIP51" s="464"/>
      <c r="LIQ51" s="467"/>
      <c r="LIR51" s="467"/>
      <c r="LIS51" s="467"/>
      <c r="LIT51" s="467"/>
      <c r="LIU51" s="284">
        <v>7500000</v>
      </c>
      <c r="LIV51" s="276" t="s">
        <v>150</v>
      </c>
      <c r="LIW51" s="464"/>
      <c r="LIX51" s="464"/>
      <c r="LIY51" s="467"/>
      <c r="LIZ51" s="467"/>
      <c r="LJA51" s="467"/>
      <c r="LJB51" s="467"/>
      <c r="LJC51" s="284">
        <v>7500000</v>
      </c>
      <c r="LJD51" s="276" t="s">
        <v>150</v>
      </c>
      <c r="LJE51" s="464"/>
      <c r="LJF51" s="464"/>
      <c r="LJG51" s="467"/>
      <c r="LJH51" s="467"/>
      <c r="LJI51" s="467"/>
      <c r="LJJ51" s="467"/>
      <c r="LJK51" s="284">
        <v>7500000</v>
      </c>
      <c r="LJL51" s="276" t="s">
        <v>150</v>
      </c>
      <c r="LJM51" s="464"/>
      <c r="LJN51" s="464"/>
      <c r="LJO51" s="467"/>
      <c r="LJP51" s="467"/>
      <c r="LJQ51" s="467"/>
      <c r="LJR51" s="467"/>
      <c r="LJS51" s="284">
        <v>7500000</v>
      </c>
      <c r="LJT51" s="276" t="s">
        <v>150</v>
      </c>
      <c r="LJU51" s="464"/>
      <c r="LJV51" s="464"/>
      <c r="LJW51" s="467"/>
      <c r="LJX51" s="467"/>
      <c r="LJY51" s="467"/>
      <c r="LJZ51" s="467"/>
      <c r="LKA51" s="284">
        <v>7500000</v>
      </c>
      <c r="LKB51" s="276" t="s">
        <v>150</v>
      </c>
      <c r="LKC51" s="464"/>
      <c r="LKD51" s="464"/>
      <c r="LKE51" s="467"/>
      <c r="LKF51" s="467"/>
      <c r="LKG51" s="467"/>
      <c r="LKH51" s="467"/>
      <c r="LKI51" s="284">
        <v>7500000</v>
      </c>
      <c r="LKJ51" s="276" t="s">
        <v>150</v>
      </c>
      <c r="LKK51" s="464"/>
      <c r="LKL51" s="464"/>
      <c r="LKM51" s="467"/>
      <c r="LKN51" s="467"/>
      <c r="LKO51" s="467"/>
      <c r="LKP51" s="467"/>
      <c r="LKQ51" s="284">
        <v>7500000</v>
      </c>
      <c r="LKR51" s="276" t="s">
        <v>150</v>
      </c>
      <c r="LKS51" s="464"/>
      <c r="LKT51" s="464"/>
      <c r="LKU51" s="467"/>
      <c r="LKV51" s="467"/>
      <c r="LKW51" s="467"/>
      <c r="LKX51" s="467"/>
      <c r="LKY51" s="284">
        <v>7500000</v>
      </c>
      <c r="LKZ51" s="276" t="s">
        <v>150</v>
      </c>
      <c r="LLA51" s="464"/>
      <c r="LLB51" s="464"/>
      <c r="LLC51" s="467"/>
      <c r="LLD51" s="467"/>
      <c r="LLE51" s="467"/>
      <c r="LLF51" s="467"/>
      <c r="LLG51" s="284">
        <v>7500000</v>
      </c>
      <c r="LLH51" s="276" t="s">
        <v>150</v>
      </c>
      <c r="LLI51" s="464"/>
      <c r="LLJ51" s="464"/>
      <c r="LLK51" s="467"/>
      <c r="LLL51" s="467"/>
      <c r="LLM51" s="467"/>
      <c r="LLN51" s="467"/>
      <c r="LLO51" s="284">
        <v>7500000</v>
      </c>
      <c r="LLP51" s="276" t="s">
        <v>150</v>
      </c>
      <c r="LLQ51" s="464"/>
      <c r="LLR51" s="464"/>
      <c r="LLS51" s="467"/>
      <c r="LLT51" s="467"/>
      <c r="LLU51" s="467"/>
      <c r="LLV51" s="467"/>
      <c r="LLW51" s="284">
        <v>7500000</v>
      </c>
      <c r="LLX51" s="276" t="s">
        <v>150</v>
      </c>
      <c r="LLY51" s="464"/>
      <c r="LLZ51" s="464"/>
      <c r="LMA51" s="467"/>
      <c r="LMB51" s="467"/>
      <c r="LMC51" s="467"/>
      <c r="LMD51" s="467"/>
      <c r="LME51" s="284">
        <v>7500000</v>
      </c>
      <c r="LMF51" s="276" t="s">
        <v>150</v>
      </c>
      <c r="LMG51" s="464"/>
      <c r="LMH51" s="464"/>
      <c r="LMI51" s="467"/>
      <c r="LMJ51" s="467"/>
      <c r="LMK51" s="467"/>
      <c r="LML51" s="467"/>
      <c r="LMM51" s="284">
        <v>7500000</v>
      </c>
      <c r="LMN51" s="276" t="s">
        <v>150</v>
      </c>
      <c r="LMO51" s="464"/>
      <c r="LMP51" s="464"/>
      <c r="LMQ51" s="467"/>
      <c r="LMR51" s="467"/>
      <c r="LMS51" s="467"/>
      <c r="LMT51" s="467"/>
      <c r="LMU51" s="284">
        <v>7500000</v>
      </c>
      <c r="LMV51" s="276" t="s">
        <v>150</v>
      </c>
      <c r="LMW51" s="464"/>
      <c r="LMX51" s="464"/>
      <c r="LMY51" s="467"/>
      <c r="LMZ51" s="467"/>
      <c r="LNA51" s="467"/>
      <c r="LNB51" s="467"/>
      <c r="LNC51" s="284">
        <v>7500000</v>
      </c>
      <c r="LND51" s="276" t="s">
        <v>150</v>
      </c>
      <c r="LNE51" s="464"/>
      <c r="LNF51" s="464"/>
      <c r="LNG51" s="467"/>
      <c r="LNH51" s="467"/>
      <c r="LNI51" s="467"/>
      <c r="LNJ51" s="467"/>
      <c r="LNK51" s="284">
        <v>7500000</v>
      </c>
      <c r="LNL51" s="276" t="s">
        <v>150</v>
      </c>
      <c r="LNM51" s="464"/>
      <c r="LNN51" s="464"/>
      <c r="LNO51" s="467"/>
      <c r="LNP51" s="467"/>
      <c r="LNQ51" s="467"/>
      <c r="LNR51" s="467"/>
      <c r="LNS51" s="284">
        <v>7500000</v>
      </c>
      <c r="LNT51" s="276" t="s">
        <v>150</v>
      </c>
      <c r="LNU51" s="464"/>
      <c r="LNV51" s="464"/>
      <c r="LNW51" s="467"/>
      <c r="LNX51" s="467"/>
      <c r="LNY51" s="467"/>
      <c r="LNZ51" s="467"/>
      <c r="LOA51" s="284">
        <v>7500000</v>
      </c>
      <c r="LOB51" s="276" t="s">
        <v>150</v>
      </c>
      <c r="LOC51" s="464"/>
      <c r="LOD51" s="464"/>
      <c r="LOE51" s="467"/>
      <c r="LOF51" s="467"/>
      <c r="LOG51" s="467"/>
      <c r="LOH51" s="467"/>
      <c r="LOI51" s="284">
        <v>7500000</v>
      </c>
      <c r="LOJ51" s="276" t="s">
        <v>150</v>
      </c>
      <c r="LOK51" s="464"/>
      <c r="LOL51" s="464"/>
      <c r="LOM51" s="467"/>
      <c r="LON51" s="467"/>
      <c r="LOO51" s="467"/>
      <c r="LOP51" s="467"/>
      <c r="LOQ51" s="284">
        <v>7500000</v>
      </c>
      <c r="LOR51" s="276" t="s">
        <v>150</v>
      </c>
      <c r="LOS51" s="464"/>
      <c r="LOT51" s="464"/>
      <c r="LOU51" s="467"/>
      <c r="LOV51" s="467"/>
      <c r="LOW51" s="467"/>
      <c r="LOX51" s="467"/>
      <c r="LOY51" s="284">
        <v>7500000</v>
      </c>
      <c r="LOZ51" s="276" t="s">
        <v>150</v>
      </c>
      <c r="LPA51" s="464"/>
      <c r="LPB51" s="464"/>
      <c r="LPC51" s="467"/>
      <c r="LPD51" s="467"/>
      <c r="LPE51" s="467"/>
      <c r="LPF51" s="467"/>
      <c r="LPG51" s="284">
        <v>7500000</v>
      </c>
      <c r="LPH51" s="276" t="s">
        <v>150</v>
      </c>
      <c r="LPI51" s="464"/>
      <c r="LPJ51" s="464"/>
      <c r="LPK51" s="467"/>
      <c r="LPL51" s="467"/>
      <c r="LPM51" s="467"/>
      <c r="LPN51" s="467"/>
      <c r="LPO51" s="284">
        <v>7500000</v>
      </c>
      <c r="LPP51" s="276" t="s">
        <v>150</v>
      </c>
      <c r="LPQ51" s="464"/>
      <c r="LPR51" s="464"/>
      <c r="LPS51" s="467"/>
      <c r="LPT51" s="467"/>
      <c r="LPU51" s="467"/>
      <c r="LPV51" s="467"/>
      <c r="LPW51" s="284">
        <v>7500000</v>
      </c>
      <c r="LPX51" s="276" t="s">
        <v>150</v>
      </c>
      <c r="LPY51" s="464"/>
      <c r="LPZ51" s="464"/>
      <c r="LQA51" s="467"/>
      <c r="LQB51" s="467"/>
      <c r="LQC51" s="467"/>
      <c r="LQD51" s="467"/>
      <c r="LQE51" s="284">
        <v>7500000</v>
      </c>
      <c r="LQF51" s="276" t="s">
        <v>150</v>
      </c>
      <c r="LQG51" s="464"/>
      <c r="LQH51" s="464"/>
      <c r="LQI51" s="467"/>
      <c r="LQJ51" s="467"/>
      <c r="LQK51" s="467"/>
      <c r="LQL51" s="467"/>
      <c r="LQM51" s="284">
        <v>7500000</v>
      </c>
      <c r="LQN51" s="276" t="s">
        <v>150</v>
      </c>
      <c r="LQO51" s="464"/>
      <c r="LQP51" s="464"/>
      <c r="LQQ51" s="467"/>
      <c r="LQR51" s="467"/>
      <c r="LQS51" s="467"/>
      <c r="LQT51" s="467"/>
      <c r="LQU51" s="284">
        <v>7500000</v>
      </c>
      <c r="LQV51" s="276" t="s">
        <v>150</v>
      </c>
      <c r="LQW51" s="464"/>
      <c r="LQX51" s="464"/>
      <c r="LQY51" s="467"/>
      <c r="LQZ51" s="467"/>
      <c r="LRA51" s="467"/>
      <c r="LRB51" s="467"/>
      <c r="LRC51" s="284">
        <v>7500000</v>
      </c>
      <c r="LRD51" s="276" t="s">
        <v>150</v>
      </c>
      <c r="LRE51" s="464"/>
      <c r="LRF51" s="464"/>
      <c r="LRG51" s="467"/>
      <c r="LRH51" s="467"/>
      <c r="LRI51" s="467"/>
      <c r="LRJ51" s="467"/>
      <c r="LRK51" s="284">
        <v>7500000</v>
      </c>
      <c r="LRL51" s="276" t="s">
        <v>150</v>
      </c>
      <c r="LRM51" s="464"/>
      <c r="LRN51" s="464"/>
      <c r="LRO51" s="467"/>
      <c r="LRP51" s="467"/>
      <c r="LRQ51" s="467"/>
      <c r="LRR51" s="467"/>
      <c r="LRS51" s="284">
        <v>7500000</v>
      </c>
      <c r="LRT51" s="276" t="s">
        <v>150</v>
      </c>
      <c r="LRU51" s="464"/>
      <c r="LRV51" s="464"/>
      <c r="LRW51" s="467"/>
      <c r="LRX51" s="467"/>
      <c r="LRY51" s="467"/>
      <c r="LRZ51" s="467"/>
      <c r="LSA51" s="284">
        <v>7500000</v>
      </c>
      <c r="LSB51" s="276" t="s">
        <v>150</v>
      </c>
      <c r="LSC51" s="464"/>
      <c r="LSD51" s="464"/>
      <c r="LSE51" s="467"/>
      <c r="LSF51" s="467"/>
      <c r="LSG51" s="467"/>
      <c r="LSH51" s="467"/>
      <c r="LSI51" s="284">
        <v>7500000</v>
      </c>
      <c r="LSJ51" s="276" t="s">
        <v>150</v>
      </c>
      <c r="LSK51" s="464"/>
      <c r="LSL51" s="464"/>
      <c r="LSM51" s="467"/>
      <c r="LSN51" s="467"/>
      <c r="LSO51" s="467"/>
      <c r="LSP51" s="467"/>
      <c r="LSQ51" s="284">
        <v>7500000</v>
      </c>
      <c r="LSR51" s="276" t="s">
        <v>150</v>
      </c>
      <c r="LSS51" s="464"/>
      <c r="LST51" s="464"/>
      <c r="LSU51" s="467"/>
      <c r="LSV51" s="467"/>
      <c r="LSW51" s="467"/>
      <c r="LSX51" s="467"/>
      <c r="LSY51" s="284">
        <v>7500000</v>
      </c>
      <c r="LSZ51" s="276" t="s">
        <v>150</v>
      </c>
      <c r="LTA51" s="464"/>
      <c r="LTB51" s="464"/>
      <c r="LTC51" s="467"/>
      <c r="LTD51" s="467"/>
      <c r="LTE51" s="467"/>
      <c r="LTF51" s="467"/>
      <c r="LTG51" s="284">
        <v>7500000</v>
      </c>
      <c r="LTH51" s="276" t="s">
        <v>150</v>
      </c>
      <c r="LTI51" s="464"/>
      <c r="LTJ51" s="464"/>
      <c r="LTK51" s="467"/>
      <c r="LTL51" s="467"/>
      <c r="LTM51" s="467"/>
      <c r="LTN51" s="467"/>
      <c r="LTO51" s="284">
        <v>7500000</v>
      </c>
      <c r="LTP51" s="276" t="s">
        <v>150</v>
      </c>
      <c r="LTQ51" s="464"/>
      <c r="LTR51" s="464"/>
      <c r="LTS51" s="467"/>
      <c r="LTT51" s="467"/>
      <c r="LTU51" s="467"/>
      <c r="LTV51" s="467"/>
      <c r="LTW51" s="284">
        <v>7500000</v>
      </c>
      <c r="LTX51" s="276" t="s">
        <v>150</v>
      </c>
      <c r="LTY51" s="464"/>
      <c r="LTZ51" s="464"/>
      <c r="LUA51" s="467"/>
      <c r="LUB51" s="467"/>
      <c r="LUC51" s="467"/>
      <c r="LUD51" s="467"/>
      <c r="LUE51" s="284">
        <v>7500000</v>
      </c>
      <c r="LUF51" s="276" t="s">
        <v>150</v>
      </c>
      <c r="LUG51" s="464"/>
      <c r="LUH51" s="464"/>
      <c r="LUI51" s="467"/>
      <c r="LUJ51" s="467"/>
      <c r="LUK51" s="467"/>
      <c r="LUL51" s="467"/>
      <c r="LUM51" s="284">
        <v>7500000</v>
      </c>
      <c r="LUN51" s="276" t="s">
        <v>150</v>
      </c>
      <c r="LUO51" s="464"/>
      <c r="LUP51" s="464"/>
      <c r="LUQ51" s="467"/>
      <c r="LUR51" s="467"/>
      <c r="LUS51" s="467"/>
      <c r="LUT51" s="467"/>
      <c r="LUU51" s="284">
        <v>7500000</v>
      </c>
      <c r="LUV51" s="276" t="s">
        <v>150</v>
      </c>
      <c r="LUW51" s="464"/>
      <c r="LUX51" s="464"/>
      <c r="LUY51" s="467"/>
      <c r="LUZ51" s="467"/>
      <c r="LVA51" s="467"/>
      <c r="LVB51" s="467"/>
      <c r="LVC51" s="284">
        <v>7500000</v>
      </c>
      <c r="LVD51" s="276" t="s">
        <v>150</v>
      </c>
      <c r="LVE51" s="464"/>
      <c r="LVF51" s="464"/>
      <c r="LVG51" s="467"/>
      <c r="LVH51" s="467"/>
      <c r="LVI51" s="467"/>
      <c r="LVJ51" s="467"/>
      <c r="LVK51" s="284">
        <v>7500000</v>
      </c>
      <c r="LVL51" s="276" t="s">
        <v>150</v>
      </c>
      <c r="LVM51" s="464"/>
      <c r="LVN51" s="464"/>
      <c r="LVO51" s="467"/>
      <c r="LVP51" s="467"/>
      <c r="LVQ51" s="467"/>
      <c r="LVR51" s="467"/>
      <c r="LVS51" s="284">
        <v>7500000</v>
      </c>
      <c r="LVT51" s="276" t="s">
        <v>150</v>
      </c>
      <c r="LVU51" s="464"/>
      <c r="LVV51" s="464"/>
      <c r="LVW51" s="467"/>
      <c r="LVX51" s="467"/>
      <c r="LVY51" s="467"/>
      <c r="LVZ51" s="467"/>
      <c r="LWA51" s="284">
        <v>7500000</v>
      </c>
      <c r="LWB51" s="276" t="s">
        <v>150</v>
      </c>
      <c r="LWC51" s="464"/>
      <c r="LWD51" s="464"/>
      <c r="LWE51" s="467"/>
      <c r="LWF51" s="467"/>
      <c r="LWG51" s="467"/>
      <c r="LWH51" s="467"/>
      <c r="LWI51" s="284">
        <v>7500000</v>
      </c>
      <c r="LWJ51" s="276" t="s">
        <v>150</v>
      </c>
      <c r="LWK51" s="464"/>
      <c r="LWL51" s="464"/>
      <c r="LWM51" s="467"/>
      <c r="LWN51" s="467"/>
      <c r="LWO51" s="467"/>
      <c r="LWP51" s="467"/>
      <c r="LWQ51" s="284">
        <v>7500000</v>
      </c>
      <c r="LWR51" s="276" t="s">
        <v>150</v>
      </c>
      <c r="LWS51" s="464"/>
      <c r="LWT51" s="464"/>
      <c r="LWU51" s="467"/>
      <c r="LWV51" s="467"/>
      <c r="LWW51" s="467"/>
      <c r="LWX51" s="467"/>
      <c r="LWY51" s="284">
        <v>7500000</v>
      </c>
      <c r="LWZ51" s="276" t="s">
        <v>150</v>
      </c>
      <c r="LXA51" s="464"/>
      <c r="LXB51" s="464"/>
      <c r="LXC51" s="467"/>
      <c r="LXD51" s="467"/>
      <c r="LXE51" s="467"/>
      <c r="LXF51" s="467"/>
      <c r="LXG51" s="284">
        <v>7500000</v>
      </c>
      <c r="LXH51" s="276" t="s">
        <v>150</v>
      </c>
      <c r="LXI51" s="464"/>
      <c r="LXJ51" s="464"/>
      <c r="LXK51" s="467"/>
      <c r="LXL51" s="467"/>
      <c r="LXM51" s="467"/>
      <c r="LXN51" s="467"/>
      <c r="LXO51" s="284">
        <v>7500000</v>
      </c>
      <c r="LXP51" s="276" t="s">
        <v>150</v>
      </c>
      <c r="LXQ51" s="464"/>
      <c r="LXR51" s="464"/>
      <c r="LXS51" s="467"/>
      <c r="LXT51" s="467"/>
      <c r="LXU51" s="467"/>
      <c r="LXV51" s="467"/>
      <c r="LXW51" s="284">
        <v>7500000</v>
      </c>
      <c r="LXX51" s="276" t="s">
        <v>150</v>
      </c>
      <c r="LXY51" s="464"/>
      <c r="LXZ51" s="464"/>
      <c r="LYA51" s="467"/>
      <c r="LYB51" s="467"/>
      <c r="LYC51" s="467"/>
      <c r="LYD51" s="467"/>
      <c r="LYE51" s="284">
        <v>7500000</v>
      </c>
      <c r="LYF51" s="276" t="s">
        <v>150</v>
      </c>
      <c r="LYG51" s="464"/>
      <c r="LYH51" s="464"/>
      <c r="LYI51" s="467"/>
      <c r="LYJ51" s="467"/>
      <c r="LYK51" s="467"/>
      <c r="LYL51" s="467"/>
      <c r="LYM51" s="284">
        <v>7500000</v>
      </c>
      <c r="LYN51" s="276" t="s">
        <v>150</v>
      </c>
      <c r="LYO51" s="464"/>
      <c r="LYP51" s="464"/>
      <c r="LYQ51" s="467"/>
      <c r="LYR51" s="467"/>
      <c r="LYS51" s="467"/>
      <c r="LYT51" s="467"/>
      <c r="LYU51" s="284">
        <v>7500000</v>
      </c>
      <c r="LYV51" s="276" t="s">
        <v>150</v>
      </c>
      <c r="LYW51" s="464"/>
      <c r="LYX51" s="464"/>
      <c r="LYY51" s="467"/>
      <c r="LYZ51" s="467"/>
      <c r="LZA51" s="467"/>
      <c r="LZB51" s="467"/>
      <c r="LZC51" s="284">
        <v>7500000</v>
      </c>
      <c r="LZD51" s="276" t="s">
        <v>150</v>
      </c>
      <c r="LZE51" s="464"/>
      <c r="LZF51" s="464"/>
      <c r="LZG51" s="467"/>
      <c r="LZH51" s="467"/>
      <c r="LZI51" s="467"/>
      <c r="LZJ51" s="467"/>
      <c r="LZK51" s="284">
        <v>7500000</v>
      </c>
      <c r="LZL51" s="276" t="s">
        <v>150</v>
      </c>
      <c r="LZM51" s="464"/>
      <c r="LZN51" s="464"/>
      <c r="LZO51" s="467"/>
      <c r="LZP51" s="467"/>
      <c r="LZQ51" s="467"/>
      <c r="LZR51" s="467"/>
      <c r="LZS51" s="284">
        <v>7500000</v>
      </c>
      <c r="LZT51" s="276" t="s">
        <v>150</v>
      </c>
      <c r="LZU51" s="464"/>
      <c r="LZV51" s="464"/>
      <c r="LZW51" s="467"/>
      <c r="LZX51" s="467"/>
      <c r="LZY51" s="467"/>
      <c r="LZZ51" s="467"/>
      <c r="MAA51" s="284">
        <v>7500000</v>
      </c>
      <c r="MAB51" s="276" t="s">
        <v>150</v>
      </c>
      <c r="MAC51" s="464"/>
      <c r="MAD51" s="464"/>
      <c r="MAE51" s="467"/>
      <c r="MAF51" s="467"/>
      <c r="MAG51" s="467"/>
      <c r="MAH51" s="467"/>
      <c r="MAI51" s="284">
        <v>7500000</v>
      </c>
      <c r="MAJ51" s="276" t="s">
        <v>150</v>
      </c>
      <c r="MAK51" s="464"/>
      <c r="MAL51" s="464"/>
      <c r="MAM51" s="467"/>
      <c r="MAN51" s="467"/>
      <c r="MAO51" s="467"/>
      <c r="MAP51" s="467"/>
      <c r="MAQ51" s="284">
        <v>7500000</v>
      </c>
      <c r="MAR51" s="276" t="s">
        <v>150</v>
      </c>
      <c r="MAS51" s="464"/>
      <c r="MAT51" s="464"/>
      <c r="MAU51" s="467"/>
      <c r="MAV51" s="467"/>
      <c r="MAW51" s="467"/>
      <c r="MAX51" s="467"/>
      <c r="MAY51" s="284">
        <v>7500000</v>
      </c>
      <c r="MAZ51" s="276" t="s">
        <v>150</v>
      </c>
      <c r="MBA51" s="464"/>
      <c r="MBB51" s="464"/>
      <c r="MBC51" s="467"/>
      <c r="MBD51" s="467"/>
      <c r="MBE51" s="467"/>
      <c r="MBF51" s="467"/>
      <c r="MBG51" s="284">
        <v>7500000</v>
      </c>
      <c r="MBH51" s="276" t="s">
        <v>150</v>
      </c>
      <c r="MBI51" s="464"/>
      <c r="MBJ51" s="464"/>
      <c r="MBK51" s="467"/>
      <c r="MBL51" s="467"/>
      <c r="MBM51" s="467"/>
      <c r="MBN51" s="467"/>
      <c r="MBO51" s="284">
        <v>7500000</v>
      </c>
      <c r="MBP51" s="276" t="s">
        <v>150</v>
      </c>
      <c r="MBQ51" s="464"/>
      <c r="MBR51" s="464"/>
      <c r="MBS51" s="467"/>
      <c r="MBT51" s="467"/>
      <c r="MBU51" s="467"/>
      <c r="MBV51" s="467"/>
      <c r="MBW51" s="284">
        <v>7500000</v>
      </c>
      <c r="MBX51" s="276" t="s">
        <v>150</v>
      </c>
      <c r="MBY51" s="464"/>
      <c r="MBZ51" s="464"/>
      <c r="MCA51" s="467"/>
      <c r="MCB51" s="467"/>
      <c r="MCC51" s="467"/>
      <c r="MCD51" s="467"/>
      <c r="MCE51" s="284">
        <v>7500000</v>
      </c>
      <c r="MCF51" s="276" t="s">
        <v>150</v>
      </c>
      <c r="MCG51" s="464"/>
      <c r="MCH51" s="464"/>
      <c r="MCI51" s="467"/>
      <c r="MCJ51" s="467"/>
      <c r="MCK51" s="467"/>
      <c r="MCL51" s="467"/>
      <c r="MCM51" s="284">
        <v>7500000</v>
      </c>
      <c r="MCN51" s="276" t="s">
        <v>150</v>
      </c>
      <c r="MCO51" s="464"/>
      <c r="MCP51" s="464"/>
      <c r="MCQ51" s="467"/>
      <c r="MCR51" s="467"/>
      <c r="MCS51" s="467"/>
      <c r="MCT51" s="467"/>
      <c r="MCU51" s="284">
        <v>7500000</v>
      </c>
      <c r="MCV51" s="276" t="s">
        <v>150</v>
      </c>
      <c r="MCW51" s="464"/>
      <c r="MCX51" s="464"/>
      <c r="MCY51" s="467"/>
      <c r="MCZ51" s="467"/>
      <c r="MDA51" s="467"/>
      <c r="MDB51" s="467"/>
      <c r="MDC51" s="284">
        <v>7500000</v>
      </c>
      <c r="MDD51" s="276" t="s">
        <v>150</v>
      </c>
      <c r="MDE51" s="464"/>
      <c r="MDF51" s="464"/>
      <c r="MDG51" s="467"/>
      <c r="MDH51" s="467"/>
      <c r="MDI51" s="467"/>
      <c r="MDJ51" s="467"/>
      <c r="MDK51" s="284">
        <v>7500000</v>
      </c>
      <c r="MDL51" s="276" t="s">
        <v>150</v>
      </c>
      <c r="MDM51" s="464"/>
      <c r="MDN51" s="464"/>
      <c r="MDO51" s="467"/>
      <c r="MDP51" s="467"/>
      <c r="MDQ51" s="467"/>
      <c r="MDR51" s="467"/>
      <c r="MDS51" s="284">
        <v>7500000</v>
      </c>
      <c r="MDT51" s="276" t="s">
        <v>150</v>
      </c>
      <c r="MDU51" s="464"/>
      <c r="MDV51" s="464"/>
      <c r="MDW51" s="467"/>
      <c r="MDX51" s="467"/>
      <c r="MDY51" s="467"/>
      <c r="MDZ51" s="467"/>
      <c r="MEA51" s="284">
        <v>7500000</v>
      </c>
      <c r="MEB51" s="276" t="s">
        <v>150</v>
      </c>
      <c r="MEC51" s="464"/>
      <c r="MED51" s="464"/>
      <c r="MEE51" s="467"/>
      <c r="MEF51" s="467"/>
      <c r="MEG51" s="467"/>
      <c r="MEH51" s="467"/>
      <c r="MEI51" s="284">
        <v>7500000</v>
      </c>
      <c r="MEJ51" s="276" t="s">
        <v>150</v>
      </c>
      <c r="MEK51" s="464"/>
      <c r="MEL51" s="464"/>
      <c r="MEM51" s="467"/>
      <c r="MEN51" s="467"/>
      <c r="MEO51" s="467"/>
      <c r="MEP51" s="467"/>
      <c r="MEQ51" s="284">
        <v>7500000</v>
      </c>
      <c r="MER51" s="276" t="s">
        <v>150</v>
      </c>
      <c r="MES51" s="464"/>
      <c r="MET51" s="464"/>
      <c r="MEU51" s="467"/>
      <c r="MEV51" s="467"/>
      <c r="MEW51" s="467"/>
      <c r="MEX51" s="467"/>
      <c r="MEY51" s="284">
        <v>7500000</v>
      </c>
      <c r="MEZ51" s="276" t="s">
        <v>150</v>
      </c>
      <c r="MFA51" s="464"/>
      <c r="MFB51" s="464"/>
      <c r="MFC51" s="467"/>
      <c r="MFD51" s="467"/>
      <c r="MFE51" s="467"/>
      <c r="MFF51" s="467"/>
      <c r="MFG51" s="284">
        <v>7500000</v>
      </c>
      <c r="MFH51" s="276" t="s">
        <v>150</v>
      </c>
      <c r="MFI51" s="464"/>
      <c r="MFJ51" s="464"/>
      <c r="MFK51" s="467"/>
      <c r="MFL51" s="467"/>
      <c r="MFM51" s="467"/>
      <c r="MFN51" s="467"/>
      <c r="MFO51" s="284">
        <v>7500000</v>
      </c>
      <c r="MFP51" s="276" t="s">
        <v>150</v>
      </c>
      <c r="MFQ51" s="464"/>
      <c r="MFR51" s="464"/>
      <c r="MFS51" s="467"/>
      <c r="MFT51" s="467"/>
      <c r="MFU51" s="467"/>
      <c r="MFV51" s="467"/>
      <c r="MFW51" s="284">
        <v>7500000</v>
      </c>
      <c r="MFX51" s="276" t="s">
        <v>150</v>
      </c>
      <c r="MFY51" s="464"/>
      <c r="MFZ51" s="464"/>
      <c r="MGA51" s="467"/>
      <c r="MGB51" s="467"/>
      <c r="MGC51" s="467"/>
      <c r="MGD51" s="467"/>
      <c r="MGE51" s="284">
        <v>7500000</v>
      </c>
      <c r="MGF51" s="276" t="s">
        <v>150</v>
      </c>
      <c r="MGG51" s="464"/>
      <c r="MGH51" s="464"/>
      <c r="MGI51" s="467"/>
      <c r="MGJ51" s="467"/>
      <c r="MGK51" s="467"/>
      <c r="MGL51" s="467"/>
      <c r="MGM51" s="284">
        <v>7500000</v>
      </c>
      <c r="MGN51" s="276" t="s">
        <v>150</v>
      </c>
      <c r="MGO51" s="464"/>
      <c r="MGP51" s="464"/>
      <c r="MGQ51" s="467"/>
      <c r="MGR51" s="467"/>
      <c r="MGS51" s="467"/>
      <c r="MGT51" s="467"/>
      <c r="MGU51" s="284">
        <v>7500000</v>
      </c>
      <c r="MGV51" s="276" t="s">
        <v>150</v>
      </c>
      <c r="MGW51" s="464"/>
      <c r="MGX51" s="464"/>
      <c r="MGY51" s="467"/>
      <c r="MGZ51" s="467"/>
      <c r="MHA51" s="467"/>
      <c r="MHB51" s="467"/>
      <c r="MHC51" s="284">
        <v>7500000</v>
      </c>
      <c r="MHD51" s="276" t="s">
        <v>150</v>
      </c>
      <c r="MHE51" s="464"/>
      <c r="MHF51" s="464"/>
      <c r="MHG51" s="467"/>
      <c r="MHH51" s="467"/>
      <c r="MHI51" s="467"/>
      <c r="MHJ51" s="467"/>
      <c r="MHK51" s="284">
        <v>7500000</v>
      </c>
      <c r="MHL51" s="276" t="s">
        <v>150</v>
      </c>
      <c r="MHM51" s="464"/>
      <c r="MHN51" s="464"/>
      <c r="MHO51" s="467"/>
      <c r="MHP51" s="467"/>
      <c r="MHQ51" s="467"/>
      <c r="MHR51" s="467"/>
      <c r="MHS51" s="284">
        <v>7500000</v>
      </c>
      <c r="MHT51" s="276" t="s">
        <v>150</v>
      </c>
      <c r="MHU51" s="464"/>
      <c r="MHV51" s="464"/>
      <c r="MHW51" s="467"/>
      <c r="MHX51" s="467"/>
      <c r="MHY51" s="467"/>
      <c r="MHZ51" s="467"/>
      <c r="MIA51" s="284">
        <v>7500000</v>
      </c>
      <c r="MIB51" s="276" t="s">
        <v>150</v>
      </c>
      <c r="MIC51" s="464"/>
      <c r="MID51" s="464"/>
      <c r="MIE51" s="467"/>
      <c r="MIF51" s="467"/>
      <c r="MIG51" s="467"/>
      <c r="MIH51" s="467"/>
      <c r="MII51" s="284">
        <v>7500000</v>
      </c>
      <c r="MIJ51" s="276" t="s">
        <v>150</v>
      </c>
      <c r="MIK51" s="464"/>
      <c r="MIL51" s="464"/>
      <c r="MIM51" s="467"/>
      <c r="MIN51" s="467"/>
      <c r="MIO51" s="467"/>
      <c r="MIP51" s="467"/>
      <c r="MIQ51" s="284">
        <v>7500000</v>
      </c>
      <c r="MIR51" s="276" t="s">
        <v>150</v>
      </c>
      <c r="MIS51" s="464"/>
      <c r="MIT51" s="464"/>
      <c r="MIU51" s="467"/>
      <c r="MIV51" s="467"/>
      <c r="MIW51" s="467"/>
      <c r="MIX51" s="467"/>
      <c r="MIY51" s="284">
        <v>7500000</v>
      </c>
      <c r="MIZ51" s="276" t="s">
        <v>150</v>
      </c>
      <c r="MJA51" s="464"/>
      <c r="MJB51" s="464"/>
      <c r="MJC51" s="467"/>
      <c r="MJD51" s="467"/>
      <c r="MJE51" s="467"/>
      <c r="MJF51" s="467"/>
      <c r="MJG51" s="284">
        <v>7500000</v>
      </c>
      <c r="MJH51" s="276" t="s">
        <v>150</v>
      </c>
      <c r="MJI51" s="464"/>
      <c r="MJJ51" s="464"/>
      <c r="MJK51" s="467"/>
      <c r="MJL51" s="467"/>
      <c r="MJM51" s="467"/>
      <c r="MJN51" s="467"/>
      <c r="MJO51" s="284">
        <v>7500000</v>
      </c>
      <c r="MJP51" s="276" t="s">
        <v>150</v>
      </c>
      <c r="MJQ51" s="464"/>
      <c r="MJR51" s="464"/>
      <c r="MJS51" s="467"/>
      <c r="MJT51" s="467"/>
      <c r="MJU51" s="467"/>
      <c r="MJV51" s="467"/>
      <c r="MJW51" s="284">
        <v>7500000</v>
      </c>
      <c r="MJX51" s="276" t="s">
        <v>150</v>
      </c>
      <c r="MJY51" s="464"/>
      <c r="MJZ51" s="464"/>
      <c r="MKA51" s="467"/>
      <c r="MKB51" s="467"/>
      <c r="MKC51" s="467"/>
      <c r="MKD51" s="467"/>
      <c r="MKE51" s="284">
        <v>7500000</v>
      </c>
      <c r="MKF51" s="276" t="s">
        <v>150</v>
      </c>
      <c r="MKG51" s="464"/>
      <c r="MKH51" s="464"/>
      <c r="MKI51" s="467"/>
      <c r="MKJ51" s="467"/>
      <c r="MKK51" s="467"/>
      <c r="MKL51" s="467"/>
      <c r="MKM51" s="284">
        <v>7500000</v>
      </c>
      <c r="MKN51" s="276" t="s">
        <v>150</v>
      </c>
      <c r="MKO51" s="464"/>
      <c r="MKP51" s="464"/>
      <c r="MKQ51" s="467"/>
      <c r="MKR51" s="467"/>
      <c r="MKS51" s="467"/>
      <c r="MKT51" s="467"/>
      <c r="MKU51" s="284">
        <v>7500000</v>
      </c>
      <c r="MKV51" s="276" t="s">
        <v>150</v>
      </c>
      <c r="MKW51" s="464"/>
      <c r="MKX51" s="464"/>
      <c r="MKY51" s="467"/>
      <c r="MKZ51" s="467"/>
      <c r="MLA51" s="467"/>
      <c r="MLB51" s="467"/>
      <c r="MLC51" s="284">
        <v>7500000</v>
      </c>
      <c r="MLD51" s="276" t="s">
        <v>150</v>
      </c>
      <c r="MLE51" s="464"/>
      <c r="MLF51" s="464"/>
      <c r="MLG51" s="467"/>
      <c r="MLH51" s="467"/>
      <c r="MLI51" s="467"/>
      <c r="MLJ51" s="467"/>
      <c r="MLK51" s="284">
        <v>7500000</v>
      </c>
      <c r="MLL51" s="276" t="s">
        <v>150</v>
      </c>
      <c r="MLM51" s="464"/>
      <c r="MLN51" s="464"/>
      <c r="MLO51" s="467"/>
      <c r="MLP51" s="467"/>
      <c r="MLQ51" s="467"/>
      <c r="MLR51" s="467"/>
      <c r="MLS51" s="284">
        <v>7500000</v>
      </c>
      <c r="MLT51" s="276" t="s">
        <v>150</v>
      </c>
      <c r="MLU51" s="464"/>
      <c r="MLV51" s="464"/>
      <c r="MLW51" s="467"/>
      <c r="MLX51" s="467"/>
      <c r="MLY51" s="467"/>
      <c r="MLZ51" s="467"/>
      <c r="MMA51" s="284">
        <v>7500000</v>
      </c>
      <c r="MMB51" s="276" t="s">
        <v>150</v>
      </c>
      <c r="MMC51" s="464"/>
      <c r="MMD51" s="464"/>
      <c r="MME51" s="467"/>
      <c r="MMF51" s="467"/>
      <c r="MMG51" s="467"/>
      <c r="MMH51" s="467"/>
      <c r="MMI51" s="284">
        <v>7500000</v>
      </c>
      <c r="MMJ51" s="276" t="s">
        <v>150</v>
      </c>
      <c r="MMK51" s="464"/>
      <c r="MML51" s="464"/>
      <c r="MMM51" s="467"/>
      <c r="MMN51" s="467"/>
      <c r="MMO51" s="467"/>
      <c r="MMP51" s="467"/>
      <c r="MMQ51" s="284">
        <v>7500000</v>
      </c>
      <c r="MMR51" s="276" t="s">
        <v>150</v>
      </c>
      <c r="MMS51" s="464"/>
      <c r="MMT51" s="464"/>
      <c r="MMU51" s="467"/>
      <c r="MMV51" s="467"/>
      <c r="MMW51" s="467"/>
      <c r="MMX51" s="467"/>
      <c r="MMY51" s="284">
        <v>7500000</v>
      </c>
      <c r="MMZ51" s="276" t="s">
        <v>150</v>
      </c>
      <c r="MNA51" s="464"/>
      <c r="MNB51" s="464"/>
      <c r="MNC51" s="467"/>
      <c r="MND51" s="467"/>
      <c r="MNE51" s="467"/>
      <c r="MNF51" s="467"/>
      <c r="MNG51" s="284">
        <v>7500000</v>
      </c>
      <c r="MNH51" s="276" t="s">
        <v>150</v>
      </c>
      <c r="MNI51" s="464"/>
      <c r="MNJ51" s="464"/>
      <c r="MNK51" s="467"/>
      <c r="MNL51" s="467"/>
      <c r="MNM51" s="467"/>
      <c r="MNN51" s="467"/>
      <c r="MNO51" s="284">
        <v>7500000</v>
      </c>
      <c r="MNP51" s="276" t="s">
        <v>150</v>
      </c>
      <c r="MNQ51" s="464"/>
      <c r="MNR51" s="464"/>
      <c r="MNS51" s="467"/>
      <c r="MNT51" s="467"/>
      <c r="MNU51" s="467"/>
      <c r="MNV51" s="467"/>
      <c r="MNW51" s="284">
        <v>7500000</v>
      </c>
      <c r="MNX51" s="276" t="s">
        <v>150</v>
      </c>
      <c r="MNY51" s="464"/>
      <c r="MNZ51" s="464"/>
      <c r="MOA51" s="467"/>
      <c r="MOB51" s="467"/>
      <c r="MOC51" s="467"/>
      <c r="MOD51" s="467"/>
      <c r="MOE51" s="284">
        <v>7500000</v>
      </c>
      <c r="MOF51" s="276" t="s">
        <v>150</v>
      </c>
      <c r="MOG51" s="464"/>
      <c r="MOH51" s="464"/>
      <c r="MOI51" s="467"/>
      <c r="MOJ51" s="467"/>
      <c r="MOK51" s="467"/>
      <c r="MOL51" s="467"/>
      <c r="MOM51" s="284">
        <v>7500000</v>
      </c>
      <c r="MON51" s="276" t="s">
        <v>150</v>
      </c>
      <c r="MOO51" s="464"/>
      <c r="MOP51" s="464"/>
      <c r="MOQ51" s="467"/>
      <c r="MOR51" s="467"/>
      <c r="MOS51" s="467"/>
      <c r="MOT51" s="467"/>
      <c r="MOU51" s="284">
        <v>7500000</v>
      </c>
      <c r="MOV51" s="276" t="s">
        <v>150</v>
      </c>
      <c r="MOW51" s="464"/>
      <c r="MOX51" s="464"/>
      <c r="MOY51" s="467"/>
      <c r="MOZ51" s="467"/>
      <c r="MPA51" s="467"/>
      <c r="MPB51" s="467"/>
      <c r="MPC51" s="284">
        <v>7500000</v>
      </c>
      <c r="MPD51" s="276" t="s">
        <v>150</v>
      </c>
      <c r="MPE51" s="464"/>
      <c r="MPF51" s="464"/>
      <c r="MPG51" s="467"/>
      <c r="MPH51" s="467"/>
      <c r="MPI51" s="467"/>
      <c r="MPJ51" s="467"/>
      <c r="MPK51" s="284">
        <v>7500000</v>
      </c>
      <c r="MPL51" s="276" t="s">
        <v>150</v>
      </c>
      <c r="MPM51" s="464"/>
      <c r="MPN51" s="464"/>
      <c r="MPO51" s="467"/>
      <c r="MPP51" s="467"/>
      <c r="MPQ51" s="467"/>
      <c r="MPR51" s="467"/>
      <c r="MPS51" s="284">
        <v>7500000</v>
      </c>
      <c r="MPT51" s="276" t="s">
        <v>150</v>
      </c>
      <c r="MPU51" s="464"/>
      <c r="MPV51" s="464"/>
      <c r="MPW51" s="467"/>
      <c r="MPX51" s="467"/>
      <c r="MPY51" s="467"/>
      <c r="MPZ51" s="467"/>
      <c r="MQA51" s="284">
        <v>7500000</v>
      </c>
      <c r="MQB51" s="276" t="s">
        <v>150</v>
      </c>
      <c r="MQC51" s="464"/>
      <c r="MQD51" s="464"/>
      <c r="MQE51" s="467"/>
      <c r="MQF51" s="467"/>
      <c r="MQG51" s="467"/>
      <c r="MQH51" s="467"/>
      <c r="MQI51" s="284">
        <v>7500000</v>
      </c>
      <c r="MQJ51" s="276" t="s">
        <v>150</v>
      </c>
      <c r="MQK51" s="464"/>
      <c r="MQL51" s="464"/>
      <c r="MQM51" s="467"/>
      <c r="MQN51" s="467"/>
      <c r="MQO51" s="467"/>
      <c r="MQP51" s="467"/>
      <c r="MQQ51" s="284">
        <v>7500000</v>
      </c>
      <c r="MQR51" s="276" t="s">
        <v>150</v>
      </c>
      <c r="MQS51" s="464"/>
      <c r="MQT51" s="464"/>
      <c r="MQU51" s="467"/>
      <c r="MQV51" s="467"/>
      <c r="MQW51" s="467"/>
      <c r="MQX51" s="467"/>
      <c r="MQY51" s="284">
        <v>7500000</v>
      </c>
      <c r="MQZ51" s="276" t="s">
        <v>150</v>
      </c>
      <c r="MRA51" s="464"/>
      <c r="MRB51" s="464"/>
      <c r="MRC51" s="467"/>
      <c r="MRD51" s="467"/>
      <c r="MRE51" s="467"/>
      <c r="MRF51" s="467"/>
      <c r="MRG51" s="284">
        <v>7500000</v>
      </c>
      <c r="MRH51" s="276" t="s">
        <v>150</v>
      </c>
      <c r="MRI51" s="464"/>
      <c r="MRJ51" s="464"/>
      <c r="MRK51" s="467"/>
      <c r="MRL51" s="467"/>
      <c r="MRM51" s="467"/>
      <c r="MRN51" s="467"/>
      <c r="MRO51" s="284">
        <v>7500000</v>
      </c>
      <c r="MRP51" s="276" t="s">
        <v>150</v>
      </c>
      <c r="MRQ51" s="464"/>
      <c r="MRR51" s="464"/>
      <c r="MRS51" s="467"/>
      <c r="MRT51" s="467"/>
      <c r="MRU51" s="467"/>
      <c r="MRV51" s="467"/>
      <c r="MRW51" s="284">
        <v>7500000</v>
      </c>
      <c r="MRX51" s="276" t="s">
        <v>150</v>
      </c>
      <c r="MRY51" s="464"/>
      <c r="MRZ51" s="464"/>
      <c r="MSA51" s="467"/>
      <c r="MSB51" s="467"/>
      <c r="MSC51" s="467"/>
      <c r="MSD51" s="467"/>
      <c r="MSE51" s="284">
        <v>7500000</v>
      </c>
      <c r="MSF51" s="276" t="s">
        <v>150</v>
      </c>
      <c r="MSG51" s="464"/>
      <c r="MSH51" s="464"/>
      <c r="MSI51" s="467"/>
      <c r="MSJ51" s="467"/>
      <c r="MSK51" s="467"/>
      <c r="MSL51" s="467"/>
      <c r="MSM51" s="284">
        <v>7500000</v>
      </c>
      <c r="MSN51" s="276" t="s">
        <v>150</v>
      </c>
      <c r="MSO51" s="464"/>
      <c r="MSP51" s="464"/>
      <c r="MSQ51" s="467"/>
      <c r="MSR51" s="467"/>
      <c r="MSS51" s="467"/>
      <c r="MST51" s="467"/>
      <c r="MSU51" s="284">
        <v>7500000</v>
      </c>
      <c r="MSV51" s="276" t="s">
        <v>150</v>
      </c>
      <c r="MSW51" s="464"/>
      <c r="MSX51" s="464"/>
      <c r="MSY51" s="467"/>
      <c r="MSZ51" s="467"/>
      <c r="MTA51" s="467"/>
      <c r="MTB51" s="467"/>
      <c r="MTC51" s="284">
        <v>7500000</v>
      </c>
      <c r="MTD51" s="276" t="s">
        <v>150</v>
      </c>
      <c r="MTE51" s="464"/>
      <c r="MTF51" s="464"/>
      <c r="MTG51" s="467"/>
      <c r="MTH51" s="467"/>
      <c r="MTI51" s="467"/>
      <c r="MTJ51" s="467"/>
      <c r="MTK51" s="284">
        <v>7500000</v>
      </c>
      <c r="MTL51" s="276" t="s">
        <v>150</v>
      </c>
      <c r="MTM51" s="464"/>
      <c r="MTN51" s="464"/>
      <c r="MTO51" s="467"/>
      <c r="MTP51" s="467"/>
      <c r="MTQ51" s="467"/>
      <c r="MTR51" s="467"/>
      <c r="MTS51" s="284">
        <v>7500000</v>
      </c>
      <c r="MTT51" s="276" t="s">
        <v>150</v>
      </c>
      <c r="MTU51" s="464"/>
      <c r="MTV51" s="464"/>
      <c r="MTW51" s="467"/>
      <c r="MTX51" s="467"/>
      <c r="MTY51" s="467"/>
      <c r="MTZ51" s="467"/>
      <c r="MUA51" s="284">
        <v>7500000</v>
      </c>
      <c r="MUB51" s="276" t="s">
        <v>150</v>
      </c>
      <c r="MUC51" s="464"/>
      <c r="MUD51" s="464"/>
      <c r="MUE51" s="467"/>
      <c r="MUF51" s="467"/>
      <c r="MUG51" s="467"/>
      <c r="MUH51" s="467"/>
      <c r="MUI51" s="284">
        <v>7500000</v>
      </c>
      <c r="MUJ51" s="276" t="s">
        <v>150</v>
      </c>
      <c r="MUK51" s="464"/>
      <c r="MUL51" s="464"/>
      <c r="MUM51" s="467"/>
      <c r="MUN51" s="467"/>
      <c r="MUO51" s="467"/>
      <c r="MUP51" s="467"/>
      <c r="MUQ51" s="284">
        <v>7500000</v>
      </c>
      <c r="MUR51" s="276" t="s">
        <v>150</v>
      </c>
      <c r="MUS51" s="464"/>
      <c r="MUT51" s="464"/>
      <c r="MUU51" s="467"/>
      <c r="MUV51" s="467"/>
      <c r="MUW51" s="467"/>
      <c r="MUX51" s="467"/>
      <c r="MUY51" s="284">
        <v>7500000</v>
      </c>
      <c r="MUZ51" s="276" t="s">
        <v>150</v>
      </c>
      <c r="MVA51" s="464"/>
      <c r="MVB51" s="464"/>
      <c r="MVC51" s="467"/>
      <c r="MVD51" s="467"/>
      <c r="MVE51" s="467"/>
      <c r="MVF51" s="467"/>
      <c r="MVG51" s="284">
        <v>7500000</v>
      </c>
      <c r="MVH51" s="276" t="s">
        <v>150</v>
      </c>
      <c r="MVI51" s="464"/>
      <c r="MVJ51" s="464"/>
      <c r="MVK51" s="467"/>
      <c r="MVL51" s="467"/>
      <c r="MVM51" s="467"/>
      <c r="MVN51" s="467"/>
      <c r="MVO51" s="284">
        <v>7500000</v>
      </c>
      <c r="MVP51" s="276" t="s">
        <v>150</v>
      </c>
      <c r="MVQ51" s="464"/>
      <c r="MVR51" s="464"/>
      <c r="MVS51" s="467"/>
      <c r="MVT51" s="467"/>
      <c r="MVU51" s="467"/>
      <c r="MVV51" s="467"/>
      <c r="MVW51" s="284">
        <v>7500000</v>
      </c>
      <c r="MVX51" s="276" t="s">
        <v>150</v>
      </c>
      <c r="MVY51" s="464"/>
      <c r="MVZ51" s="464"/>
      <c r="MWA51" s="467"/>
      <c r="MWB51" s="467"/>
      <c r="MWC51" s="467"/>
      <c r="MWD51" s="467"/>
      <c r="MWE51" s="284">
        <v>7500000</v>
      </c>
      <c r="MWF51" s="276" t="s">
        <v>150</v>
      </c>
      <c r="MWG51" s="464"/>
      <c r="MWH51" s="464"/>
      <c r="MWI51" s="467"/>
      <c r="MWJ51" s="467"/>
      <c r="MWK51" s="467"/>
      <c r="MWL51" s="467"/>
      <c r="MWM51" s="284">
        <v>7500000</v>
      </c>
      <c r="MWN51" s="276" t="s">
        <v>150</v>
      </c>
      <c r="MWO51" s="464"/>
      <c r="MWP51" s="464"/>
      <c r="MWQ51" s="467"/>
      <c r="MWR51" s="467"/>
      <c r="MWS51" s="467"/>
      <c r="MWT51" s="467"/>
      <c r="MWU51" s="284">
        <v>7500000</v>
      </c>
      <c r="MWV51" s="276" t="s">
        <v>150</v>
      </c>
      <c r="MWW51" s="464"/>
      <c r="MWX51" s="464"/>
      <c r="MWY51" s="467"/>
      <c r="MWZ51" s="467"/>
      <c r="MXA51" s="467"/>
      <c r="MXB51" s="467"/>
      <c r="MXC51" s="284">
        <v>7500000</v>
      </c>
      <c r="MXD51" s="276" t="s">
        <v>150</v>
      </c>
      <c r="MXE51" s="464"/>
      <c r="MXF51" s="464"/>
      <c r="MXG51" s="467"/>
      <c r="MXH51" s="467"/>
      <c r="MXI51" s="467"/>
      <c r="MXJ51" s="467"/>
      <c r="MXK51" s="284">
        <v>7500000</v>
      </c>
      <c r="MXL51" s="276" t="s">
        <v>150</v>
      </c>
      <c r="MXM51" s="464"/>
      <c r="MXN51" s="464"/>
      <c r="MXO51" s="467"/>
      <c r="MXP51" s="467"/>
      <c r="MXQ51" s="467"/>
      <c r="MXR51" s="467"/>
      <c r="MXS51" s="284">
        <v>7500000</v>
      </c>
      <c r="MXT51" s="276" t="s">
        <v>150</v>
      </c>
      <c r="MXU51" s="464"/>
      <c r="MXV51" s="464"/>
      <c r="MXW51" s="467"/>
      <c r="MXX51" s="467"/>
      <c r="MXY51" s="467"/>
      <c r="MXZ51" s="467"/>
      <c r="MYA51" s="284">
        <v>7500000</v>
      </c>
      <c r="MYB51" s="276" t="s">
        <v>150</v>
      </c>
      <c r="MYC51" s="464"/>
      <c r="MYD51" s="464"/>
      <c r="MYE51" s="467"/>
      <c r="MYF51" s="467"/>
      <c r="MYG51" s="467"/>
      <c r="MYH51" s="467"/>
      <c r="MYI51" s="284">
        <v>7500000</v>
      </c>
      <c r="MYJ51" s="276" t="s">
        <v>150</v>
      </c>
      <c r="MYK51" s="464"/>
      <c r="MYL51" s="464"/>
      <c r="MYM51" s="467"/>
      <c r="MYN51" s="467"/>
      <c r="MYO51" s="467"/>
      <c r="MYP51" s="467"/>
      <c r="MYQ51" s="284">
        <v>7500000</v>
      </c>
      <c r="MYR51" s="276" t="s">
        <v>150</v>
      </c>
      <c r="MYS51" s="464"/>
      <c r="MYT51" s="464"/>
      <c r="MYU51" s="467"/>
      <c r="MYV51" s="467"/>
      <c r="MYW51" s="467"/>
      <c r="MYX51" s="467"/>
      <c r="MYY51" s="284">
        <v>7500000</v>
      </c>
      <c r="MYZ51" s="276" t="s">
        <v>150</v>
      </c>
      <c r="MZA51" s="464"/>
      <c r="MZB51" s="464"/>
      <c r="MZC51" s="467"/>
      <c r="MZD51" s="467"/>
      <c r="MZE51" s="467"/>
      <c r="MZF51" s="467"/>
      <c r="MZG51" s="284">
        <v>7500000</v>
      </c>
      <c r="MZH51" s="276" t="s">
        <v>150</v>
      </c>
      <c r="MZI51" s="464"/>
      <c r="MZJ51" s="464"/>
      <c r="MZK51" s="467"/>
      <c r="MZL51" s="467"/>
      <c r="MZM51" s="467"/>
      <c r="MZN51" s="467"/>
      <c r="MZO51" s="284">
        <v>7500000</v>
      </c>
      <c r="MZP51" s="276" t="s">
        <v>150</v>
      </c>
      <c r="MZQ51" s="464"/>
      <c r="MZR51" s="464"/>
      <c r="MZS51" s="467"/>
      <c r="MZT51" s="467"/>
      <c r="MZU51" s="467"/>
      <c r="MZV51" s="467"/>
      <c r="MZW51" s="284">
        <v>7500000</v>
      </c>
      <c r="MZX51" s="276" t="s">
        <v>150</v>
      </c>
      <c r="MZY51" s="464"/>
      <c r="MZZ51" s="464"/>
      <c r="NAA51" s="467"/>
      <c r="NAB51" s="467"/>
      <c r="NAC51" s="467"/>
      <c r="NAD51" s="467"/>
      <c r="NAE51" s="284">
        <v>7500000</v>
      </c>
      <c r="NAF51" s="276" t="s">
        <v>150</v>
      </c>
      <c r="NAG51" s="464"/>
      <c r="NAH51" s="464"/>
      <c r="NAI51" s="467"/>
      <c r="NAJ51" s="467"/>
      <c r="NAK51" s="467"/>
      <c r="NAL51" s="467"/>
      <c r="NAM51" s="284">
        <v>7500000</v>
      </c>
      <c r="NAN51" s="276" t="s">
        <v>150</v>
      </c>
      <c r="NAO51" s="464"/>
      <c r="NAP51" s="464"/>
      <c r="NAQ51" s="467"/>
      <c r="NAR51" s="467"/>
      <c r="NAS51" s="467"/>
      <c r="NAT51" s="467"/>
      <c r="NAU51" s="284">
        <v>7500000</v>
      </c>
      <c r="NAV51" s="276" t="s">
        <v>150</v>
      </c>
      <c r="NAW51" s="464"/>
      <c r="NAX51" s="464"/>
      <c r="NAY51" s="467"/>
      <c r="NAZ51" s="467"/>
      <c r="NBA51" s="467"/>
      <c r="NBB51" s="467"/>
      <c r="NBC51" s="284">
        <v>7500000</v>
      </c>
      <c r="NBD51" s="276" t="s">
        <v>150</v>
      </c>
      <c r="NBE51" s="464"/>
      <c r="NBF51" s="464"/>
      <c r="NBG51" s="467"/>
      <c r="NBH51" s="467"/>
      <c r="NBI51" s="467"/>
      <c r="NBJ51" s="467"/>
      <c r="NBK51" s="284">
        <v>7500000</v>
      </c>
      <c r="NBL51" s="276" t="s">
        <v>150</v>
      </c>
      <c r="NBM51" s="464"/>
      <c r="NBN51" s="464"/>
      <c r="NBO51" s="467"/>
      <c r="NBP51" s="467"/>
      <c r="NBQ51" s="467"/>
      <c r="NBR51" s="467"/>
      <c r="NBS51" s="284">
        <v>7500000</v>
      </c>
      <c r="NBT51" s="276" t="s">
        <v>150</v>
      </c>
      <c r="NBU51" s="464"/>
      <c r="NBV51" s="464"/>
      <c r="NBW51" s="467"/>
      <c r="NBX51" s="467"/>
      <c r="NBY51" s="467"/>
      <c r="NBZ51" s="467"/>
      <c r="NCA51" s="284">
        <v>7500000</v>
      </c>
      <c r="NCB51" s="276" t="s">
        <v>150</v>
      </c>
      <c r="NCC51" s="464"/>
      <c r="NCD51" s="464"/>
      <c r="NCE51" s="467"/>
      <c r="NCF51" s="467"/>
      <c r="NCG51" s="467"/>
      <c r="NCH51" s="467"/>
      <c r="NCI51" s="284">
        <v>7500000</v>
      </c>
      <c r="NCJ51" s="276" t="s">
        <v>150</v>
      </c>
      <c r="NCK51" s="464"/>
      <c r="NCL51" s="464"/>
      <c r="NCM51" s="467"/>
      <c r="NCN51" s="467"/>
      <c r="NCO51" s="467"/>
      <c r="NCP51" s="467"/>
      <c r="NCQ51" s="284">
        <v>7500000</v>
      </c>
      <c r="NCR51" s="276" t="s">
        <v>150</v>
      </c>
      <c r="NCS51" s="464"/>
      <c r="NCT51" s="464"/>
      <c r="NCU51" s="467"/>
      <c r="NCV51" s="467"/>
      <c r="NCW51" s="467"/>
      <c r="NCX51" s="467"/>
      <c r="NCY51" s="284">
        <v>7500000</v>
      </c>
      <c r="NCZ51" s="276" t="s">
        <v>150</v>
      </c>
      <c r="NDA51" s="464"/>
      <c r="NDB51" s="464"/>
      <c r="NDC51" s="467"/>
      <c r="NDD51" s="467"/>
      <c r="NDE51" s="467"/>
      <c r="NDF51" s="467"/>
      <c r="NDG51" s="284">
        <v>7500000</v>
      </c>
      <c r="NDH51" s="276" t="s">
        <v>150</v>
      </c>
      <c r="NDI51" s="464"/>
      <c r="NDJ51" s="464"/>
      <c r="NDK51" s="467"/>
      <c r="NDL51" s="467"/>
      <c r="NDM51" s="467"/>
      <c r="NDN51" s="467"/>
      <c r="NDO51" s="284">
        <v>7500000</v>
      </c>
      <c r="NDP51" s="276" t="s">
        <v>150</v>
      </c>
      <c r="NDQ51" s="464"/>
      <c r="NDR51" s="464"/>
      <c r="NDS51" s="467"/>
      <c r="NDT51" s="467"/>
      <c r="NDU51" s="467"/>
      <c r="NDV51" s="467"/>
      <c r="NDW51" s="284">
        <v>7500000</v>
      </c>
      <c r="NDX51" s="276" t="s">
        <v>150</v>
      </c>
      <c r="NDY51" s="464"/>
      <c r="NDZ51" s="464"/>
      <c r="NEA51" s="467"/>
      <c r="NEB51" s="467"/>
      <c r="NEC51" s="467"/>
      <c r="NED51" s="467"/>
      <c r="NEE51" s="284">
        <v>7500000</v>
      </c>
      <c r="NEF51" s="276" t="s">
        <v>150</v>
      </c>
      <c r="NEG51" s="464"/>
      <c r="NEH51" s="464"/>
      <c r="NEI51" s="467"/>
      <c r="NEJ51" s="467"/>
      <c r="NEK51" s="467"/>
      <c r="NEL51" s="467"/>
      <c r="NEM51" s="284">
        <v>7500000</v>
      </c>
      <c r="NEN51" s="276" t="s">
        <v>150</v>
      </c>
      <c r="NEO51" s="464"/>
      <c r="NEP51" s="464"/>
      <c r="NEQ51" s="467"/>
      <c r="NER51" s="467"/>
      <c r="NES51" s="467"/>
      <c r="NET51" s="467"/>
      <c r="NEU51" s="284">
        <v>7500000</v>
      </c>
      <c r="NEV51" s="276" t="s">
        <v>150</v>
      </c>
      <c r="NEW51" s="464"/>
      <c r="NEX51" s="464"/>
      <c r="NEY51" s="467"/>
      <c r="NEZ51" s="467"/>
      <c r="NFA51" s="467"/>
      <c r="NFB51" s="467"/>
      <c r="NFC51" s="284">
        <v>7500000</v>
      </c>
      <c r="NFD51" s="276" t="s">
        <v>150</v>
      </c>
      <c r="NFE51" s="464"/>
      <c r="NFF51" s="464"/>
      <c r="NFG51" s="467"/>
      <c r="NFH51" s="467"/>
      <c r="NFI51" s="467"/>
      <c r="NFJ51" s="467"/>
      <c r="NFK51" s="284">
        <v>7500000</v>
      </c>
      <c r="NFL51" s="276" t="s">
        <v>150</v>
      </c>
      <c r="NFM51" s="464"/>
      <c r="NFN51" s="464"/>
      <c r="NFO51" s="467"/>
      <c r="NFP51" s="467"/>
      <c r="NFQ51" s="467"/>
      <c r="NFR51" s="467"/>
      <c r="NFS51" s="284">
        <v>7500000</v>
      </c>
      <c r="NFT51" s="276" t="s">
        <v>150</v>
      </c>
      <c r="NFU51" s="464"/>
      <c r="NFV51" s="464"/>
      <c r="NFW51" s="467"/>
      <c r="NFX51" s="467"/>
      <c r="NFY51" s="467"/>
      <c r="NFZ51" s="467"/>
      <c r="NGA51" s="284">
        <v>7500000</v>
      </c>
      <c r="NGB51" s="276" t="s">
        <v>150</v>
      </c>
      <c r="NGC51" s="464"/>
      <c r="NGD51" s="464"/>
      <c r="NGE51" s="467"/>
      <c r="NGF51" s="467"/>
      <c r="NGG51" s="467"/>
      <c r="NGH51" s="467"/>
      <c r="NGI51" s="284">
        <v>7500000</v>
      </c>
      <c r="NGJ51" s="276" t="s">
        <v>150</v>
      </c>
      <c r="NGK51" s="464"/>
      <c r="NGL51" s="464"/>
      <c r="NGM51" s="467"/>
      <c r="NGN51" s="467"/>
      <c r="NGO51" s="467"/>
      <c r="NGP51" s="467"/>
      <c r="NGQ51" s="284">
        <v>7500000</v>
      </c>
      <c r="NGR51" s="276" t="s">
        <v>150</v>
      </c>
      <c r="NGS51" s="464"/>
      <c r="NGT51" s="464"/>
      <c r="NGU51" s="467"/>
      <c r="NGV51" s="467"/>
      <c r="NGW51" s="467"/>
      <c r="NGX51" s="467"/>
      <c r="NGY51" s="284">
        <v>7500000</v>
      </c>
      <c r="NGZ51" s="276" t="s">
        <v>150</v>
      </c>
      <c r="NHA51" s="464"/>
      <c r="NHB51" s="464"/>
      <c r="NHC51" s="467"/>
      <c r="NHD51" s="467"/>
      <c r="NHE51" s="467"/>
      <c r="NHF51" s="467"/>
      <c r="NHG51" s="284">
        <v>7500000</v>
      </c>
      <c r="NHH51" s="276" t="s">
        <v>150</v>
      </c>
      <c r="NHI51" s="464"/>
      <c r="NHJ51" s="464"/>
      <c r="NHK51" s="467"/>
      <c r="NHL51" s="467"/>
      <c r="NHM51" s="467"/>
      <c r="NHN51" s="467"/>
      <c r="NHO51" s="284">
        <v>7500000</v>
      </c>
      <c r="NHP51" s="276" t="s">
        <v>150</v>
      </c>
      <c r="NHQ51" s="464"/>
      <c r="NHR51" s="464"/>
      <c r="NHS51" s="467"/>
      <c r="NHT51" s="467"/>
      <c r="NHU51" s="467"/>
      <c r="NHV51" s="467"/>
      <c r="NHW51" s="284">
        <v>7500000</v>
      </c>
      <c r="NHX51" s="276" t="s">
        <v>150</v>
      </c>
      <c r="NHY51" s="464"/>
      <c r="NHZ51" s="464"/>
      <c r="NIA51" s="467"/>
      <c r="NIB51" s="467"/>
      <c r="NIC51" s="467"/>
      <c r="NID51" s="467"/>
      <c r="NIE51" s="284">
        <v>7500000</v>
      </c>
      <c r="NIF51" s="276" t="s">
        <v>150</v>
      </c>
      <c r="NIG51" s="464"/>
      <c r="NIH51" s="464"/>
      <c r="NII51" s="467"/>
      <c r="NIJ51" s="467"/>
      <c r="NIK51" s="467"/>
      <c r="NIL51" s="467"/>
      <c r="NIM51" s="284">
        <v>7500000</v>
      </c>
      <c r="NIN51" s="276" t="s">
        <v>150</v>
      </c>
      <c r="NIO51" s="464"/>
      <c r="NIP51" s="464"/>
      <c r="NIQ51" s="467"/>
      <c r="NIR51" s="467"/>
      <c r="NIS51" s="467"/>
      <c r="NIT51" s="467"/>
      <c r="NIU51" s="284">
        <v>7500000</v>
      </c>
      <c r="NIV51" s="276" t="s">
        <v>150</v>
      </c>
      <c r="NIW51" s="464"/>
      <c r="NIX51" s="464"/>
      <c r="NIY51" s="467"/>
      <c r="NIZ51" s="467"/>
      <c r="NJA51" s="467"/>
      <c r="NJB51" s="467"/>
      <c r="NJC51" s="284">
        <v>7500000</v>
      </c>
      <c r="NJD51" s="276" t="s">
        <v>150</v>
      </c>
      <c r="NJE51" s="464"/>
      <c r="NJF51" s="464"/>
      <c r="NJG51" s="467"/>
      <c r="NJH51" s="467"/>
      <c r="NJI51" s="467"/>
      <c r="NJJ51" s="467"/>
      <c r="NJK51" s="284">
        <v>7500000</v>
      </c>
      <c r="NJL51" s="276" t="s">
        <v>150</v>
      </c>
      <c r="NJM51" s="464"/>
      <c r="NJN51" s="464"/>
      <c r="NJO51" s="467"/>
      <c r="NJP51" s="467"/>
      <c r="NJQ51" s="467"/>
      <c r="NJR51" s="467"/>
      <c r="NJS51" s="284">
        <v>7500000</v>
      </c>
      <c r="NJT51" s="276" t="s">
        <v>150</v>
      </c>
      <c r="NJU51" s="464"/>
      <c r="NJV51" s="464"/>
      <c r="NJW51" s="467"/>
      <c r="NJX51" s="467"/>
      <c r="NJY51" s="467"/>
      <c r="NJZ51" s="467"/>
      <c r="NKA51" s="284">
        <v>7500000</v>
      </c>
      <c r="NKB51" s="276" t="s">
        <v>150</v>
      </c>
      <c r="NKC51" s="464"/>
      <c r="NKD51" s="464"/>
      <c r="NKE51" s="467"/>
      <c r="NKF51" s="467"/>
      <c r="NKG51" s="467"/>
      <c r="NKH51" s="467"/>
      <c r="NKI51" s="284">
        <v>7500000</v>
      </c>
      <c r="NKJ51" s="276" t="s">
        <v>150</v>
      </c>
      <c r="NKK51" s="464"/>
      <c r="NKL51" s="464"/>
      <c r="NKM51" s="467"/>
      <c r="NKN51" s="467"/>
      <c r="NKO51" s="467"/>
      <c r="NKP51" s="467"/>
      <c r="NKQ51" s="284">
        <v>7500000</v>
      </c>
      <c r="NKR51" s="276" t="s">
        <v>150</v>
      </c>
      <c r="NKS51" s="464"/>
      <c r="NKT51" s="464"/>
      <c r="NKU51" s="467"/>
      <c r="NKV51" s="467"/>
      <c r="NKW51" s="467"/>
      <c r="NKX51" s="467"/>
      <c r="NKY51" s="284">
        <v>7500000</v>
      </c>
      <c r="NKZ51" s="276" t="s">
        <v>150</v>
      </c>
      <c r="NLA51" s="464"/>
      <c r="NLB51" s="464"/>
      <c r="NLC51" s="467"/>
      <c r="NLD51" s="467"/>
      <c r="NLE51" s="467"/>
      <c r="NLF51" s="467"/>
      <c r="NLG51" s="284">
        <v>7500000</v>
      </c>
      <c r="NLH51" s="276" t="s">
        <v>150</v>
      </c>
      <c r="NLI51" s="464"/>
      <c r="NLJ51" s="464"/>
      <c r="NLK51" s="467"/>
      <c r="NLL51" s="467"/>
      <c r="NLM51" s="467"/>
      <c r="NLN51" s="467"/>
      <c r="NLO51" s="284">
        <v>7500000</v>
      </c>
      <c r="NLP51" s="276" t="s">
        <v>150</v>
      </c>
      <c r="NLQ51" s="464"/>
      <c r="NLR51" s="464"/>
      <c r="NLS51" s="467"/>
      <c r="NLT51" s="467"/>
      <c r="NLU51" s="467"/>
      <c r="NLV51" s="467"/>
      <c r="NLW51" s="284">
        <v>7500000</v>
      </c>
      <c r="NLX51" s="276" t="s">
        <v>150</v>
      </c>
      <c r="NLY51" s="464"/>
      <c r="NLZ51" s="464"/>
      <c r="NMA51" s="467"/>
      <c r="NMB51" s="467"/>
      <c r="NMC51" s="467"/>
      <c r="NMD51" s="467"/>
      <c r="NME51" s="284">
        <v>7500000</v>
      </c>
      <c r="NMF51" s="276" t="s">
        <v>150</v>
      </c>
      <c r="NMG51" s="464"/>
      <c r="NMH51" s="464"/>
      <c r="NMI51" s="467"/>
      <c r="NMJ51" s="467"/>
      <c r="NMK51" s="467"/>
      <c r="NML51" s="467"/>
      <c r="NMM51" s="284">
        <v>7500000</v>
      </c>
      <c r="NMN51" s="276" t="s">
        <v>150</v>
      </c>
      <c r="NMO51" s="464"/>
      <c r="NMP51" s="464"/>
      <c r="NMQ51" s="467"/>
      <c r="NMR51" s="467"/>
      <c r="NMS51" s="467"/>
      <c r="NMT51" s="467"/>
      <c r="NMU51" s="284">
        <v>7500000</v>
      </c>
      <c r="NMV51" s="276" t="s">
        <v>150</v>
      </c>
      <c r="NMW51" s="464"/>
      <c r="NMX51" s="464"/>
      <c r="NMY51" s="467"/>
      <c r="NMZ51" s="467"/>
      <c r="NNA51" s="467"/>
      <c r="NNB51" s="467"/>
      <c r="NNC51" s="284">
        <v>7500000</v>
      </c>
      <c r="NND51" s="276" t="s">
        <v>150</v>
      </c>
      <c r="NNE51" s="464"/>
      <c r="NNF51" s="464"/>
      <c r="NNG51" s="467"/>
      <c r="NNH51" s="467"/>
      <c r="NNI51" s="467"/>
      <c r="NNJ51" s="467"/>
      <c r="NNK51" s="284">
        <v>7500000</v>
      </c>
      <c r="NNL51" s="276" t="s">
        <v>150</v>
      </c>
      <c r="NNM51" s="464"/>
      <c r="NNN51" s="464"/>
      <c r="NNO51" s="467"/>
      <c r="NNP51" s="467"/>
      <c r="NNQ51" s="467"/>
      <c r="NNR51" s="467"/>
      <c r="NNS51" s="284">
        <v>7500000</v>
      </c>
      <c r="NNT51" s="276" t="s">
        <v>150</v>
      </c>
      <c r="NNU51" s="464"/>
      <c r="NNV51" s="464"/>
      <c r="NNW51" s="467"/>
      <c r="NNX51" s="467"/>
      <c r="NNY51" s="467"/>
      <c r="NNZ51" s="467"/>
      <c r="NOA51" s="284">
        <v>7500000</v>
      </c>
      <c r="NOB51" s="276" t="s">
        <v>150</v>
      </c>
      <c r="NOC51" s="464"/>
      <c r="NOD51" s="464"/>
      <c r="NOE51" s="467"/>
      <c r="NOF51" s="467"/>
      <c r="NOG51" s="467"/>
      <c r="NOH51" s="467"/>
      <c r="NOI51" s="284">
        <v>7500000</v>
      </c>
      <c r="NOJ51" s="276" t="s">
        <v>150</v>
      </c>
      <c r="NOK51" s="464"/>
      <c r="NOL51" s="464"/>
      <c r="NOM51" s="467"/>
      <c r="NON51" s="467"/>
      <c r="NOO51" s="467"/>
      <c r="NOP51" s="467"/>
      <c r="NOQ51" s="284">
        <v>7500000</v>
      </c>
      <c r="NOR51" s="276" t="s">
        <v>150</v>
      </c>
      <c r="NOS51" s="464"/>
      <c r="NOT51" s="464"/>
      <c r="NOU51" s="467"/>
      <c r="NOV51" s="467"/>
      <c r="NOW51" s="467"/>
      <c r="NOX51" s="467"/>
      <c r="NOY51" s="284">
        <v>7500000</v>
      </c>
      <c r="NOZ51" s="276" t="s">
        <v>150</v>
      </c>
      <c r="NPA51" s="464"/>
      <c r="NPB51" s="464"/>
      <c r="NPC51" s="467"/>
      <c r="NPD51" s="467"/>
      <c r="NPE51" s="467"/>
      <c r="NPF51" s="467"/>
      <c r="NPG51" s="284">
        <v>7500000</v>
      </c>
      <c r="NPH51" s="276" t="s">
        <v>150</v>
      </c>
      <c r="NPI51" s="464"/>
      <c r="NPJ51" s="464"/>
      <c r="NPK51" s="467"/>
      <c r="NPL51" s="467"/>
      <c r="NPM51" s="467"/>
      <c r="NPN51" s="467"/>
      <c r="NPO51" s="284">
        <v>7500000</v>
      </c>
      <c r="NPP51" s="276" t="s">
        <v>150</v>
      </c>
      <c r="NPQ51" s="464"/>
      <c r="NPR51" s="464"/>
      <c r="NPS51" s="467"/>
      <c r="NPT51" s="467"/>
      <c r="NPU51" s="467"/>
      <c r="NPV51" s="467"/>
      <c r="NPW51" s="284">
        <v>7500000</v>
      </c>
      <c r="NPX51" s="276" t="s">
        <v>150</v>
      </c>
      <c r="NPY51" s="464"/>
      <c r="NPZ51" s="464"/>
      <c r="NQA51" s="467"/>
      <c r="NQB51" s="467"/>
      <c r="NQC51" s="467"/>
      <c r="NQD51" s="467"/>
      <c r="NQE51" s="284">
        <v>7500000</v>
      </c>
      <c r="NQF51" s="276" t="s">
        <v>150</v>
      </c>
      <c r="NQG51" s="464"/>
      <c r="NQH51" s="464"/>
      <c r="NQI51" s="467"/>
      <c r="NQJ51" s="467"/>
      <c r="NQK51" s="467"/>
      <c r="NQL51" s="467"/>
      <c r="NQM51" s="284">
        <v>7500000</v>
      </c>
      <c r="NQN51" s="276" t="s">
        <v>150</v>
      </c>
      <c r="NQO51" s="464"/>
      <c r="NQP51" s="464"/>
      <c r="NQQ51" s="467"/>
      <c r="NQR51" s="467"/>
      <c r="NQS51" s="467"/>
      <c r="NQT51" s="467"/>
      <c r="NQU51" s="284">
        <v>7500000</v>
      </c>
      <c r="NQV51" s="276" t="s">
        <v>150</v>
      </c>
      <c r="NQW51" s="464"/>
      <c r="NQX51" s="464"/>
      <c r="NQY51" s="467"/>
      <c r="NQZ51" s="467"/>
      <c r="NRA51" s="467"/>
      <c r="NRB51" s="467"/>
      <c r="NRC51" s="284">
        <v>7500000</v>
      </c>
      <c r="NRD51" s="276" t="s">
        <v>150</v>
      </c>
      <c r="NRE51" s="464"/>
      <c r="NRF51" s="464"/>
      <c r="NRG51" s="467"/>
      <c r="NRH51" s="467"/>
      <c r="NRI51" s="467"/>
      <c r="NRJ51" s="467"/>
      <c r="NRK51" s="284">
        <v>7500000</v>
      </c>
      <c r="NRL51" s="276" t="s">
        <v>150</v>
      </c>
      <c r="NRM51" s="464"/>
      <c r="NRN51" s="464"/>
      <c r="NRO51" s="467"/>
      <c r="NRP51" s="467"/>
      <c r="NRQ51" s="467"/>
      <c r="NRR51" s="467"/>
      <c r="NRS51" s="284">
        <v>7500000</v>
      </c>
      <c r="NRT51" s="276" t="s">
        <v>150</v>
      </c>
      <c r="NRU51" s="464"/>
      <c r="NRV51" s="464"/>
      <c r="NRW51" s="467"/>
      <c r="NRX51" s="467"/>
      <c r="NRY51" s="467"/>
      <c r="NRZ51" s="467"/>
      <c r="NSA51" s="284">
        <v>7500000</v>
      </c>
      <c r="NSB51" s="276" t="s">
        <v>150</v>
      </c>
      <c r="NSC51" s="464"/>
      <c r="NSD51" s="464"/>
      <c r="NSE51" s="467"/>
      <c r="NSF51" s="467"/>
      <c r="NSG51" s="467"/>
      <c r="NSH51" s="467"/>
      <c r="NSI51" s="284">
        <v>7500000</v>
      </c>
      <c r="NSJ51" s="276" t="s">
        <v>150</v>
      </c>
      <c r="NSK51" s="464"/>
      <c r="NSL51" s="464"/>
      <c r="NSM51" s="467"/>
      <c r="NSN51" s="467"/>
      <c r="NSO51" s="467"/>
      <c r="NSP51" s="467"/>
      <c r="NSQ51" s="284">
        <v>7500000</v>
      </c>
      <c r="NSR51" s="276" t="s">
        <v>150</v>
      </c>
      <c r="NSS51" s="464"/>
      <c r="NST51" s="464"/>
      <c r="NSU51" s="467"/>
      <c r="NSV51" s="467"/>
      <c r="NSW51" s="467"/>
      <c r="NSX51" s="467"/>
      <c r="NSY51" s="284">
        <v>7500000</v>
      </c>
      <c r="NSZ51" s="276" t="s">
        <v>150</v>
      </c>
      <c r="NTA51" s="464"/>
      <c r="NTB51" s="464"/>
      <c r="NTC51" s="467"/>
      <c r="NTD51" s="467"/>
      <c r="NTE51" s="467"/>
      <c r="NTF51" s="467"/>
      <c r="NTG51" s="284">
        <v>7500000</v>
      </c>
      <c r="NTH51" s="276" t="s">
        <v>150</v>
      </c>
      <c r="NTI51" s="464"/>
      <c r="NTJ51" s="464"/>
      <c r="NTK51" s="467"/>
      <c r="NTL51" s="467"/>
      <c r="NTM51" s="467"/>
      <c r="NTN51" s="467"/>
      <c r="NTO51" s="284">
        <v>7500000</v>
      </c>
      <c r="NTP51" s="276" t="s">
        <v>150</v>
      </c>
      <c r="NTQ51" s="464"/>
      <c r="NTR51" s="464"/>
      <c r="NTS51" s="467"/>
      <c r="NTT51" s="467"/>
      <c r="NTU51" s="467"/>
      <c r="NTV51" s="467"/>
      <c r="NTW51" s="284">
        <v>7500000</v>
      </c>
      <c r="NTX51" s="276" t="s">
        <v>150</v>
      </c>
      <c r="NTY51" s="464"/>
      <c r="NTZ51" s="464"/>
      <c r="NUA51" s="467"/>
      <c r="NUB51" s="467"/>
      <c r="NUC51" s="467"/>
      <c r="NUD51" s="467"/>
      <c r="NUE51" s="284">
        <v>7500000</v>
      </c>
      <c r="NUF51" s="276" t="s">
        <v>150</v>
      </c>
      <c r="NUG51" s="464"/>
      <c r="NUH51" s="464"/>
      <c r="NUI51" s="467"/>
      <c r="NUJ51" s="467"/>
      <c r="NUK51" s="467"/>
      <c r="NUL51" s="467"/>
      <c r="NUM51" s="284">
        <v>7500000</v>
      </c>
      <c r="NUN51" s="276" t="s">
        <v>150</v>
      </c>
      <c r="NUO51" s="464"/>
      <c r="NUP51" s="464"/>
      <c r="NUQ51" s="467"/>
      <c r="NUR51" s="467"/>
      <c r="NUS51" s="467"/>
      <c r="NUT51" s="467"/>
      <c r="NUU51" s="284">
        <v>7500000</v>
      </c>
      <c r="NUV51" s="276" t="s">
        <v>150</v>
      </c>
      <c r="NUW51" s="464"/>
      <c r="NUX51" s="464"/>
      <c r="NUY51" s="467"/>
      <c r="NUZ51" s="467"/>
      <c r="NVA51" s="467"/>
      <c r="NVB51" s="467"/>
      <c r="NVC51" s="284">
        <v>7500000</v>
      </c>
      <c r="NVD51" s="276" t="s">
        <v>150</v>
      </c>
      <c r="NVE51" s="464"/>
      <c r="NVF51" s="464"/>
      <c r="NVG51" s="467"/>
      <c r="NVH51" s="467"/>
      <c r="NVI51" s="467"/>
      <c r="NVJ51" s="467"/>
      <c r="NVK51" s="284">
        <v>7500000</v>
      </c>
      <c r="NVL51" s="276" t="s">
        <v>150</v>
      </c>
      <c r="NVM51" s="464"/>
      <c r="NVN51" s="464"/>
      <c r="NVO51" s="467"/>
      <c r="NVP51" s="467"/>
      <c r="NVQ51" s="467"/>
      <c r="NVR51" s="467"/>
      <c r="NVS51" s="284">
        <v>7500000</v>
      </c>
      <c r="NVT51" s="276" t="s">
        <v>150</v>
      </c>
      <c r="NVU51" s="464"/>
      <c r="NVV51" s="464"/>
      <c r="NVW51" s="467"/>
      <c r="NVX51" s="467"/>
      <c r="NVY51" s="467"/>
      <c r="NVZ51" s="467"/>
      <c r="NWA51" s="284">
        <v>7500000</v>
      </c>
      <c r="NWB51" s="276" t="s">
        <v>150</v>
      </c>
      <c r="NWC51" s="464"/>
      <c r="NWD51" s="464"/>
      <c r="NWE51" s="467"/>
      <c r="NWF51" s="467"/>
      <c r="NWG51" s="467"/>
      <c r="NWH51" s="467"/>
      <c r="NWI51" s="284">
        <v>7500000</v>
      </c>
      <c r="NWJ51" s="276" t="s">
        <v>150</v>
      </c>
      <c r="NWK51" s="464"/>
      <c r="NWL51" s="464"/>
      <c r="NWM51" s="467"/>
      <c r="NWN51" s="467"/>
      <c r="NWO51" s="467"/>
      <c r="NWP51" s="467"/>
      <c r="NWQ51" s="284">
        <v>7500000</v>
      </c>
      <c r="NWR51" s="276" t="s">
        <v>150</v>
      </c>
      <c r="NWS51" s="464"/>
      <c r="NWT51" s="464"/>
      <c r="NWU51" s="467"/>
      <c r="NWV51" s="467"/>
      <c r="NWW51" s="467"/>
      <c r="NWX51" s="467"/>
      <c r="NWY51" s="284">
        <v>7500000</v>
      </c>
      <c r="NWZ51" s="276" t="s">
        <v>150</v>
      </c>
      <c r="NXA51" s="464"/>
      <c r="NXB51" s="464"/>
      <c r="NXC51" s="467"/>
      <c r="NXD51" s="467"/>
      <c r="NXE51" s="467"/>
      <c r="NXF51" s="467"/>
      <c r="NXG51" s="284">
        <v>7500000</v>
      </c>
      <c r="NXH51" s="276" t="s">
        <v>150</v>
      </c>
      <c r="NXI51" s="464"/>
      <c r="NXJ51" s="464"/>
      <c r="NXK51" s="467"/>
      <c r="NXL51" s="467"/>
      <c r="NXM51" s="467"/>
      <c r="NXN51" s="467"/>
      <c r="NXO51" s="284">
        <v>7500000</v>
      </c>
      <c r="NXP51" s="276" t="s">
        <v>150</v>
      </c>
      <c r="NXQ51" s="464"/>
      <c r="NXR51" s="464"/>
      <c r="NXS51" s="467"/>
      <c r="NXT51" s="467"/>
      <c r="NXU51" s="467"/>
      <c r="NXV51" s="467"/>
      <c r="NXW51" s="284">
        <v>7500000</v>
      </c>
      <c r="NXX51" s="276" t="s">
        <v>150</v>
      </c>
      <c r="NXY51" s="464"/>
      <c r="NXZ51" s="464"/>
      <c r="NYA51" s="467"/>
      <c r="NYB51" s="467"/>
      <c r="NYC51" s="467"/>
      <c r="NYD51" s="467"/>
      <c r="NYE51" s="284">
        <v>7500000</v>
      </c>
      <c r="NYF51" s="276" t="s">
        <v>150</v>
      </c>
      <c r="NYG51" s="464"/>
      <c r="NYH51" s="464"/>
      <c r="NYI51" s="467"/>
      <c r="NYJ51" s="467"/>
      <c r="NYK51" s="467"/>
      <c r="NYL51" s="467"/>
      <c r="NYM51" s="284">
        <v>7500000</v>
      </c>
      <c r="NYN51" s="276" t="s">
        <v>150</v>
      </c>
      <c r="NYO51" s="464"/>
      <c r="NYP51" s="464"/>
      <c r="NYQ51" s="467"/>
      <c r="NYR51" s="467"/>
      <c r="NYS51" s="467"/>
      <c r="NYT51" s="467"/>
      <c r="NYU51" s="284">
        <v>7500000</v>
      </c>
      <c r="NYV51" s="276" t="s">
        <v>150</v>
      </c>
      <c r="NYW51" s="464"/>
      <c r="NYX51" s="464"/>
      <c r="NYY51" s="467"/>
      <c r="NYZ51" s="467"/>
      <c r="NZA51" s="467"/>
      <c r="NZB51" s="467"/>
      <c r="NZC51" s="284">
        <v>7500000</v>
      </c>
      <c r="NZD51" s="276" t="s">
        <v>150</v>
      </c>
      <c r="NZE51" s="464"/>
      <c r="NZF51" s="464"/>
      <c r="NZG51" s="467"/>
      <c r="NZH51" s="467"/>
      <c r="NZI51" s="467"/>
      <c r="NZJ51" s="467"/>
      <c r="NZK51" s="284">
        <v>7500000</v>
      </c>
      <c r="NZL51" s="276" t="s">
        <v>150</v>
      </c>
      <c r="NZM51" s="464"/>
      <c r="NZN51" s="464"/>
      <c r="NZO51" s="467"/>
      <c r="NZP51" s="467"/>
      <c r="NZQ51" s="467"/>
      <c r="NZR51" s="467"/>
      <c r="NZS51" s="284">
        <v>7500000</v>
      </c>
      <c r="NZT51" s="276" t="s">
        <v>150</v>
      </c>
      <c r="NZU51" s="464"/>
      <c r="NZV51" s="464"/>
      <c r="NZW51" s="467"/>
      <c r="NZX51" s="467"/>
      <c r="NZY51" s="467"/>
      <c r="NZZ51" s="467"/>
      <c r="OAA51" s="284">
        <v>7500000</v>
      </c>
      <c r="OAB51" s="276" t="s">
        <v>150</v>
      </c>
      <c r="OAC51" s="464"/>
      <c r="OAD51" s="464"/>
      <c r="OAE51" s="467"/>
      <c r="OAF51" s="467"/>
      <c r="OAG51" s="467"/>
      <c r="OAH51" s="467"/>
      <c r="OAI51" s="284">
        <v>7500000</v>
      </c>
      <c r="OAJ51" s="276" t="s">
        <v>150</v>
      </c>
      <c r="OAK51" s="464"/>
      <c r="OAL51" s="464"/>
      <c r="OAM51" s="467"/>
      <c r="OAN51" s="467"/>
      <c r="OAO51" s="467"/>
      <c r="OAP51" s="467"/>
      <c r="OAQ51" s="284">
        <v>7500000</v>
      </c>
      <c r="OAR51" s="276" t="s">
        <v>150</v>
      </c>
      <c r="OAS51" s="464"/>
      <c r="OAT51" s="464"/>
      <c r="OAU51" s="467"/>
      <c r="OAV51" s="467"/>
      <c r="OAW51" s="467"/>
      <c r="OAX51" s="467"/>
      <c r="OAY51" s="284">
        <v>7500000</v>
      </c>
      <c r="OAZ51" s="276" t="s">
        <v>150</v>
      </c>
      <c r="OBA51" s="464"/>
      <c r="OBB51" s="464"/>
      <c r="OBC51" s="467"/>
      <c r="OBD51" s="467"/>
      <c r="OBE51" s="467"/>
      <c r="OBF51" s="467"/>
      <c r="OBG51" s="284">
        <v>7500000</v>
      </c>
      <c r="OBH51" s="276" t="s">
        <v>150</v>
      </c>
      <c r="OBI51" s="464"/>
      <c r="OBJ51" s="464"/>
      <c r="OBK51" s="467"/>
      <c r="OBL51" s="467"/>
      <c r="OBM51" s="467"/>
      <c r="OBN51" s="467"/>
      <c r="OBO51" s="284">
        <v>7500000</v>
      </c>
      <c r="OBP51" s="276" t="s">
        <v>150</v>
      </c>
      <c r="OBQ51" s="464"/>
      <c r="OBR51" s="464"/>
      <c r="OBS51" s="467"/>
      <c r="OBT51" s="467"/>
      <c r="OBU51" s="467"/>
      <c r="OBV51" s="467"/>
      <c r="OBW51" s="284">
        <v>7500000</v>
      </c>
      <c r="OBX51" s="276" t="s">
        <v>150</v>
      </c>
      <c r="OBY51" s="464"/>
      <c r="OBZ51" s="464"/>
      <c r="OCA51" s="467"/>
      <c r="OCB51" s="467"/>
      <c r="OCC51" s="467"/>
      <c r="OCD51" s="467"/>
      <c r="OCE51" s="284">
        <v>7500000</v>
      </c>
      <c r="OCF51" s="276" t="s">
        <v>150</v>
      </c>
      <c r="OCG51" s="464"/>
      <c r="OCH51" s="464"/>
      <c r="OCI51" s="467"/>
      <c r="OCJ51" s="467"/>
      <c r="OCK51" s="467"/>
      <c r="OCL51" s="467"/>
      <c r="OCM51" s="284">
        <v>7500000</v>
      </c>
      <c r="OCN51" s="276" t="s">
        <v>150</v>
      </c>
      <c r="OCO51" s="464"/>
      <c r="OCP51" s="464"/>
      <c r="OCQ51" s="467"/>
      <c r="OCR51" s="467"/>
      <c r="OCS51" s="467"/>
      <c r="OCT51" s="467"/>
      <c r="OCU51" s="284">
        <v>7500000</v>
      </c>
      <c r="OCV51" s="276" t="s">
        <v>150</v>
      </c>
      <c r="OCW51" s="464"/>
      <c r="OCX51" s="464"/>
      <c r="OCY51" s="467"/>
      <c r="OCZ51" s="467"/>
      <c r="ODA51" s="467"/>
      <c r="ODB51" s="467"/>
      <c r="ODC51" s="284">
        <v>7500000</v>
      </c>
      <c r="ODD51" s="276" t="s">
        <v>150</v>
      </c>
      <c r="ODE51" s="464"/>
      <c r="ODF51" s="464"/>
      <c r="ODG51" s="467"/>
      <c r="ODH51" s="467"/>
      <c r="ODI51" s="467"/>
      <c r="ODJ51" s="467"/>
      <c r="ODK51" s="284">
        <v>7500000</v>
      </c>
      <c r="ODL51" s="276" t="s">
        <v>150</v>
      </c>
      <c r="ODM51" s="464"/>
      <c r="ODN51" s="464"/>
      <c r="ODO51" s="467"/>
      <c r="ODP51" s="467"/>
      <c r="ODQ51" s="467"/>
      <c r="ODR51" s="467"/>
      <c r="ODS51" s="284">
        <v>7500000</v>
      </c>
      <c r="ODT51" s="276" t="s">
        <v>150</v>
      </c>
      <c r="ODU51" s="464"/>
      <c r="ODV51" s="464"/>
      <c r="ODW51" s="467"/>
      <c r="ODX51" s="467"/>
      <c r="ODY51" s="467"/>
      <c r="ODZ51" s="467"/>
      <c r="OEA51" s="284">
        <v>7500000</v>
      </c>
      <c r="OEB51" s="276" t="s">
        <v>150</v>
      </c>
      <c r="OEC51" s="464"/>
      <c r="OED51" s="464"/>
      <c r="OEE51" s="467"/>
      <c r="OEF51" s="467"/>
      <c r="OEG51" s="467"/>
      <c r="OEH51" s="467"/>
      <c r="OEI51" s="284">
        <v>7500000</v>
      </c>
      <c r="OEJ51" s="276" t="s">
        <v>150</v>
      </c>
      <c r="OEK51" s="464"/>
      <c r="OEL51" s="464"/>
      <c r="OEM51" s="467"/>
      <c r="OEN51" s="467"/>
      <c r="OEO51" s="467"/>
      <c r="OEP51" s="467"/>
      <c r="OEQ51" s="284">
        <v>7500000</v>
      </c>
      <c r="OER51" s="276" t="s">
        <v>150</v>
      </c>
      <c r="OES51" s="464"/>
      <c r="OET51" s="464"/>
      <c r="OEU51" s="467"/>
      <c r="OEV51" s="467"/>
      <c r="OEW51" s="467"/>
      <c r="OEX51" s="467"/>
      <c r="OEY51" s="284">
        <v>7500000</v>
      </c>
      <c r="OEZ51" s="276" t="s">
        <v>150</v>
      </c>
      <c r="OFA51" s="464"/>
      <c r="OFB51" s="464"/>
      <c r="OFC51" s="467"/>
      <c r="OFD51" s="467"/>
      <c r="OFE51" s="467"/>
      <c r="OFF51" s="467"/>
      <c r="OFG51" s="284">
        <v>7500000</v>
      </c>
      <c r="OFH51" s="276" t="s">
        <v>150</v>
      </c>
      <c r="OFI51" s="464"/>
      <c r="OFJ51" s="464"/>
      <c r="OFK51" s="467"/>
      <c r="OFL51" s="467"/>
      <c r="OFM51" s="467"/>
      <c r="OFN51" s="467"/>
      <c r="OFO51" s="284">
        <v>7500000</v>
      </c>
      <c r="OFP51" s="276" t="s">
        <v>150</v>
      </c>
      <c r="OFQ51" s="464"/>
      <c r="OFR51" s="464"/>
      <c r="OFS51" s="467"/>
      <c r="OFT51" s="467"/>
      <c r="OFU51" s="467"/>
      <c r="OFV51" s="467"/>
      <c r="OFW51" s="284">
        <v>7500000</v>
      </c>
      <c r="OFX51" s="276" t="s">
        <v>150</v>
      </c>
      <c r="OFY51" s="464"/>
      <c r="OFZ51" s="464"/>
      <c r="OGA51" s="467"/>
      <c r="OGB51" s="467"/>
      <c r="OGC51" s="467"/>
      <c r="OGD51" s="467"/>
      <c r="OGE51" s="284">
        <v>7500000</v>
      </c>
      <c r="OGF51" s="276" t="s">
        <v>150</v>
      </c>
      <c r="OGG51" s="464"/>
      <c r="OGH51" s="464"/>
      <c r="OGI51" s="467"/>
      <c r="OGJ51" s="467"/>
      <c r="OGK51" s="467"/>
      <c r="OGL51" s="467"/>
      <c r="OGM51" s="284">
        <v>7500000</v>
      </c>
      <c r="OGN51" s="276" t="s">
        <v>150</v>
      </c>
      <c r="OGO51" s="464"/>
      <c r="OGP51" s="464"/>
      <c r="OGQ51" s="467"/>
      <c r="OGR51" s="467"/>
      <c r="OGS51" s="467"/>
      <c r="OGT51" s="467"/>
      <c r="OGU51" s="284">
        <v>7500000</v>
      </c>
      <c r="OGV51" s="276" t="s">
        <v>150</v>
      </c>
      <c r="OGW51" s="464"/>
      <c r="OGX51" s="464"/>
      <c r="OGY51" s="467"/>
      <c r="OGZ51" s="467"/>
      <c r="OHA51" s="467"/>
      <c r="OHB51" s="467"/>
      <c r="OHC51" s="284">
        <v>7500000</v>
      </c>
      <c r="OHD51" s="276" t="s">
        <v>150</v>
      </c>
      <c r="OHE51" s="464"/>
      <c r="OHF51" s="464"/>
      <c r="OHG51" s="467"/>
      <c r="OHH51" s="467"/>
      <c r="OHI51" s="467"/>
      <c r="OHJ51" s="467"/>
      <c r="OHK51" s="284">
        <v>7500000</v>
      </c>
      <c r="OHL51" s="276" t="s">
        <v>150</v>
      </c>
      <c r="OHM51" s="464"/>
      <c r="OHN51" s="464"/>
      <c r="OHO51" s="467"/>
      <c r="OHP51" s="467"/>
      <c r="OHQ51" s="467"/>
      <c r="OHR51" s="467"/>
      <c r="OHS51" s="284">
        <v>7500000</v>
      </c>
      <c r="OHT51" s="276" t="s">
        <v>150</v>
      </c>
      <c r="OHU51" s="464"/>
      <c r="OHV51" s="464"/>
      <c r="OHW51" s="467"/>
      <c r="OHX51" s="467"/>
      <c r="OHY51" s="467"/>
      <c r="OHZ51" s="467"/>
      <c r="OIA51" s="284">
        <v>7500000</v>
      </c>
      <c r="OIB51" s="276" t="s">
        <v>150</v>
      </c>
      <c r="OIC51" s="464"/>
      <c r="OID51" s="464"/>
      <c r="OIE51" s="467"/>
      <c r="OIF51" s="467"/>
      <c r="OIG51" s="467"/>
      <c r="OIH51" s="467"/>
      <c r="OII51" s="284">
        <v>7500000</v>
      </c>
      <c r="OIJ51" s="276" t="s">
        <v>150</v>
      </c>
      <c r="OIK51" s="464"/>
      <c r="OIL51" s="464"/>
      <c r="OIM51" s="467"/>
      <c r="OIN51" s="467"/>
      <c r="OIO51" s="467"/>
      <c r="OIP51" s="467"/>
      <c r="OIQ51" s="284">
        <v>7500000</v>
      </c>
      <c r="OIR51" s="276" t="s">
        <v>150</v>
      </c>
      <c r="OIS51" s="464"/>
      <c r="OIT51" s="464"/>
      <c r="OIU51" s="467"/>
      <c r="OIV51" s="467"/>
      <c r="OIW51" s="467"/>
      <c r="OIX51" s="467"/>
      <c r="OIY51" s="284">
        <v>7500000</v>
      </c>
      <c r="OIZ51" s="276" t="s">
        <v>150</v>
      </c>
      <c r="OJA51" s="464"/>
      <c r="OJB51" s="464"/>
      <c r="OJC51" s="467"/>
      <c r="OJD51" s="467"/>
      <c r="OJE51" s="467"/>
      <c r="OJF51" s="467"/>
      <c r="OJG51" s="284">
        <v>7500000</v>
      </c>
      <c r="OJH51" s="276" t="s">
        <v>150</v>
      </c>
      <c r="OJI51" s="464"/>
      <c r="OJJ51" s="464"/>
      <c r="OJK51" s="467"/>
      <c r="OJL51" s="467"/>
      <c r="OJM51" s="467"/>
      <c r="OJN51" s="467"/>
      <c r="OJO51" s="284">
        <v>7500000</v>
      </c>
      <c r="OJP51" s="276" t="s">
        <v>150</v>
      </c>
      <c r="OJQ51" s="464"/>
      <c r="OJR51" s="464"/>
      <c r="OJS51" s="467"/>
      <c r="OJT51" s="467"/>
      <c r="OJU51" s="467"/>
      <c r="OJV51" s="467"/>
      <c r="OJW51" s="284">
        <v>7500000</v>
      </c>
      <c r="OJX51" s="276" t="s">
        <v>150</v>
      </c>
      <c r="OJY51" s="464"/>
      <c r="OJZ51" s="464"/>
      <c r="OKA51" s="467"/>
      <c r="OKB51" s="467"/>
      <c r="OKC51" s="467"/>
      <c r="OKD51" s="467"/>
      <c r="OKE51" s="284">
        <v>7500000</v>
      </c>
      <c r="OKF51" s="276" t="s">
        <v>150</v>
      </c>
      <c r="OKG51" s="464"/>
      <c r="OKH51" s="464"/>
      <c r="OKI51" s="467"/>
      <c r="OKJ51" s="467"/>
      <c r="OKK51" s="467"/>
      <c r="OKL51" s="467"/>
      <c r="OKM51" s="284">
        <v>7500000</v>
      </c>
      <c r="OKN51" s="276" t="s">
        <v>150</v>
      </c>
      <c r="OKO51" s="464"/>
      <c r="OKP51" s="464"/>
      <c r="OKQ51" s="467"/>
      <c r="OKR51" s="467"/>
      <c r="OKS51" s="467"/>
      <c r="OKT51" s="467"/>
      <c r="OKU51" s="284">
        <v>7500000</v>
      </c>
      <c r="OKV51" s="276" t="s">
        <v>150</v>
      </c>
      <c r="OKW51" s="464"/>
      <c r="OKX51" s="464"/>
      <c r="OKY51" s="467"/>
      <c r="OKZ51" s="467"/>
      <c r="OLA51" s="467"/>
      <c r="OLB51" s="467"/>
      <c r="OLC51" s="284">
        <v>7500000</v>
      </c>
      <c r="OLD51" s="276" t="s">
        <v>150</v>
      </c>
      <c r="OLE51" s="464"/>
      <c r="OLF51" s="464"/>
      <c r="OLG51" s="467"/>
      <c r="OLH51" s="467"/>
      <c r="OLI51" s="467"/>
      <c r="OLJ51" s="467"/>
      <c r="OLK51" s="284">
        <v>7500000</v>
      </c>
      <c r="OLL51" s="276" t="s">
        <v>150</v>
      </c>
      <c r="OLM51" s="464"/>
      <c r="OLN51" s="464"/>
      <c r="OLO51" s="467"/>
      <c r="OLP51" s="467"/>
      <c r="OLQ51" s="467"/>
      <c r="OLR51" s="467"/>
      <c r="OLS51" s="284">
        <v>7500000</v>
      </c>
      <c r="OLT51" s="276" t="s">
        <v>150</v>
      </c>
      <c r="OLU51" s="464"/>
      <c r="OLV51" s="464"/>
      <c r="OLW51" s="467"/>
      <c r="OLX51" s="467"/>
      <c r="OLY51" s="467"/>
      <c r="OLZ51" s="467"/>
      <c r="OMA51" s="284">
        <v>7500000</v>
      </c>
      <c r="OMB51" s="276" t="s">
        <v>150</v>
      </c>
      <c r="OMC51" s="464"/>
      <c r="OMD51" s="464"/>
      <c r="OME51" s="467"/>
      <c r="OMF51" s="467"/>
      <c r="OMG51" s="467"/>
      <c r="OMH51" s="467"/>
      <c r="OMI51" s="284">
        <v>7500000</v>
      </c>
      <c r="OMJ51" s="276" t="s">
        <v>150</v>
      </c>
      <c r="OMK51" s="464"/>
      <c r="OML51" s="464"/>
      <c r="OMM51" s="467"/>
      <c r="OMN51" s="467"/>
      <c r="OMO51" s="467"/>
      <c r="OMP51" s="467"/>
      <c r="OMQ51" s="284">
        <v>7500000</v>
      </c>
      <c r="OMR51" s="276" t="s">
        <v>150</v>
      </c>
      <c r="OMS51" s="464"/>
      <c r="OMT51" s="464"/>
      <c r="OMU51" s="467"/>
      <c r="OMV51" s="467"/>
      <c r="OMW51" s="467"/>
      <c r="OMX51" s="467"/>
      <c r="OMY51" s="284">
        <v>7500000</v>
      </c>
      <c r="OMZ51" s="276" t="s">
        <v>150</v>
      </c>
      <c r="ONA51" s="464"/>
      <c r="ONB51" s="464"/>
      <c r="ONC51" s="467"/>
      <c r="OND51" s="467"/>
      <c r="ONE51" s="467"/>
      <c r="ONF51" s="467"/>
      <c r="ONG51" s="284">
        <v>7500000</v>
      </c>
      <c r="ONH51" s="276" t="s">
        <v>150</v>
      </c>
      <c r="ONI51" s="464"/>
      <c r="ONJ51" s="464"/>
      <c r="ONK51" s="467"/>
      <c r="ONL51" s="467"/>
      <c r="ONM51" s="467"/>
      <c r="ONN51" s="467"/>
      <c r="ONO51" s="284">
        <v>7500000</v>
      </c>
      <c r="ONP51" s="276" t="s">
        <v>150</v>
      </c>
      <c r="ONQ51" s="464"/>
      <c r="ONR51" s="464"/>
      <c r="ONS51" s="467"/>
      <c r="ONT51" s="467"/>
      <c r="ONU51" s="467"/>
      <c r="ONV51" s="467"/>
      <c r="ONW51" s="284">
        <v>7500000</v>
      </c>
      <c r="ONX51" s="276" t="s">
        <v>150</v>
      </c>
      <c r="ONY51" s="464"/>
      <c r="ONZ51" s="464"/>
      <c r="OOA51" s="467"/>
      <c r="OOB51" s="467"/>
      <c r="OOC51" s="467"/>
      <c r="OOD51" s="467"/>
      <c r="OOE51" s="284">
        <v>7500000</v>
      </c>
      <c r="OOF51" s="276" t="s">
        <v>150</v>
      </c>
      <c r="OOG51" s="464"/>
      <c r="OOH51" s="464"/>
      <c r="OOI51" s="467"/>
      <c r="OOJ51" s="467"/>
      <c r="OOK51" s="467"/>
      <c r="OOL51" s="467"/>
      <c r="OOM51" s="284">
        <v>7500000</v>
      </c>
      <c r="OON51" s="276" t="s">
        <v>150</v>
      </c>
      <c r="OOO51" s="464"/>
      <c r="OOP51" s="464"/>
      <c r="OOQ51" s="467"/>
      <c r="OOR51" s="467"/>
      <c r="OOS51" s="467"/>
      <c r="OOT51" s="467"/>
      <c r="OOU51" s="284">
        <v>7500000</v>
      </c>
      <c r="OOV51" s="276" t="s">
        <v>150</v>
      </c>
      <c r="OOW51" s="464"/>
      <c r="OOX51" s="464"/>
      <c r="OOY51" s="467"/>
      <c r="OOZ51" s="467"/>
      <c r="OPA51" s="467"/>
      <c r="OPB51" s="467"/>
      <c r="OPC51" s="284">
        <v>7500000</v>
      </c>
      <c r="OPD51" s="276" t="s">
        <v>150</v>
      </c>
      <c r="OPE51" s="464"/>
      <c r="OPF51" s="464"/>
      <c r="OPG51" s="467"/>
      <c r="OPH51" s="467"/>
      <c r="OPI51" s="467"/>
      <c r="OPJ51" s="467"/>
      <c r="OPK51" s="284">
        <v>7500000</v>
      </c>
      <c r="OPL51" s="276" t="s">
        <v>150</v>
      </c>
      <c r="OPM51" s="464"/>
      <c r="OPN51" s="464"/>
      <c r="OPO51" s="467"/>
      <c r="OPP51" s="467"/>
      <c r="OPQ51" s="467"/>
      <c r="OPR51" s="467"/>
      <c r="OPS51" s="284">
        <v>7500000</v>
      </c>
      <c r="OPT51" s="276" t="s">
        <v>150</v>
      </c>
      <c r="OPU51" s="464"/>
      <c r="OPV51" s="464"/>
      <c r="OPW51" s="467"/>
      <c r="OPX51" s="467"/>
      <c r="OPY51" s="467"/>
      <c r="OPZ51" s="467"/>
      <c r="OQA51" s="284">
        <v>7500000</v>
      </c>
      <c r="OQB51" s="276" t="s">
        <v>150</v>
      </c>
      <c r="OQC51" s="464"/>
      <c r="OQD51" s="464"/>
      <c r="OQE51" s="467"/>
      <c r="OQF51" s="467"/>
      <c r="OQG51" s="467"/>
      <c r="OQH51" s="467"/>
      <c r="OQI51" s="284">
        <v>7500000</v>
      </c>
      <c r="OQJ51" s="276" t="s">
        <v>150</v>
      </c>
      <c r="OQK51" s="464"/>
      <c r="OQL51" s="464"/>
      <c r="OQM51" s="467"/>
      <c r="OQN51" s="467"/>
      <c r="OQO51" s="467"/>
      <c r="OQP51" s="467"/>
      <c r="OQQ51" s="284">
        <v>7500000</v>
      </c>
      <c r="OQR51" s="276" t="s">
        <v>150</v>
      </c>
      <c r="OQS51" s="464"/>
      <c r="OQT51" s="464"/>
      <c r="OQU51" s="467"/>
      <c r="OQV51" s="467"/>
      <c r="OQW51" s="467"/>
      <c r="OQX51" s="467"/>
      <c r="OQY51" s="284">
        <v>7500000</v>
      </c>
      <c r="OQZ51" s="276" t="s">
        <v>150</v>
      </c>
      <c r="ORA51" s="464"/>
      <c r="ORB51" s="464"/>
      <c r="ORC51" s="467"/>
      <c r="ORD51" s="467"/>
      <c r="ORE51" s="467"/>
      <c r="ORF51" s="467"/>
      <c r="ORG51" s="284">
        <v>7500000</v>
      </c>
      <c r="ORH51" s="276" t="s">
        <v>150</v>
      </c>
      <c r="ORI51" s="464"/>
      <c r="ORJ51" s="464"/>
      <c r="ORK51" s="467"/>
      <c r="ORL51" s="467"/>
      <c r="ORM51" s="467"/>
      <c r="ORN51" s="467"/>
      <c r="ORO51" s="284">
        <v>7500000</v>
      </c>
      <c r="ORP51" s="276" t="s">
        <v>150</v>
      </c>
      <c r="ORQ51" s="464"/>
      <c r="ORR51" s="464"/>
      <c r="ORS51" s="467"/>
      <c r="ORT51" s="467"/>
      <c r="ORU51" s="467"/>
      <c r="ORV51" s="467"/>
      <c r="ORW51" s="284">
        <v>7500000</v>
      </c>
      <c r="ORX51" s="276" t="s">
        <v>150</v>
      </c>
      <c r="ORY51" s="464"/>
      <c r="ORZ51" s="464"/>
      <c r="OSA51" s="467"/>
      <c r="OSB51" s="467"/>
      <c r="OSC51" s="467"/>
      <c r="OSD51" s="467"/>
      <c r="OSE51" s="284">
        <v>7500000</v>
      </c>
      <c r="OSF51" s="276" t="s">
        <v>150</v>
      </c>
      <c r="OSG51" s="464"/>
      <c r="OSH51" s="464"/>
      <c r="OSI51" s="467"/>
      <c r="OSJ51" s="467"/>
      <c r="OSK51" s="467"/>
      <c r="OSL51" s="467"/>
      <c r="OSM51" s="284">
        <v>7500000</v>
      </c>
      <c r="OSN51" s="276" t="s">
        <v>150</v>
      </c>
      <c r="OSO51" s="464"/>
      <c r="OSP51" s="464"/>
      <c r="OSQ51" s="467"/>
      <c r="OSR51" s="467"/>
      <c r="OSS51" s="467"/>
      <c r="OST51" s="467"/>
      <c r="OSU51" s="284">
        <v>7500000</v>
      </c>
      <c r="OSV51" s="276" t="s">
        <v>150</v>
      </c>
      <c r="OSW51" s="464"/>
      <c r="OSX51" s="464"/>
      <c r="OSY51" s="467"/>
      <c r="OSZ51" s="467"/>
      <c r="OTA51" s="467"/>
      <c r="OTB51" s="467"/>
      <c r="OTC51" s="284">
        <v>7500000</v>
      </c>
      <c r="OTD51" s="276" t="s">
        <v>150</v>
      </c>
      <c r="OTE51" s="464"/>
      <c r="OTF51" s="464"/>
      <c r="OTG51" s="467"/>
      <c r="OTH51" s="467"/>
      <c r="OTI51" s="467"/>
      <c r="OTJ51" s="467"/>
      <c r="OTK51" s="284">
        <v>7500000</v>
      </c>
      <c r="OTL51" s="276" t="s">
        <v>150</v>
      </c>
      <c r="OTM51" s="464"/>
      <c r="OTN51" s="464"/>
      <c r="OTO51" s="467"/>
      <c r="OTP51" s="467"/>
      <c r="OTQ51" s="467"/>
      <c r="OTR51" s="467"/>
      <c r="OTS51" s="284">
        <v>7500000</v>
      </c>
      <c r="OTT51" s="276" t="s">
        <v>150</v>
      </c>
      <c r="OTU51" s="464"/>
      <c r="OTV51" s="464"/>
      <c r="OTW51" s="467"/>
      <c r="OTX51" s="467"/>
      <c r="OTY51" s="467"/>
      <c r="OTZ51" s="467"/>
      <c r="OUA51" s="284">
        <v>7500000</v>
      </c>
      <c r="OUB51" s="276" t="s">
        <v>150</v>
      </c>
      <c r="OUC51" s="464"/>
      <c r="OUD51" s="464"/>
      <c r="OUE51" s="467"/>
      <c r="OUF51" s="467"/>
      <c r="OUG51" s="467"/>
      <c r="OUH51" s="467"/>
      <c r="OUI51" s="284">
        <v>7500000</v>
      </c>
      <c r="OUJ51" s="276" t="s">
        <v>150</v>
      </c>
      <c r="OUK51" s="464"/>
      <c r="OUL51" s="464"/>
      <c r="OUM51" s="467"/>
      <c r="OUN51" s="467"/>
      <c r="OUO51" s="467"/>
      <c r="OUP51" s="467"/>
      <c r="OUQ51" s="284">
        <v>7500000</v>
      </c>
      <c r="OUR51" s="276" t="s">
        <v>150</v>
      </c>
      <c r="OUS51" s="464"/>
      <c r="OUT51" s="464"/>
      <c r="OUU51" s="467"/>
      <c r="OUV51" s="467"/>
      <c r="OUW51" s="467"/>
      <c r="OUX51" s="467"/>
      <c r="OUY51" s="284">
        <v>7500000</v>
      </c>
      <c r="OUZ51" s="276" t="s">
        <v>150</v>
      </c>
      <c r="OVA51" s="464"/>
      <c r="OVB51" s="464"/>
      <c r="OVC51" s="467"/>
      <c r="OVD51" s="467"/>
      <c r="OVE51" s="467"/>
      <c r="OVF51" s="467"/>
      <c r="OVG51" s="284">
        <v>7500000</v>
      </c>
      <c r="OVH51" s="276" t="s">
        <v>150</v>
      </c>
      <c r="OVI51" s="464"/>
      <c r="OVJ51" s="464"/>
      <c r="OVK51" s="467"/>
      <c r="OVL51" s="467"/>
      <c r="OVM51" s="467"/>
      <c r="OVN51" s="467"/>
      <c r="OVO51" s="284">
        <v>7500000</v>
      </c>
      <c r="OVP51" s="276" t="s">
        <v>150</v>
      </c>
      <c r="OVQ51" s="464"/>
      <c r="OVR51" s="464"/>
      <c r="OVS51" s="467"/>
      <c r="OVT51" s="467"/>
      <c r="OVU51" s="467"/>
      <c r="OVV51" s="467"/>
      <c r="OVW51" s="284">
        <v>7500000</v>
      </c>
      <c r="OVX51" s="276" t="s">
        <v>150</v>
      </c>
      <c r="OVY51" s="464"/>
      <c r="OVZ51" s="464"/>
      <c r="OWA51" s="467"/>
      <c r="OWB51" s="467"/>
      <c r="OWC51" s="467"/>
      <c r="OWD51" s="467"/>
      <c r="OWE51" s="284">
        <v>7500000</v>
      </c>
      <c r="OWF51" s="276" t="s">
        <v>150</v>
      </c>
      <c r="OWG51" s="464"/>
      <c r="OWH51" s="464"/>
      <c r="OWI51" s="467"/>
      <c r="OWJ51" s="467"/>
      <c r="OWK51" s="467"/>
      <c r="OWL51" s="467"/>
      <c r="OWM51" s="284">
        <v>7500000</v>
      </c>
      <c r="OWN51" s="276" t="s">
        <v>150</v>
      </c>
      <c r="OWO51" s="464"/>
      <c r="OWP51" s="464"/>
      <c r="OWQ51" s="467"/>
      <c r="OWR51" s="467"/>
      <c r="OWS51" s="467"/>
      <c r="OWT51" s="467"/>
      <c r="OWU51" s="284">
        <v>7500000</v>
      </c>
      <c r="OWV51" s="276" t="s">
        <v>150</v>
      </c>
      <c r="OWW51" s="464"/>
      <c r="OWX51" s="464"/>
      <c r="OWY51" s="467"/>
      <c r="OWZ51" s="467"/>
      <c r="OXA51" s="467"/>
      <c r="OXB51" s="467"/>
      <c r="OXC51" s="284">
        <v>7500000</v>
      </c>
      <c r="OXD51" s="276" t="s">
        <v>150</v>
      </c>
      <c r="OXE51" s="464"/>
      <c r="OXF51" s="464"/>
      <c r="OXG51" s="467"/>
      <c r="OXH51" s="467"/>
      <c r="OXI51" s="467"/>
      <c r="OXJ51" s="467"/>
      <c r="OXK51" s="284">
        <v>7500000</v>
      </c>
      <c r="OXL51" s="276" t="s">
        <v>150</v>
      </c>
      <c r="OXM51" s="464"/>
      <c r="OXN51" s="464"/>
      <c r="OXO51" s="467"/>
      <c r="OXP51" s="467"/>
      <c r="OXQ51" s="467"/>
      <c r="OXR51" s="467"/>
      <c r="OXS51" s="284">
        <v>7500000</v>
      </c>
      <c r="OXT51" s="276" t="s">
        <v>150</v>
      </c>
      <c r="OXU51" s="464"/>
      <c r="OXV51" s="464"/>
      <c r="OXW51" s="467"/>
      <c r="OXX51" s="467"/>
      <c r="OXY51" s="467"/>
      <c r="OXZ51" s="467"/>
      <c r="OYA51" s="284">
        <v>7500000</v>
      </c>
      <c r="OYB51" s="276" t="s">
        <v>150</v>
      </c>
      <c r="OYC51" s="464"/>
      <c r="OYD51" s="464"/>
      <c r="OYE51" s="467"/>
      <c r="OYF51" s="467"/>
      <c r="OYG51" s="467"/>
      <c r="OYH51" s="467"/>
      <c r="OYI51" s="284">
        <v>7500000</v>
      </c>
      <c r="OYJ51" s="276" t="s">
        <v>150</v>
      </c>
      <c r="OYK51" s="464"/>
      <c r="OYL51" s="464"/>
      <c r="OYM51" s="467"/>
      <c r="OYN51" s="467"/>
      <c r="OYO51" s="467"/>
      <c r="OYP51" s="467"/>
      <c r="OYQ51" s="284">
        <v>7500000</v>
      </c>
      <c r="OYR51" s="276" t="s">
        <v>150</v>
      </c>
      <c r="OYS51" s="464"/>
      <c r="OYT51" s="464"/>
      <c r="OYU51" s="467"/>
      <c r="OYV51" s="467"/>
      <c r="OYW51" s="467"/>
      <c r="OYX51" s="467"/>
      <c r="OYY51" s="284">
        <v>7500000</v>
      </c>
      <c r="OYZ51" s="276" t="s">
        <v>150</v>
      </c>
      <c r="OZA51" s="464"/>
      <c r="OZB51" s="464"/>
      <c r="OZC51" s="467"/>
      <c r="OZD51" s="467"/>
      <c r="OZE51" s="467"/>
      <c r="OZF51" s="467"/>
      <c r="OZG51" s="284">
        <v>7500000</v>
      </c>
      <c r="OZH51" s="276" t="s">
        <v>150</v>
      </c>
      <c r="OZI51" s="464"/>
      <c r="OZJ51" s="464"/>
      <c r="OZK51" s="467"/>
      <c r="OZL51" s="467"/>
      <c r="OZM51" s="467"/>
      <c r="OZN51" s="467"/>
      <c r="OZO51" s="284">
        <v>7500000</v>
      </c>
      <c r="OZP51" s="276" t="s">
        <v>150</v>
      </c>
      <c r="OZQ51" s="464"/>
      <c r="OZR51" s="464"/>
      <c r="OZS51" s="467"/>
      <c r="OZT51" s="467"/>
      <c r="OZU51" s="467"/>
      <c r="OZV51" s="467"/>
      <c r="OZW51" s="284">
        <v>7500000</v>
      </c>
      <c r="OZX51" s="276" t="s">
        <v>150</v>
      </c>
      <c r="OZY51" s="464"/>
      <c r="OZZ51" s="464"/>
      <c r="PAA51" s="467"/>
      <c r="PAB51" s="467"/>
      <c r="PAC51" s="467"/>
      <c r="PAD51" s="467"/>
      <c r="PAE51" s="284">
        <v>7500000</v>
      </c>
      <c r="PAF51" s="276" t="s">
        <v>150</v>
      </c>
      <c r="PAG51" s="464"/>
      <c r="PAH51" s="464"/>
      <c r="PAI51" s="467"/>
      <c r="PAJ51" s="467"/>
      <c r="PAK51" s="467"/>
      <c r="PAL51" s="467"/>
      <c r="PAM51" s="284">
        <v>7500000</v>
      </c>
      <c r="PAN51" s="276" t="s">
        <v>150</v>
      </c>
      <c r="PAO51" s="464"/>
      <c r="PAP51" s="464"/>
      <c r="PAQ51" s="467"/>
      <c r="PAR51" s="467"/>
      <c r="PAS51" s="467"/>
      <c r="PAT51" s="467"/>
      <c r="PAU51" s="284">
        <v>7500000</v>
      </c>
      <c r="PAV51" s="276" t="s">
        <v>150</v>
      </c>
      <c r="PAW51" s="464"/>
      <c r="PAX51" s="464"/>
      <c r="PAY51" s="467"/>
      <c r="PAZ51" s="467"/>
      <c r="PBA51" s="467"/>
      <c r="PBB51" s="467"/>
      <c r="PBC51" s="284">
        <v>7500000</v>
      </c>
      <c r="PBD51" s="276" t="s">
        <v>150</v>
      </c>
      <c r="PBE51" s="464"/>
      <c r="PBF51" s="464"/>
      <c r="PBG51" s="467"/>
      <c r="PBH51" s="467"/>
      <c r="PBI51" s="467"/>
      <c r="PBJ51" s="467"/>
      <c r="PBK51" s="284">
        <v>7500000</v>
      </c>
      <c r="PBL51" s="276" t="s">
        <v>150</v>
      </c>
      <c r="PBM51" s="464"/>
      <c r="PBN51" s="464"/>
      <c r="PBO51" s="467"/>
      <c r="PBP51" s="467"/>
      <c r="PBQ51" s="467"/>
      <c r="PBR51" s="467"/>
      <c r="PBS51" s="284">
        <v>7500000</v>
      </c>
      <c r="PBT51" s="276" t="s">
        <v>150</v>
      </c>
      <c r="PBU51" s="464"/>
      <c r="PBV51" s="464"/>
      <c r="PBW51" s="467"/>
      <c r="PBX51" s="467"/>
      <c r="PBY51" s="467"/>
      <c r="PBZ51" s="467"/>
      <c r="PCA51" s="284">
        <v>7500000</v>
      </c>
      <c r="PCB51" s="276" t="s">
        <v>150</v>
      </c>
      <c r="PCC51" s="464"/>
      <c r="PCD51" s="464"/>
      <c r="PCE51" s="467"/>
      <c r="PCF51" s="467"/>
      <c r="PCG51" s="467"/>
      <c r="PCH51" s="467"/>
      <c r="PCI51" s="284">
        <v>7500000</v>
      </c>
      <c r="PCJ51" s="276" t="s">
        <v>150</v>
      </c>
      <c r="PCK51" s="464"/>
      <c r="PCL51" s="464"/>
      <c r="PCM51" s="467"/>
      <c r="PCN51" s="467"/>
      <c r="PCO51" s="467"/>
      <c r="PCP51" s="467"/>
      <c r="PCQ51" s="284">
        <v>7500000</v>
      </c>
      <c r="PCR51" s="276" t="s">
        <v>150</v>
      </c>
      <c r="PCS51" s="464"/>
      <c r="PCT51" s="464"/>
      <c r="PCU51" s="467"/>
      <c r="PCV51" s="467"/>
      <c r="PCW51" s="467"/>
      <c r="PCX51" s="467"/>
      <c r="PCY51" s="284">
        <v>7500000</v>
      </c>
      <c r="PCZ51" s="276" t="s">
        <v>150</v>
      </c>
      <c r="PDA51" s="464"/>
      <c r="PDB51" s="464"/>
      <c r="PDC51" s="467"/>
      <c r="PDD51" s="467"/>
      <c r="PDE51" s="467"/>
      <c r="PDF51" s="467"/>
      <c r="PDG51" s="284">
        <v>7500000</v>
      </c>
      <c r="PDH51" s="276" t="s">
        <v>150</v>
      </c>
      <c r="PDI51" s="464"/>
      <c r="PDJ51" s="464"/>
      <c r="PDK51" s="467"/>
      <c r="PDL51" s="467"/>
      <c r="PDM51" s="467"/>
      <c r="PDN51" s="467"/>
      <c r="PDO51" s="284">
        <v>7500000</v>
      </c>
      <c r="PDP51" s="276" t="s">
        <v>150</v>
      </c>
      <c r="PDQ51" s="464"/>
      <c r="PDR51" s="464"/>
      <c r="PDS51" s="467"/>
      <c r="PDT51" s="467"/>
      <c r="PDU51" s="467"/>
      <c r="PDV51" s="467"/>
      <c r="PDW51" s="284">
        <v>7500000</v>
      </c>
      <c r="PDX51" s="276" t="s">
        <v>150</v>
      </c>
      <c r="PDY51" s="464"/>
      <c r="PDZ51" s="464"/>
      <c r="PEA51" s="467"/>
      <c r="PEB51" s="467"/>
      <c r="PEC51" s="467"/>
      <c r="PED51" s="467"/>
      <c r="PEE51" s="284">
        <v>7500000</v>
      </c>
      <c r="PEF51" s="276" t="s">
        <v>150</v>
      </c>
      <c r="PEG51" s="464"/>
      <c r="PEH51" s="464"/>
      <c r="PEI51" s="467"/>
      <c r="PEJ51" s="467"/>
      <c r="PEK51" s="467"/>
      <c r="PEL51" s="467"/>
      <c r="PEM51" s="284">
        <v>7500000</v>
      </c>
      <c r="PEN51" s="276" t="s">
        <v>150</v>
      </c>
      <c r="PEO51" s="464"/>
      <c r="PEP51" s="464"/>
      <c r="PEQ51" s="467"/>
      <c r="PER51" s="467"/>
      <c r="PES51" s="467"/>
      <c r="PET51" s="467"/>
      <c r="PEU51" s="284">
        <v>7500000</v>
      </c>
      <c r="PEV51" s="276" t="s">
        <v>150</v>
      </c>
      <c r="PEW51" s="464"/>
      <c r="PEX51" s="464"/>
      <c r="PEY51" s="467"/>
      <c r="PEZ51" s="467"/>
      <c r="PFA51" s="467"/>
      <c r="PFB51" s="467"/>
      <c r="PFC51" s="284">
        <v>7500000</v>
      </c>
      <c r="PFD51" s="276" t="s">
        <v>150</v>
      </c>
      <c r="PFE51" s="464"/>
      <c r="PFF51" s="464"/>
      <c r="PFG51" s="467"/>
      <c r="PFH51" s="467"/>
      <c r="PFI51" s="467"/>
      <c r="PFJ51" s="467"/>
      <c r="PFK51" s="284">
        <v>7500000</v>
      </c>
      <c r="PFL51" s="276" t="s">
        <v>150</v>
      </c>
      <c r="PFM51" s="464"/>
      <c r="PFN51" s="464"/>
      <c r="PFO51" s="467"/>
      <c r="PFP51" s="467"/>
      <c r="PFQ51" s="467"/>
      <c r="PFR51" s="467"/>
      <c r="PFS51" s="284">
        <v>7500000</v>
      </c>
      <c r="PFT51" s="276" t="s">
        <v>150</v>
      </c>
      <c r="PFU51" s="464"/>
      <c r="PFV51" s="464"/>
      <c r="PFW51" s="467"/>
      <c r="PFX51" s="467"/>
      <c r="PFY51" s="467"/>
      <c r="PFZ51" s="467"/>
      <c r="PGA51" s="284">
        <v>7500000</v>
      </c>
      <c r="PGB51" s="276" t="s">
        <v>150</v>
      </c>
      <c r="PGC51" s="464"/>
      <c r="PGD51" s="464"/>
      <c r="PGE51" s="467"/>
      <c r="PGF51" s="467"/>
      <c r="PGG51" s="467"/>
      <c r="PGH51" s="467"/>
      <c r="PGI51" s="284">
        <v>7500000</v>
      </c>
      <c r="PGJ51" s="276" t="s">
        <v>150</v>
      </c>
      <c r="PGK51" s="464"/>
      <c r="PGL51" s="464"/>
      <c r="PGM51" s="467"/>
      <c r="PGN51" s="467"/>
      <c r="PGO51" s="467"/>
      <c r="PGP51" s="467"/>
      <c r="PGQ51" s="284">
        <v>7500000</v>
      </c>
      <c r="PGR51" s="276" t="s">
        <v>150</v>
      </c>
      <c r="PGS51" s="464"/>
      <c r="PGT51" s="464"/>
      <c r="PGU51" s="467"/>
      <c r="PGV51" s="467"/>
      <c r="PGW51" s="467"/>
      <c r="PGX51" s="467"/>
      <c r="PGY51" s="284">
        <v>7500000</v>
      </c>
      <c r="PGZ51" s="276" t="s">
        <v>150</v>
      </c>
      <c r="PHA51" s="464"/>
      <c r="PHB51" s="464"/>
      <c r="PHC51" s="467"/>
      <c r="PHD51" s="467"/>
      <c r="PHE51" s="467"/>
      <c r="PHF51" s="467"/>
      <c r="PHG51" s="284">
        <v>7500000</v>
      </c>
      <c r="PHH51" s="276" t="s">
        <v>150</v>
      </c>
      <c r="PHI51" s="464"/>
      <c r="PHJ51" s="464"/>
      <c r="PHK51" s="467"/>
      <c r="PHL51" s="467"/>
      <c r="PHM51" s="467"/>
      <c r="PHN51" s="467"/>
      <c r="PHO51" s="284">
        <v>7500000</v>
      </c>
      <c r="PHP51" s="276" t="s">
        <v>150</v>
      </c>
      <c r="PHQ51" s="464"/>
      <c r="PHR51" s="464"/>
      <c r="PHS51" s="467"/>
      <c r="PHT51" s="467"/>
      <c r="PHU51" s="467"/>
      <c r="PHV51" s="467"/>
      <c r="PHW51" s="284">
        <v>7500000</v>
      </c>
      <c r="PHX51" s="276" t="s">
        <v>150</v>
      </c>
      <c r="PHY51" s="464"/>
      <c r="PHZ51" s="464"/>
      <c r="PIA51" s="467"/>
      <c r="PIB51" s="467"/>
      <c r="PIC51" s="467"/>
      <c r="PID51" s="467"/>
      <c r="PIE51" s="284">
        <v>7500000</v>
      </c>
      <c r="PIF51" s="276" t="s">
        <v>150</v>
      </c>
      <c r="PIG51" s="464"/>
      <c r="PIH51" s="464"/>
      <c r="PII51" s="467"/>
      <c r="PIJ51" s="467"/>
      <c r="PIK51" s="467"/>
      <c r="PIL51" s="467"/>
      <c r="PIM51" s="284">
        <v>7500000</v>
      </c>
      <c r="PIN51" s="276" t="s">
        <v>150</v>
      </c>
      <c r="PIO51" s="464"/>
      <c r="PIP51" s="464"/>
      <c r="PIQ51" s="467"/>
      <c r="PIR51" s="467"/>
      <c r="PIS51" s="467"/>
      <c r="PIT51" s="467"/>
      <c r="PIU51" s="284">
        <v>7500000</v>
      </c>
      <c r="PIV51" s="276" t="s">
        <v>150</v>
      </c>
      <c r="PIW51" s="464"/>
      <c r="PIX51" s="464"/>
      <c r="PIY51" s="467"/>
      <c r="PIZ51" s="467"/>
      <c r="PJA51" s="467"/>
      <c r="PJB51" s="467"/>
      <c r="PJC51" s="284">
        <v>7500000</v>
      </c>
      <c r="PJD51" s="276" t="s">
        <v>150</v>
      </c>
      <c r="PJE51" s="464"/>
      <c r="PJF51" s="464"/>
      <c r="PJG51" s="467"/>
      <c r="PJH51" s="467"/>
      <c r="PJI51" s="467"/>
      <c r="PJJ51" s="467"/>
      <c r="PJK51" s="284">
        <v>7500000</v>
      </c>
      <c r="PJL51" s="276" t="s">
        <v>150</v>
      </c>
      <c r="PJM51" s="464"/>
      <c r="PJN51" s="464"/>
      <c r="PJO51" s="467"/>
      <c r="PJP51" s="467"/>
      <c r="PJQ51" s="467"/>
      <c r="PJR51" s="467"/>
      <c r="PJS51" s="284">
        <v>7500000</v>
      </c>
      <c r="PJT51" s="276" t="s">
        <v>150</v>
      </c>
      <c r="PJU51" s="464"/>
      <c r="PJV51" s="464"/>
      <c r="PJW51" s="467"/>
      <c r="PJX51" s="467"/>
      <c r="PJY51" s="467"/>
      <c r="PJZ51" s="467"/>
      <c r="PKA51" s="284">
        <v>7500000</v>
      </c>
      <c r="PKB51" s="276" t="s">
        <v>150</v>
      </c>
      <c r="PKC51" s="464"/>
      <c r="PKD51" s="464"/>
      <c r="PKE51" s="467"/>
      <c r="PKF51" s="467"/>
      <c r="PKG51" s="467"/>
      <c r="PKH51" s="467"/>
      <c r="PKI51" s="284">
        <v>7500000</v>
      </c>
      <c r="PKJ51" s="276" t="s">
        <v>150</v>
      </c>
      <c r="PKK51" s="464"/>
      <c r="PKL51" s="464"/>
      <c r="PKM51" s="467"/>
      <c r="PKN51" s="467"/>
      <c r="PKO51" s="467"/>
      <c r="PKP51" s="467"/>
      <c r="PKQ51" s="284">
        <v>7500000</v>
      </c>
      <c r="PKR51" s="276" t="s">
        <v>150</v>
      </c>
      <c r="PKS51" s="464"/>
      <c r="PKT51" s="464"/>
      <c r="PKU51" s="467"/>
      <c r="PKV51" s="467"/>
      <c r="PKW51" s="467"/>
      <c r="PKX51" s="467"/>
      <c r="PKY51" s="284">
        <v>7500000</v>
      </c>
      <c r="PKZ51" s="276" t="s">
        <v>150</v>
      </c>
      <c r="PLA51" s="464"/>
      <c r="PLB51" s="464"/>
      <c r="PLC51" s="467"/>
      <c r="PLD51" s="467"/>
      <c r="PLE51" s="467"/>
      <c r="PLF51" s="467"/>
      <c r="PLG51" s="284">
        <v>7500000</v>
      </c>
      <c r="PLH51" s="276" t="s">
        <v>150</v>
      </c>
      <c r="PLI51" s="464"/>
      <c r="PLJ51" s="464"/>
      <c r="PLK51" s="467"/>
      <c r="PLL51" s="467"/>
      <c r="PLM51" s="467"/>
      <c r="PLN51" s="467"/>
      <c r="PLO51" s="284">
        <v>7500000</v>
      </c>
      <c r="PLP51" s="276" t="s">
        <v>150</v>
      </c>
      <c r="PLQ51" s="464"/>
      <c r="PLR51" s="464"/>
      <c r="PLS51" s="467"/>
      <c r="PLT51" s="467"/>
      <c r="PLU51" s="467"/>
      <c r="PLV51" s="467"/>
      <c r="PLW51" s="284">
        <v>7500000</v>
      </c>
      <c r="PLX51" s="276" t="s">
        <v>150</v>
      </c>
      <c r="PLY51" s="464"/>
      <c r="PLZ51" s="464"/>
      <c r="PMA51" s="467"/>
      <c r="PMB51" s="467"/>
      <c r="PMC51" s="467"/>
      <c r="PMD51" s="467"/>
      <c r="PME51" s="284">
        <v>7500000</v>
      </c>
      <c r="PMF51" s="276" t="s">
        <v>150</v>
      </c>
      <c r="PMG51" s="464"/>
      <c r="PMH51" s="464"/>
      <c r="PMI51" s="467"/>
      <c r="PMJ51" s="467"/>
      <c r="PMK51" s="467"/>
      <c r="PML51" s="467"/>
      <c r="PMM51" s="284">
        <v>7500000</v>
      </c>
      <c r="PMN51" s="276" t="s">
        <v>150</v>
      </c>
      <c r="PMO51" s="464"/>
      <c r="PMP51" s="464"/>
      <c r="PMQ51" s="467"/>
      <c r="PMR51" s="467"/>
      <c r="PMS51" s="467"/>
      <c r="PMT51" s="467"/>
      <c r="PMU51" s="284">
        <v>7500000</v>
      </c>
      <c r="PMV51" s="276" t="s">
        <v>150</v>
      </c>
      <c r="PMW51" s="464"/>
      <c r="PMX51" s="464"/>
      <c r="PMY51" s="467"/>
      <c r="PMZ51" s="467"/>
      <c r="PNA51" s="467"/>
      <c r="PNB51" s="467"/>
      <c r="PNC51" s="284">
        <v>7500000</v>
      </c>
      <c r="PND51" s="276" t="s">
        <v>150</v>
      </c>
      <c r="PNE51" s="464"/>
      <c r="PNF51" s="464"/>
      <c r="PNG51" s="467"/>
      <c r="PNH51" s="467"/>
      <c r="PNI51" s="467"/>
      <c r="PNJ51" s="467"/>
      <c r="PNK51" s="284">
        <v>7500000</v>
      </c>
      <c r="PNL51" s="276" t="s">
        <v>150</v>
      </c>
      <c r="PNM51" s="464"/>
      <c r="PNN51" s="464"/>
      <c r="PNO51" s="467"/>
      <c r="PNP51" s="467"/>
      <c r="PNQ51" s="467"/>
      <c r="PNR51" s="467"/>
      <c r="PNS51" s="284">
        <v>7500000</v>
      </c>
      <c r="PNT51" s="276" t="s">
        <v>150</v>
      </c>
      <c r="PNU51" s="464"/>
      <c r="PNV51" s="464"/>
      <c r="PNW51" s="467"/>
      <c r="PNX51" s="467"/>
      <c r="PNY51" s="467"/>
      <c r="PNZ51" s="467"/>
      <c r="POA51" s="284">
        <v>7500000</v>
      </c>
      <c r="POB51" s="276" t="s">
        <v>150</v>
      </c>
      <c r="POC51" s="464"/>
      <c r="POD51" s="464"/>
      <c r="POE51" s="467"/>
      <c r="POF51" s="467"/>
      <c r="POG51" s="467"/>
      <c r="POH51" s="467"/>
      <c r="POI51" s="284">
        <v>7500000</v>
      </c>
      <c r="POJ51" s="276" t="s">
        <v>150</v>
      </c>
      <c r="POK51" s="464"/>
      <c r="POL51" s="464"/>
      <c r="POM51" s="467"/>
      <c r="PON51" s="467"/>
      <c r="POO51" s="467"/>
      <c r="POP51" s="467"/>
      <c r="POQ51" s="284">
        <v>7500000</v>
      </c>
      <c r="POR51" s="276" t="s">
        <v>150</v>
      </c>
      <c r="POS51" s="464"/>
      <c r="POT51" s="464"/>
      <c r="POU51" s="467"/>
      <c r="POV51" s="467"/>
      <c r="POW51" s="467"/>
      <c r="POX51" s="467"/>
      <c r="POY51" s="284">
        <v>7500000</v>
      </c>
      <c r="POZ51" s="276" t="s">
        <v>150</v>
      </c>
      <c r="PPA51" s="464"/>
      <c r="PPB51" s="464"/>
      <c r="PPC51" s="467"/>
      <c r="PPD51" s="467"/>
      <c r="PPE51" s="467"/>
      <c r="PPF51" s="467"/>
      <c r="PPG51" s="284">
        <v>7500000</v>
      </c>
      <c r="PPH51" s="276" t="s">
        <v>150</v>
      </c>
      <c r="PPI51" s="464"/>
      <c r="PPJ51" s="464"/>
      <c r="PPK51" s="467"/>
      <c r="PPL51" s="467"/>
      <c r="PPM51" s="467"/>
      <c r="PPN51" s="467"/>
      <c r="PPO51" s="284">
        <v>7500000</v>
      </c>
      <c r="PPP51" s="276" t="s">
        <v>150</v>
      </c>
      <c r="PPQ51" s="464"/>
      <c r="PPR51" s="464"/>
      <c r="PPS51" s="467"/>
      <c r="PPT51" s="467"/>
      <c r="PPU51" s="467"/>
      <c r="PPV51" s="467"/>
      <c r="PPW51" s="284">
        <v>7500000</v>
      </c>
      <c r="PPX51" s="276" t="s">
        <v>150</v>
      </c>
      <c r="PPY51" s="464"/>
      <c r="PPZ51" s="464"/>
      <c r="PQA51" s="467"/>
      <c r="PQB51" s="467"/>
      <c r="PQC51" s="467"/>
      <c r="PQD51" s="467"/>
      <c r="PQE51" s="284">
        <v>7500000</v>
      </c>
      <c r="PQF51" s="276" t="s">
        <v>150</v>
      </c>
      <c r="PQG51" s="464"/>
      <c r="PQH51" s="464"/>
      <c r="PQI51" s="467"/>
      <c r="PQJ51" s="467"/>
      <c r="PQK51" s="467"/>
      <c r="PQL51" s="467"/>
      <c r="PQM51" s="284">
        <v>7500000</v>
      </c>
      <c r="PQN51" s="276" t="s">
        <v>150</v>
      </c>
      <c r="PQO51" s="464"/>
      <c r="PQP51" s="464"/>
      <c r="PQQ51" s="467"/>
      <c r="PQR51" s="467"/>
      <c r="PQS51" s="467"/>
      <c r="PQT51" s="467"/>
      <c r="PQU51" s="284">
        <v>7500000</v>
      </c>
      <c r="PQV51" s="276" t="s">
        <v>150</v>
      </c>
      <c r="PQW51" s="464"/>
      <c r="PQX51" s="464"/>
      <c r="PQY51" s="467"/>
      <c r="PQZ51" s="467"/>
      <c r="PRA51" s="467"/>
      <c r="PRB51" s="467"/>
      <c r="PRC51" s="284">
        <v>7500000</v>
      </c>
      <c r="PRD51" s="276" t="s">
        <v>150</v>
      </c>
      <c r="PRE51" s="464"/>
      <c r="PRF51" s="464"/>
      <c r="PRG51" s="467"/>
      <c r="PRH51" s="467"/>
      <c r="PRI51" s="467"/>
      <c r="PRJ51" s="467"/>
      <c r="PRK51" s="284">
        <v>7500000</v>
      </c>
      <c r="PRL51" s="276" t="s">
        <v>150</v>
      </c>
      <c r="PRM51" s="464"/>
      <c r="PRN51" s="464"/>
      <c r="PRO51" s="467"/>
      <c r="PRP51" s="467"/>
      <c r="PRQ51" s="467"/>
      <c r="PRR51" s="467"/>
      <c r="PRS51" s="284">
        <v>7500000</v>
      </c>
      <c r="PRT51" s="276" t="s">
        <v>150</v>
      </c>
      <c r="PRU51" s="464"/>
      <c r="PRV51" s="464"/>
      <c r="PRW51" s="467"/>
      <c r="PRX51" s="467"/>
      <c r="PRY51" s="467"/>
      <c r="PRZ51" s="467"/>
      <c r="PSA51" s="284">
        <v>7500000</v>
      </c>
      <c r="PSB51" s="276" t="s">
        <v>150</v>
      </c>
      <c r="PSC51" s="464"/>
      <c r="PSD51" s="464"/>
      <c r="PSE51" s="467"/>
      <c r="PSF51" s="467"/>
      <c r="PSG51" s="467"/>
      <c r="PSH51" s="467"/>
      <c r="PSI51" s="284">
        <v>7500000</v>
      </c>
      <c r="PSJ51" s="276" t="s">
        <v>150</v>
      </c>
      <c r="PSK51" s="464"/>
      <c r="PSL51" s="464"/>
      <c r="PSM51" s="467"/>
      <c r="PSN51" s="467"/>
      <c r="PSO51" s="467"/>
      <c r="PSP51" s="467"/>
      <c r="PSQ51" s="284">
        <v>7500000</v>
      </c>
      <c r="PSR51" s="276" t="s">
        <v>150</v>
      </c>
      <c r="PSS51" s="464"/>
      <c r="PST51" s="464"/>
      <c r="PSU51" s="467"/>
      <c r="PSV51" s="467"/>
      <c r="PSW51" s="467"/>
      <c r="PSX51" s="467"/>
      <c r="PSY51" s="284">
        <v>7500000</v>
      </c>
      <c r="PSZ51" s="276" t="s">
        <v>150</v>
      </c>
      <c r="PTA51" s="464"/>
      <c r="PTB51" s="464"/>
      <c r="PTC51" s="467"/>
      <c r="PTD51" s="467"/>
      <c r="PTE51" s="467"/>
      <c r="PTF51" s="467"/>
      <c r="PTG51" s="284">
        <v>7500000</v>
      </c>
      <c r="PTH51" s="276" t="s">
        <v>150</v>
      </c>
      <c r="PTI51" s="464"/>
      <c r="PTJ51" s="464"/>
      <c r="PTK51" s="467"/>
      <c r="PTL51" s="467"/>
      <c r="PTM51" s="467"/>
      <c r="PTN51" s="467"/>
      <c r="PTO51" s="284">
        <v>7500000</v>
      </c>
      <c r="PTP51" s="276" t="s">
        <v>150</v>
      </c>
      <c r="PTQ51" s="464"/>
      <c r="PTR51" s="464"/>
      <c r="PTS51" s="467"/>
      <c r="PTT51" s="467"/>
      <c r="PTU51" s="467"/>
      <c r="PTV51" s="467"/>
      <c r="PTW51" s="284">
        <v>7500000</v>
      </c>
      <c r="PTX51" s="276" t="s">
        <v>150</v>
      </c>
      <c r="PTY51" s="464"/>
      <c r="PTZ51" s="464"/>
      <c r="PUA51" s="467"/>
      <c r="PUB51" s="467"/>
      <c r="PUC51" s="467"/>
      <c r="PUD51" s="467"/>
      <c r="PUE51" s="284">
        <v>7500000</v>
      </c>
      <c r="PUF51" s="276" t="s">
        <v>150</v>
      </c>
      <c r="PUG51" s="464"/>
      <c r="PUH51" s="464"/>
      <c r="PUI51" s="467"/>
      <c r="PUJ51" s="467"/>
      <c r="PUK51" s="467"/>
      <c r="PUL51" s="467"/>
      <c r="PUM51" s="284">
        <v>7500000</v>
      </c>
      <c r="PUN51" s="276" t="s">
        <v>150</v>
      </c>
      <c r="PUO51" s="464"/>
      <c r="PUP51" s="464"/>
      <c r="PUQ51" s="467"/>
      <c r="PUR51" s="467"/>
      <c r="PUS51" s="467"/>
      <c r="PUT51" s="467"/>
      <c r="PUU51" s="284">
        <v>7500000</v>
      </c>
      <c r="PUV51" s="276" t="s">
        <v>150</v>
      </c>
      <c r="PUW51" s="464"/>
      <c r="PUX51" s="464"/>
      <c r="PUY51" s="467"/>
      <c r="PUZ51" s="467"/>
      <c r="PVA51" s="467"/>
      <c r="PVB51" s="467"/>
      <c r="PVC51" s="284">
        <v>7500000</v>
      </c>
      <c r="PVD51" s="276" t="s">
        <v>150</v>
      </c>
      <c r="PVE51" s="464"/>
      <c r="PVF51" s="464"/>
      <c r="PVG51" s="467"/>
      <c r="PVH51" s="467"/>
      <c r="PVI51" s="467"/>
      <c r="PVJ51" s="467"/>
      <c r="PVK51" s="284">
        <v>7500000</v>
      </c>
      <c r="PVL51" s="276" t="s">
        <v>150</v>
      </c>
      <c r="PVM51" s="464"/>
      <c r="PVN51" s="464"/>
      <c r="PVO51" s="467"/>
      <c r="PVP51" s="467"/>
      <c r="PVQ51" s="467"/>
      <c r="PVR51" s="467"/>
      <c r="PVS51" s="284">
        <v>7500000</v>
      </c>
      <c r="PVT51" s="276" t="s">
        <v>150</v>
      </c>
      <c r="PVU51" s="464"/>
      <c r="PVV51" s="464"/>
      <c r="PVW51" s="467"/>
      <c r="PVX51" s="467"/>
      <c r="PVY51" s="467"/>
      <c r="PVZ51" s="467"/>
      <c r="PWA51" s="284">
        <v>7500000</v>
      </c>
      <c r="PWB51" s="276" t="s">
        <v>150</v>
      </c>
      <c r="PWC51" s="464"/>
      <c r="PWD51" s="464"/>
      <c r="PWE51" s="467"/>
      <c r="PWF51" s="467"/>
      <c r="PWG51" s="467"/>
      <c r="PWH51" s="467"/>
      <c r="PWI51" s="284">
        <v>7500000</v>
      </c>
      <c r="PWJ51" s="276" t="s">
        <v>150</v>
      </c>
      <c r="PWK51" s="464"/>
      <c r="PWL51" s="464"/>
      <c r="PWM51" s="467"/>
      <c r="PWN51" s="467"/>
      <c r="PWO51" s="467"/>
      <c r="PWP51" s="467"/>
      <c r="PWQ51" s="284">
        <v>7500000</v>
      </c>
      <c r="PWR51" s="276" t="s">
        <v>150</v>
      </c>
      <c r="PWS51" s="464"/>
      <c r="PWT51" s="464"/>
      <c r="PWU51" s="467"/>
      <c r="PWV51" s="467"/>
      <c r="PWW51" s="467"/>
      <c r="PWX51" s="467"/>
      <c r="PWY51" s="284">
        <v>7500000</v>
      </c>
      <c r="PWZ51" s="276" t="s">
        <v>150</v>
      </c>
      <c r="PXA51" s="464"/>
      <c r="PXB51" s="464"/>
      <c r="PXC51" s="467"/>
      <c r="PXD51" s="467"/>
      <c r="PXE51" s="467"/>
      <c r="PXF51" s="467"/>
      <c r="PXG51" s="284">
        <v>7500000</v>
      </c>
      <c r="PXH51" s="276" t="s">
        <v>150</v>
      </c>
      <c r="PXI51" s="464"/>
      <c r="PXJ51" s="464"/>
      <c r="PXK51" s="467"/>
      <c r="PXL51" s="467"/>
      <c r="PXM51" s="467"/>
      <c r="PXN51" s="467"/>
      <c r="PXO51" s="284">
        <v>7500000</v>
      </c>
      <c r="PXP51" s="276" t="s">
        <v>150</v>
      </c>
      <c r="PXQ51" s="464"/>
      <c r="PXR51" s="464"/>
      <c r="PXS51" s="467"/>
      <c r="PXT51" s="467"/>
      <c r="PXU51" s="467"/>
      <c r="PXV51" s="467"/>
      <c r="PXW51" s="284">
        <v>7500000</v>
      </c>
      <c r="PXX51" s="276" t="s">
        <v>150</v>
      </c>
      <c r="PXY51" s="464"/>
      <c r="PXZ51" s="464"/>
      <c r="PYA51" s="467"/>
      <c r="PYB51" s="467"/>
      <c r="PYC51" s="467"/>
      <c r="PYD51" s="467"/>
      <c r="PYE51" s="284">
        <v>7500000</v>
      </c>
      <c r="PYF51" s="276" t="s">
        <v>150</v>
      </c>
      <c r="PYG51" s="464"/>
      <c r="PYH51" s="464"/>
      <c r="PYI51" s="467"/>
      <c r="PYJ51" s="467"/>
      <c r="PYK51" s="467"/>
      <c r="PYL51" s="467"/>
      <c r="PYM51" s="284">
        <v>7500000</v>
      </c>
      <c r="PYN51" s="276" t="s">
        <v>150</v>
      </c>
      <c r="PYO51" s="464"/>
      <c r="PYP51" s="464"/>
      <c r="PYQ51" s="467"/>
      <c r="PYR51" s="467"/>
      <c r="PYS51" s="467"/>
      <c r="PYT51" s="467"/>
      <c r="PYU51" s="284">
        <v>7500000</v>
      </c>
      <c r="PYV51" s="276" t="s">
        <v>150</v>
      </c>
      <c r="PYW51" s="464"/>
      <c r="PYX51" s="464"/>
      <c r="PYY51" s="467"/>
      <c r="PYZ51" s="467"/>
      <c r="PZA51" s="467"/>
      <c r="PZB51" s="467"/>
      <c r="PZC51" s="284">
        <v>7500000</v>
      </c>
      <c r="PZD51" s="276" t="s">
        <v>150</v>
      </c>
      <c r="PZE51" s="464"/>
      <c r="PZF51" s="464"/>
      <c r="PZG51" s="467"/>
      <c r="PZH51" s="467"/>
      <c r="PZI51" s="467"/>
      <c r="PZJ51" s="467"/>
      <c r="PZK51" s="284">
        <v>7500000</v>
      </c>
      <c r="PZL51" s="276" t="s">
        <v>150</v>
      </c>
      <c r="PZM51" s="464"/>
      <c r="PZN51" s="464"/>
      <c r="PZO51" s="467"/>
      <c r="PZP51" s="467"/>
      <c r="PZQ51" s="467"/>
      <c r="PZR51" s="467"/>
      <c r="PZS51" s="284">
        <v>7500000</v>
      </c>
      <c r="PZT51" s="276" t="s">
        <v>150</v>
      </c>
      <c r="PZU51" s="464"/>
      <c r="PZV51" s="464"/>
      <c r="PZW51" s="467"/>
      <c r="PZX51" s="467"/>
      <c r="PZY51" s="467"/>
      <c r="PZZ51" s="467"/>
      <c r="QAA51" s="284">
        <v>7500000</v>
      </c>
      <c r="QAB51" s="276" t="s">
        <v>150</v>
      </c>
      <c r="QAC51" s="464"/>
      <c r="QAD51" s="464"/>
      <c r="QAE51" s="467"/>
      <c r="QAF51" s="467"/>
      <c r="QAG51" s="467"/>
      <c r="QAH51" s="467"/>
      <c r="QAI51" s="284">
        <v>7500000</v>
      </c>
      <c r="QAJ51" s="276" t="s">
        <v>150</v>
      </c>
      <c r="QAK51" s="464"/>
      <c r="QAL51" s="464"/>
      <c r="QAM51" s="467"/>
      <c r="QAN51" s="467"/>
      <c r="QAO51" s="467"/>
      <c r="QAP51" s="467"/>
      <c r="QAQ51" s="284">
        <v>7500000</v>
      </c>
      <c r="QAR51" s="276" t="s">
        <v>150</v>
      </c>
      <c r="QAS51" s="464"/>
      <c r="QAT51" s="464"/>
      <c r="QAU51" s="467"/>
      <c r="QAV51" s="467"/>
      <c r="QAW51" s="467"/>
      <c r="QAX51" s="467"/>
      <c r="QAY51" s="284">
        <v>7500000</v>
      </c>
      <c r="QAZ51" s="276" t="s">
        <v>150</v>
      </c>
      <c r="QBA51" s="464"/>
      <c r="QBB51" s="464"/>
      <c r="QBC51" s="467"/>
      <c r="QBD51" s="467"/>
      <c r="QBE51" s="467"/>
      <c r="QBF51" s="467"/>
      <c r="QBG51" s="284">
        <v>7500000</v>
      </c>
      <c r="QBH51" s="276" t="s">
        <v>150</v>
      </c>
      <c r="QBI51" s="464"/>
      <c r="QBJ51" s="464"/>
      <c r="QBK51" s="467"/>
      <c r="QBL51" s="467"/>
      <c r="QBM51" s="467"/>
      <c r="QBN51" s="467"/>
      <c r="QBO51" s="284">
        <v>7500000</v>
      </c>
      <c r="QBP51" s="276" t="s">
        <v>150</v>
      </c>
      <c r="QBQ51" s="464"/>
      <c r="QBR51" s="464"/>
      <c r="QBS51" s="467"/>
      <c r="QBT51" s="467"/>
      <c r="QBU51" s="467"/>
      <c r="QBV51" s="467"/>
      <c r="QBW51" s="284">
        <v>7500000</v>
      </c>
      <c r="QBX51" s="276" t="s">
        <v>150</v>
      </c>
      <c r="QBY51" s="464"/>
      <c r="QBZ51" s="464"/>
      <c r="QCA51" s="467"/>
      <c r="QCB51" s="467"/>
      <c r="QCC51" s="467"/>
      <c r="QCD51" s="467"/>
      <c r="QCE51" s="284">
        <v>7500000</v>
      </c>
      <c r="QCF51" s="276" t="s">
        <v>150</v>
      </c>
      <c r="QCG51" s="464"/>
      <c r="QCH51" s="464"/>
      <c r="QCI51" s="467"/>
      <c r="QCJ51" s="467"/>
      <c r="QCK51" s="467"/>
      <c r="QCL51" s="467"/>
      <c r="QCM51" s="284">
        <v>7500000</v>
      </c>
      <c r="QCN51" s="276" t="s">
        <v>150</v>
      </c>
      <c r="QCO51" s="464"/>
      <c r="QCP51" s="464"/>
      <c r="QCQ51" s="467"/>
      <c r="QCR51" s="467"/>
      <c r="QCS51" s="467"/>
      <c r="QCT51" s="467"/>
      <c r="QCU51" s="284">
        <v>7500000</v>
      </c>
      <c r="QCV51" s="276" t="s">
        <v>150</v>
      </c>
      <c r="QCW51" s="464"/>
      <c r="QCX51" s="464"/>
      <c r="QCY51" s="467"/>
      <c r="QCZ51" s="467"/>
      <c r="QDA51" s="467"/>
      <c r="QDB51" s="467"/>
      <c r="QDC51" s="284">
        <v>7500000</v>
      </c>
      <c r="QDD51" s="276" t="s">
        <v>150</v>
      </c>
      <c r="QDE51" s="464"/>
      <c r="QDF51" s="464"/>
      <c r="QDG51" s="467"/>
      <c r="QDH51" s="467"/>
      <c r="QDI51" s="467"/>
      <c r="QDJ51" s="467"/>
      <c r="QDK51" s="284">
        <v>7500000</v>
      </c>
      <c r="QDL51" s="276" t="s">
        <v>150</v>
      </c>
      <c r="QDM51" s="464"/>
      <c r="QDN51" s="464"/>
      <c r="QDO51" s="467"/>
      <c r="QDP51" s="467"/>
      <c r="QDQ51" s="467"/>
      <c r="QDR51" s="467"/>
      <c r="QDS51" s="284">
        <v>7500000</v>
      </c>
      <c r="QDT51" s="276" t="s">
        <v>150</v>
      </c>
      <c r="QDU51" s="464"/>
      <c r="QDV51" s="464"/>
      <c r="QDW51" s="467"/>
      <c r="QDX51" s="467"/>
      <c r="QDY51" s="467"/>
      <c r="QDZ51" s="467"/>
      <c r="QEA51" s="284">
        <v>7500000</v>
      </c>
      <c r="QEB51" s="276" t="s">
        <v>150</v>
      </c>
      <c r="QEC51" s="464"/>
      <c r="QED51" s="464"/>
      <c r="QEE51" s="467"/>
      <c r="QEF51" s="467"/>
      <c r="QEG51" s="467"/>
      <c r="QEH51" s="467"/>
      <c r="QEI51" s="284">
        <v>7500000</v>
      </c>
      <c r="QEJ51" s="276" t="s">
        <v>150</v>
      </c>
      <c r="QEK51" s="464"/>
      <c r="QEL51" s="464"/>
      <c r="QEM51" s="467"/>
      <c r="QEN51" s="467"/>
      <c r="QEO51" s="467"/>
      <c r="QEP51" s="467"/>
      <c r="QEQ51" s="284">
        <v>7500000</v>
      </c>
      <c r="QER51" s="276" t="s">
        <v>150</v>
      </c>
      <c r="QES51" s="464"/>
      <c r="QET51" s="464"/>
      <c r="QEU51" s="467"/>
      <c r="QEV51" s="467"/>
      <c r="QEW51" s="467"/>
      <c r="QEX51" s="467"/>
      <c r="QEY51" s="284">
        <v>7500000</v>
      </c>
      <c r="QEZ51" s="276" t="s">
        <v>150</v>
      </c>
      <c r="QFA51" s="464"/>
      <c r="QFB51" s="464"/>
      <c r="QFC51" s="467"/>
      <c r="QFD51" s="467"/>
      <c r="QFE51" s="467"/>
      <c r="QFF51" s="467"/>
      <c r="QFG51" s="284">
        <v>7500000</v>
      </c>
      <c r="QFH51" s="276" t="s">
        <v>150</v>
      </c>
      <c r="QFI51" s="464"/>
      <c r="QFJ51" s="464"/>
      <c r="QFK51" s="467"/>
      <c r="QFL51" s="467"/>
      <c r="QFM51" s="467"/>
      <c r="QFN51" s="467"/>
      <c r="QFO51" s="284">
        <v>7500000</v>
      </c>
      <c r="QFP51" s="276" t="s">
        <v>150</v>
      </c>
      <c r="QFQ51" s="464"/>
      <c r="QFR51" s="464"/>
      <c r="QFS51" s="467"/>
      <c r="QFT51" s="467"/>
      <c r="QFU51" s="467"/>
      <c r="QFV51" s="467"/>
      <c r="QFW51" s="284">
        <v>7500000</v>
      </c>
      <c r="QFX51" s="276" t="s">
        <v>150</v>
      </c>
      <c r="QFY51" s="464"/>
      <c r="QFZ51" s="464"/>
      <c r="QGA51" s="467"/>
      <c r="QGB51" s="467"/>
      <c r="QGC51" s="467"/>
      <c r="QGD51" s="467"/>
      <c r="QGE51" s="284">
        <v>7500000</v>
      </c>
      <c r="QGF51" s="276" t="s">
        <v>150</v>
      </c>
      <c r="QGG51" s="464"/>
      <c r="QGH51" s="464"/>
      <c r="QGI51" s="467"/>
      <c r="QGJ51" s="467"/>
      <c r="QGK51" s="467"/>
      <c r="QGL51" s="467"/>
      <c r="QGM51" s="284">
        <v>7500000</v>
      </c>
      <c r="QGN51" s="276" t="s">
        <v>150</v>
      </c>
      <c r="QGO51" s="464"/>
      <c r="QGP51" s="464"/>
      <c r="QGQ51" s="467"/>
      <c r="QGR51" s="467"/>
      <c r="QGS51" s="467"/>
      <c r="QGT51" s="467"/>
      <c r="QGU51" s="284">
        <v>7500000</v>
      </c>
      <c r="QGV51" s="276" t="s">
        <v>150</v>
      </c>
      <c r="QGW51" s="464"/>
      <c r="QGX51" s="464"/>
      <c r="QGY51" s="467"/>
      <c r="QGZ51" s="467"/>
      <c r="QHA51" s="467"/>
      <c r="QHB51" s="467"/>
      <c r="QHC51" s="284">
        <v>7500000</v>
      </c>
      <c r="QHD51" s="276" t="s">
        <v>150</v>
      </c>
      <c r="QHE51" s="464"/>
      <c r="QHF51" s="464"/>
      <c r="QHG51" s="467"/>
      <c r="QHH51" s="467"/>
      <c r="QHI51" s="467"/>
      <c r="QHJ51" s="467"/>
      <c r="QHK51" s="284">
        <v>7500000</v>
      </c>
      <c r="QHL51" s="276" t="s">
        <v>150</v>
      </c>
      <c r="QHM51" s="464"/>
      <c r="QHN51" s="464"/>
      <c r="QHO51" s="467"/>
      <c r="QHP51" s="467"/>
      <c r="QHQ51" s="467"/>
      <c r="QHR51" s="467"/>
      <c r="QHS51" s="284">
        <v>7500000</v>
      </c>
      <c r="QHT51" s="276" t="s">
        <v>150</v>
      </c>
      <c r="QHU51" s="464"/>
      <c r="QHV51" s="464"/>
      <c r="QHW51" s="467"/>
      <c r="QHX51" s="467"/>
      <c r="QHY51" s="467"/>
      <c r="QHZ51" s="467"/>
      <c r="QIA51" s="284">
        <v>7500000</v>
      </c>
      <c r="QIB51" s="276" t="s">
        <v>150</v>
      </c>
      <c r="QIC51" s="464"/>
      <c r="QID51" s="464"/>
      <c r="QIE51" s="467"/>
      <c r="QIF51" s="467"/>
      <c r="QIG51" s="467"/>
      <c r="QIH51" s="467"/>
      <c r="QII51" s="284">
        <v>7500000</v>
      </c>
      <c r="QIJ51" s="276" t="s">
        <v>150</v>
      </c>
      <c r="QIK51" s="464"/>
      <c r="QIL51" s="464"/>
      <c r="QIM51" s="467"/>
      <c r="QIN51" s="467"/>
      <c r="QIO51" s="467"/>
      <c r="QIP51" s="467"/>
      <c r="QIQ51" s="284">
        <v>7500000</v>
      </c>
      <c r="QIR51" s="276" t="s">
        <v>150</v>
      </c>
      <c r="QIS51" s="464"/>
      <c r="QIT51" s="464"/>
      <c r="QIU51" s="467"/>
      <c r="QIV51" s="467"/>
      <c r="QIW51" s="467"/>
      <c r="QIX51" s="467"/>
      <c r="QIY51" s="284">
        <v>7500000</v>
      </c>
      <c r="QIZ51" s="276" t="s">
        <v>150</v>
      </c>
      <c r="QJA51" s="464"/>
      <c r="QJB51" s="464"/>
      <c r="QJC51" s="467"/>
      <c r="QJD51" s="467"/>
      <c r="QJE51" s="467"/>
      <c r="QJF51" s="467"/>
      <c r="QJG51" s="284">
        <v>7500000</v>
      </c>
      <c r="QJH51" s="276" t="s">
        <v>150</v>
      </c>
      <c r="QJI51" s="464"/>
      <c r="QJJ51" s="464"/>
      <c r="QJK51" s="467"/>
      <c r="QJL51" s="467"/>
      <c r="QJM51" s="467"/>
      <c r="QJN51" s="467"/>
      <c r="QJO51" s="284">
        <v>7500000</v>
      </c>
      <c r="QJP51" s="276" t="s">
        <v>150</v>
      </c>
      <c r="QJQ51" s="464"/>
      <c r="QJR51" s="464"/>
      <c r="QJS51" s="467"/>
      <c r="QJT51" s="467"/>
      <c r="QJU51" s="467"/>
      <c r="QJV51" s="467"/>
      <c r="QJW51" s="284">
        <v>7500000</v>
      </c>
      <c r="QJX51" s="276" t="s">
        <v>150</v>
      </c>
      <c r="QJY51" s="464"/>
      <c r="QJZ51" s="464"/>
      <c r="QKA51" s="467"/>
      <c r="QKB51" s="467"/>
      <c r="QKC51" s="467"/>
      <c r="QKD51" s="467"/>
      <c r="QKE51" s="284">
        <v>7500000</v>
      </c>
      <c r="QKF51" s="276" t="s">
        <v>150</v>
      </c>
      <c r="QKG51" s="464"/>
      <c r="QKH51" s="464"/>
      <c r="QKI51" s="467"/>
      <c r="QKJ51" s="467"/>
      <c r="QKK51" s="467"/>
      <c r="QKL51" s="467"/>
      <c r="QKM51" s="284">
        <v>7500000</v>
      </c>
      <c r="QKN51" s="276" t="s">
        <v>150</v>
      </c>
      <c r="QKO51" s="464"/>
      <c r="QKP51" s="464"/>
      <c r="QKQ51" s="467"/>
      <c r="QKR51" s="467"/>
      <c r="QKS51" s="467"/>
      <c r="QKT51" s="467"/>
      <c r="QKU51" s="284">
        <v>7500000</v>
      </c>
      <c r="QKV51" s="276" t="s">
        <v>150</v>
      </c>
      <c r="QKW51" s="464"/>
      <c r="QKX51" s="464"/>
      <c r="QKY51" s="467"/>
      <c r="QKZ51" s="467"/>
      <c r="QLA51" s="467"/>
      <c r="QLB51" s="467"/>
      <c r="QLC51" s="284">
        <v>7500000</v>
      </c>
      <c r="QLD51" s="276" t="s">
        <v>150</v>
      </c>
      <c r="QLE51" s="464"/>
      <c r="QLF51" s="464"/>
      <c r="QLG51" s="467"/>
      <c r="QLH51" s="467"/>
      <c r="QLI51" s="467"/>
      <c r="QLJ51" s="467"/>
      <c r="QLK51" s="284">
        <v>7500000</v>
      </c>
      <c r="QLL51" s="276" t="s">
        <v>150</v>
      </c>
      <c r="QLM51" s="464"/>
      <c r="QLN51" s="464"/>
      <c r="QLO51" s="467"/>
      <c r="QLP51" s="467"/>
      <c r="QLQ51" s="467"/>
      <c r="QLR51" s="467"/>
      <c r="QLS51" s="284">
        <v>7500000</v>
      </c>
      <c r="QLT51" s="276" t="s">
        <v>150</v>
      </c>
      <c r="QLU51" s="464"/>
      <c r="QLV51" s="464"/>
      <c r="QLW51" s="467"/>
      <c r="QLX51" s="467"/>
      <c r="QLY51" s="467"/>
      <c r="QLZ51" s="467"/>
      <c r="QMA51" s="284">
        <v>7500000</v>
      </c>
      <c r="QMB51" s="276" t="s">
        <v>150</v>
      </c>
      <c r="QMC51" s="464"/>
      <c r="QMD51" s="464"/>
      <c r="QME51" s="467"/>
      <c r="QMF51" s="467"/>
      <c r="QMG51" s="467"/>
      <c r="QMH51" s="467"/>
      <c r="QMI51" s="284">
        <v>7500000</v>
      </c>
      <c r="QMJ51" s="276" t="s">
        <v>150</v>
      </c>
      <c r="QMK51" s="464"/>
      <c r="QML51" s="464"/>
      <c r="QMM51" s="467"/>
      <c r="QMN51" s="467"/>
      <c r="QMO51" s="467"/>
      <c r="QMP51" s="467"/>
      <c r="QMQ51" s="284">
        <v>7500000</v>
      </c>
      <c r="QMR51" s="276" t="s">
        <v>150</v>
      </c>
      <c r="QMS51" s="464"/>
      <c r="QMT51" s="464"/>
      <c r="QMU51" s="467"/>
      <c r="QMV51" s="467"/>
      <c r="QMW51" s="467"/>
      <c r="QMX51" s="467"/>
      <c r="QMY51" s="284">
        <v>7500000</v>
      </c>
      <c r="QMZ51" s="276" t="s">
        <v>150</v>
      </c>
      <c r="QNA51" s="464"/>
      <c r="QNB51" s="464"/>
      <c r="QNC51" s="467"/>
      <c r="QND51" s="467"/>
      <c r="QNE51" s="467"/>
      <c r="QNF51" s="467"/>
      <c r="QNG51" s="284">
        <v>7500000</v>
      </c>
      <c r="QNH51" s="276" t="s">
        <v>150</v>
      </c>
      <c r="QNI51" s="464"/>
      <c r="QNJ51" s="464"/>
      <c r="QNK51" s="467"/>
      <c r="QNL51" s="467"/>
      <c r="QNM51" s="467"/>
      <c r="QNN51" s="467"/>
      <c r="QNO51" s="284">
        <v>7500000</v>
      </c>
      <c r="QNP51" s="276" t="s">
        <v>150</v>
      </c>
      <c r="QNQ51" s="464"/>
      <c r="QNR51" s="464"/>
      <c r="QNS51" s="467"/>
      <c r="QNT51" s="467"/>
      <c r="QNU51" s="467"/>
      <c r="QNV51" s="467"/>
      <c r="QNW51" s="284">
        <v>7500000</v>
      </c>
      <c r="QNX51" s="276" t="s">
        <v>150</v>
      </c>
      <c r="QNY51" s="464"/>
      <c r="QNZ51" s="464"/>
      <c r="QOA51" s="467"/>
      <c r="QOB51" s="467"/>
      <c r="QOC51" s="467"/>
      <c r="QOD51" s="467"/>
      <c r="QOE51" s="284">
        <v>7500000</v>
      </c>
      <c r="QOF51" s="276" t="s">
        <v>150</v>
      </c>
      <c r="QOG51" s="464"/>
      <c r="QOH51" s="464"/>
      <c r="QOI51" s="467"/>
      <c r="QOJ51" s="467"/>
      <c r="QOK51" s="467"/>
      <c r="QOL51" s="467"/>
      <c r="QOM51" s="284">
        <v>7500000</v>
      </c>
      <c r="QON51" s="276" t="s">
        <v>150</v>
      </c>
      <c r="QOO51" s="464"/>
      <c r="QOP51" s="464"/>
      <c r="QOQ51" s="467"/>
      <c r="QOR51" s="467"/>
      <c r="QOS51" s="467"/>
      <c r="QOT51" s="467"/>
      <c r="QOU51" s="284">
        <v>7500000</v>
      </c>
      <c r="QOV51" s="276" t="s">
        <v>150</v>
      </c>
      <c r="QOW51" s="464"/>
      <c r="QOX51" s="464"/>
      <c r="QOY51" s="467"/>
      <c r="QOZ51" s="467"/>
      <c r="QPA51" s="467"/>
      <c r="QPB51" s="467"/>
      <c r="QPC51" s="284">
        <v>7500000</v>
      </c>
      <c r="QPD51" s="276" t="s">
        <v>150</v>
      </c>
      <c r="QPE51" s="464"/>
      <c r="QPF51" s="464"/>
      <c r="QPG51" s="467"/>
      <c r="QPH51" s="467"/>
      <c r="QPI51" s="467"/>
      <c r="QPJ51" s="467"/>
      <c r="QPK51" s="284">
        <v>7500000</v>
      </c>
      <c r="QPL51" s="276" t="s">
        <v>150</v>
      </c>
      <c r="QPM51" s="464"/>
      <c r="QPN51" s="464"/>
      <c r="QPO51" s="467"/>
      <c r="QPP51" s="467"/>
      <c r="QPQ51" s="467"/>
      <c r="QPR51" s="467"/>
      <c r="QPS51" s="284">
        <v>7500000</v>
      </c>
      <c r="QPT51" s="276" t="s">
        <v>150</v>
      </c>
      <c r="QPU51" s="464"/>
      <c r="QPV51" s="464"/>
      <c r="QPW51" s="467"/>
      <c r="QPX51" s="467"/>
      <c r="QPY51" s="467"/>
      <c r="QPZ51" s="467"/>
      <c r="QQA51" s="284">
        <v>7500000</v>
      </c>
      <c r="QQB51" s="276" t="s">
        <v>150</v>
      </c>
      <c r="QQC51" s="464"/>
      <c r="QQD51" s="464"/>
      <c r="QQE51" s="467"/>
      <c r="QQF51" s="467"/>
      <c r="QQG51" s="467"/>
      <c r="QQH51" s="467"/>
      <c r="QQI51" s="284">
        <v>7500000</v>
      </c>
      <c r="QQJ51" s="276" t="s">
        <v>150</v>
      </c>
      <c r="QQK51" s="464"/>
      <c r="QQL51" s="464"/>
      <c r="QQM51" s="467"/>
      <c r="QQN51" s="467"/>
      <c r="QQO51" s="467"/>
      <c r="QQP51" s="467"/>
      <c r="QQQ51" s="284">
        <v>7500000</v>
      </c>
      <c r="QQR51" s="276" t="s">
        <v>150</v>
      </c>
      <c r="QQS51" s="464"/>
      <c r="QQT51" s="464"/>
      <c r="QQU51" s="467"/>
      <c r="QQV51" s="467"/>
      <c r="QQW51" s="467"/>
      <c r="QQX51" s="467"/>
      <c r="QQY51" s="284">
        <v>7500000</v>
      </c>
      <c r="QQZ51" s="276" t="s">
        <v>150</v>
      </c>
      <c r="QRA51" s="464"/>
      <c r="QRB51" s="464"/>
      <c r="QRC51" s="467"/>
      <c r="QRD51" s="467"/>
      <c r="QRE51" s="467"/>
      <c r="QRF51" s="467"/>
      <c r="QRG51" s="284">
        <v>7500000</v>
      </c>
      <c r="QRH51" s="276" t="s">
        <v>150</v>
      </c>
      <c r="QRI51" s="464"/>
      <c r="QRJ51" s="464"/>
      <c r="QRK51" s="467"/>
      <c r="QRL51" s="467"/>
      <c r="QRM51" s="467"/>
      <c r="QRN51" s="467"/>
      <c r="QRO51" s="284">
        <v>7500000</v>
      </c>
      <c r="QRP51" s="276" t="s">
        <v>150</v>
      </c>
      <c r="QRQ51" s="464"/>
      <c r="QRR51" s="464"/>
      <c r="QRS51" s="467"/>
      <c r="QRT51" s="467"/>
      <c r="QRU51" s="467"/>
      <c r="QRV51" s="467"/>
      <c r="QRW51" s="284">
        <v>7500000</v>
      </c>
      <c r="QRX51" s="276" t="s">
        <v>150</v>
      </c>
      <c r="QRY51" s="464"/>
      <c r="QRZ51" s="464"/>
      <c r="QSA51" s="467"/>
      <c r="QSB51" s="467"/>
      <c r="QSC51" s="467"/>
      <c r="QSD51" s="467"/>
      <c r="QSE51" s="284">
        <v>7500000</v>
      </c>
      <c r="QSF51" s="276" t="s">
        <v>150</v>
      </c>
      <c r="QSG51" s="464"/>
      <c r="QSH51" s="464"/>
      <c r="QSI51" s="467"/>
      <c r="QSJ51" s="467"/>
      <c r="QSK51" s="467"/>
      <c r="QSL51" s="467"/>
      <c r="QSM51" s="284">
        <v>7500000</v>
      </c>
      <c r="QSN51" s="276" t="s">
        <v>150</v>
      </c>
      <c r="QSO51" s="464"/>
      <c r="QSP51" s="464"/>
      <c r="QSQ51" s="467"/>
      <c r="QSR51" s="467"/>
      <c r="QSS51" s="467"/>
      <c r="QST51" s="467"/>
      <c r="QSU51" s="284">
        <v>7500000</v>
      </c>
      <c r="QSV51" s="276" t="s">
        <v>150</v>
      </c>
      <c r="QSW51" s="464"/>
      <c r="QSX51" s="464"/>
      <c r="QSY51" s="467"/>
      <c r="QSZ51" s="467"/>
      <c r="QTA51" s="467"/>
      <c r="QTB51" s="467"/>
      <c r="QTC51" s="284">
        <v>7500000</v>
      </c>
      <c r="QTD51" s="276" t="s">
        <v>150</v>
      </c>
      <c r="QTE51" s="464"/>
      <c r="QTF51" s="464"/>
      <c r="QTG51" s="467"/>
      <c r="QTH51" s="467"/>
      <c r="QTI51" s="467"/>
      <c r="QTJ51" s="467"/>
      <c r="QTK51" s="284">
        <v>7500000</v>
      </c>
      <c r="QTL51" s="276" t="s">
        <v>150</v>
      </c>
      <c r="QTM51" s="464"/>
      <c r="QTN51" s="464"/>
      <c r="QTO51" s="467"/>
      <c r="QTP51" s="467"/>
      <c r="QTQ51" s="467"/>
      <c r="QTR51" s="467"/>
      <c r="QTS51" s="284">
        <v>7500000</v>
      </c>
      <c r="QTT51" s="276" t="s">
        <v>150</v>
      </c>
      <c r="QTU51" s="464"/>
      <c r="QTV51" s="464"/>
      <c r="QTW51" s="467"/>
      <c r="QTX51" s="467"/>
      <c r="QTY51" s="467"/>
      <c r="QTZ51" s="467"/>
      <c r="QUA51" s="284">
        <v>7500000</v>
      </c>
      <c r="QUB51" s="276" t="s">
        <v>150</v>
      </c>
      <c r="QUC51" s="464"/>
      <c r="QUD51" s="464"/>
      <c r="QUE51" s="467"/>
      <c r="QUF51" s="467"/>
      <c r="QUG51" s="467"/>
      <c r="QUH51" s="467"/>
      <c r="QUI51" s="284">
        <v>7500000</v>
      </c>
      <c r="QUJ51" s="276" t="s">
        <v>150</v>
      </c>
      <c r="QUK51" s="464"/>
      <c r="QUL51" s="464"/>
      <c r="QUM51" s="467"/>
      <c r="QUN51" s="467"/>
      <c r="QUO51" s="467"/>
      <c r="QUP51" s="467"/>
      <c r="QUQ51" s="284">
        <v>7500000</v>
      </c>
      <c r="QUR51" s="276" t="s">
        <v>150</v>
      </c>
      <c r="QUS51" s="464"/>
      <c r="QUT51" s="464"/>
      <c r="QUU51" s="467"/>
      <c r="QUV51" s="467"/>
      <c r="QUW51" s="467"/>
      <c r="QUX51" s="467"/>
      <c r="QUY51" s="284">
        <v>7500000</v>
      </c>
      <c r="QUZ51" s="276" t="s">
        <v>150</v>
      </c>
      <c r="QVA51" s="464"/>
      <c r="QVB51" s="464"/>
      <c r="QVC51" s="467"/>
      <c r="QVD51" s="467"/>
      <c r="QVE51" s="467"/>
      <c r="QVF51" s="467"/>
      <c r="QVG51" s="284">
        <v>7500000</v>
      </c>
      <c r="QVH51" s="276" t="s">
        <v>150</v>
      </c>
      <c r="QVI51" s="464"/>
      <c r="QVJ51" s="464"/>
      <c r="QVK51" s="467"/>
      <c r="QVL51" s="467"/>
      <c r="QVM51" s="467"/>
      <c r="QVN51" s="467"/>
      <c r="QVO51" s="284">
        <v>7500000</v>
      </c>
      <c r="QVP51" s="276" t="s">
        <v>150</v>
      </c>
      <c r="QVQ51" s="464"/>
      <c r="QVR51" s="464"/>
      <c r="QVS51" s="467"/>
      <c r="QVT51" s="467"/>
      <c r="QVU51" s="467"/>
      <c r="QVV51" s="467"/>
      <c r="QVW51" s="284">
        <v>7500000</v>
      </c>
      <c r="QVX51" s="276" t="s">
        <v>150</v>
      </c>
      <c r="QVY51" s="464"/>
      <c r="QVZ51" s="464"/>
      <c r="QWA51" s="467"/>
      <c r="QWB51" s="467"/>
      <c r="QWC51" s="467"/>
      <c r="QWD51" s="467"/>
      <c r="QWE51" s="284">
        <v>7500000</v>
      </c>
      <c r="QWF51" s="276" t="s">
        <v>150</v>
      </c>
      <c r="QWG51" s="464"/>
      <c r="QWH51" s="464"/>
      <c r="QWI51" s="467"/>
      <c r="QWJ51" s="467"/>
      <c r="QWK51" s="467"/>
      <c r="QWL51" s="467"/>
      <c r="QWM51" s="284">
        <v>7500000</v>
      </c>
      <c r="QWN51" s="276" t="s">
        <v>150</v>
      </c>
      <c r="QWO51" s="464"/>
      <c r="QWP51" s="464"/>
      <c r="QWQ51" s="467"/>
      <c r="QWR51" s="467"/>
      <c r="QWS51" s="467"/>
      <c r="QWT51" s="467"/>
      <c r="QWU51" s="284">
        <v>7500000</v>
      </c>
      <c r="QWV51" s="276" t="s">
        <v>150</v>
      </c>
      <c r="QWW51" s="464"/>
      <c r="QWX51" s="464"/>
      <c r="QWY51" s="467"/>
      <c r="QWZ51" s="467"/>
      <c r="QXA51" s="467"/>
      <c r="QXB51" s="467"/>
      <c r="QXC51" s="284">
        <v>7500000</v>
      </c>
      <c r="QXD51" s="276" t="s">
        <v>150</v>
      </c>
      <c r="QXE51" s="464"/>
      <c r="QXF51" s="464"/>
      <c r="QXG51" s="467"/>
      <c r="QXH51" s="467"/>
      <c r="QXI51" s="467"/>
      <c r="QXJ51" s="467"/>
      <c r="QXK51" s="284">
        <v>7500000</v>
      </c>
      <c r="QXL51" s="276" t="s">
        <v>150</v>
      </c>
      <c r="QXM51" s="464"/>
      <c r="QXN51" s="464"/>
      <c r="QXO51" s="467"/>
      <c r="QXP51" s="467"/>
      <c r="QXQ51" s="467"/>
      <c r="QXR51" s="467"/>
      <c r="QXS51" s="284">
        <v>7500000</v>
      </c>
      <c r="QXT51" s="276" t="s">
        <v>150</v>
      </c>
      <c r="QXU51" s="464"/>
      <c r="QXV51" s="464"/>
      <c r="QXW51" s="467"/>
      <c r="QXX51" s="467"/>
      <c r="QXY51" s="467"/>
      <c r="QXZ51" s="467"/>
      <c r="QYA51" s="284">
        <v>7500000</v>
      </c>
      <c r="QYB51" s="276" t="s">
        <v>150</v>
      </c>
      <c r="QYC51" s="464"/>
      <c r="QYD51" s="464"/>
      <c r="QYE51" s="467"/>
      <c r="QYF51" s="467"/>
      <c r="QYG51" s="467"/>
      <c r="QYH51" s="467"/>
      <c r="QYI51" s="284">
        <v>7500000</v>
      </c>
      <c r="QYJ51" s="276" t="s">
        <v>150</v>
      </c>
      <c r="QYK51" s="464"/>
      <c r="QYL51" s="464"/>
      <c r="QYM51" s="467"/>
      <c r="QYN51" s="467"/>
      <c r="QYO51" s="467"/>
      <c r="QYP51" s="467"/>
      <c r="QYQ51" s="284">
        <v>7500000</v>
      </c>
      <c r="QYR51" s="276" t="s">
        <v>150</v>
      </c>
      <c r="QYS51" s="464"/>
      <c r="QYT51" s="464"/>
      <c r="QYU51" s="467"/>
      <c r="QYV51" s="467"/>
      <c r="QYW51" s="467"/>
      <c r="QYX51" s="467"/>
      <c r="QYY51" s="284">
        <v>7500000</v>
      </c>
      <c r="QYZ51" s="276" t="s">
        <v>150</v>
      </c>
      <c r="QZA51" s="464"/>
      <c r="QZB51" s="464"/>
      <c r="QZC51" s="467"/>
      <c r="QZD51" s="467"/>
      <c r="QZE51" s="467"/>
      <c r="QZF51" s="467"/>
      <c r="QZG51" s="284">
        <v>7500000</v>
      </c>
      <c r="QZH51" s="276" t="s">
        <v>150</v>
      </c>
      <c r="QZI51" s="464"/>
      <c r="QZJ51" s="464"/>
      <c r="QZK51" s="467"/>
      <c r="QZL51" s="467"/>
      <c r="QZM51" s="467"/>
      <c r="QZN51" s="467"/>
      <c r="QZO51" s="284">
        <v>7500000</v>
      </c>
      <c r="QZP51" s="276" t="s">
        <v>150</v>
      </c>
      <c r="QZQ51" s="464"/>
      <c r="QZR51" s="464"/>
      <c r="QZS51" s="467"/>
      <c r="QZT51" s="467"/>
      <c r="QZU51" s="467"/>
      <c r="QZV51" s="467"/>
      <c r="QZW51" s="284">
        <v>7500000</v>
      </c>
      <c r="QZX51" s="276" t="s">
        <v>150</v>
      </c>
      <c r="QZY51" s="464"/>
      <c r="QZZ51" s="464"/>
      <c r="RAA51" s="467"/>
      <c r="RAB51" s="467"/>
      <c r="RAC51" s="467"/>
      <c r="RAD51" s="467"/>
      <c r="RAE51" s="284">
        <v>7500000</v>
      </c>
      <c r="RAF51" s="276" t="s">
        <v>150</v>
      </c>
      <c r="RAG51" s="464"/>
      <c r="RAH51" s="464"/>
      <c r="RAI51" s="467"/>
      <c r="RAJ51" s="467"/>
      <c r="RAK51" s="467"/>
      <c r="RAL51" s="467"/>
      <c r="RAM51" s="284">
        <v>7500000</v>
      </c>
      <c r="RAN51" s="276" t="s">
        <v>150</v>
      </c>
      <c r="RAO51" s="464"/>
      <c r="RAP51" s="464"/>
      <c r="RAQ51" s="467"/>
      <c r="RAR51" s="467"/>
      <c r="RAS51" s="467"/>
      <c r="RAT51" s="467"/>
      <c r="RAU51" s="284">
        <v>7500000</v>
      </c>
      <c r="RAV51" s="276" t="s">
        <v>150</v>
      </c>
      <c r="RAW51" s="464"/>
      <c r="RAX51" s="464"/>
      <c r="RAY51" s="467"/>
      <c r="RAZ51" s="467"/>
      <c r="RBA51" s="467"/>
      <c r="RBB51" s="467"/>
      <c r="RBC51" s="284">
        <v>7500000</v>
      </c>
      <c r="RBD51" s="276" t="s">
        <v>150</v>
      </c>
      <c r="RBE51" s="464"/>
      <c r="RBF51" s="464"/>
      <c r="RBG51" s="467"/>
      <c r="RBH51" s="467"/>
      <c r="RBI51" s="467"/>
      <c r="RBJ51" s="467"/>
      <c r="RBK51" s="284">
        <v>7500000</v>
      </c>
      <c r="RBL51" s="276" t="s">
        <v>150</v>
      </c>
      <c r="RBM51" s="464"/>
      <c r="RBN51" s="464"/>
      <c r="RBO51" s="467"/>
      <c r="RBP51" s="467"/>
      <c r="RBQ51" s="467"/>
      <c r="RBR51" s="467"/>
      <c r="RBS51" s="284">
        <v>7500000</v>
      </c>
      <c r="RBT51" s="276" t="s">
        <v>150</v>
      </c>
      <c r="RBU51" s="464"/>
      <c r="RBV51" s="464"/>
      <c r="RBW51" s="467"/>
      <c r="RBX51" s="467"/>
      <c r="RBY51" s="467"/>
      <c r="RBZ51" s="467"/>
      <c r="RCA51" s="284">
        <v>7500000</v>
      </c>
      <c r="RCB51" s="276" t="s">
        <v>150</v>
      </c>
      <c r="RCC51" s="464"/>
      <c r="RCD51" s="464"/>
      <c r="RCE51" s="467"/>
      <c r="RCF51" s="467"/>
      <c r="RCG51" s="467"/>
      <c r="RCH51" s="467"/>
      <c r="RCI51" s="284">
        <v>7500000</v>
      </c>
      <c r="RCJ51" s="276" t="s">
        <v>150</v>
      </c>
      <c r="RCK51" s="464"/>
      <c r="RCL51" s="464"/>
      <c r="RCM51" s="467"/>
      <c r="RCN51" s="467"/>
      <c r="RCO51" s="467"/>
      <c r="RCP51" s="467"/>
      <c r="RCQ51" s="284">
        <v>7500000</v>
      </c>
      <c r="RCR51" s="276" t="s">
        <v>150</v>
      </c>
      <c r="RCS51" s="464"/>
      <c r="RCT51" s="464"/>
      <c r="RCU51" s="467"/>
      <c r="RCV51" s="467"/>
      <c r="RCW51" s="467"/>
      <c r="RCX51" s="467"/>
      <c r="RCY51" s="284">
        <v>7500000</v>
      </c>
      <c r="RCZ51" s="276" t="s">
        <v>150</v>
      </c>
      <c r="RDA51" s="464"/>
      <c r="RDB51" s="464"/>
      <c r="RDC51" s="467"/>
      <c r="RDD51" s="467"/>
      <c r="RDE51" s="467"/>
      <c r="RDF51" s="467"/>
      <c r="RDG51" s="284">
        <v>7500000</v>
      </c>
      <c r="RDH51" s="276" t="s">
        <v>150</v>
      </c>
      <c r="RDI51" s="464"/>
      <c r="RDJ51" s="464"/>
      <c r="RDK51" s="467"/>
      <c r="RDL51" s="467"/>
      <c r="RDM51" s="467"/>
      <c r="RDN51" s="467"/>
      <c r="RDO51" s="284">
        <v>7500000</v>
      </c>
      <c r="RDP51" s="276" t="s">
        <v>150</v>
      </c>
      <c r="RDQ51" s="464"/>
      <c r="RDR51" s="464"/>
      <c r="RDS51" s="467"/>
      <c r="RDT51" s="467"/>
      <c r="RDU51" s="467"/>
      <c r="RDV51" s="467"/>
      <c r="RDW51" s="284">
        <v>7500000</v>
      </c>
      <c r="RDX51" s="276" t="s">
        <v>150</v>
      </c>
      <c r="RDY51" s="464"/>
      <c r="RDZ51" s="464"/>
      <c r="REA51" s="467"/>
      <c r="REB51" s="467"/>
      <c r="REC51" s="467"/>
      <c r="RED51" s="467"/>
      <c r="REE51" s="284">
        <v>7500000</v>
      </c>
      <c r="REF51" s="276" t="s">
        <v>150</v>
      </c>
      <c r="REG51" s="464"/>
      <c r="REH51" s="464"/>
      <c r="REI51" s="467"/>
      <c r="REJ51" s="467"/>
      <c r="REK51" s="467"/>
      <c r="REL51" s="467"/>
      <c r="REM51" s="284">
        <v>7500000</v>
      </c>
      <c r="REN51" s="276" t="s">
        <v>150</v>
      </c>
      <c r="REO51" s="464"/>
      <c r="REP51" s="464"/>
      <c r="REQ51" s="467"/>
      <c r="RER51" s="467"/>
      <c r="RES51" s="467"/>
      <c r="RET51" s="467"/>
      <c r="REU51" s="284">
        <v>7500000</v>
      </c>
      <c r="REV51" s="276" t="s">
        <v>150</v>
      </c>
      <c r="REW51" s="464"/>
      <c r="REX51" s="464"/>
      <c r="REY51" s="467"/>
      <c r="REZ51" s="467"/>
      <c r="RFA51" s="467"/>
      <c r="RFB51" s="467"/>
      <c r="RFC51" s="284">
        <v>7500000</v>
      </c>
      <c r="RFD51" s="276" t="s">
        <v>150</v>
      </c>
      <c r="RFE51" s="464"/>
      <c r="RFF51" s="464"/>
      <c r="RFG51" s="467"/>
      <c r="RFH51" s="467"/>
      <c r="RFI51" s="467"/>
      <c r="RFJ51" s="467"/>
      <c r="RFK51" s="284">
        <v>7500000</v>
      </c>
      <c r="RFL51" s="276" t="s">
        <v>150</v>
      </c>
      <c r="RFM51" s="464"/>
      <c r="RFN51" s="464"/>
      <c r="RFO51" s="467"/>
      <c r="RFP51" s="467"/>
      <c r="RFQ51" s="467"/>
      <c r="RFR51" s="467"/>
      <c r="RFS51" s="284">
        <v>7500000</v>
      </c>
      <c r="RFT51" s="276" t="s">
        <v>150</v>
      </c>
      <c r="RFU51" s="464"/>
      <c r="RFV51" s="464"/>
      <c r="RFW51" s="467"/>
      <c r="RFX51" s="467"/>
      <c r="RFY51" s="467"/>
      <c r="RFZ51" s="467"/>
      <c r="RGA51" s="284">
        <v>7500000</v>
      </c>
      <c r="RGB51" s="276" t="s">
        <v>150</v>
      </c>
      <c r="RGC51" s="464"/>
      <c r="RGD51" s="464"/>
      <c r="RGE51" s="467"/>
      <c r="RGF51" s="467"/>
      <c r="RGG51" s="467"/>
      <c r="RGH51" s="467"/>
      <c r="RGI51" s="284">
        <v>7500000</v>
      </c>
      <c r="RGJ51" s="276" t="s">
        <v>150</v>
      </c>
      <c r="RGK51" s="464"/>
      <c r="RGL51" s="464"/>
      <c r="RGM51" s="467"/>
      <c r="RGN51" s="467"/>
      <c r="RGO51" s="467"/>
      <c r="RGP51" s="467"/>
      <c r="RGQ51" s="284">
        <v>7500000</v>
      </c>
      <c r="RGR51" s="276" t="s">
        <v>150</v>
      </c>
      <c r="RGS51" s="464"/>
      <c r="RGT51" s="464"/>
      <c r="RGU51" s="467"/>
      <c r="RGV51" s="467"/>
      <c r="RGW51" s="467"/>
      <c r="RGX51" s="467"/>
      <c r="RGY51" s="284">
        <v>7500000</v>
      </c>
      <c r="RGZ51" s="276" t="s">
        <v>150</v>
      </c>
      <c r="RHA51" s="464"/>
      <c r="RHB51" s="464"/>
      <c r="RHC51" s="467"/>
      <c r="RHD51" s="467"/>
      <c r="RHE51" s="467"/>
      <c r="RHF51" s="467"/>
      <c r="RHG51" s="284">
        <v>7500000</v>
      </c>
      <c r="RHH51" s="276" t="s">
        <v>150</v>
      </c>
      <c r="RHI51" s="464"/>
      <c r="RHJ51" s="464"/>
      <c r="RHK51" s="467"/>
      <c r="RHL51" s="467"/>
      <c r="RHM51" s="467"/>
      <c r="RHN51" s="467"/>
      <c r="RHO51" s="284">
        <v>7500000</v>
      </c>
      <c r="RHP51" s="276" t="s">
        <v>150</v>
      </c>
      <c r="RHQ51" s="464"/>
      <c r="RHR51" s="464"/>
      <c r="RHS51" s="467"/>
      <c r="RHT51" s="467"/>
      <c r="RHU51" s="467"/>
      <c r="RHV51" s="467"/>
      <c r="RHW51" s="284">
        <v>7500000</v>
      </c>
      <c r="RHX51" s="276" t="s">
        <v>150</v>
      </c>
      <c r="RHY51" s="464"/>
      <c r="RHZ51" s="464"/>
      <c r="RIA51" s="467"/>
      <c r="RIB51" s="467"/>
      <c r="RIC51" s="467"/>
      <c r="RID51" s="467"/>
      <c r="RIE51" s="284">
        <v>7500000</v>
      </c>
      <c r="RIF51" s="276" t="s">
        <v>150</v>
      </c>
      <c r="RIG51" s="464"/>
      <c r="RIH51" s="464"/>
      <c r="RII51" s="467"/>
      <c r="RIJ51" s="467"/>
      <c r="RIK51" s="467"/>
      <c r="RIL51" s="467"/>
      <c r="RIM51" s="284">
        <v>7500000</v>
      </c>
      <c r="RIN51" s="276" t="s">
        <v>150</v>
      </c>
      <c r="RIO51" s="464"/>
      <c r="RIP51" s="464"/>
      <c r="RIQ51" s="467"/>
      <c r="RIR51" s="467"/>
      <c r="RIS51" s="467"/>
      <c r="RIT51" s="467"/>
      <c r="RIU51" s="284">
        <v>7500000</v>
      </c>
      <c r="RIV51" s="276" t="s">
        <v>150</v>
      </c>
      <c r="RIW51" s="464"/>
      <c r="RIX51" s="464"/>
      <c r="RIY51" s="467"/>
      <c r="RIZ51" s="467"/>
      <c r="RJA51" s="467"/>
      <c r="RJB51" s="467"/>
      <c r="RJC51" s="284">
        <v>7500000</v>
      </c>
      <c r="RJD51" s="276" t="s">
        <v>150</v>
      </c>
      <c r="RJE51" s="464"/>
      <c r="RJF51" s="464"/>
      <c r="RJG51" s="467"/>
      <c r="RJH51" s="467"/>
      <c r="RJI51" s="467"/>
      <c r="RJJ51" s="467"/>
      <c r="RJK51" s="284">
        <v>7500000</v>
      </c>
      <c r="RJL51" s="276" t="s">
        <v>150</v>
      </c>
      <c r="RJM51" s="464"/>
      <c r="RJN51" s="464"/>
      <c r="RJO51" s="467"/>
      <c r="RJP51" s="467"/>
      <c r="RJQ51" s="467"/>
      <c r="RJR51" s="467"/>
      <c r="RJS51" s="284">
        <v>7500000</v>
      </c>
      <c r="RJT51" s="276" t="s">
        <v>150</v>
      </c>
      <c r="RJU51" s="464"/>
      <c r="RJV51" s="464"/>
      <c r="RJW51" s="467"/>
      <c r="RJX51" s="467"/>
      <c r="RJY51" s="467"/>
      <c r="RJZ51" s="467"/>
      <c r="RKA51" s="284">
        <v>7500000</v>
      </c>
      <c r="RKB51" s="276" t="s">
        <v>150</v>
      </c>
      <c r="RKC51" s="464"/>
      <c r="RKD51" s="464"/>
      <c r="RKE51" s="467"/>
      <c r="RKF51" s="467"/>
      <c r="RKG51" s="467"/>
      <c r="RKH51" s="467"/>
      <c r="RKI51" s="284">
        <v>7500000</v>
      </c>
      <c r="RKJ51" s="276" t="s">
        <v>150</v>
      </c>
      <c r="RKK51" s="464"/>
      <c r="RKL51" s="464"/>
      <c r="RKM51" s="467"/>
      <c r="RKN51" s="467"/>
      <c r="RKO51" s="467"/>
      <c r="RKP51" s="467"/>
      <c r="RKQ51" s="284">
        <v>7500000</v>
      </c>
      <c r="RKR51" s="276" t="s">
        <v>150</v>
      </c>
      <c r="RKS51" s="464"/>
      <c r="RKT51" s="464"/>
      <c r="RKU51" s="467"/>
      <c r="RKV51" s="467"/>
      <c r="RKW51" s="467"/>
      <c r="RKX51" s="467"/>
      <c r="RKY51" s="284">
        <v>7500000</v>
      </c>
      <c r="RKZ51" s="276" t="s">
        <v>150</v>
      </c>
      <c r="RLA51" s="464"/>
      <c r="RLB51" s="464"/>
      <c r="RLC51" s="467"/>
      <c r="RLD51" s="467"/>
      <c r="RLE51" s="467"/>
      <c r="RLF51" s="467"/>
      <c r="RLG51" s="284">
        <v>7500000</v>
      </c>
      <c r="RLH51" s="276" t="s">
        <v>150</v>
      </c>
      <c r="RLI51" s="464"/>
      <c r="RLJ51" s="464"/>
      <c r="RLK51" s="467"/>
      <c r="RLL51" s="467"/>
      <c r="RLM51" s="467"/>
      <c r="RLN51" s="467"/>
      <c r="RLO51" s="284">
        <v>7500000</v>
      </c>
      <c r="RLP51" s="276" t="s">
        <v>150</v>
      </c>
      <c r="RLQ51" s="464"/>
      <c r="RLR51" s="464"/>
      <c r="RLS51" s="467"/>
      <c r="RLT51" s="467"/>
      <c r="RLU51" s="467"/>
      <c r="RLV51" s="467"/>
      <c r="RLW51" s="284">
        <v>7500000</v>
      </c>
      <c r="RLX51" s="276" t="s">
        <v>150</v>
      </c>
      <c r="RLY51" s="464"/>
      <c r="RLZ51" s="464"/>
      <c r="RMA51" s="467"/>
      <c r="RMB51" s="467"/>
      <c r="RMC51" s="467"/>
      <c r="RMD51" s="467"/>
      <c r="RME51" s="284">
        <v>7500000</v>
      </c>
      <c r="RMF51" s="276" t="s">
        <v>150</v>
      </c>
      <c r="RMG51" s="464"/>
      <c r="RMH51" s="464"/>
      <c r="RMI51" s="467"/>
      <c r="RMJ51" s="467"/>
      <c r="RMK51" s="467"/>
      <c r="RML51" s="467"/>
      <c r="RMM51" s="284">
        <v>7500000</v>
      </c>
      <c r="RMN51" s="276" t="s">
        <v>150</v>
      </c>
      <c r="RMO51" s="464"/>
      <c r="RMP51" s="464"/>
      <c r="RMQ51" s="467"/>
      <c r="RMR51" s="467"/>
      <c r="RMS51" s="467"/>
      <c r="RMT51" s="467"/>
      <c r="RMU51" s="284">
        <v>7500000</v>
      </c>
      <c r="RMV51" s="276" t="s">
        <v>150</v>
      </c>
      <c r="RMW51" s="464"/>
      <c r="RMX51" s="464"/>
      <c r="RMY51" s="467"/>
      <c r="RMZ51" s="467"/>
      <c r="RNA51" s="467"/>
      <c r="RNB51" s="467"/>
      <c r="RNC51" s="284">
        <v>7500000</v>
      </c>
      <c r="RND51" s="276" t="s">
        <v>150</v>
      </c>
      <c r="RNE51" s="464"/>
      <c r="RNF51" s="464"/>
      <c r="RNG51" s="467"/>
      <c r="RNH51" s="467"/>
      <c r="RNI51" s="467"/>
      <c r="RNJ51" s="467"/>
      <c r="RNK51" s="284">
        <v>7500000</v>
      </c>
      <c r="RNL51" s="276" t="s">
        <v>150</v>
      </c>
      <c r="RNM51" s="464"/>
      <c r="RNN51" s="464"/>
      <c r="RNO51" s="467"/>
      <c r="RNP51" s="467"/>
      <c r="RNQ51" s="467"/>
      <c r="RNR51" s="467"/>
      <c r="RNS51" s="284">
        <v>7500000</v>
      </c>
      <c r="RNT51" s="276" t="s">
        <v>150</v>
      </c>
      <c r="RNU51" s="464"/>
      <c r="RNV51" s="464"/>
      <c r="RNW51" s="467"/>
      <c r="RNX51" s="467"/>
      <c r="RNY51" s="467"/>
      <c r="RNZ51" s="467"/>
      <c r="ROA51" s="284">
        <v>7500000</v>
      </c>
      <c r="ROB51" s="276" t="s">
        <v>150</v>
      </c>
      <c r="ROC51" s="464"/>
      <c r="ROD51" s="464"/>
      <c r="ROE51" s="467"/>
      <c r="ROF51" s="467"/>
      <c r="ROG51" s="467"/>
      <c r="ROH51" s="467"/>
      <c r="ROI51" s="284">
        <v>7500000</v>
      </c>
      <c r="ROJ51" s="276" t="s">
        <v>150</v>
      </c>
      <c r="ROK51" s="464"/>
      <c r="ROL51" s="464"/>
      <c r="ROM51" s="467"/>
      <c r="RON51" s="467"/>
      <c r="ROO51" s="467"/>
      <c r="ROP51" s="467"/>
      <c r="ROQ51" s="284">
        <v>7500000</v>
      </c>
      <c r="ROR51" s="276" t="s">
        <v>150</v>
      </c>
      <c r="ROS51" s="464"/>
      <c r="ROT51" s="464"/>
      <c r="ROU51" s="467"/>
      <c r="ROV51" s="467"/>
      <c r="ROW51" s="467"/>
      <c r="ROX51" s="467"/>
      <c r="ROY51" s="284">
        <v>7500000</v>
      </c>
      <c r="ROZ51" s="276" t="s">
        <v>150</v>
      </c>
      <c r="RPA51" s="464"/>
      <c r="RPB51" s="464"/>
      <c r="RPC51" s="467"/>
      <c r="RPD51" s="467"/>
      <c r="RPE51" s="467"/>
      <c r="RPF51" s="467"/>
      <c r="RPG51" s="284">
        <v>7500000</v>
      </c>
      <c r="RPH51" s="276" t="s">
        <v>150</v>
      </c>
      <c r="RPI51" s="464"/>
      <c r="RPJ51" s="464"/>
      <c r="RPK51" s="467"/>
      <c r="RPL51" s="467"/>
      <c r="RPM51" s="467"/>
      <c r="RPN51" s="467"/>
      <c r="RPO51" s="284">
        <v>7500000</v>
      </c>
      <c r="RPP51" s="276" t="s">
        <v>150</v>
      </c>
      <c r="RPQ51" s="464"/>
      <c r="RPR51" s="464"/>
      <c r="RPS51" s="467"/>
      <c r="RPT51" s="467"/>
      <c r="RPU51" s="467"/>
      <c r="RPV51" s="467"/>
      <c r="RPW51" s="284">
        <v>7500000</v>
      </c>
      <c r="RPX51" s="276" t="s">
        <v>150</v>
      </c>
      <c r="RPY51" s="464"/>
      <c r="RPZ51" s="464"/>
      <c r="RQA51" s="467"/>
      <c r="RQB51" s="467"/>
      <c r="RQC51" s="467"/>
      <c r="RQD51" s="467"/>
      <c r="RQE51" s="284">
        <v>7500000</v>
      </c>
      <c r="RQF51" s="276" t="s">
        <v>150</v>
      </c>
      <c r="RQG51" s="464"/>
      <c r="RQH51" s="464"/>
      <c r="RQI51" s="467"/>
      <c r="RQJ51" s="467"/>
      <c r="RQK51" s="467"/>
      <c r="RQL51" s="467"/>
      <c r="RQM51" s="284">
        <v>7500000</v>
      </c>
      <c r="RQN51" s="276" t="s">
        <v>150</v>
      </c>
      <c r="RQO51" s="464"/>
      <c r="RQP51" s="464"/>
      <c r="RQQ51" s="467"/>
      <c r="RQR51" s="467"/>
      <c r="RQS51" s="467"/>
      <c r="RQT51" s="467"/>
      <c r="RQU51" s="284">
        <v>7500000</v>
      </c>
      <c r="RQV51" s="276" t="s">
        <v>150</v>
      </c>
      <c r="RQW51" s="464"/>
      <c r="RQX51" s="464"/>
      <c r="RQY51" s="467"/>
      <c r="RQZ51" s="467"/>
      <c r="RRA51" s="467"/>
      <c r="RRB51" s="467"/>
      <c r="RRC51" s="284">
        <v>7500000</v>
      </c>
      <c r="RRD51" s="276" t="s">
        <v>150</v>
      </c>
      <c r="RRE51" s="464"/>
      <c r="RRF51" s="464"/>
      <c r="RRG51" s="467"/>
      <c r="RRH51" s="467"/>
      <c r="RRI51" s="467"/>
      <c r="RRJ51" s="467"/>
      <c r="RRK51" s="284">
        <v>7500000</v>
      </c>
      <c r="RRL51" s="276" t="s">
        <v>150</v>
      </c>
      <c r="RRM51" s="464"/>
      <c r="RRN51" s="464"/>
      <c r="RRO51" s="467"/>
      <c r="RRP51" s="467"/>
      <c r="RRQ51" s="467"/>
      <c r="RRR51" s="467"/>
      <c r="RRS51" s="284">
        <v>7500000</v>
      </c>
      <c r="RRT51" s="276" t="s">
        <v>150</v>
      </c>
      <c r="RRU51" s="464"/>
      <c r="RRV51" s="464"/>
      <c r="RRW51" s="467"/>
      <c r="RRX51" s="467"/>
      <c r="RRY51" s="467"/>
      <c r="RRZ51" s="467"/>
      <c r="RSA51" s="284">
        <v>7500000</v>
      </c>
      <c r="RSB51" s="276" t="s">
        <v>150</v>
      </c>
      <c r="RSC51" s="464"/>
      <c r="RSD51" s="464"/>
      <c r="RSE51" s="467"/>
      <c r="RSF51" s="467"/>
      <c r="RSG51" s="467"/>
      <c r="RSH51" s="467"/>
      <c r="RSI51" s="284">
        <v>7500000</v>
      </c>
      <c r="RSJ51" s="276" t="s">
        <v>150</v>
      </c>
      <c r="RSK51" s="464"/>
      <c r="RSL51" s="464"/>
      <c r="RSM51" s="467"/>
      <c r="RSN51" s="467"/>
      <c r="RSO51" s="467"/>
      <c r="RSP51" s="467"/>
      <c r="RSQ51" s="284">
        <v>7500000</v>
      </c>
      <c r="RSR51" s="276" t="s">
        <v>150</v>
      </c>
      <c r="RSS51" s="464"/>
      <c r="RST51" s="464"/>
      <c r="RSU51" s="467"/>
      <c r="RSV51" s="467"/>
      <c r="RSW51" s="467"/>
      <c r="RSX51" s="467"/>
      <c r="RSY51" s="284">
        <v>7500000</v>
      </c>
      <c r="RSZ51" s="276" t="s">
        <v>150</v>
      </c>
      <c r="RTA51" s="464"/>
      <c r="RTB51" s="464"/>
      <c r="RTC51" s="467"/>
      <c r="RTD51" s="467"/>
      <c r="RTE51" s="467"/>
      <c r="RTF51" s="467"/>
      <c r="RTG51" s="284">
        <v>7500000</v>
      </c>
      <c r="RTH51" s="276" t="s">
        <v>150</v>
      </c>
      <c r="RTI51" s="464"/>
      <c r="RTJ51" s="464"/>
      <c r="RTK51" s="467"/>
      <c r="RTL51" s="467"/>
      <c r="RTM51" s="467"/>
      <c r="RTN51" s="467"/>
      <c r="RTO51" s="284">
        <v>7500000</v>
      </c>
      <c r="RTP51" s="276" t="s">
        <v>150</v>
      </c>
      <c r="RTQ51" s="464"/>
      <c r="RTR51" s="464"/>
      <c r="RTS51" s="467"/>
      <c r="RTT51" s="467"/>
      <c r="RTU51" s="467"/>
      <c r="RTV51" s="467"/>
      <c r="RTW51" s="284">
        <v>7500000</v>
      </c>
      <c r="RTX51" s="276" t="s">
        <v>150</v>
      </c>
      <c r="RTY51" s="464"/>
      <c r="RTZ51" s="464"/>
      <c r="RUA51" s="467"/>
      <c r="RUB51" s="467"/>
      <c r="RUC51" s="467"/>
      <c r="RUD51" s="467"/>
      <c r="RUE51" s="284">
        <v>7500000</v>
      </c>
      <c r="RUF51" s="276" t="s">
        <v>150</v>
      </c>
      <c r="RUG51" s="464"/>
      <c r="RUH51" s="464"/>
      <c r="RUI51" s="467"/>
      <c r="RUJ51" s="467"/>
      <c r="RUK51" s="467"/>
      <c r="RUL51" s="467"/>
      <c r="RUM51" s="284">
        <v>7500000</v>
      </c>
      <c r="RUN51" s="276" t="s">
        <v>150</v>
      </c>
      <c r="RUO51" s="464"/>
      <c r="RUP51" s="464"/>
      <c r="RUQ51" s="467"/>
      <c r="RUR51" s="467"/>
      <c r="RUS51" s="467"/>
      <c r="RUT51" s="467"/>
      <c r="RUU51" s="284">
        <v>7500000</v>
      </c>
      <c r="RUV51" s="276" t="s">
        <v>150</v>
      </c>
      <c r="RUW51" s="464"/>
      <c r="RUX51" s="464"/>
      <c r="RUY51" s="467"/>
      <c r="RUZ51" s="467"/>
      <c r="RVA51" s="467"/>
      <c r="RVB51" s="467"/>
      <c r="RVC51" s="284">
        <v>7500000</v>
      </c>
      <c r="RVD51" s="276" t="s">
        <v>150</v>
      </c>
      <c r="RVE51" s="464"/>
      <c r="RVF51" s="464"/>
      <c r="RVG51" s="467"/>
      <c r="RVH51" s="467"/>
      <c r="RVI51" s="467"/>
      <c r="RVJ51" s="467"/>
      <c r="RVK51" s="284">
        <v>7500000</v>
      </c>
      <c r="RVL51" s="276" t="s">
        <v>150</v>
      </c>
      <c r="RVM51" s="464"/>
      <c r="RVN51" s="464"/>
      <c r="RVO51" s="467"/>
      <c r="RVP51" s="467"/>
      <c r="RVQ51" s="467"/>
      <c r="RVR51" s="467"/>
      <c r="RVS51" s="284">
        <v>7500000</v>
      </c>
      <c r="RVT51" s="276" t="s">
        <v>150</v>
      </c>
      <c r="RVU51" s="464"/>
      <c r="RVV51" s="464"/>
      <c r="RVW51" s="467"/>
      <c r="RVX51" s="467"/>
      <c r="RVY51" s="467"/>
      <c r="RVZ51" s="467"/>
      <c r="RWA51" s="284">
        <v>7500000</v>
      </c>
      <c r="RWB51" s="276" t="s">
        <v>150</v>
      </c>
      <c r="RWC51" s="464"/>
      <c r="RWD51" s="464"/>
      <c r="RWE51" s="467"/>
      <c r="RWF51" s="467"/>
      <c r="RWG51" s="467"/>
      <c r="RWH51" s="467"/>
      <c r="RWI51" s="284">
        <v>7500000</v>
      </c>
      <c r="RWJ51" s="276" t="s">
        <v>150</v>
      </c>
      <c r="RWK51" s="464"/>
      <c r="RWL51" s="464"/>
      <c r="RWM51" s="467"/>
      <c r="RWN51" s="467"/>
      <c r="RWO51" s="467"/>
      <c r="RWP51" s="467"/>
      <c r="RWQ51" s="284">
        <v>7500000</v>
      </c>
      <c r="RWR51" s="276" t="s">
        <v>150</v>
      </c>
      <c r="RWS51" s="464"/>
      <c r="RWT51" s="464"/>
      <c r="RWU51" s="467"/>
      <c r="RWV51" s="467"/>
      <c r="RWW51" s="467"/>
      <c r="RWX51" s="467"/>
      <c r="RWY51" s="284">
        <v>7500000</v>
      </c>
      <c r="RWZ51" s="276" t="s">
        <v>150</v>
      </c>
      <c r="RXA51" s="464"/>
      <c r="RXB51" s="464"/>
      <c r="RXC51" s="467"/>
      <c r="RXD51" s="467"/>
      <c r="RXE51" s="467"/>
      <c r="RXF51" s="467"/>
      <c r="RXG51" s="284">
        <v>7500000</v>
      </c>
      <c r="RXH51" s="276" t="s">
        <v>150</v>
      </c>
      <c r="RXI51" s="464"/>
      <c r="RXJ51" s="464"/>
      <c r="RXK51" s="467"/>
      <c r="RXL51" s="467"/>
      <c r="RXM51" s="467"/>
      <c r="RXN51" s="467"/>
      <c r="RXO51" s="284">
        <v>7500000</v>
      </c>
      <c r="RXP51" s="276" t="s">
        <v>150</v>
      </c>
      <c r="RXQ51" s="464"/>
      <c r="RXR51" s="464"/>
      <c r="RXS51" s="467"/>
      <c r="RXT51" s="467"/>
      <c r="RXU51" s="467"/>
      <c r="RXV51" s="467"/>
      <c r="RXW51" s="284">
        <v>7500000</v>
      </c>
      <c r="RXX51" s="276" t="s">
        <v>150</v>
      </c>
      <c r="RXY51" s="464"/>
      <c r="RXZ51" s="464"/>
      <c r="RYA51" s="467"/>
      <c r="RYB51" s="467"/>
      <c r="RYC51" s="467"/>
      <c r="RYD51" s="467"/>
      <c r="RYE51" s="284">
        <v>7500000</v>
      </c>
      <c r="RYF51" s="276" t="s">
        <v>150</v>
      </c>
      <c r="RYG51" s="464"/>
      <c r="RYH51" s="464"/>
      <c r="RYI51" s="467"/>
      <c r="RYJ51" s="467"/>
      <c r="RYK51" s="467"/>
      <c r="RYL51" s="467"/>
      <c r="RYM51" s="284">
        <v>7500000</v>
      </c>
      <c r="RYN51" s="276" t="s">
        <v>150</v>
      </c>
      <c r="RYO51" s="464"/>
      <c r="RYP51" s="464"/>
      <c r="RYQ51" s="467"/>
      <c r="RYR51" s="467"/>
      <c r="RYS51" s="467"/>
      <c r="RYT51" s="467"/>
      <c r="RYU51" s="284">
        <v>7500000</v>
      </c>
      <c r="RYV51" s="276" t="s">
        <v>150</v>
      </c>
      <c r="RYW51" s="464"/>
      <c r="RYX51" s="464"/>
      <c r="RYY51" s="467"/>
      <c r="RYZ51" s="467"/>
      <c r="RZA51" s="467"/>
      <c r="RZB51" s="467"/>
      <c r="RZC51" s="284">
        <v>7500000</v>
      </c>
      <c r="RZD51" s="276" t="s">
        <v>150</v>
      </c>
      <c r="RZE51" s="464"/>
      <c r="RZF51" s="464"/>
      <c r="RZG51" s="467"/>
      <c r="RZH51" s="467"/>
      <c r="RZI51" s="467"/>
      <c r="RZJ51" s="467"/>
      <c r="RZK51" s="284">
        <v>7500000</v>
      </c>
      <c r="RZL51" s="276" t="s">
        <v>150</v>
      </c>
      <c r="RZM51" s="464"/>
      <c r="RZN51" s="464"/>
      <c r="RZO51" s="467"/>
      <c r="RZP51" s="467"/>
      <c r="RZQ51" s="467"/>
      <c r="RZR51" s="467"/>
      <c r="RZS51" s="284">
        <v>7500000</v>
      </c>
      <c r="RZT51" s="276" t="s">
        <v>150</v>
      </c>
      <c r="RZU51" s="464"/>
      <c r="RZV51" s="464"/>
      <c r="RZW51" s="467"/>
      <c r="RZX51" s="467"/>
      <c r="RZY51" s="467"/>
      <c r="RZZ51" s="467"/>
      <c r="SAA51" s="284">
        <v>7500000</v>
      </c>
      <c r="SAB51" s="276" t="s">
        <v>150</v>
      </c>
      <c r="SAC51" s="464"/>
      <c r="SAD51" s="464"/>
      <c r="SAE51" s="467"/>
      <c r="SAF51" s="467"/>
      <c r="SAG51" s="467"/>
      <c r="SAH51" s="467"/>
      <c r="SAI51" s="284">
        <v>7500000</v>
      </c>
      <c r="SAJ51" s="276" t="s">
        <v>150</v>
      </c>
      <c r="SAK51" s="464"/>
      <c r="SAL51" s="464"/>
      <c r="SAM51" s="467"/>
      <c r="SAN51" s="467"/>
      <c r="SAO51" s="467"/>
      <c r="SAP51" s="467"/>
      <c r="SAQ51" s="284">
        <v>7500000</v>
      </c>
      <c r="SAR51" s="276" t="s">
        <v>150</v>
      </c>
      <c r="SAS51" s="464"/>
      <c r="SAT51" s="464"/>
      <c r="SAU51" s="467"/>
      <c r="SAV51" s="467"/>
      <c r="SAW51" s="467"/>
      <c r="SAX51" s="467"/>
      <c r="SAY51" s="284">
        <v>7500000</v>
      </c>
      <c r="SAZ51" s="276" t="s">
        <v>150</v>
      </c>
      <c r="SBA51" s="464"/>
      <c r="SBB51" s="464"/>
      <c r="SBC51" s="467"/>
      <c r="SBD51" s="467"/>
      <c r="SBE51" s="467"/>
      <c r="SBF51" s="467"/>
      <c r="SBG51" s="284">
        <v>7500000</v>
      </c>
      <c r="SBH51" s="276" t="s">
        <v>150</v>
      </c>
      <c r="SBI51" s="464"/>
      <c r="SBJ51" s="464"/>
      <c r="SBK51" s="467"/>
      <c r="SBL51" s="467"/>
      <c r="SBM51" s="467"/>
      <c r="SBN51" s="467"/>
      <c r="SBO51" s="284">
        <v>7500000</v>
      </c>
      <c r="SBP51" s="276" t="s">
        <v>150</v>
      </c>
      <c r="SBQ51" s="464"/>
      <c r="SBR51" s="464"/>
      <c r="SBS51" s="467"/>
      <c r="SBT51" s="467"/>
      <c r="SBU51" s="467"/>
      <c r="SBV51" s="467"/>
      <c r="SBW51" s="284">
        <v>7500000</v>
      </c>
      <c r="SBX51" s="276" t="s">
        <v>150</v>
      </c>
      <c r="SBY51" s="464"/>
      <c r="SBZ51" s="464"/>
      <c r="SCA51" s="467"/>
      <c r="SCB51" s="467"/>
      <c r="SCC51" s="467"/>
      <c r="SCD51" s="467"/>
      <c r="SCE51" s="284">
        <v>7500000</v>
      </c>
      <c r="SCF51" s="276" t="s">
        <v>150</v>
      </c>
      <c r="SCG51" s="464"/>
      <c r="SCH51" s="464"/>
      <c r="SCI51" s="467"/>
      <c r="SCJ51" s="467"/>
      <c r="SCK51" s="467"/>
      <c r="SCL51" s="467"/>
      <c r="SCM51" s="284">
        <v>7500000</v>
      </c>
      <c r="SCN51" s="276" t="s">
        <v>150</v>
      </c>
      <c r="SCO51" s="464"/>
      <c r="SCP51" s="464"/>
      <c r="SCQ51" s="467"/>
      <c r="SCR51" s="467"/>
      <c r="SCS51" s="467"/>
      <c r="SCT51" s="467"/>
      <c r="SCU51" s="284">
        <v>7500000</v>
      </c>
      <c r="SCV51" s="276" t="s">
        <v>150</v>
      </c>
      <c r="SCW51" s="464"/>
      <c r="SCX51" s="464"/>
      <c r="SCY51" s="467"/>
      <c r="SCZ51" s="467"/>
      <c r="SDA51" s="467"/>
      <c r="SDB51" s="467"/>
      <c r="SDC51" s="284">
        <v>7500000</v>
      </c>
      <c r="SDD51" s="276" t="s">
        <v>150</v>
      </c>
      <c r="SDE51" s="464"/>
      <c r="SDF51" s="464"/>
      <c r="SDG51" s="467"/>
      <c r="SDH51" s="467"/>
      <c r="SDI51" s="467"/>
      <c r="SDJ51" s="467"/>
      <c r="SDK51" s="284">
        <v>7500000</v>
      </c>
      <c r="SDL51" s="276" t="s">
        <v>150</v>
      </c>
      <c r="SDM51" s="464"/>
      <c r="SDN51" s="464"/>
      <c r="SDO51" s="467"/>
      <c r="SDP51" s="467"/>
      <c r="SDQ51" s="467"/>
      <c r="SDR51" s="467"/>
      <c r="SDS51" s="284">
        <v>7500000</v>
      </c>
      <c r="SDT51" s="276" t="s">
        <v>150</v>
      </c>
      <c r="SDU51" s="464"/>
      <c r="SDV51" s="464"/>
      <c r="SDW51" s="467"/>
      <c r="SDX51" s="467"/>
      <c r="SDY51" s="467"/>
      <c r="SDZ51" s="467"/>
      <c r="SEA51" s="284">
        <v>7500000</v>
      </c>
      <c r="SEB51" s="276" t="s">
        <v>150</v>
      </c>
      <c r="SEC51" s="464"/>
      <c r="SED51" s="464"/>
      <c r="SEE51" s="467"/>
      <c r="SEF51" s="467"/>
      <c r="SEG51" s="467"/>
      <c r="SEH51" s="467"/>
      <c r="SEI51" s="284">
        <v>7500000</v>
      </c>
      <c r="SEJ51" s="276" t="s">
        <v>150</v>
      </c>
      <c r="SEK51" s="464"/>
      <c r="SEL51" s="464"/>
      <c r="SEM51" s="467"/>
      <c r="SEN51" s="467"/>
      <c r="SEO51" s="467"/>
      <c r="SEP51" s="467"/>
      <c r="SEQ51" s="284">
        <v>7500000</v>
      </c>
      <c r="SER51" s="276" t="s">
        <v>150</v>
      </c>
      <c r="SES51" s="464"/>
      <c r="SET51" s="464"/>
      <c r="SEU51" s="467"/>
      <c r="SEV51" s="467"/>
      <c r="SEW51" s="467"/>
      <c r="SEX51" s="467"/>
      <c r="SEY51" s="284">
        <v>7500000</v>
      </c>
      <c r="SEZ51" s="276" t="s">
        <v>150</v>
      </c>
      <c r="SFA51" s="464"/>
      <c r="SFB51" s="464"/>
      <c r="SFC51" s="467"/>
      <c r="SFD51" s="467"/>
      <c r="SFE51" s="467"/>
      <c r="SFF51" s="467"/>
      <c r="SFG51" s="284">
        <v>7500000</v>
      </c>
      <c r="SFH51" s="276" t="s">
        <v>150</v>
      </c>
      <c r="SFI51" s="464"/>
      <c r="SFJ51" s="464"/>
      <c r="SFK51" s="467"/>
      <c r="SFL51" s="467"/>
      <c r="SFM51" s="467"/>
      <c r="SFN51" s="467"/>
      <c r="SFO51" s="284">
        <v>7500000</v>
      </c>
      <c r="SFP51" s="276" t="s">
        <v>150</v>
      </c>
      <c r="SFQ51" s="464"/>
      <c r="SFR51" s="464"/>
      <c r="SFS51" s="467"/>
      <c r="SFT51" s="467"/>
      <c r="SFU51" s="467"/>
      <c r="SFV51" s="467"/>
      <c r="SFW51" s="284">
        <v>7500000</v>
      </c>
      <c r="SFX51" s="276" t="s">
        <v>150</v>
      </c>
      <c r="SFY51" s="464"/>
      <c r="SFZ51" s="464"/>
      <c r="SGA51" s="467"/>
      <c r="SGB51" s="467"/>
      <c r="SGC51" s="467"/>
      <c r="SGD51" s="467"/>
      <c r="SGE51" s="284">
        <v>7500000</v>
      </c>
      <c r="SGF51" s="276" t="s">
        <v>150</v>
      </c>
      <c r="SGG51" s="464"/>
      <c r="SGH51" s="464"/>
      <c r="SGI51" s="467"/>
      <c r="SGJ51" s="467"/>
      <c r="SGK51" s="467"/>
      <c r="SGL51" s="467"/>
      <c r="SGM51" s="284">
        <v>7500000</v>
      </c>
      <c r="SGN51" s="276" t="s">
        <v>150</v>
      </c>
      <c r="SGO51" s="464"/>
      <c r="SGP51" s="464"/>
      <c r="SGQ51" s="467"/>
      <c r="SGR51" s="467"/>
      <c r="SGS51" s="467"/>
      <c r="SGT51" s="467"/>
      <c r="SGU51" s="284">
        <v>7500000</v>
      </c>
      <c r="SGV51" s="276" t="s">
        <v>150</v>
      </c>
      <c r="SGW51" s="464"/>
      <c r="SGX51" s="464"/>
      <c r="SGY51" s="467"/>
      <c r="SGZ51" s="467"/>
      <c r="SHA51" s="467"/>
      <c r="SHB51" s="467"/>
      <c r="SHC51" s="284">
        <v>7500000</v>
      </c>
      <c r="SHD51" s="276" t="s">
        <v>150</v>
      </c>
      <c r="SHE51" s="464"/>
      <c r="SHF51" s="464"/>
      <c r="SHG51" s="467"/>
      <c r="SHH51" s="467"/>
      <c r="SHI51" s="467"/>
      <c r="SHJ51" s="467"/>
      <c r="SHK51" s="284">
        <v>7500000</v>
      </c>
      <c r="SHL51" s="276" t="s">
        <v>150</v>
      </c>
      <c r="SHM51" s="464"/>
      <c r="SHN51" s="464"/>
      <c r="SHO51" s="467"/>
      <c r="SHP51" s="467"/>
      <c r="SHQ51" s="467"/>
      <c r="SHR51" s="467"/>
      <c r="SHS51" s="284">
        <v>7500000</v>
      </c>
      <c r="SHT51" s="276" t="s">
        <v>150</v>
      </c>
      <c r="SHU51" s="464"/>
      <c r="SHV51" s="464"/>
      <c r="SHW51" s="467"/>
      <c r="SHX51" s="467"/>
      <c r="SHY51" s="467"/>
      <c r="SHZ51" s="467"/>
      <c r="SIA51" s="284">
        <v>7500000</v>
      </c>
      <c r="SIB51" s="276" t="s">
        <v>150</v>
      </c>
      <c r="SIC51" s="464"/>
      <c r="SID51" s="464"/>
      <c r="SIE51" s="467"/>
      <c r="SIF51" s="467"/>
      <c r="SIG51" s="467"/>
      <c r="SIH51" s="467"/>
      <c r="SII51" s="284">
        <v>7500000</v>
      </c>
      <c r="SIJ51" s="276" t="s">
        <v>150</v>
      </c>
      <c r="SIK51" s="464"/>
      <c r="SIL51" s="464"/>
      <c r="SIM51" s="467"/>
      <c r="SIN51" s="467"/>
      <c r="SIO51" s="467"/>
      <c r="SIP51" s="467"/>
      <c r="SIQ51" s="284">
        <v>7500000</v>
      </c>
      <c r="SIR51" s="276" t="s">
        <v>150</v>
      </c>
      <c r="SIS51" s="464"/>
      <c r="SIT51" s="464"/>
      <c r="SIU51" s="467"/>
      <c r="SIV51" s="467"/>
      <c r="SIW51" s="467"/>
      <c r="SIX51" s="467"/>
      <c r="SIY51" s="284">
        <v>7500000</v>
      </c>
      <c r="SIZ51" s="276" t="s">
        <v>150</v>
      </c>
      <c r="SJA51" s="464"/>
      <c r="SJB51" s="464"/>
      <c r="SJC51" s="467"/>
      <c r="SJD51" s="467"/>
      <c r="SJE51" s="467"/>
      <c r="SJF51" s="467"/>
      <c r="SJG51" s="284">
        <v>7500000</v>
      </c>
      <c r="SJH51" s="276" t="s">
        <v>150</v>
      </c>
      <c r="SJI51" s="464"/>
      <c r="SJJ51" s="464"/>
      <c r="SJK51" s="467"/>
      <c r="SJL51" s="467"/>
      <c r="SJM51" s="467"/>
      <c r="SJN51" s="467"/>
      <c r="SJO51" s="284">
        <v>7500000</v>
      </c>
      <c r="SJP51" s="276" t="s">
        <v>150</v>
      </c>
      <c r="SJQ51" s="464"/>
      <c r="SJR51" s="464"/>
      <c r="SJS51" s="467"/>
      <c r="SJT51" s="467"/>
      <c r="SJU51" s="467"/>
      <c r="SJV51" s="467"/>
      <c r="SJW51" s="284">
        <v>7500000</v>
      </c>
      <c r="SJX51" s="276" t="s">
        <v>150</v>
      </c>
      <c r="SJY51" s="464"/>
      <c r="SJZ51" s="464"/>
      <c r="SKA51" s="467"/>
      <c r="SKB51" s="467"/>
      <c r="SKC51" s="467"/>
      <c r="SKD51" s="467"/>
      <c r="SKE51" s="284">
        <v>7500000</v>
      </c>
      <c r="SKF51" s="276" t="s">
        <v>150</v>
      </c>
      <c r="SKG51" s="464"/>
      <c r="SKH51" s="464"/>
      <c r="SKI51" s="467"/>
      <c r="SKJ51" s="467"/>
      <c r="SKK51" s="467"/>
      <c r="SKL51" s="467"/>
      <c r="SKM51" s="284">
        <v>7500000</v>
      </c>
      <c r="SKN51" s="276" t="s">
        <v>150</v>
      </c>
      <c r="SKO51" s="464"/>
      <c r="SKP51" s="464"/>
      <c r="SKQ51" s="467"/>
      <c r="SKR51" s="467"/>
      <c r="SKS51" s="467"/>
      <c r="SKT51" s="467"/>
      <c r="SKU51" s="284">
        <v>7500000</v>
      </c>
      <c r="SKV51" s="276" t="s">
        <v>150</v>
      </c>
      <c r="SKW51" s="464"/>
      <c r="SKX51" s="464"/>
      <c r="SKY51" s="467"/>
      <c r="SKZ51" s="467"/>
      <c r="SLA51" s="467"/>
      <c r="SLB51" s="467"/>
      <c r="SLC51" s="284">
        <v>7500000</v>
      </c>
      <c r="SLD51" s="276" t="s">
        <v>150</v>
      </c>
      <c r="SLE51" s="464"/>
      <c r="SLF51" s="464"/>
      <c r="SLG51" s="467"/>
      <c r="SLH51" s="467"/>
      <c r="SLI51" s="467"/>
      <c r="SLJ51" s="467"/>
      <c r="SLK51" s="284">
        <v>7500000</v>
      </c>
      <c r="SLL51" s="276" t="s">
        <v>150</v>
      </c>
      <c r="SLM51" s="464"/>
      <c r="SLN51" s="464"/>
      <c r="SLO51" s="467"/>
      <c r="SLP51" s="467"/>
      <c r="SLQ51" s="467"/>
      <c r="SLR51" s="467"/>
      <c r="SLS51" s="284">
        <v>7500000</v>
      </c>
      <c r="SLT51" s="276" t="s">
        <v>150</v>
      </c>
      <c r="SLU51" s="464"/>
      <c r="SLV51" s="464"/>
      <c r="SLW51" s="467"/>
      <c r="SLX51" s="467"/>
      <c r="SLY51" s="467"/>
      <c r="SLZ51" s="467"/>
      <c r="SMA51" s="284">
        <v>7500000</v>
      </c>
      <c r="SMB51" s="276" t="s">
        <v>150</v>
      </c>
      <c r="SMC51" s="464"/>
      <c r="SMD51" s="464"/>
      <c r="SME51" s="467"/>
      <c r="SMF51" s="467"/>
      <c r="SMG51" s="467"/>
      <c r="SMH51" s="467"/>
      <c r="SMI51" s="284">
        <v>7500000</v>
      </c>
      <c r="SMJ51" s="276" t="s">
        <v>150</v>
      </c>
      <c r="SMK51" s="464"/>
      <c r="SML51" s="464"/>
      <c r="SMM51" s="467"/>
      <c r="SMN51" s="467"/>
      <c r="SMO51" s="467"/>
      <c r="SMP51" s="467"/>
      <c r="SMQ51" s="284">
        <v>7500000</v>
      </c>
      <c r="SMR51" s="276" t="s">
        <v>150</v>
      </c>
      <c r="SMS51" s="464"/>
      <c r="SMT51" s="464"/>
      <c r="SMU51" s="467"/>
      <c r="SMV51" s="467"/>
      <c r="SMW51" s="467"/>
      <c r="SMX51" s="467"/>
      <c r="SMY51" s="284">
        <v>7500000</v>
      </c>
      <c r="SMZ51" s="276" t="s">
        <v>150</v>
      </c>
      <c r="SNA51" s="464"/>
      <c r="SNB51" s="464"/>
      <c r="SNC51" s="467"/>
      <c r="SND51" s="467"/>
      <c r="SNE51" s="467"/>
      <c r="SNF51" s="467"/>
      <c r="SNG51" s="284">
        <v>7500000</v>
      </c>
      <c r="SNH51" s="276" t="s">
        <v>150</v>
      </c>
      <c r="SNI51" s="464"/>
      <c r="SNJ51" s="464"/>
      <c r="SNK51" s="467"/>
      <c r="SNL51" s="467"/>
      <c r="SNM51" s="467"/>
      <c r="SNN51" s="467"/>
      <c r="SNO51" s="284">
        <v>7500000</v>
      </c>
      <c r="SNP51" s="276" t="s">
        <v>150</v>
      </c>
      <c r="SNQ51" s="464"/>
      <c r="SNR51" s="464"/>
      <c r="SNS51" s="467"/>
      <c r="SNT51" s="467"/>
      <c r="SNU51" s="467"/>
      <c r="SNV51" s="467"/>
      <c r="SNW51" s="284">
        <v>7500000</v>
      </c>
      <c r="SNX51" s="276" t="s">
        <v>150</v>
      </c>
      <c r="SNY51" s="464"/>
      <c r="SNZ51" s="464"/>
      <c r="SOA51" s="467"/>
      <c r="SOB51" s="467"/>
      <c r="SOC51" s="467"/>
      <c r="SOD51" s="467"/>
      <c r="SOE51" s="284">
        <v>7500000</v>
      </c>
      <c r="SOF51" s="276" t="s">
        <v>150</v>
      </c>
      <c r="SOG51" s="464"/>
      <c r="SOH51" s="464"/>
      <c r="SOI51" s="467"/>
      <c r="SOJ51" s="467"/>
      <c r="SOK51" s="467"/>
      <c r="SOL51" s="467"/>
      <c r="SOM51" s="284">
        <v>7500000</v>
      </c>
      <c r="SON51" s="276" t="s">
        <v>150</v>
      </c>
      <c r="SOO51" s="464"/>
      <c r="SOP51" s="464"/>
      <c r="SOQ51" s="467"/>
      <c r="SOR51" s="467"/>
      <c r="SOS51" s="467"/>
      <c r="SOT51" s="467"/>
      <c r="SOU51" s="284">
        <v>7500000</v>
      </c>
      <c r="SOV51" s="276" t="s">
        <v>150</v>
      </c>
      <c r="SOW51" s="464"/>
      <c r="SOX51" s="464"/>
      <c r="SOY51" s="467"/>
      <c r="SOZ51" s="467"/>
      <c r="SPA51" s="467"/>
      <c r="SPB51" s="467"/>
      <c r="SPC51" s="284">
        <v>7500000</v>
      </c>
      <c r="SPD51" s="276" t="s">
        <v>150</v>
      </c>
      <c r="SPE51" s="464"/>
      <c r="SPF51" s="464"/>
      <c r="SPG51" s="467"/>
      <c r="SPH51" s="467"/>
      <c r="SPI51" s="467"/>
      <c r="SPJ51" s="467"/>
      <c r="SPK51" s="284">
        <v>7500000</v>
      </c>
      <c r="SPL51" s="276" t="s">
        <v>150</v>
      </c>
      <c r="SPM51" s="464"/>
      <c r="SPN51" s="464"/>
      <c r="SPO51" s="467"/>
      <c r="SPP51" s="467"/>
      <c r="SPQ51" s="467"/>
      <c r="SPR51" s="467"/>
      <c r="SPS51" s="284">
        <v>7500000</v>
      </c>
      <c r="SPT51" s="276" t="s">
        <v>150</v>
      </c>
      <c r="SPU51" s="464"/>
      <c r="SPV51" s="464"/>
      <c r="SPW51" s="467"/>
      <c r="SPX51" s="467"/>
      <c r="SPY51" s="467"/>
      <c r="SPZ51" s="467"/>
      <c r="SQA51" s="284">
        <v>7500000</v>
      </c>
      <c r="SQB51" s="276" t="s">
        <v>150</v>
      </c>
      <c r="SQC51" s="464"/>
      <c r="SQD51" s="464"/>
      <c r="SQE51" s="467"/>
      <c r="SQF51" s="467"/>
      <c r="SQG51" s="467"/>
      <c r="SQH51" s="467"/>
      <c r="SQI51" s="284">
        <v>7500000</v>
      </c>
      <c r="SQJ51" s="276" t="s">
        <v>150</v>
      </c>
      <c r="SQK51" s="464"/>
      <c r="SQL51" s="464"/>
      <c r="SQM51" s="467"/>
      <c r="SQN51" s="467"/>
      <c r="SQO51" s="467"/>
      <c r="SQP51" s="467"/>
      <c r="SQQ51" s="284">
        <v>7500000</v>
      </c>
      <c r="SQR51" s="276" t="s">
        <v>150</v>
      </c>
      <c r="SQS51" s="464"/>
      <c r="SQT51" s="464"/>
      <c r="SQU51" s="467"/>
      <c r="SQV51" s="467"/>
      <c r="SQW51" s="467"/>
      <c r="SQX51" s="467"/>
      <c r="SQY51" s="284">
        <v>7500000</v>
      </c>
      <c r="SQZ51" s="276" t="s">
        <v>150</v>
      </c>
      <c r="SRA51" s="464"/>
      <c r="SRB51" s="464"/>
      <c r="SRC51" s="467"/>
      <c r="SRD51" s="467"/>
      <c r="SRE51" s="467"/>
      <c r="SRF51" s="467"/>
      <c r="SRG51" s="284">
        <v>7500000</v>
      </c>
      <c r="SRH51" s="276" t="s">
        <v>150</v>
      </c>
      <c r="SRI51" s="464"/>
      <c r="SRJ51" s="464"/>
      <c r="SRK51" s="467"/>
      <c r="SRL51" s="467"/>
      <c r="SRM51" s="467"/>
      <c r="SRN51" s="467"/>
      <c r="SRO51" s="284">
        <v>7500000</v>
      </c>
      <c r="SRP51" s="276" t="s">
        <v>150</v>
      </c>
      <c r="SRQ51" s="464"/>
      <c r="SRR51" s="464"/>
      <c r="SRS51" s="467"/>
      <c r="SRT51" s="467"/>
      <c r="SRU51" s="467"/>
      <c r="SRV51" s="467"/>
      <c r="SRW51" s="284">
        <v>7500000</v>
      </c>
      <c r="SRX51" s="276" t="s">
        <v>150</v>
      </c>
      <c r="SRY51" s="464"/>
      <c r="SRZ51" s="464"/>
      <c r="SSA51" s="467"/>
      <c r="SSB51" s="467"/>
      <c r="SSC51" s="467"/>
      <c r="SSD51" s="467"/>
      <c r="SSE51" s="284">
        <v>7500000</v>
      </c>
      <c r="SSF51" s="276" t="s">
        <v>150</v>
      </c>
      <c r="SSG51" s="464"/>
      <c r="SSH51" s="464"/>
      <c r="SSI51" s="467"/>
      <c r="SSJ51" s="467"/>
      <c r="SSK51" s="467"/>
      <c r="SSL51" s="467"/>
      <c r="SSM51" s="284">
        <v>7500000</v>
      </c>
      <c r="SSN51" s="276" t="s">
        <v>150</v>
      </c>
      <c r="SSO51" s="464"/>
      <c r="SSP51" s="464"/>
      <c r="SSQ51" s="467"/>
      <c r="SSR51" s="467"/>
      <c r="SSS51" s="467"/>
      <c r="SST51" s="467"/>
      <c r="SSU51" s="284">
        <v>7500000</v>
      </c>
      <c r="SSV51" s="276" t="s">
        <v>150</v>
      </c>
      <c r="SSW51" s="464"/>
      <c r="SSX51" s="464"/>
      <c r="SSY51" s="467"/>
      <c r="SSZ51" s="467"/>
      <c r="STA51" s="467"/>
      <c r="STB51" s="467"/>
      <c r="STC51" s="284">
        <v>7500000</v>
      </c>
      <c r="STD51" s="276" t="s">
        <v>150</v>
      </c>
      <c r="STE51" s="464"/>
      <c r="STF51" s="464"/>
      <c r="STG51" s="467"/>
      <c r="STH51" s="467"/>
      <c r="STI51" s="467"/>
      <c r="STJ51" s="467"/>
      <c r="STK51" s="284">
        <v>7500000</v>
      </c>
      <c r="STL51" s="276" t="s">
        <v>150</v>
      </c>
      <c r="STM51" s="464"/>
      <c r="STN51" s="464"/>
      <c r="STO51" s="467"/>
      <c r="STP51" s="467"/>
      <c r="STQ51" s="467"/>
      <c r="STR51" s="467"/>
      <c r="STS51" s="284">
        <v>7500000</v>
      </c>
      <c r="STT51" s="276" t="s">
        <v>150</v>
      </c>
      <c r="STU51" s="464"/>
      <c r="STV51" s="464"/>
      <c r="STW51" s="467"/>
      <c r="STX51" s="467"/>
      <c r="STY51" s="467"/>
      <c r="STZ51" s="467"/>
      <c r="SUA51" s="284">
        <v>7500000</v>
      </c>
      <c r="SUB51" s="276" t="s">
        <v>150</v>
      </c>
      <c r="SUC51" s="464"/>
      <c r="SUD51" s="464"/>
      <c r="SUE51" s="467"/>
      <c r="SUF51" s="467"/>
      <c r="SUG51" s="467"/>
      <c r="SUH51" s="467"/>
      <c r="SUI51" s="284">
        <v>7500000</v>
      </c>
      <c r="SUJ51" s="276" t="s">
        <v>150</v>
      </c>
      <c r="SUK51" s="464"/>
      <c r="SUL51" s="464"/>
      <c r="SUM51" s="467"/>
      <c r="SUN51" s="467"/>
      <c r="SUO51" s="467"/>
      <c r="SUP51" s="467"/>
      <c r="SUQ51" s="284">
        <v>7500000</v>
      </c>
      <c r="SUR51" s="276" t="s">
        <v>150</v>
      </c>
      <c r="SUS51" s="464"/>
      <c r="SUT51" s="464"/>
      <c r="SUU51" s="467"/>
      <c r="SUV51" s="467"/>
      <c r="SUW51" s="467"/>
      <c r="SUX51" s="467"/>
      <c r="SUY51" s="284">
        <v>7500000</v>
      </c>
      <c r="SUZ51" s="276" t="s">
        <v>150</v>
      </c>
      <c r="SVA51" s="464"/>
      <c r="SVB51" s="464"/>
      <c r="SVC51" s="467"/>
      <c r="SVD51" s="467"/>
      <c r="SVE51" s="467"/>
      <c r="SVF51" s="467"/>
      <c r="SVG51" s="284">
        <v>7500000</v>
      </c>
      <c r="SVH51" s="276" t="s">
        <v>150</v>
      </c>
      <c r="SVI51" s="464"/>
      <c r="SVJ51" s="464"/>
      <c r="SVK51" s="467"/>
      <c r="SVL51" s="467"/>
      <c r="SVM51" s="467"/>
      <c r="SVN51" s="467"/>
      <c r="SVO51" s="284">
        <v>7500000</v>
      </c>
      <c r="SVP51" s="276" t="s">
        <v>150</v>
      </c>
      <c r="SVQ51" s="464"/>
      <c r="SVR51" s="464"/>
      <c r="SVS51" s="467"/>
      <c r="SVT51" s="467"/>
      <c r="SVU51" s="467"/>
      <c r="SVV51" s="467"/>
      <c r="SVW51" s="284">
        <v>7500000</v>
      </c>
      <c r="SVX51" s="276" t="s">
        <v>150</v>
      </c>
      <c r="SVY51" s="464"/>
      <c r="SVZ51" s="464"/>
      <c r="SWA51" s="467"/>
      <c r="SWB51" s="467"/>
      <c r="SWC51" s="467"/>
      <c r="SWD51" s="467"/>
      <c r="SWE51" s="284">
        <v>7500000</v>
      </c>
      <c r="SWF51" s="276" t="s">
        <v>150</v>
      </c>
      <c r="SWG51" s="464"/>
      <c r="SWH51" s="464"/>
      <c r="SWI51" s="467"/>
      <c r="SWJ51" s="467"/>
      <c r="SWK51" s="467"/>
      <c r="SWL51" s="467"/>
      <c r="SWM51" s="284">
        <v>7500000</v>
      </c>
      <c r="SWN51" s="276" t="s">
        <v>150</v>
      </c>
      <c r="SWO51" s="464"/>
      <c r="SWP51" s="464"/>
      <c r="SWQ51" s="467"/>
      <c r="SWR51" s="467"/>
      <c r="SWS51" s="467"/>
      <c r="SWT51" s="467"/>
      <c r="SWU51" s="284">
        <v>7500000</v>
      </c>
      <c r="SWV51" s="276" t="s">
        <v>150</v>
      </c>
      <c r="SWW51" s="464"/>
      <c r="SWX51" s="464"/>
      <c r="SWY51" s="467"/>
      <c r="SWZ51" s="467"/>
      <c r="SXA51" s="467"/>
      <c r="SXB51" s="467"/>
      <c r="SXC51" s="284">
        <v>7500000</v>
      </c>
      <c r="SXD51" s="276" t="s">
        <v>150</v>
      </c>
      <c r="SXE51" s="464"/>
      <c r="SXF51" s="464"/>
      <c r="SXG51" s="467"/>
      <c r="SXH51" s="467"/>
      <c r="SXI51" s="467"/>
      <c r="SXJ51" s="467"/>
      <c r="SXK51" s="284">
        <v>7500000</v>
      </c>
      <c r="SXL51" s="276" t="s">
        <v>150</v>
      </c>
      <c r="SXM51" s="464"/>
      <c r="SXN51" s="464"/>
      <c r="SXO51" s="467"/>
      <c r="SXP51" s="467"/>
      <c r="SXQ51" s="467"/>
      <c r="SXR51" s="467"/>
      <c r="SXS51" s="284">
        <v>7500000</v>
      </c>
      <c r="SXT51" s="276" t="s">
        <v>150</v>
      </c>
      <c r="SXU51" s="464"/>
      <c r="SXV51" s="464"/>
      <c r="SXW51" s="467"/>
      <c r="SXX51" s="467"/>
      <c r="SXY51" s="467"/>
      <c r="SXZ51" s="467"/>
      <c r="SYA51" s="284">
        <v>7500000</v>
      </c>
      <c r="SYB51" s="276" t="s">
        <v>150</v>
      </c>
      <c r="SYC51" s="464"/>
      <c r="SYD51" s="464"/>
      <c r="SYE51" s="467"/>
      <c r="SYF51" s="467"/>
      <c r="SYG51" s="467"/>
      <c r="SYH51" s="467"/>
      <c r="SYI51" s="284">
        <v>7500000</v>
      </c>
      <c r="SYJ51" s="276" t="s">
        <v>150</v>
      </c>
      <c r="SYK51" s="464"/>
      <c r="SYL51" s="464"/>
      <c r="SYM51" s="467"/>
      <c r="SYN51" s="467"/>
      <c r="SYO51" s="467"/>
      <c r="SYP51" s="467"/>
      <c r="SYQ51" s="284">
        <v>7500000</v>
      </c>
      <c r="SYR51" s="276" t="s">
        <v>150</v>
      </c>
      <c r="SYS51" s="464"/>
      <c r="SYT51" s="464"/>
      <c r="SYU51" s="467"/>
      <c r="SYV51" s="467"/>
      <c r="SYW51" s="467"/>
      <c r="SYX51" s="467"/>
      <c r="SYY51" s="284">
        <v>7500000</v>
      </c>
      <c r="SYZ51" s="276" t="s">
        <v>150</v>
      </c>
      <c r="SZA51" s="464"/>
      <c r="SZB51" s="464"/>
      <c r="SZC51" s="467"/>
      <c r="SZD51" s="467"/>
      <c r="SZE51" s="467"/>
      <c r="SZF51" s="467"/>
      <c r="SZG51" s="284">
        <v>7500000</v>
      </c>
      <c r="SZH51" s="276" t="s">
        <v>150</v>
      </c>
      <c r="SZI51" s="464"/>
      <c r="SZJ51" s="464"/>
      <c r="SZK51" s="467"/>
      <c r="SZL51" s="467"/>
      <c r="SZM51" s="467"/>
      <c r="SZN51" s="467"/>
      <c r="SZO51" s="284">
        <v>7500000</v>
      </c>
      <c r="SZP51" s="276" t="s">
        <v>150</v>
      </c>
      <c r="SZQ51" s="464"/>
      <c r="SZR51" s="464"/>
      <c r="SZS51" s="467"/>
      <c r="SZT51" s="467"/>
      <c r="SZU51" s="467"/>
      <c r="SZV51" s="467"/>
      <c r="SZW51" s="284">
        <v>7500000</v>
      </c>
      <c r="SZX51" s="276" t="s">
        <v>150</v>
      </c>
      <c r="SZY51" s="464"/>
      <c r="SZZ51" s="464"/>
      <c r="TAA51" s="467"/>
      <c r="TAB51" s="467"/>
      <c r="TAC51" s="467"/>
      <c r="TAD51" s="467"/>
      <c r="TAE51" s="284">
        <v>7500000</v>
      </c>
      <c r="TAF51" s="276" t="s">
        <v>150</v>
      </c>
      <c r="TAG51" s="464"/>
      <c r="TAH51" s="464"/>
      <c r="TAI51" s="467"/>
      <c r="TAJ51" s="467"/>
      <c r="TAK51" s="467"/>
      <c r="TAL51" s="467"/>
      <c r="TAM51" s="284">
        <v>7500000</v>
      </c>
      <c r="TAN51" s="276" t="s">
        <v>150</v>
      </c>
      <c r="TAO51" s="464"/>
      <c r="TAP51" s="464"/>
      <c r="TAQ51" s="467"/>
      <c r="TAR51" s="467"/>
      <c r="TAS51" s="467"/>
      <c r="TAT51" s="467"/>
      <c r="TAU51" s="284">
        <v>7500000</v>
      </c>
      <c r="TAV51" s="276" t="s">
        <v>150</v>
      </c>
      <c r="TAW51" s="464"/>
      <c r="TAX51" s="464"/>
      <c r="TAY51" s="467"/>
      <c r="TAZ51" s="467"/>
      <c r="TBA51" s="467"/>
      <c r="TBB51" s="467"/>
      <c r="TBC51" s="284">
        <v>7500000</v>
      </c>
      <c r="TBD51" s="276" t="s">
        <v>150</v>
      </c>
      <c r="TBE51" s="464"/>
      <c r="TBF51" s="464"/>
      <c r="TBG51" s="467"/>
      <c r="TBH51" s="467"/>
      <c r="TBI51" s="467"/>
      <c r="TBJ51" s="467"/>
      <c r="TBK51" s="284">
        <v>7500000</v>
      </c>
      <c r="TBL51" s="276" t="s">
        <v>150</v>
      </c>
      <c r="TBM51" s="464"/>
      <c r="TBN51" s="464"/>
      <c r="TBO51" s="467"/>
      <c r="TBP51" s="467"/>
      <c r="TBQ51" s="467"/>
      <c r="TBR51" s="467"/>
      <c r="TBS51" s="284">
        <v>7500000</v>
      </c>
      <c r="TBT51" s="276" t="s">
        <v>150</v>
      </c>
      <c r="TBU51" s="464"/>
      <c r="TBV51" s="464"/>
      <c r="TBW51" s="467"/>
      <c r="TBX51" s="467"/>
      <c r="TBY51" s="467"/>
      <c r="TBZ51" s="467"/>
      <c r="TCA51" s="284">
        <v>7500000</v>
      </c>
      <c r="TCB51" s="276" t="s">
        <v>150</v>
      </c>
      <c r="TCC51" s="464"/>
      <c r="TCD51" s="464"/>
      <c r="TCE51" s="467"/>
      <c r="TCF51" s="467"/>
      <c r="TCG51" s="467"/>
      <c r="TCH51" s="467"/>
      <c r="TCI51" s="284">
        <v>7500000</v>
      </c>
      <c r="TCJ51" s="276" t="s">
        <v>150</v>
      </c>
      <c r="TCK51" s="464"/>
      <c r="TCL51" s="464"/>
      <c r="TCM51" s="467"/>
      <c r="TCN51" s="467"/>
      <c r="TCO51" s="467"/>
      <c r="TCP51" s="467"/>
      <c r="TCQ51" s="284">
        <v>7500000</v>
      </c>
      <c r="TCR51" s="276" t="s">
        <v>150</v>
      </c>
      <c r="TCS51" s="464"/>
      <c r="TCT51" s="464"/>
      <c r="TCU51" s="467"/>
      <c r="TCV51" s="467"/>
      <c r="TCW51" s="467"/>
      <c r="TCX51" s="467"/>
      <c r="TCY51" s="284">
        <v>7500000</v>
      </c>
      <c r="TCZ51" s="276" t="s">
        <v>150</v>
      </c>
      <c r="TDA51" s="464"/>
      <c r="TDB51" s="464"/>
      <c r="TDC51" s="467"/>
      <c r="TDD51" s="467"/>
      <c r="TDE51" s="467"/>
      <c r="TDF51" s="467"/>
      <c r="TDG51" s="284">
        <v>7500000</v>
      </c>
      <c r="TDH51" s="276" t="s">
        <v>150</v>
      </c>
      <c r="TDI51" s="464"/>
      <c r="TDJ51" s="464"/>
      <c r="TDK51" s="467"/>
      <c r="TDL51" s="467"/>
      <c r="TDM51" s="467"/>
      <c r="TDN51" s="467"/>
      <c r="TDO51" s="284">
        <v>7500000</v>
      </c>
      <c r="TDP51" s="276" t="s">
        <v>150</v>
      </c>
      <c r="TDQ51" s="464"/>
      <c r="TDR51" s="464"/>
      <c r="TDS51" s="467"/>
      <c r="TDT51" s="467"/>
      <c r="TDU51" s="467"/>
      <c r="TDV51" s="467"/>
      <c r="TDW51" s="284">
        <v>7500000</v>
      </c>
      <c r="TDX51" s="276" t="s">
        <v>150</v>
      </c>
      <c r="TDY51" s="464"/>
      <c r="TDZ51" s="464"/>
      <c r="TEA51" s="467"/>
      <c r="TEB51" s="467"/>
      <c r="TEC51" s="467"/>
      <c r="TED51" s="467"/>
      <c r="TEE51" s="284">
        <v>7500000</v>
      </c>
      <c r="TEF51" s="276" t="s">
        <v>150</v>
      </c>
      <c r="TEG51" s="464"/>
      <c r="TEH51" s="464"/>
      <c r="TEI51" s="467"/>
      <c r="TEJ51" s="467"/>
      <c r="TEK51" s="467"/>
      <c r="TEL51" s="467"/>
      <c r="TEM51" s="284">
        <v>7500000</v>
      </c>
      <c r="TEN51" s="276" t="s">
        <v>150</v>
      </c>
      <c r="TEO51" s="464"/>
      <c r="TEP51" s="464"/>
      <c r="TEQ51" s="467"/>
      <c r="TER51" s="467"/>
      <c r="TES51" s="467"/>
      <c r="TET51" s="467"/>
      <c r="TEU51" s="284">
        <v>7500000</v>
      </c>
      <c r="TEV51" s="276" t="s">
        <v>150</v>
      </c>
      <c r="TEW51" s="464"/>
      <c r="TEX51" s="464"/>
      <c r="TEY51" s="467"/>
      <c r="TEZ51" s="467"/>
      <c r="TFA51" s="467"/>
      <c r="TFB51" s="467"/>
      <c r="TFC51" s="284">
        <v>7500000</v>
      </c>
      <c r="TFD51" s="276" t="s">
        <v>150</v>
      </c>
      <c r="TFE51" s="464"/>
      <c r="TFF51" s="464"/>
      <c r="TFG51" s="467"/>
      <c r="TFH51" s="467"/>
      <c r="TFI51" s="467"/>
      <c r="TFJ51" s="467"/>
      <c r="TFK51" s="284">
        <v>7500000</v>
      </c>
      <c r="TFL51" s="276" t="s">
        <v>150</v>
      </c>
      <c r="TFM51" s="464"/>
      <c r="TFN51" s="464"/>
      <c r="TFO51" s="467"/>
      <c r="TFP51" s="467"/>
      <c r="TFQ51" s="467"/>
      <c r="TFR51" s="467"/>
      <c r="TFS51" s="284">
        <v>7500000</v>
      </c>
      <c r="TFT51" s="276" t="s">
        <v>150</v>
      </c>
      <c r="TFU51" s="464"/>
      <c r="TFV51" s="464"/>
      <c r="TFW51" s="467"/>
      <c r="TFX51" s="467"/>
      <c r="TFY51" s="467"/>
      <c r="TFZ51" s="467"/>
      <c r="TGA51" s="284">
        <v>7500000</v>
      </c>
      <c r="TGB51" s="276" t="s">
        <v>150</v>
      </c>
      <c r="TGC51" s="464"/>
      <c r="TGD51" s="464"/>
      <c r="TGE51" s="467"/>
      <c r="TGF51" s="467"/>
      <c r="TGG51" s="467"/>
      <c r="TGH51" s="467"/>
      <c r="TGI51" s="284">
        <v>7500000</v>
      </c>
      <c r="TGJ51" s="276" t="s">
        <v>150</v>
      </c>
      <c r="TGK51" s="464"/>
      <c r="TGL51" s="464"/>
      <c r="TGM51" s="467"/>
      <c r="TGN51" s="467"/>
      <c r="TGO51" s="467"/>
      <c r="TGP51" s="467"/>
      <c r="TGQ51" s="284">
        <v>7500000</v>
      </c>
      <c r="TGR51" s="276" t="s">
        <v>150</v>
      </c>
      <c r="TGS51" s="464"/>
      <c r="TGT51" s="464"/>
      <c r="TGU51" s="467"/>
      <c r="TGV51" s="467"/>
      <c r="TGW51" s="467"/>
      <c r="TGX51" s="467"/>
      <c r="TGY51" s="284">
        <v>7500000</v>
      </c>
      <c r="TGZ51" s="276" t="s">
        <v>150</v>
      </c>
      <c r="THA51" s="464"/>
      <c r="THB51" s="464"/>
      <c r="THC51" s="467"/>
      <c r="THD51" s="467"/>
      <c r="THE51" s="467"/>
      <c r="THF51" s="467"/>
      <c r="THG51" s="284">
        <v>7500000</v>
      </c>
      <c r="THH51" s="276" t="s">
        <v>150</v>
      </c>
      <c r="THI51" s="464"/>
      <c r="THJ51" s="464"/>
      <c r="THK51" s="467"/>
      <c r="THL51" s="467"/>
      <c r="THM51" s="467"/>
      <c r="THN51" s="467"/>
      <c r="THO51" s="284">
        <v>7500000</v>
      </c>
      <c r="THP51" s="276" t="s">
        <v>150</v>
      </c>
      <c r="THQ51" s="464"/>
      <c r="THR51" s="464"/>
      <c r="THS51" s="467"/>
      <c r="THT51" s="467"/>
      <c r="THU51" s="467"/>
      <c r="THV51" s="467"/>
      <c r="THW51" s="284">
        <v>7500000</v>
      </c>
      <c r="THX51" s="276" t="s">
        <v>150</v>
      </c>
      <c r="THY51" s="464"/>
      <c r="THZ51" s="464"/>
      <c r="TIA51" s="467"/>
      <c r="TIB51" s="467"/>
      <c r="TIC51" s="467"/>
      <c r="TID51" s="467"/>
      <c r="TIE51" s="284">
        <v>7500000</v>
      </c>
      <c r="TIF51" s="276" t="s">
        <v>150</v>
      </c>
      <c r="TIG51" s="464"/>
      <c r="TIH51" s="464"/>
      <c r="TII51" s="467"/>
      <c r="TIJ51" s="467"/>
      <c r="TIK51" s="467"/>
      <c r="TIL51" s="467"/>
      <c r="TIM51" s="284">
        <v>7500000</v>
      </c>
      <c r="TIN51" s="276" t="s">
        <v>150</v>
      </c>
      <c r="TIO51" s="464"/>
      <c r="TIP51" s="464"/>
      <c r="TIQ51" s="467"/>
      <c r="TIR51" s="467"/>
      <c r="TIS51" s="467"/>
      <c r="TIT51" s="467"/>
      <c r="TIU51" s="284">
        <v>7500000</v>
      </c>
      <c r="TIV51" s="276" t="s">
        <v>150</v>
      </c>
      <c r="TIW51" s="464"/>
      <c r="TIX51" s="464"/>
      <c r="TIY51" s="467"/>
      <c r="TIZ51" s="467"/>
      <c r="TJA51" s="467"/>
      <c r="TJB51" s="467"/>
      <c r="TJC51" s="284">
        <v>7500000</v>
      </c>
      <c r="TJD51" s="276" t="s">
        <v>150</v>
      </c>
      <c r="TJE51" s="464"/>
      <c r="TJF51" s="464"/>
      <c r="TJG51" s="467"/>
      <c r="TJH51" s="467"/>
      <c r="TJI51" s="467"/>
      <c r="TJJ51" s="467"/>
      <c r="TJK51" s="284">
        <v>7500000</v>
      </c>
      <c r="TJL51" s="276" t="s">
        <v>150</v>
      </c>
      <c r="TJM51" s="464"/>
      <c r="TJN51" s="464"/>
      <c r="TJO51" s="467"/>
      <c r="TJP51" s="467"/>
      <c r="TJQ51" s="467"/>
      <c r="TJR51" s="467"/>
      <c r="TJS51" s="284">
        <v>7500000</v>
      </c>
      <c r="TJT51" s="276" t="s">
        <v>150</v>
      </c>
      <c r="TJU51" s="464"/>
      <c r="TJV51" s="464"/>
      <c r="TJW51" s="467"/>
      <c r="TJX51" s="467"/>
      <c r="TJY51" s="467"/>
      <c r="TJZ51" s="467"/>
      <c r="TKA51" s="284">
        <v>7500000</v>
      </c>
      <c r="TKB51" s="276" t="s">
        <v>150</v>
      </c>
      <c r="TKC51" s="464"/>
      <c r="TKD51" s="464"/>
      <c r="TKE51" s="467"/>
      <c r="TKF51" s="467"/>
      <c r="TKG51" s="467"/>
      <c r="TKH51" s="467"/>
      <c r="TKI51" s="284">
        <v>7500000</v>
      </c>
      <c r="TKJ51" s="276" t="s">
        <v>150</v>
      </c>
      <c r="TKK51" s="464"/>
      <c r="TKL51" s="464"/>
      <c r="TKM51" s="467"/>
      <c r="TKN51" s="467"/>
      <c r="TKO51" s="467"/>
      <c r="TKP51" s="467"/>
      <c r="TKQ51" s="284">
        <v>7500000</v>
      </c>
      <c r="TKR51" s="276" t="s">
        <v>150</v>
      </c>
      <c r="TKS51" s="464"/>
      <c r="TKT51" s="464"/>
      <c r="TKU51" s="467"/>
      <c r="TKV51" s="467"/>
      <c r="TKW51" s="467"/>
      <c r="TKX51" s="467"/>
      <c r="TKY51" s="284">
        <v>7500000</v>
      </c>
      <c r="TKZ51" s="276" t="s">
        <v>150</v>
      </c>
      <c r="TLA51" s="464"/>
      <c r="TLB51" s="464"/>
      <c r="TLC51" s="467"/>
      <c r="TLD51" s="467"/>
      <c r="TLE51" s="467"/>
      <c r="TLF51" s="467"/>
      <c r="TLG51" s="284">
        <v>7500000</v>
      </c>
      <c r="TLH51" s="276" t="s">
        <v>150</v>
      </c>
      <c r="TLI51" s="464"/>
      <c r="TLJ51" s="464"/>
      <c r="TLK51" s="467"/>
      <c r="TLL51" s="467"/>
      <c r="TLM51" s="467"/>
      <c r="TLN51" s="467"/>
      <c r="TLO51" s="284">
        <v>7500000</v>
      </c>
      <c r="TLP51" s="276" t="s">
        <v>150</v>
      </c>
      <c r="TLQ51" s="464"/>
      <c r="TLR51" s="464"/>
      <c r="TLS51" s="467"/>
      <c r="TLT51" s="467"/>
      <c r="TLU51" s="467"/>
      <c r="TLV51" s="467"/>
      <c r="TLW51" s="284">
        <v>7500000</v>
      </c>
      <c r="TLX51" s="276" t="s">
        <v>150</v>
      </c>
      <c r="TLY51" s="464"/>
      <c r="TLZ51" s="464"/>
      <c r="TMA51" s="467"/>
      <c r="TMB51" s="467"/>
      <c r="TMC51" s="467"/>
      <c r="TMD51" s="467"/>
      <c r="TME51" s="284">
        <v>7500000</v>
      </c>
      <c r="TMF51" s="276" t="s">
        <v>150</v>
      </c>
      <c r="TMG51" s="464"/>
      <c r="TMH51" s="464"/>
      <c r="TMI51" s="467"/>
      <c r="TMJ51" s="467"/>
      <c r="TMK51" s="467"/>
      <c r="TML51" s="467"/>
      <c r="TMM51" s="284">
        <v>7500000</v>
      </c>
      <c r="TMN51" s="276" t="s">
        <v>150</v>
      </c>
      <c r="TMO51" s="464"/>
      <c r="TMP51" s="464"/>
      <c r="TMQ51" s="467"/>
      <c r="TMR51" s="467"/>
      <c r="TMS51" s="467"/>
      <c r="TMT51" s="467"/>
      <c r="TMU51" s="284">
        <v>7500000</v>
      </c>
      <c r="TMV51" s="276" t="s">
        <v>150</v>
      </c>
      <c r="TMW51" s="464"/>
      <c r="TMX51" s="464"/>
      <c r="TMY51" s="467"/>
      <c r="TMZ51" s="467"/>
      <c r="TNA51" s="467"/>
      <c r="TNB51" s="467"/>
      <c r="TNC51" s="284">
        <v>7500000</v>
      </c>
      <c r="TND51" s="276" t="s">
        <v>150</v>
      </c>
      <c r="TNE51" s="464"/>
      <c r="TNF51" s="464"/>
      <c r="TNG51" s="467"/>
      <c r="TNH51" s="467"/>
      <c r="TNI51" s="467"/>
      <c r="TNJ51" s="467"/>
      <c r="TNK51" s="284">
        <v>7500000</v>
      </c>
      <c r="TNL51" s="276" t="s">
        <v>150</v>
      </c>
      <c r="TNM51" s="464"/>
      <c r="TNN51" s="464"/>
      <c r="TNO51" s="467"/>
      <c r="TNP51" s="467"/>
      <c r="TNQ51" s="467"/>
      <c r="TNR51" s="467"/>
      <c r="TNS51" s="284">
        <v>7500000</v>
      </c>
      <c r="TNT51" s="276" t="s">
        <v>150</v>
      </c>
      <c r="TNU51" s="464"/>
      <c r="TNV51" s="464"/>
      <c r="TNW51" s="467"/>
      <c r="TNX51" s="467"/>
      <c r="TNY51" s="467"/>
      <c r="TNZ51" s="467"/>
      <c r="TOA51" s="284">
        <v>7500000</v>
      </c>
      <c r="TOB51" s="276" t="s">
        <v>150</v>
      </c>
      <c r="TOC51" s="464"/>
      <c r="TOD51" s="464"/>
      <c r="TOE51" s="467"/>
      <c r="TOF51" s="467"/>
      <c r="TOG51" s="467"/>
      <c r="TOH51" s="467"/>
      <c r="TOI51" s="284">
        <v>7500000</v>
      </c>
      <c r="TOJ51" s="276" t="s">
        <v>150</v>
      </c>
      <c r="TOK51" s="464"/>
      <c r="TOL51" s="464"/>
      <c r="TOM51" s="467"/>
      <c r="TON51" s="467"/>
      <c r="TOO51" s="467"/>
      <c r="TOP51" s="467"/>
      <c r="TOQ51" s="284">
        <v>7500000</v>
      </c>
      <c r="TOR51" s="276" t="s">
        <v>150</v>
      </c>
      <c r="TOS51" s="464"/>
      <c r="TOT51" s="464"/>
      <c r="TOU51" s="467"/>
      <c r="TOV51" s="467"/>
      <c r="TOW51" s="467"/>
      <c r="TOX51" s="467"/>
      <c r="TOY51" s="284">
        <v>7500000</v>
      </c>
      <c r="TOZ51" s="276" t="s">
        <v>150</v>
      </c>
      <c r="TPA51" s="464"/>
      <c r="TPB51" s="464"/>
      <c r="TPC51" s="467"/>
      <c r="TPD51" s="467"/>
      <c r="TPE51" s="467"/>
      <c r="TPF51" s="467"/>
      <c r="TPG51" s="284">
        <v>7500000</v>
      </c>
      <c r="TPH51" s="276" t="s">
        <v>150</v>
      </c>
      <c r="TPI51" s="464"/>
      <c r="TPJ51" s="464"/>
      <c r="TPK51" s="467"/>
      <c r="TPL51" s="467"/>
      <c r="TPM51" s="467"/>
      <c r="TPN51" s="467"/>
      <c r="TPO51" s="284">
        <v>7500000</v>
      </c>
      <c r="TPP51" s="276" t="s">
        <v>150</v>
      </c>
      <c r="TPQ51" s="464"/>
      <c r="TPR51" s="464"/>
      <c r="TPS51" s="467"/>
      <c r="TPT51" s="467"/>
      <c r="TPU51" s="467"/>
      <c r="TPV51" s="467"/>
      <c r="TPW51" s="284">
        <v>7500000</v>
      </c>
      <c r="TPX51" s="276" t="s">
        <v>150</v>
      </c>
      <c r="TPY51" s="464"/>
      <c r="TPZ51" s="464"/>
      <c r="TQA51" s="467"/>
      <c r="TQB51" s="467"/>
      <c r="TQC51" s="467"/>
      <c r="TQD51" s="467"/>
      <c r="TQE51" s="284">
        <v>7500000</v>
      </c>
      <c r="TQF51" s="276" t="s">
        <v>150</v>
      </c>
      <c r="TQG51" s="464"/>
      <c r="TQH51" s="464"/>
      <c r="TQI51" s="467"/>
      <c r="TQJ51" s="467"/>
      <c r="TQK51" s="467"/>
      <c r="TQL51" s="467"/>
      <c r="TQM51" s="284">
        <v>7500000</v>
      </c>
      <c r="TQN51" s="276" t="s">
        <v>150</v>
      </c>
      <c r="TQO51" s="464"/>
      <c r="TQP51" s="464"/>
      <c r="TQQ51" s="467"/>
      <c r="TQR51" s="467"/>
      <c r="TQS51" s="467"/>
      <c r="TQT51" s="467"/>
      <c r="TQU51" s="284">
        <v>7500000</v>
      </c>
      <c r="TQV51" s="276" t="s">
        <v>150</v>
      </c>
      <c r="TQW51" s="464"/>
      <c r="TQX51" s="464"/>
      <c r="TQY51" s="467"/>
      <c r="TQZ51" s="467"/>
      <c r="TRA51" s="467"/>
      <c r="TRB51" s="467"/>
      <c r="TRC51" s="284">
        <v>7500000</v>
      </c>
      <c r="TRD51" s="276" t="s">
        <v>150</v>
      </c>
      <c r="TRE51" s="464"/>
      <c r="TRF51" s="464"/>
      <c r="TRG51" s="467"/>
      <c r="TRH51" s="467"/>
      <c r="TRI51" s="467"/>
      <c r="TRJ51" s="467"/>
      <c r="TRK51" s="284">
        <v>7500000</v>
      </c>
      <c r="TRL51" s="276" t="s">
        <v>150</v>
      </c>
      <c r="TRM51" s="464"/>
      <c r="TRN51" s="464"/>
      <c r="TRO51" s="467"/>
      <c r="TRP51" s="467"/>
      <c r="TRQ51" s="467"/>
      <c r="TRR51" s="467"/>
      <c r="TRS51" s="284">
        <v>7500000</v>
      </c>
      <c r="TRT51" s="276" t="s">
        <v>150</v>
      </c>
      <c r="TRU51" s="464"/>
      <c r="TRV51" s="464"/>
      <c r="TRW51" s="467"/>
      <c r="TRX51" s="467"/>
      <c r="TRY51" s="467"/>
      <c r="TRZ51" s="467"/>
      <c r="TSA51" s="284">
        <v>7500000</v>
      </c>
      <c r="TSB51" s="276" t="s">
        <v>150</v>
      </c>
      <c r="TSC51" s="464"/>
      <c r="TSD51" s="464"/>
      <c r="TSE51" s="467"/>
      <c r="TSF51" s="467"/>
      <c r="TSG51" s="467"/>
      <c r="TSH51" s="467"/>
      <c r="TSI51" s="284">
        <v>7500000</v>
      </c>
      <c r="TSJ51" s="276" t="s">
        <v>150</v>
      </c>
      <c r="TSK51" s="464"/>
      <c r="TSL51" s="464"/>
      <c r="TSM51" s="467"/>
      <c r="TSN51" s="467"/>
      <c r="TSO51" s="467"/>
      <c r="TSP51" s="467"/>
      <c r="TSQ51" s="284">
        <v>7500000</v>
      </c>
      <c r="TSR51" s="276" t="s">
        <v>150</v>
      </c>
      <c r="TSS51" s="464"/>
      <c r="TST51" s="464"/>
      <c r="TSU51" s="467"/>
      <c r="TSV51" s="467"/>
      <c r="TSW51" s="467"/>
      <c r="TSX51" s="467"/>
      <c r="TSY51" s="284">
        <v>7500000</v>
      </c>
      <c r="TSZ51" s="276" t="s">
        <v>150</v>
      </c>
      <c r="TTA51" s="464"/>
      <c r="TTB51" s="464"/>
      <c r="TTC51" s="467"/>
      <c r="TTD51" s="467"/>
      <c r="TTE51" s="467"/>
      <c r="TTF51" s="467"/>
      <c r="TTG51" s="284">
        <v>7500000</v>
      </c>
      <c r="TTH51" s="276" t="s">
        <v>150</v>
      </c>
      <c r="TTI51" s="464"/>
      <c r="TTJ51" s="464"/>
      <c r="TTK51" s="467"/>
      <c r="TTL51" s="467"/>
      <c r="TTM51" s="467"/>
      <c r="TTN51" s="467"/>
      <c r="TTO51" s="284">
        <v>7500000</v>
      </c>
      <c r="TTP51" s="276" t="s">
        <v>150</v>
      </c>
      <c r="TTQ51" s="464"/>
      <c r="TTR51" s="464"/>
      <c r="TTS51" s="467"/>
      <c r="TTT51" s="467"/>
      <c r="TTU51" s="467"/>
      <c r="TTV51" s="467"/>
      <c r="TTW51" s="284">
        <v>7500000</v>
      </c>
      <c r="TTX51" s="276" t="s">
        <v>150</v>
      </c>
      <c r="TTY51" s="464"/>
      <c r="TTZ51" s="464"/>
      <c r="TUA51" s="467"/>
      <c r="TUB51" s="467"/>
      <c r="TUC51" s="467"/>
      <c r="TUD51" s="467"/>
      <c r="TUE51" s="284">
        <v>7500000</v>
      </c>
      <c r="TUF51" s="276" t="s">
        <v>150</v>
      </c>
      <c r="TUG51" s="464"/>
      <c r="TUH51" s="464"/>
      <c r="TUI51" s="467"/>
      <c r="TUJ51" s="467"/>
      <c r="TUK51" s="467"/>
      <c r="TUL51" s="467"/>
      <c r="TUM51" s="284">
        <v>7500000</v>
      </c>
      <c r="TUN51" s="276" t="s">
        <v>150</v>
      </c>
      <c r="TUO51" s="464"/>
      <c r="TUP51" s="464"/>
      <c r="TUQ51" s="467"/>
      <c r="TUR51" s="467"/>
      <c r="TUS51" s="467"/>
      <c r="TUT51" s="467"/>
      <c r="TUU51" s="284">
        <v>7500000</v>
      </c>
      <c r="TUV51" s="276" t="s">
        <v>150</v>
      </c>
      <c r="TUW51" s="464"/>
      <c r="TUX51" s="464"/>
      <c r="TUY51" s="467"/>
      <c r="TUZ51" s="467"/>
      <c r="TVA51" s="467"/>
      <c r="TVB51" s="467"/>
      <c r="TVC51" s="284">
        <v>7500000</v>
      </c>
      <c r="TVD51" s="276" t="s">
        <v>150</v>
      </c>
      <c r="TVE51" s="464"/>
      <c r="TVF51" s="464"/>
      <c r="TVG51" s="467"/>
      <c r="TVH51" s="467"/>
      <c r="TVI51" s="467"/>
      <c r="TVJ51" s="467"/>
      <c r="TVK51" s="284">
        <v>7500000</v>
      </c>
      <c r="TVL51" s="276" t="s">
        <v>150</v>
      </c>
      <c r="TVM51" s="464"/>
      <c r="TVN51" s="464"/>
      <c r="TVO51" s="467"/>
      <c r="TVP51" s="467"/>
      <c r="TVQ51" s="467"/>
      <c r="TVR51" s="467"/>
      <c r="TVS51" s="284">
        <v>7500000</v>
      </c>
      <c r="TVT51" s="276" t="s">
        <v>150</v>
      </c>
      <c r="TVU51" s="464"/>
      <c r="TVV51" s="464"/>
      <c r="TVW51" s="467"/>
      <c r="TVX51" s="467"/>
      <c r="TVY51" s="467"/>
      <c r="TVZ51" s="467"/>
      <c r="TWA51" s="284">
        <v>7500000</v>
      </c>
      <c r="TWB51" s="276" t="s">
        <v>150</v>
      </c>
      <c r="TWC51" s="464"/>
      <c r="TWD51" s="464"/>
      <c r="TWE51" s="467"/>
      <c r="TWF51" s="467"/>
      <c r="TWG51" s="467"/>
      <c r="TWH51" s="467"/>
      <c r="TWI51" s="284">
        <v>7500000</v>
      </c>
      <c r="TWJ51" s="276" t="s">
        <v>150</v>
      </c>
      <c r="TWK51" s="464"/>
      <c r="TWL51" s="464"/>
      <c r="TWM51" s="467"/>
      <c r="TWN51" s="467"/>
      <c r="TWO51" s="467"/>
      <c r="TWP51" s="467"/>
      <c r="TWQ51" s="284">
        <v>7500000</v>
      </c>
      <c r="TWR51" s="276" t="s">
        <v>150</v>
      </c>
      <c r="TWS51" s="464"/>
      <c r="TWT51" s="464"/>
      <c r="TWU51" s="467"/>
      <c r="TWV51" s="467"/>
      <c r="TWW51" s="467"/>
      <c r="TWX51" s="467"/>
      <c r="TWY51" s="284">
        <v>7500000</v>
      </c>
      <c r="TWZ51" s="276" t="s">
        <v>150</v>
      </c>
      <c r="TXA51" s="464"/>
      <c r="TXB51" s="464"/>
      <c r="TXC51" s="467"/>
      <c r="TXD51" s="467"/>
      <c r="TXE51" s="467"/>
      <c r="TXF51" s="467"/>
      <c r="TXG51" s="284">
        <v>7500000</v>
      </c>
      <c r="TXH51" s="276" t="s">
        <v>150</v>
      </c>
      <c r="TXI51" s="464"/>
      <c r="TXJ51" s="464"/>
      <c r="TXK51" s="467"/>
      <c r="TXL51" s="467"/>
      <c r="TXM51" s="467"/>
      <c r="TXN51" s="467"/>
      <c r="TXO51" s="284">
        <v>7500000</v>
      </c>
      <c r="TXP51" s="276" t="s">
        <v>150</v>
      </c>
      <c r="TXQ51" s="464"/>
      <c r="TXR51" s="464"/>
      <c r="TXS51" s="467"/>
      <c r="TXT51" s="467"/>
      <c r="TXU51" s="467"/>
      <c r="TXV51" s="467"/>
      <c r="TXW51" s="284">
        <v>7500000</v>
      </c>
      <c r="TXX51" s="276" t="s">
        <v>150</v>
      </c>
      <c r="TXY51" s="464"/>
      <c r="TXZ51" s="464"/>
      <c r="TYA51" s="467"/>
      <c r="TYB51" s="467"/>
      <c r="TYC51" s="467"/>
      <c r="TYD51" s="467"/>
      <c r="TYE51" s="284">
        <v>7500000</v>
      </c>
      <c r="TYF51" s="276" t="s">
        <v>150</v>
      </c>
      <c r="TYG51" s="464"/>
      <c r="TYH51" s="464"/>
      <c r="TYI51" s="467"/>
      <c r="TYJ51" s="467"/>
      <c r="TYK51" s="467"/>
      <c r="TYL51" s="467"/>
      <c r="TYM51" s="284">
        <v>7500000</v>
      </c>
      <c r="TYN51" s="276" t="s">
        <v>150</v>
      </c>
      <c r="TYO51" s="464"/>
      <c r="TYP51" s="464"/>
      <c r="TYQ51" s="467"/>
      <c r="TYR51" s="467"/>
      <c r="TYS51" s="467"/>
      <c r="TYT51" s="467"/>
      <c r="TYU51" s="284">
        <v>7500000</v>
      </c>
      <c r="TYV51" s="276" t="s">
        <v>150</v>
      </c>
      <c r="TYW51" s="464"/>
      <c r="TYX51" s="464"/>
      <c r="TYY51" s="467"/>
      <c r="TYZ51" s="467"/>
      <c r="TZA51" s="467"/>
      <c r="TZB51" s="467"/>
      <c r="TZC51" s="284">
        <v>7500000</v>
      </c>
      <c r="TZD51" s="276" t="s">
        <v>150</v>
      </c>
      <c r="TZE51" s="464"/>
      <c r="TZF51" s="464"/>
      <c r="TZG51" s="467"/>
      <c r="TZH51" s="467"/>
      <c r="TZI51" s="467"/>
      <c r="TZJ51" s="467"/>
      <c r="TZK51" s="284">
        <v>7500000</v>
      </c>
      <c r="TZL51" s="276" t="s">
        <v>150</v>
      </c>
      <c r="TZM51" s="464"/>
      <c r="TZN51" s="464"/>
      <c r="TZO51" s="467"/>
      <c r="TZP51" s="467"/>
      <c r="TZQ51" s="467"/>
      <c r="TZR51" s="467"/>
      <c r="TZS51" s="284">
        <v>7500000</v>
      </c>
      <c r="TZT51" s="276" t="s">
        <v>150</v>
      </c>
      <c r="TZU51" s="464"/>
      <c r="TZV51" s="464"/>
      <c r="TZW51" s="467"/>
      <c r="TZX51" s="467"/>
      <c r="TZY51" s="467"/>
      <c r="TZZ51" s="467"/>
      <c r="UAA51" s="284">
        <v>7500000</v>
      </c>
      <c r="UAB51" s="276" t="s">
        <v>150</v>
      </c>
      <c r="UAC51" s="464"/>
      <c r="UAD51" s="464"/>
      <c r="UAE51" s="467"/>
      <c r="UAF51" s="467"/>
      <c r="UAG51" s="467"/>
      <c r="UAH51" s="467"/>
      <c r="UAI51" s="284">
        <v>7500000</v>
      </c>
      <c r="UAJ51" s="276" t="s">
        <v>150</v>
      </c>
      <c r="UAK51" s="464"/>
      <c r="UAL51" s="464"/>
      <c r="UAM51" s="467"/>
      <c r="UAN51" s="467"/>
      <c r="UAO51" s="467"/>
      <c r="UAP51" s="467"/>
      <c r="UAQ51" s="284">
        <v>7500000</v>
      </c>
      <c r="UAR51" s="276" t="s">
        <v>150</v>
      </c>
      <c r="UAS51" s="464"/>
      <c r="UAT51" s="464"/>
      <c r="UAU51" s="467"/>
      <c r="UAV51" s="467"/>
      <c r="UAW51" s="467"/>
      <c r="UAX51" s="467"/>
      <c r="UAY51" s="284">
        <v>7500000</v>
      </c>
      <c r="UAZ51" s="276" t="s">
        <v>150</v>
      </c>
      <c r="UBA51" s="464"/>
      <c r="UBB51" s="464"/>
      <c r="UBC51" s="467"/>
      <c r="UBD51" s="467"/>
      <c r="UBE51" s="467"/>
      <c r="UBF51" s="467"/>
      <c r="UBG51" s="284">
        <v>7500000</v>
      </c>
      <c r="UBH51" s="276" t="s">
        <v>150</v>
      </c>
      <c r="UBI51" s="464"/>
      <c r="UBJ51" s="464"/>
      <c r="UBK51" s="467"/>
      <c r="UBL51" s="467"/>
      <c r="UBM51" s="467"/>
      <c r="UBN51" s="467"/>
      <c r="UBO51" s="284">
        <v>7500000</v>
      </c>
      <c r="UBP51" s="276" t="s">
        <v>150</v>
      </c>
      <c r="UBQ51" s="464"/>
      <c r="UBR51" s="464"/>
      <c r="UBS51" s="467"/>
      <c r="UBT51" s="467"/>
      <c r="UBU51" s="467"/>
      <c r="UBV51" s="467"/>
      <c r="UBW51" s="284">
        <v>7500000</v>
      </c>
      <c r="UBX51" s="276" t="s">
        <v>150</v>
      </c>
      <c r="UBY51" s="464"/>
      <c r="UBZ51" s="464"/>
      <c r="UCA51" s="467"/>
      <c r="UCB51" s="467"/>
      <c r="UCC51" s="467"/>
      <c r="UCD51" s="467"/>
      <c r="UCE51" s="284">
        <v>7500000</v>
      </c>
      <c r="UCF51" s="276" t="s">
        <v>150</v>
      </c>
      <c r="UCG51" s="464"/>
      <c r="UCH51" s="464"/>
      <c r="UCI51" s="467"/>
      <c r="UCJ51" s="467"/>
      <c r="UCK51" s="467"/>
      <c r="UCL51" s="467"/>
      <c r="UCM51" s="284">
        <v>7500000</v>
      </c>
      <c r="UCN51" s="276" t="s">
        <v>150</v>
      </c>
      <c r="UCO51" s="464"/>
      <c r="UCP51" s="464"/>
      <c r="UCQ51" s="467"/>
      <c r="UCR51" s="467"/>
      <c r="UCS51" s="467"/>
      <c r="UCT51" s="467"/>
      <c r="UCU51" s="284">
        <v>7500000</v>
      </c>
      <c r="UCV51" s="276" t="s">
        <v>150</v>
      </c>
      <c r="UCW51" s="464"/>
      <c r="UCX51" s="464"/>
      <c r="UCY51" s="467"/>
      <c r="UCZ51" s="467"/>
      <c r="UDA51" s="467"/>
      <c r="UDB51" s="467"/>
      <c r="UDC51" s="284">
        <v>7500000</v>
      </c>
      <c r="UDD51" s="276" t="s">
        <v>150</v>
      </c>
      <c r="UDE51" s="464"/>
      <c r="UDF51" s="464"/>
      <c r="UDG51" s="467"/>
      <c r="UDH51" s="467"/>
      <c r="UDI51" s="467"/>
      <c r="UDJ51" s="467"/>
      <c r="UDK51" s="284">
        <v>7500000</v>
      </c>
      <c r="UDL51" s="276" t="s">
        <v>150</v>
      </c>
      <c r="UDM51" s="464"/>
      <c r="UDN51" s="464"/>
      <c r="UDO51" s="467"/>
      <c r="UDP51" s="467"/>
      <c r="UDQ51" s="467"/>
      <c r="UDR51" s="467"/>
      <c r="UDS51" s="284">
        <v>7500000</v>
      </c>
      <c r="UDT51" s="276" t="s">
        <v>150</v>
      </c>
      <c r="UDU51" s="464"/>
      <c r="UDV51" s="464"/>
      <c r="UDW51" s="467"/>
      <c r="UDX51" s="467"/>
      <c r="UDY51" s="467"/>
      <c r="UDZ51" s="467"/>
      <c r="UEA51" s="284">
        <v>7500000</v>
      </c>
      <c r="UEB51" s="276" t="s">
        <v>150</v>
      </c>
      <c r="UEC51" s="464"/>
      <c r="UED51" s="464"/>
      <c r="UEE51" s="467"/>
      <c r="UEF51" s="467"/>
      <c r="UEG51" s="467"/>
      <c r="UEH51" s="467"/>
      <c r="UEI51" s="284">
        <v>7500000</v>
      </c>
      <c r="UEJ51" s="276" t="s">
        <v>150</v>
      </c>
      <c r="UEK51" s="464"/>
      <c r="UEL51" s="464"/>
      <c r="UEM51" s="467"/>
      <c r="UEN51" s="467"/>
      <c r="UEO51" s="467"/>
      <c r="UEP51" s="467"/>
      <c r="UEQ51" s="284">
        <v>7500000</v>
      </c>
      <c r="UER51" s="276" t="s">
        <v>150</v>
      </c>
      <c r="UES51" s="464"/>
      <c r="UET51" s="464"/>
      <c r="UEU51" s="467"/>
      <c r="UEV51" s="467"/>
      <c r="UEW51" s="467"/>
      <c r="UEX51" s="467"/>
      <c r="UEY51" s="284">
        <v>7500000</v>
      </c>
      <c r="UEZ51" s="276" t="s">
        <v>150</v>
      </c>
      <c r="UFA51" s="464"/>
      <c r="UFB51" s="464"/>
      <c r="UFC51" s="467"/>
      <c r="UFD51" s="467"/>
      <c r="UFE51" s="467"/>
      <c r="UFF51" s="467"/>
      <c r="UFG51" s="284">
        <v>7500000</v>
      </c>
      <c r="UFH51" s="276" t="s">
        <v>150</v>
      </c>
      <c r="UFI51" s="464"/>
      <c r="UFJ51" s="464"/>
      <c r="UFK51" s="467"/>
      <c r="UFL51" s="467"/>
      <c r="UFM51" s="467"/>
      <c r="UFN51" s="467"/>
      <c r="UFO51" s="284">
        <v>7500000</v>
      </c>
      <c r="UFP51" s="276" t="s">
        <v>150</v>
      </c>
      <c r="UFQ51" s="464"/>
      <c r="UFR51" s="464"/>
      <c r="UFS51" s="467"/>
      <c r="UFT51" s="467"/>
      <c r="UFU51" s="467"/>
      <c r="UFV51" s="467"/>
      <c r="UFW51" s="284">
        <v>7500000</v>
      </c>
      <c r="UFX51" s="276" t="s">
        <v>150</v>
      </c>
      <c r="UFY51" s="464"/>
      <c r="UFZ51" s="464"/>
      <c r="UGA51" s="467"/>
      <c r="UGB51" s="467"/>
      <c r="UGC51" s="467"/>
      <c r="UGD51" s="467"/>
      <c r="UGE51" s="284">
        <v>7500000</v>
      </c>
      <c r="UGF51" s="276" t="s">
        <v>150</v>
      </c>
      <c r="UGG51" s="464"/>
      <c r="UGH51" s="464"/>
      <c r="UGI51" s="467"/>
      <c r="UGJ51" s="467"/>
      <c r="UGK51" s="467"/>
      <c r="UGL51" s="467"/>
      <c r="UGM51" s="284">
        <v>7500000</v>
      </c>
      <c r="UGN51" s="276" t="s">
        <v>150</v>
      </c>
      <c r="UGO51" s="464"/>
      <c r="UGP51" s="464"/>
      <c r="UGQ51" s="467"/>
      <c r="UGR51" s="467"/>
      <c r="UGS51" s="467"/>
      <c r="UGT51" s="467"/>
      <c r="UGU51" s="284">
        <v>7500000</v>
      </c>
      <c r="UGV51" s="276" t="s">
        <v>150</v>
      </c>
      <c r="UGW51" s="464"/>
      <c r="UGX51" s="464"/>
      <c r="UGY51" s="467"/>
      <c r="UGZ51" s="467"/>
      <c r="UHA51" s="467"/>
      <c r="UHB51" s="467"/>
      <c r="UHC51" s="284">
        <v>7500000</v>
      </c>
      <c r="UHD51" s="276" t="s">
        <v>150</v>
      </c>
      <c r="UHE51" s="464"/>
      <c r="UHF51" s="464"/>
      <c r="UHG51" s="467"/>
      <c r="UHH51" s="467"/>
      <c r="UHI51" s="467"/>
      <c r="UHJ51" s="467"/>
      <c r="UHK51" s="284">
        <v>7500000</v>
      </c>
      <c r="UHL51" s="276" t="s">
        <v>150</v>
      </c>
      <c r="UHM51" s="464"/>
      <c r="UHN51" s="464"/>
      <c r="UHO51" s="467"/>
      <c r="UHP51" s="467"/>
      <c r="UHQ51" s="467"/>
      <c r="UHR51" s="467"/>
      <c r="UHS51" s="284">
        <v>7500000</v>
      </c>
      <c r="UHT51" s="276" t="s">
        <v>150</v>
      </c>
      <c r="UHU51" s="464"/>
      <c r="UHV51" s="464"/>
      <c r="UHW51" s="467"/>
      <c r="UHX51" s="467"/>
      <c r="UHY51" s="467"/>
      <c r="UHZ51" s="467"/>
      <c r="UIA51" s="284">
        <v>7500000</v>
      </c>
      <c r="UIB51" s="276" t="s">
        <v>150</v>
      </c>
      <c r="UIC51" s="464"/>
      <c r="UID51" s="464"/>
      <c r="UIE51" s="467"/>
      <c r="UIF51" s="467"/>
      <c r="UIG51" s="467"/>
      <c r="UIH51" s="467"/>
      <c r="UII51" s="284">
        <v>7500000</v>
      </c>
      <c r="UIJ51" s="276" t="s">
        <v>150</v>
      </c>
      <c r="UIK51" s="464"/>
      <c r="UIL51" s="464"/>
      <c r="UIM51" s="467"/>
      <c r="UIN51" s="467"/>
      <c r="UIO51" s="467"/>
      <c r="UIP51" s="467"/>
      <c r="UIQ51" s="284">
        <v>7500000</v>
      </c>
      <c r="UIR51" s="276" t="s">
        <v>150</v>
      </c>
      <c r="UIS51" s="464"/>
      <c r="UIT51" s="464"/>
      <c r="UIU51" s="467"/>
      <c r="UIV51" s="467"/>
      <c r="UIW51" s="467"/>
      <c r="UIX51" s="467"/>
      <c r="UIY51" s="284">
        <v>7500000</v>
      </c>
      <c r="UIZ51" s="276" t="s">
        <v>150</v>
      </c>
      <c r="UJA51" s="464"/>
      <c r="UJB51" s="464"/>
      <c r="UJC51" s="467"/>
      <c r="UJD51" s="467"/>
      <c r="UJE51" s="467"/>
      <c r="UJF51" s="467"/>
      <c r="UJG51" s="284">
        <v>7500000</v>
      </c>
      <c r="UJH51" s="276" t="s">
        <v>150</v>
      </c>
      <c r="UJI51" s="464"/>
      <c r="UJJ51" s="464"/>
      <c r="UJK51" s="467"/>
      <c r="UJL51" s="467"/>
      <c r="UJM51" s="467"/>
      <c r="UJN51" s="467"/>
      <c r="UJO51" s="284">
        <v>7500000</v>
      </c>
      <c r="UJP51" s="276" t="s">
        <v>150</v>
      </c>
      <c r="UJQ51" s="464"/>
      <c r="UJR51" s="464"/>
      <c r="UJS51" s="467"/>
      <c r="UJT51" s="467"/>
      <c r="UJU51" s="467"/>
      <c r="UJV51" s="467"/>
      <c r="UJW51" s="284">
        <v>7500000</v>
      </c>
      <c r="UJX51" s="276" t="s">
        <v>150</v>
      </c>
      <c r="UJY51" s="464"/>
      <c r="UJZ51" s="464"/>
      <c r="UKA51" s="467"/>
      <c r="UKB51" s="467"/>
      <c r="UKC51" s="467"/>
      <c r="UKD51" s="467"/>
      <c r="UKE51" s="284">
        <v>7500000</v>
      </c>
      <c r="UKF51" s="276" t="s">
        <v>150</v>
      </c>
      <c r="UKG51" s="464"/>
      <c r="UKH51" s="464"/>
      <c r="UKI51" s="467"/>
      <c r="UKJ51" s="467"/>
      <c r="UKK51" s="467"/>
      <c r="UKL51" s="467"/>
      <c r="UKM51" s="284">
        <v>7500000</v>
      </c>
      <c r="UKN51" s="276" t="s">
        <v>150</v>
      </c>
      <c r="UKO51" s="464"/>
      <c r="UKP51" s="464"/>
      <c r="UKQ51" s="467"/>
      <c r="UKR51" s="467"/>
      <c r="UKS51" s="467"/>
      <c r="UKT51" s="467"/>
      <c r="UKU51" s="284">
        <v>7500000</v>
      </c>
      <c r="UKV51" s="276" t="s">
        <v>150</v>
      </c>
      <c r="UKW51" s="464"/>
      <c r="UKX51" s="464"/>
      <c r="UKY51" s="467"/>
      <c r="UKZ51" s="467"/>
      <c r="ULA51" s="467"/>
      <c r="ULB51" s="467"/>
      <c r="ULC51" s="284">
        <v>7500000</v>
      </c>
      <c r="ULD51" s="276" t="s">
        <v>150</v>
      </c>
      <c r="ULE51" s="464"/>
      <c r="ULF51" s="464"/>
      <c r="ULG51" s="467"/>
      <c r="ULH51" s="467"/>
      <c r="ULI51" s="467"/>
      <c r="ULJ51" s="467"/>
      <c r="ULK51" s="284">
        <v>7500000</v>
      </c>
      <c r="ULL51" s="276" t="s">
        <v>150</v>
      </c>
      <c r="ULM51" s="464"/>
      <c r="ULN51" s="464"/>
      <c r="ULO51" s="467"/>
      <c r="ULP51" s="467"/>
      <c r="ULQ51" s="467"/>
      <c r="ULR51" s="467"/>
      <c r="ULS51" s="284">
        <v>7500000</v>
      </c>
      <c r="ULT51" s="276" t="s">
        <v>150</v>
      </c>
      <c r="ULU51" s="464"/>
      <c r="ULV51" s="464"/>
      <c r="ULW51" s="467"/>
      <c r="ULX51" s="467"/>
      <c r="ULY51" s="467"/>
      <c r="ULZ51" s="467"/>
      <c r="UMA51" s="284">
        <v>7500000</v>
      </c>
      <c r="UMB51" s="276" t="s">
        <v>150</v>
      </c>
      <c r="UMC51" s="464"/>
      <c r="UMD51" s="464"/>
      <c r="UME51" s="467"/>
      <c r="UMF51" s="467"/>
      <c r="UMG51" s="467"/>
      <c r="UMH51" s="467"/>
      <c r="UMI51" s="284">
        <v>7500000</v>
      </c>
      <c r="UMJ51" s="276" t="s">
        <v>150</v>
      </c>
      <c r="UMK51" s="464"/>
      <c r="UML51" s="464"/>
      <c r="UMM51" s="467"/>
      <c r="UMN51" s="467"/>
      <c r="UMO51" s="467"/>
      <c r="UMP51" s="467"/>
      <c r="UMQ51" s="284">
        <v>7500000</v>
      </c>
      <c r="UMR51" s="276" t="s">
        <v>150</v>
      </c>
      <c r="UMS51" s="464"/>
      <c r="UMT51" s="464"/>
      <c r="UMU51" s="467"/>
      <c r="UMV51" s="467"/>
      <c r="UMW51" s="467"/>
      <c r="UMX51" s="467"/>
      <c r="UMY51" s="284">
        <v>7500000</v>
      </c>
      <c r="UMZ51" s="276" t="s">
        <v>150</v>
      </c>
      <c r="UNA51" s="464"/>
      <c r="UNB51" s="464"/>
      <c r="UNC51" s="467"/>
      <c r="UND51" s="467"/>
      <c r="UNE51" s="467"/>
      <c r="UNF51" s="467"/>
      <c r="UNG51" s="284">
        <v>7500000</v>
      </c>
      <c r="UNH51" s="276" t="s">
        <v>150</v>
      </c>
      <c r="UNI51" s="464"/>
      <c r="UNJ51" s="464"/>
      <c r="UNK51" s="467"/>
      <c r="UNL51" s="467"/>
      <c r="UNM51" s="467"/>
      <c r="UNN51" s="467"/>
      <c r="UNO51" s="284">
        <v>7500000</v>
      </c>
      <c r="UNP51" s="276" t="s">
        <v>150</v>
      </c>
      <c r="UNQ51" s="464"/>
      <c r="UNR51" s="464"/>
      <c r="UNS51" s="467"/>
      <c r="UNT51" s="467"/>
      <c r="UNU51" s="467"/>
      <c r="UNV51" s="467"/>
      <c r="UNW51" s="284">
        <v>7500000</v>
      </c>
      <c r="UNX51" s="276" t="s">
        <v>150</v>
      </c>
      <c r="UNY51" s="464"/>
      <c r="UNZ51" s="464"/>
      <c r="UOA51" s="467"/>
      <c r="UOB51" s="467"/>
      <c r="UOC51" s="467"/>
      <c r="UOD51" s="467"/>
      <c r="UOE51" s="284">
        <v>7500000</v>
      </c>
      <c r="UOF51" s="276" t="s">
        <v>150</v>
      </c>
      <c r="UOG51" s="464"/>
      <c r="UOH51" s="464"/>
      <c r="UOI51" s="467"/>
      <c r="UOJ51" s="467"/>
      <c r="UOK51" s="467"/>
      <c r="UOL51" s="467"/>
      <c r="UOM51" s="284">
        <v>7500000</v>
      </c>
      <c r="UON51" s="276" t="s">
        <v>150</v>
      </c>
      <c r="UOO51" s="464"/>
      <c r="UOP51" s="464"/>
      <c r="UOQ51" s="467"/>
      <c r="UOR51" s="467"/>
      <c r="UOS51" s="467"/>
      <c r="UOT51" s="467"/>
      <c r="UOU51" s="284">
        <v>7500000</v>
      </c>
      <c r="UOV51" s="276" t="s">
        <v>150</v>
      </c>
      <c r="UOW51" s="464"/>
      <c r="UOX51" s="464"/>
      <c r="UOY51" s="467"/>
      <c r="UOZ51" s="467"/>
      <c r="UPA51" s="467"/>
      <c r="UPB51" s="467"/>
      <c r="UPC51" s="284">
        <v>7500000</v>
      </c>
      <c r="UPD51" s="276" t="s">
        <v>150</v>
      </c>
      <c r="UPE51" s="464"/>
      <c r="UPF51" s="464"/>
      <c r="UPG51" s="467"/>
      <c r="UPH51" s="467"/>
      <c r="UPI51" s="467"/>
      <c r="UPJ51" s="467"/>
      <c r="UPK51" s="284">
        <v>7500000</v>
      </c>
      <c r="UPL51" s="276" t="s">
        <v>150</v>
      </c>
      <c r="UPM51" s="464"/>
      <c r="UPN51" s="464"/>
      <c r="UPO51" s="467"/>
      <c r="UPP51" s="467"/>
      <c r="UPQ51" s="467"/>
      <c r="UPR51" s="467"/>
      <c r="UPS51" s="284">
        <v>7500000</v>
      </c>
      <c r="UPT51" s="276" t="s">
        <v>150</v>
      </c>
      <c r="UPU51" s="464"/>
      <c r="UPV51" s="464"/>
      <c r="UPW51" s="467"/>
      <c r="UPX51" s="467"/>
      <c r="UPY51" s="467"/>
      <c r="UPZ51" s="467"/>
      <c r="UQA51" s="284">
        <v>7500000</v>
      </c>
      <c r="UQB51" s="276" t="s">
        <v>150</v>
      </c>
      <c r="UQC51" s="464"/>
      <c r="UQD51" s="464"/>
      <c r="UQE51" s="467"/>
      <c r="UQF51" s="467"/>
      <c r="UQG51" s="467"/>
      <c r="UQH51" s="467"/>
      <c r="UQI51" s="284">
        <v>7500000</v>
      </c>
      <c r="UQJ51" s="276" t="s">
        <v>150</v>
      </c>
      <c r="UQK51" s="464"/>
      <c r="UQL51" s="464"/>
      <c r="UQM51" s="467"/>
      <c r="UQN51" s="467"/>
      <c r="UQO51" s="467"/>
      <c r="UQP51" s="467"/>
      <c r="UQQ51" s="284">
        <v>7500000</v>
      </c>
      <c r="UQR51" s="276" t="s">
        <v>150</v>
      </c>
      <c r="UQS51" s="464"/>
      <c r="UQT51" s="464"/>
      <c r="UQU51" s="467"/>
      <c r="UQV51" s="467"/>
      <c r="UQW51" s="467"/>
      <c r="UQX51" s="467"/>
      <c r="UQY51" s="284">
        <v>7500000</v>
      </c>
      <c r="UQZ51" s="276" t="s">
        <v>150</v>
      </c>
      <c r="URA51" s="464"/>
      <c r="URB51" s="464"/>
      <c r="URC51" s="467"/>
      <c r="URD51" s="467"/>
      <c r="URE51" s="467"/>
      <c r="URF51" s="467"/>
      <c r="URG51" s="284">
        <v>7500000</v>
      </c>
      <c r="URH51" s="276" t="s">
        <v>150</v>
      </c>
      <c r="URI51" s="464"/>
      <c r="URJ51" s="464"/>
      <c r="URK51" s="467"/>
      <c r="URL51" s="467"/>
      <c r="URM51" s="467"/>
      <c r="URN51" s="467"/>
      <c r="URO51" s="284">
        <v>7500000</v>
      </c>
      <c r="URP51" s="276" t="s">
        <v>150</v>
      </c>
      <c r="URQ51" s="464"/>
      <c r="URR51" s="464"/>
      <c r="URS51" s="467"/>
      <c r="URT51" s="467"/>
      <c r="URU51" s="467"/>
      <c r="URV51" s="467"/>
      <c r="URW51" s="284">
        <v>7500000</v>
      </c>
      <c r="URX51" s="276" t="s">
        <v>150</v>
      </c>
      <c r="URY51" s="464"/>
      <c r="URZ51" s="464"/>
      <c r="USA51" s="467"/>
      <c r="USB51" s="467"/>
      <c r="USC51" s="467"/>
      <c r="USD51" s="467"/>
      <c r="USE51" s="284">
        <v>7500000</v>
      </c>
      <c r="USF51" s="276" t="s">
        <v>150</v>
      </c>
      <c r="USG51" s="464"/>
      <c r="USH51" s="464"/>
      <c r="USI51" s="467"/>
      <c r="USJ51" s="467"/>
      <c r="USK51" s="467"/>
      <c r="USL51" s="467"/>
      <c r="USM51" s="284">
        <v>7500000</v>
      </c>
      <c r="USN51" s="276" t="s">
        <v>150</v>
      </c>
      <c r="USO51" s="464"/>
      <c r="USP51" s="464"/>
      <c r="USQ51" s="467"/>
      <c r="USR51" s="467"/>
      <c r="USS51" s="467"/>
      <c r="UST51" s="467"/>
      <c r="USU51" s="284">
        <v>7500000</v>
      </c>
      <c r="USV51" s="276" t="s">
        <v>150</v>
      </c>
      <c r="USW51" s="464"/>
      <c r="USX51" s="464"/>
      <c r="USY51" s="467"/>
      <c r="USZ51" s="467"/>
      <c r="UTA51" s="467"/>
      <c r="UTB51" s="467"/>
      <c r="UTC51" s="284">
        <v>7500000</v>
      </c>
      <c r="UTD51" s="276" t="s">
        <v>150</v>
      </c>
      <c r="UTE51" s="464"/>
      <c r="UTF51" s="464"/>
      <c r="UTG51" s="467"/>
      <c r="UTH51" s="467"/>
      <c r="UTI51" s="467"/>
      <c r="UTJ51" s="467"/>
      <c r="UTK51" s="284">
        <v>7500000</v>
      </c>
      <c r="UTL51" s="276" t="s">
        <v>150</v>
      </c>
      <c r="UTM51" s="464"/>
      <c r="UTN51" s="464"/>
      <c r="UTO51" s="467"/>
      <c r="UTP51" s="467"/>
      <c r="UTQ51" s="467"/>
      <c r="UTR51" s="467"/>
      <c r="UTS51" s="284">
        <v>7500000</v>
      </c>
      <c r="UTT51" s="276" t="s">
        <v>150</v>
      </c>
      <c r="UTU51" s="464"/>
      <c r="UTV51" s="464"/>
      <c r="UTW51" s="467"/>
      <c r="UTX51" s="467"/>
      <c r="UTY51" s="467"/>
      <c r="UTZ51" s="467"/>
      <c r="UUA51" s="284">
        <v>7500000</v>
      </c>
      <c r="UUB51" s="276" t="s">
        <v>150</v>
      </c>
      <c r="UUC51" s="464"/>
      <c r="UUD51" s="464"/>
      <c r="UUE51" s="467"/>
      <c r="UUF51" s="467"/>
      <c r="UUG51" s="467"/>
      <c r="UUH51" s="467"/>
      <c r="UUI51" s="284">
        <v>7500000</v>
      </c>
      <c r="UUJ51" s="276" t="s">
        <v>150</v>
      </c>
      <c r="UUK51" s="464"/>
      <c r="UUL51" s="464"/>
      <c r="UUM51" s="467"/>
      <c r="UUN51" s="467"/>
      <c r="UUO51" s="467"/>
      <c r="UUP51" s="467"/>
      <c r="UUQ51" s="284">
        <v>7500000</v>
      </c>
      <c r="UUR51" s="276" t="s">
        <v>150</v>
      </c>
      <c r="UUS51" s="464"/>
      <c r="UUT51" s="464"/>
      <c r="UUU51" s="467"/>
      <c r="UUV51" s="467"/>
      <c r="UUW51" s="467"/>
      <c r="UUX51" s="467"/>
      <c r="UUY51" s="284">
        <v>7500000</v>
      </c>
      <c r="UUZ51" s="276" t="s">
        <v>150</v>
      </c>
      <c r="UVA51" s="464"/>
      <c r="UVB51" s="464"/>
      <c r="UVC51" s="467"/>
      <c r="UVD51" s="467"/>
      <c r="UVE51" s="467"/>
      <c r="UVF51" s="467"/>
      <c r="UVG51" s="284">
        <v>7500000</v>
      </c>
      <c r="UVH51" s="276" t="s">
        <v>150</v>
      </c>
      <c r="UVI51" s="464"/>
      <c r="UVJ51" s="464"/>
      <c r="UVK51" s="467"/>
      <c r="UVL51" s="467"/>
      <c r="UVM51" s="467"/>
      <c r="UVN51" s="467"/>
      <c r="UVO51" s="284">
        <v>7500000</v>
      </c>
      <c r="UVP51" s="276" t="s">
        <v>150</v>
      </c>
      <c r="UVQ51" s="464"/>
      <c r="UVR51" s="464"/>
      <c r="UVS51" s="467"/>
      <c r="UVT51" s="467"/>
      <c r="UVU51" s="467"/>
      <c r="UVV51" s="467"/>
      <c r="UVW51" s="284">
        <v>7500000</v>
      </c>
      <c r="UVX51" s="276" t="s">
        <v>150</v>
      </c>
      <c r="UVY51" s="464"/>
      <c r="UVZ51" s="464"/>
      <c r="UWA51" s="467"/>
      <c r="UWB51" s="467"/>
      <c r="UWC51" s="467"/>
      <c r="UWD51" s="467"/>
      <c r="UWE51" s="284">
        <v>7500000</v>
      </c>
      <c r="UWF51" s="276" t="s">
        <v>150</v>
      </c>
      <c r="UWG51" s="464"/>
      <c r="UWH51" s="464"/>
      <c r="UWI51" s="467"/>
      <c r="UWJ51" s="467"/>
      <c r="UWK51" s="467"/>
      <c r="UWL51" s="467"/>
      <c r="UWM51" s="284">
        <v>7500000</v>
      </c>
      <c r="UWN51" s="276" t="s">
        <v>150</v>
      </c>
      <c r="UWO51" s="464"/>
      <c r="UWP51" s="464"/>
      <c r="UWQ51" s="467"/>
      <c r="UWR51" s="467"/>
      <c r="UWS51" s="467"/>
      <c r="UWT51" s="467"/>
      <c r="UWU51" s="284">
        <v>7500000</v>
      </c>
      <c r="UWV51" s="276" t="s">
        <v>150</v>
      </c>
      <c r="UWW51" s="464"/>
      <c r="UWX51" s="464"/>
      <c r="UWY51" s="467"/>
      <c r="UWZ51" s="467"/>
      <c r="UXA51" s="467"/>
      <c r="UXB51" s="467"/>
      <c r="UXC51" s="284">
        <v>7500000</v>
      </c>
      <c r="UXD51" s="276" t="s">
        <v>150</v>
      </c>
      <c r="UXE51" s="464"/>
      <c r="UXF51" s="464"/>
      <c r="UXG51" s="467"/>
      <c r="UXH51" s="467"/>
      <c r="UXI51" s="467"/>
      <c r="UXJ51" s="467"/>
      <c r="UXK51" s="284">
        <v>7500000</v>
      </c>
      <c r="UXL51" s="276" t="s">
        <v>150</v>
      </c>
      <c r="UXM51" s="464"/>
      <c r="UXN51" s="464"/>
      <c r="UXO51" s="467"/>
      <c r="UXP51" s="467"/>
      <c r="UXQ51" s="467"/>
      <c r="UXR51" s="467"/>
      <c r="UXS51" s="284">
        <v>7500000</v>
      </c>
      <c r="UXT51" s="276" t="s">
        <v>150</v>
      </c>
      <c r="UXU51" s="464"/>
      <c r="UXV51" s="464"/>
      <c r="UXW51" s="467"/>
      <c r="UXX51" s="467"/>
      <c r="UXY51" s="467"/>
      <c r="UXZ51" s="467"/>
      <c r="UYA51" s="284">
        <v>7500000</v>
      </c>
      <c r="UYB51" s="276" t="s">
        <v>150</v>
      </c>
      <c r="UYC51" s="464"/>
      <c r="UYD51" s="464"/>
      <c r="UYE51" s="467"/>
      <c r="UYF51" s="467"/>
      <c r="UYG51" s="467"/>
      <c r="UYH51" s="467"/>
      <c r="UYI51" s="284">
        <v>7500000</v>
      </c>
      <c r="UYJ51" s="276" t="s">
        <v>150</v>
      </c>
      <c r="UYK51" s="464"/>
      <c r="UYL51" s="464"/>
      <c r="UYM51" s="467"/>
      <c r="UYN51" s="467"/>
      <c r="UYO51" s="467"/>
      <c r="UYP51" s="467"/>
      <c r="UYQ51" s="284">
        <v>7500000</v>
      </c>
      <c r="UYR51" s="276" t="s">
        <v>150</v>
      </c>
      <c r="UYS51" s="464"/>
      <c r="UYT51" s="464"/>
      <c r="UYU51" s="467"/>
      <c r="UYV51" s="467"/>
      <c r="UYW51" s="467"/>
      <c r="UYX51" s="467"/>
      <c r="UYY51" s="284">
        <v>7500000</v>
      </c>
      <c r="UYZ51" s="276" t="s">
        <v>150</v>
      </c>
      <c r="UZA51" s="464"/>
      <c r="UZB51" s="464"/>
      <c r="UZC51" s="467"/>
      <c r="UZD51" s="467"/>
      <c r="UZE51" s="467"/>
      <c r="UZF51" s="467"/>
      <c r="UZG51" s="284">
        <v>7500000</v>
      </c>
      <c r="UZH51" s="276" t="s">
        <v>150</v>
      </c>
      <c r="UZI51" s="464"/>
      <c r="UZJ51" s="464"/>
      <c r="UZK51" s="467"/>
      <c r="UZL51" s="467"/>
      <c r="UZM51" s="467"/>
      <c r="UZN51" s="467"/>
      <c r="UZO51" s="284">
        <v>7500000</v>
      </c>
      <c r="UZP51" s="276" t="s">
        <v>150</v>
      </c>
      <c r="UZQ51" s="464"/>
      <c r="UZR51" s="464"/>
      <c r="UZS51" s="467"/>
      <c r="UZT51" s="467"/>
      <c r="UZU51" s="467"/>
      <c r="UZV51" s="467"/>
      <c r="UZW51" s="284">
        <v>7500000</v>
      </c>
      <c r="UZX51" s="276" t="s">
        <v>150</v>
      </c>
      <c r="UZY51" s="464"/>
      <c r="UZZ51" s="464"/>
      <c r="VAA51" s="467"/>
      <c r="VAB51" s="467"/>
      <c r="VAC51" s="467"/>
      <c r="VAD51" s="467"/>
      <c r="VAE51" s="284">
        <v>7500000</v>
      </c>
      <c r="VAF51" s="276" t="s">
        <v>150</v>
      </c>
      <c r="VAG51" s="464"/>
      <c r="VAH51" s="464"/>
      <c r="VAI51" s="467"/>
      <c r="VAJ51" s="467"/>
      <c r="VAK51" s="467"/>
      <c r="VAL51" s="467"/>
      <c r="VAM51" s="284">
        <v>7500000</v>
      </c>
      <c r="VAN51" s="276" t="s">
        <v>150</v>
      </c>
      <c r="VAO51" s="464"/>
      <c r="VAP51" s="464"/>
      <c r="VAQ51" s="467"/>
      <c r="VAR51" s="467"/>
      <c r="VAS51" s="467"/>
      <c r="VAT51" s="467"/>
      <c r="VAU51" s="284">
        <v>7500000</v>
      </c>
      <c r="VAV51" s="276" t="s">
        <v>150</v>
      </c>
      <c r="VAW51" s="464"/>
      <c r="VAX51" s="464"/>
      <c r="VAY51" s="467"/>
      <c r="VAZ51" s="467"/>
      <c r="VBA51" s="467"/>
      <c r="VBB51" s="467"/>
      <c r="VBC51" s="284">
        <v>7500000</v>
      </c>
      <c r="VBD51" s="276" t="s">
        <v>150</v>
      </c>
      <c r="VBE51" s="464"/>
      <c r="VBF51" s="464"/>
      <c r="VBG51" s="467"/>
      <c r="VBH51" s="467"/>
      <c r="VBI51" s="467"/>
      <c r="VBJ51" s="467"/>
      <c r="VBK51" s="284">
        <v>7500000</v>
      </c>
      <c r="VBL51" s="276" t="s">
        <v>150</v>
      </c>
      <c r="VBM51" s="464"/>
      <c r="VBN51" s="464"/>
      <c r="VBO51" s="467"/>
      <c r="VBP51" s="467"/>
      <c r="VBQ51" s="467"/>
      <c r="VBR51" s="467"/>
      <c r="VBS51" s="284">
        <v>7500000</v>
      </c>
      <c r="VBT51" s="276" t="s">
        <v>150</v>
      </c>
      <c r="VBU51" s="464"/>
      <c r="VBV51" s="464"/>
      <c r="VBW51" s="467"/>
      <c r="VBX51" s="467"/>
      <c r="VBY51" s="467"/>
      <c r="VBZ51" s="467"/>
      <c r="VCA51" s="284">
        <v>7500000</v>
      </c>
      <c r="VCB51" s="276" t="s">
        <v>150</v>
      </c>
      <c r="VCC51" s="464"/>
      <c r="VCD51" s="464"/>
      <c r="VCE51" s="467"/>
      <c r="VCF51" s="467"/>
      <c r="VCG51" s="467"/>
      <c r="VCH51" s="467"/>
      <c r="VCI51" s="284">
        <v>7500000</v>
      </c>
      <c r="VCJ51" s="276" t="s">
        <v>150</v>
      </c>
      <c r="VCK51" s="464"/>
      <c r="VCL51" s="464"/>
      <c r="VCM51" s="467"/>
      <c r="VCN51" s="467"/>
      <c r="VCO51" s="467"/>
      <c r="VCP51" s="467"/>
      <c r="VCQ51" s="284">
        <v>7500000</v>
      </c>
      <c r="VCR51" s="276" t="s">
        <v>150</v>
      </c>
      <c r="VCS51" s="464"/>
      <c r="VCT51" s="464"/>
      <c r="VCU51" s="467"/>
      <c r="VCV51" s="467"/>
      <c r="VCW51" s="467"/>
      <c r="VCX51" s="467"/>
      <c r="VCY51" s="284">
        <v>7500000</v>
      </c>
      <c r="VCZ51" s="276" t="s">
        <v>150</v>
      </c>
      <c r="VDA51" s="464"/>
      <c r="VDB51" s="464"/>
      <c r="VDC51" s="467"/>
      <c r="VDD51" s="467"/>
      <c r="VDE51" s="467"/>
      <c r="VDF51" s="467"/>
      <c r="VDG51" s="284">
        <v>7500000</v>
      </c>
      <c r="VDH51" s="276" t="s">
        <v>150</v>
      </c>
      <c r="VDI51" s="464"/>
      <c r="VDJ51" s="464"/>
      <c r="VDK51" s="467"/>
      <c r="VDL51" s="467"/>
      <c r="VDM51" s="467"/>
      <c r="VDN51" s="467"/>
      <c r="VDO51" s="284">
        <v>7500000</v>
      </c>
      <c r="VDP51" s="276" t="s">
        <v>150</v>
      </c>
      <c r="VDQ51" s="464"/>
      <c r="VDR51" s="464"/>
      <c r="VDS51" s="467"/>
      <c r="VDT51" s="467"/>
      <c r="VDU51" s="467"/>
      <c r="VDV51" s="467"/>
      <c r="VDW51" s="284">
        <v>7500000</v>
      </c>
      <c r="VDX51" s="276" t="s">
        <v>150</v>
      </c>
      <c r="VDY51" s="464"/>
      <c r="VDZ51" s="464"/>
      <c r="VEA51" s="467"/>
      <c r="VEB51" s="467"/>
      <c r="VEC51" s="467"/>
      <c r="VED51" s="467"/>
      <c r="VEE51" s="284">
        <v>7500000</v>
      </c>
      <c r="VEF51" s="276" t="s">
        <v>150</v>
      </c>
      <c r="VEG51" s="464"/>
      <c r="VEH51" s="464"/>
      <c r="VEI51" s="467"/>
      <c r="VEJ51" s="467"/>
      <c r="VEK51" s="467"/>
      <c r="VEL51" s="467"/>
      <c r="VEM51" s="284">
        <v>7500000</v>
      </c>
      <c r="VEN51" s="276" t="s">
        <v>150</v>
      </c>
      <c r="VEO51" s="464"/>
      <c r="VEP51" s="464"/>
      <c r="VEQ51" s="467"/>
      <c r="VER51" s="467"/>
      <c r="VES51" s="467"/>
      <c r="VET51" s="467"/>
      <c r="VEU51" s="284">
        <v>7500000</v>
      </c>
      <c r="VEV51" s="276" t="s">
        <v>150</v>
      </c>
      <c r="VEW51" s="464"/>
      <c r="VEX51" s="464"/>
      <c r="VEY51" s="467"/>
      <c r="VEZ51" s="467"/>
      <c r="VFA51" s="467"/>
      <c r="VFB51" s="467"/>
      <c r="VFC51" s="284">
        <v>7500000</v>
      </c>
      <c r="VFD51" s="276" t="s">
        <v>150</v>
      </c>
      <c r="VFE51" s="464"/>
      <c r="VFF51" s="464"/>
      <c r="VFG51" s="467"/>
      <c r="VFH51" s="467"/>
      <c r="VFI51" s="467"/>
      <c r="VFJ51" s="467"/>
      <c r="VFK51" s="284">
        <v>7500000</v>
      </c>
      <c r="VFL51" s="276" t="s">
        <v>150</v>
      </c>
      <c r="VFM51" s="464"/>
      <c r="VFN51" s="464"/>
      <c r="VFO51" s="467"/>
      <c r="VFP51" s="467"/>
      <c r="VFQ51" s="467"/>
      <c r="VFR51" s="467"/>
      <c r="VFS51" s="284">
        <v>7500000</v>
      </c>
      <c r="VFT51" s="276" t="s">
        <v>150</v>
      </c>
      <c r="VFU51" s="464"/>
      <c r="VFV51" s="464"/>
      <c r="VFW51" s="467"/>
      <c r="VFX51" s="467"/>
      <c r="VFY51" s="467"/>
      <c r="VFZ51" s="467"/>
      <c r="VGA51" s="284">
        <v>7500000</v>
      </c>
      <c r="VGB51" s="276" t="s">
        <v>150</v>
      </c>
      <c r="VGC51" s="464"/>
      <c r="VGD51" s="464"/>
      <c r="VGE51" s="467"/>
      <c r="VGF51" s="467"/>
      <c r="VGG51" s="467"/>
      <c r="VGH51" s="467"/>
      <c r="VGI51" s="284">
        <v>7500000</v>
      </c>
      <c r="VGJ51" s="276" t="s">
        <v>150</v>
      </c>
      <c r="VGK51" s="464"/>
      <c r="VGL51" s="464"/>
      <c r="VGM51" s="467"/>
      <c r="VGN51" s="467"/>
      <c r="VGO51" s="467"/>
      <c r="VGP51" s="467"/>
      <c r="VGQ51" s="284">
        <v>7500000</v>
      </c>
      <c r="VGR51" s="276" t="s">
        <v>150</v>
      </c>
      <c r="VGS51" s="464"/>
      <c r="VGT51" s="464"/>
      <c r="VGU51" s="467"/>
      <c r="VGV51" s="467"/>
      <c r="VGW51" s="467"/>
      <c r="VGX51" s="467"/>
      <c r="VGY51" s="284">
        <v>7500000</v>
      </c>
      <c r="VGZ51" s="276" t="s">
        <v>150</v>
      </c>
      <c r="VHA51" s="464"/>
      <c r="VHB51" s="464"/>
      <c r="VHC51" s="467"/>
      <c r="VHD51" s="467"/>
      <c r="VHE51" s="467"/>
      <c r="VHF51" s="467"/>
      <c r="VHG51" s="284">
        <v>7500000</v>
      </c>
      <c r="VHH51" s="276" t="s">
        <v>150</v>
      </c>
      <c r="VHI51" s="464"/>
      <c r="VHJ51" s="464"/>
      <c r="VHK51" s="467"/>
      <c r="VHL51" s="467"/>
      <c r="VHM51" s="467"/>
      <c r="VHN51" s="467"/>
      <c r="VHO51" s="284">
        <v>7500000</v>
      </c>
      <c r="VHP51" s="276" t="s">
        <v>150</v>
      </c>
      <c r="VHQ51" s="464"/>
      <c r="VHR51" s="464"/>
      <c r="VHS51" s="467"/>
      <c r="VHT51" s="467"/>
      <c r="VHU51" s="467"/>
      <c r="VHV51" s="467"/>
      <c r="VHW51" s="284">
        <v>7500000</v>
      </c>
      <c r="VHX51" s="276" t="s">
        <v>150</v>
      </c>
      <c r="VHY51" s="464"/>
      <c r="VHZ51" s="464"/>
      <c r="VIA51" s="467"/>
      <c r="VIB51" s="467"/>
      <c r="VIC51" s="467"/>
      <c r="VID51" s="467"/>
      <c r="VIE51" s="284">
        <v>7500000</v>
      </c>
      <c r="VIF51" s="276" t="s">
        <v>150</v>
      </c>
      <c r="VIG51" s="464"/>
      <c r="VIH51" s="464"/>
      <c r="VII51" s="467"/>
      <c r="VIJ51" s="467"/>
      <c r="VIK51" s="467"/>
      <c r="VIL51" s="467"/>
      <c r="VIM51" s="284">
        <v>7500000</v>
      </c>
      <c r="VIN51" s="276" t="s">
        <v>150</v>
      </c>
      <c r="VIO51" s="464"/>
      <c r="VIP51" s="464"/>
      <c r="VIQ51" s="467"/>
      <c r="VIR51" s="467"/>
      <c r="VIS51" s="467"/>
      <c r="VIT51" s="467"/>
      <c r="VIU51" s="284">
        <v>7500000</v>
      </c>
      <c r="VIV51" s="276" t="s">
        <v>150</v>
      </c>
      <c r="VIW51" s="464"/>
      <c r="VIX51" s="464"/>
      <c r="VIY51" s="467"/>
      <c r="VIZ51" s="467"/>
      <c r="VJA51" s="467"/>
      <c r="VJB51" s="467"/>
      <c r="VJC51" s="284">
        <v>7500000</v>
      </c>
      <c r="VJD51" s="276" t="s">
        <v>150</v>
      </c>
      <c r="VJE51" s="464"/>
      <c r="VJF51" s="464"/>
      <c r="VJG51" s="467"/>
      <c r="VJH51" s="467"/>
      <c r="VJI51" s="467"/>
      <c r="VJJ51" s="467"/>
      <c r="VJK51" s="284">
        <v>7500000</v>
      </c>
      <c r="VJL51" s="276" t="s">
        <v>150</v>
      </c>
      <c r="VJM51" s="464"/>
      <c r="VJN51" s="464"/>
      <c r="VJO51" s="467"/>
      <c r="VJP51" s="467"/>
      <c r="VJQ51" s="467"/>
      <c r="VJR51" s="467"/>
      <c r="VJS51" s="284">
        <v>7500000</v>
      </c>
      <c r="VJT51" s="276" t="s">
        <v>150</v>
      </c>
      <c r="VJU51" s="464"/>
      <c r="VJV51" s="464"/>
      <c r="VJW51" s="467"/>
      <c r="VJX51" s="467"/>
      <c r="VJY51" s="467"/>
      <c r="VJZ51" s="467"/>
      <c r="VKA51" s="284">
        <v>7500000</v>
      </c>
      <c r="VKB51" s="276" t="s">
        <v>150</v>
      </c>
      <c r="VKC51" s="464"/>
      <c r="VKD51" s="464"/>
      <c r="VKE51" s="467"/>
      <c r="VKF51" s="467"/>
      <c r="VKG51" s="467"/>
      <c r="VKH51" s="467"/>
      <c r="VKI51" s="284">
        <v>7500000</v>
      </c>
      <c r="VKJ51" s="276" t="s">
        <v>150</v>
      </c>
      <c r="VKK51" s="464"/>
      <c r="VKL51" s="464"/>
      <c r="VKM51" s="467"/>
      <c r="VKN51" s="467"/>
      <c r="VKO51" s="467"/>
      <c r="VKP51" s="467"/>
      <c r="VKQ51" s="284">
        <v>7500000</v>
      </c>
      <c r="VKR51" s="276" t="s">
        <v>150</v>
      </c>
      <c r="VKS51" s="464"/>
      <c r="VKT51" s="464"/>
      <c r="VKU51" s="467"/>
      <c r="VKV51" s="467"/>
      <c r="VKW51" s="467"/>
      <c r="VKX51" s="467"/>
      <c r="VKY51" s="284">
        <v>7500000</v>
      </c>
      <c r="VKZ51" s="276" t="s">
        <v>150</v>
      </c>
      <c r="VLA51" s="464"/>
      <c r="VLB51" s="464"/>
      <c r="VLC51" s="467"/>
      <c r="VLD51" s="467"/>
      <c r="VLE51" s="467"/>
      <c r="VLF51" s="467"/>
      <c r="VLG51" s="284">
        <v>7500000</v>
      </c>
      <c r="VLH51" s="276" t="s">
        <v>150</v>
      </c>
      <c r="VLI51" s="464"/>
      <c r="VLJ51" s="464"/>
      <c r="VLK51" s="467"/>
      <c r="VLL51" s="467"/>
      <c r="VLM51" s="467"/>
      <c r="VLN51" s="467"/>
      <c r="VLO51" s="284">
        <v>7500000</v>
      </c>
      <c r="VLP51" s="276" t="s">
        <v>150</v>
      </c>
      <c r="VLQ51" s="464"/>
      <c r="VLR51" s="464"/>
      <c r="VLS51" s="467"/>
      <c r="VLT51" s="467"/>
      <c r="VLU51" s="467"/>
      <c r="VLV51" s="467"/>
      <c r="VLW51" s="284">
        <v>7500000</v>
      </c>
      <c r="VLX51" s="276" t="s">
        <v>150</v>
      </c>
      <c r="VLY51" s="464"/>
      <c r="VLZ51" s="464"/>
      <c r="VMA51" s="467"/>
      <c r="VMB51" s="467"/>
      <c r="VMC51" s="467"/>
      <c r="VMD51" s="467"/>
      <c r="VME51" s="284">
        <v>7500000</v>
      </c>
      <c r="VMF51" s="276" t="s">
        <v>150</v>
      </c>
      <c r="VMG51" s="464"/>
      <c r="VMH51" s="464"/>
      <c r="VMI51" s="467"/>
      <c r="VMJ51" s="467"/>
      <c r="VMK51" s="467"/>
      <c r="VML51" s="467"/>
      <c r="VMM51" s="284">
        <v>7500000</v>
      </c>
      <c r="VMN51" s="276" t="s">
        <v>150</v>
      </c>
      <c r="VMO51" s="464"/>
      <c r="VMP51" s="464"/>
      <c r="VMQ51" s="467"/>
      <c r="VMR51" s="467"/>
      <c r="VMS51" s="467"/>
      <c r="VMT51" s="467"/>
      <c r="VMU51" s="284">
        <v>7500000</v>
      </c>
      <c r="VMV51" s="276" t="s">
        <v>150</v>
      </c>
      <c r="VMW51" s="464"/>
      <c r="VMX51" s="464"/>
      <c r="VMY51" s="467"/>
      <c r="VMZ51" s="467"/>
      <c r="VNA51" s="467"/>
      <c r="VNB51" s="467"/>
      <c r="VNC51" s="284">
        <v>7500000</v>
      </c>
      <c r="VND51" s="276" t="s">
        <v>150</v>
      </c>
      <c r="VNE51" s="464"/>
      <c r="VNF51" s="464"/>
      <c r="VNG51" s="467"/>
      <c r="VNH51" s="467"/>
      <c r="VNI51" s="467"/>
      <c r="VNJ51" s="467"/>
      <c r="VNK51" s="284">
        <v>7500000</v>
      </c>
      <c r="VNL51" s="276" t="s">
        <v>150</v>
      </c>
      <c r="VNM51" s="464"/>
      <c r="VNN51" s="464"/>
      <c r="VNO51" s="467"/>
      <c r="VNP51" s="467"/>
      <c r="VNQ51" s="467"/>
      <c r="VNR51" s="467"/>
      <c r="VNS51" s="284">
        <v>7500000</v>
      </c>
      <c r="VNT51" s="276" t="s">
        <v>150</v>
      </c>
      <c r="VNU51" s="464"/>
      <c r="VNV51" s="464"/>
      <c r="VNW51" s="467"/>
      <c r="VNX51" s="467"/>
      <c r="VNY51" s="467"/>
      <c r="VNZ51" s="467"/>
      <c r="VOA51" s="284">
        <v>7500000</v>
      </c>
      <c r="VOB51" s="276" t="s">
        <v>150</v>
      </c>
      <c r="VOC51" s="464"/>
      <c r="VOD51" s="464"/>
      <c r="VOE51" s="467"/>
      <c r="VOF51" s="467"/>
      <c r="VOG51" s="467"/>
      <c r="VOH51" s="467"/>
      <c r="VOI51" s="284">
        <v>7500000</v>
      </c>
      <c r="VOJ51" s="276" t="s">
        <v>150</v>
      </c>
      <c r="VOK51" s="464"/>
      <c r="VOL51" s="464"/>
      <c r="VOM51" s="467"/>
      <c r="VON51" s="467"/>
      <c r="VOO51" s="467"/>
      <c r="VOP51" s="467"/>
      <c r="VOQ51" s="284">
        <v>7500000</v>
      </c>
      <c r="VOR51" s="276" t="s">
        <v>150</v>
      </c>
      <c r="VOS51" s="464"/>
      <c r="VOT51" s="464"/>
      <c r="VOU51" s="467"/>
      <c r="VOV51" s="467"/>
      <c r="VOW51" s="467"/>
      <c r="VOX51" s="467"/>
      <c r="VOY51" s="284">
        <v>7500000</v>
      </c>
      <c r="VOZ51" s="276" t="s">
        <v>150</v>
      </c>
      <c r="VPA51" s="464"/>
      <c r="VPB51" s="464"/>
      <c r="VPC51" s="467"/>
      <c r="VPD51" s="467"/>
      <c r="VPE51" s="467"/>
      <c r="VPF51" s="467"/>
      <c r="VPG51" s="284">
        <v>7500000</v>
      </c>
      <c r="VPH51" s="276" t="s">
        <v>150</v>
      </c>
      <c r="VPI51" s="464"/>
      <c r="VPJ51" s="464"/>
      <c r="VPK51" s="467"/>
      <c r="VPL51" s="467"/>
      <c r="VPM51" s="467"/>
      <c r="VPN51" s="467"/>
      <c r="VPO51" s="284">
        <v>7500000</v>
      </c>
      <c r="VPP51" s="276" t="s">
        <v>150</v>
      </c>
      <c r="VPQ51" s="464"/>
      <c r="VPR51" s="464"/>
      <c r="VPS51" s="467"/>
      <c r="VPT51" s="467"/>
      <c r="VPU51" s="467"/>
      <c r="VPV51" s="467"/>
      <c r="VPW51" s="284">
        <v>7500000</v>
      </c>
      <c r="VPX51" s="276" t="s">
        <v>150</v>
      </c>
      <c r="VPY51" s="464"/>
      <c r="VPZ51" s="464"/>
      <c r="VQA51" s="467"/>
      <c r="VQB51" s="467"/>
      <c r="VQC51" s="467"/>
      <c r="VQD51" s="467"/>
      <c r="VQE51" s="284">
        <v>7500000</v>
      </c>
      <c r="VQF51" s="276" t="s">
        <v>150</v>
      </c>
      <c r="VQG51" s="464"/>
      <c r="VQH51" s="464"/>
      <c r="VQI51" s="467"/>
      <c r="VQJ51" s="467"/>
      <c r="VQK51" s="467"/>
      <c r="VQL51" s="467"/>
      <c r="VQM51" s="284">
        <v>7500000</v>
      </c>
      <c r="VQN51" s="276" t="s">
        <v>150</v>
      </c>
      <c r="VQO51" s="464"/>
      <c r="VQP51" s="464"/>
      <c r="VQQ51" s="467"/>
      <c r="VQR51" s="467"/>
      <c r="VQS51" s="467"/>
      <c r="VQT51" s="467"/>
      <c r="VQU51" s="284">
        <v>7500000</v>
      </c>
      <c r="VQV51" s="276" t="s">
        <v>150</v>
      </c>
      <c r="VQW51" s="464"/>
      <c r="VQX51" s="464"/>
      <c r="VQY51" s="467"/>
      <c r="VQZ51" s="467"/>
      <c r="VRA51" s="467"/>
      <c r="VRB51" s="467"/>
      <c r="VRC51" s="284">
        <v>7500000</v>
      </c>
      <c r="VRD51" s="276" t="s">
        <v>150</v>
      </c>
      <c r="VRE51" s="464"/>
      <c r="VRF51" s="464"/>
      <c r="VRG51" s="467"/>
      <c r="VRH51" s="467"/>
      <c r="VRI51" s="467"/>
      <c r="VRJ51" s="467"/>
      <c r="VRK51" s="284">
        <v>7500000</v>
      </c>
      <c r="VRL51" s="276" t="s">
        <v>150</v>
      </c>
      <c r="VRM51" s="464"/>
      <c r="VRN51" s="464"/>
      <c r="VRO51" s="467"/>
      <c r="VRP51" s="467"/>
      <c r="VRQ51" s="467"/>
      <c r="VRR51" s="467"/>
      <c r="VRS51" s="284">
        <v>7500000</v>
      </c>
      <c r="VRT51" s="276" t="s">
        <v>150</v>
      </c>
      <c r="VRU51" s="464"/>
      <c r="VRV51" s="464"/>
      <c r="VRW51" s="467"/>
      <c r="VRX51" s="467"/>
      <c r="VRY51" s="467"/>
      <c r="VRZ51" s="467"/>
      <c r="VSA51" s="284">
        <v>7500000</v>
      </c>
      <c r="VSB51" s="276" t="s">
        <v>150</v>
      </c>
      <c r="VSC51" s="464"/>
      <c r="VSD51" s="464"/>
      <c r="VSE51" s="467"/>
      <c r="VSF51" s="467"/>
      <c r="VSG51" s="467"/>
      <c r="VSH51" s="467"/>
      <c r="VSI51" s="284">
        <v>7500000</v>
      </c>
      <c r="VSJ51" s="276" t="s">
        <v>150</v>
      </c>
      <c r="VSK51" s="464"/>
      <c r="VSL51" s="464"/>
      <c r="VSM51" s="467"/>
      <c r="VSN51" s="467"/>
      <c r="VSO51" s="467"/>
      <c r="VSP51" s="467"/>
      <c r="VSQ51" s="284">
        <v>7500000</v>
      </c>
      <c r="VSR51" s="276" t="s">
        <v>150</v>
      </c>
      <c r="VSS51" s="464"/>
      <c r="VST51" s="464"/>
      <c r="VSU51" s="467"/>
      <c r="VSV51" s="467"/>
      <c r="VSW51" s="467"/>
      <c r="VSX51" s="467"/>
      <c r="VSY51" s="284">
        <v>7500000</v>
      </c>
      <c r="VSZ51" s="276" t="s">
        <v>150</v>
      </c>
      <c r="VTA51" s="464"/>
      <c r="VTB51" s="464"/>
      <c r="VTC51" s="467"/>
      <c r="VTD51" s="467"/>
      <c r="VTE51" s="467"/>
      <c r="VTF51" s="467"/>
      <c r="VTG51" s="284">
        <v>7500000</v>
      </c>
      <c r="VTH51" s="276" t="s">
        <v>150</v>
      </c>
      <c r="VTI51" s="464"/>
      <c r="VTJ51" s="464"/>
      <c r="VTK51" s="467"/>
      <c r="VTL51" s="467"/>
      <c r="VTM51" s="467"/>
      <c r="VTN51" s="467"/>
      <c r="VTO51" s="284">
        <v>7500000</v>
      </c>
      <c r="VTP51" s="276" t="s">
        <v>150</v>
      </c>
      <c r="VTQ51" s="464"/>
      <c r="VTR51" s="464"/>
      <c r="VTS51" s="467"/>
      <c r="VTT51" s="467"/>
      <c r="VTU51" s="467"/>
      <c r="VTV51" s="467"/>
      <c r="VTW51" s="284">
        <v>7500000</v>
      </c>
      <c r="VTX51" s="276" t="s">
        <v>150</v>
      </c>
      <c r="VTY51" s="464"/>
      <c r="VTZ51" s="464"/>
      <c r="VUA51" s="467"/>
      <c r="VUB51" s="467"/>
      <c r="VUC51" s="467"/>
      <c r="VUD51" s="467"/>
      <c r="VUE51" s="284">
        <v>7500000</v>
      </c>
      <c r="VUF51" s="276" t="s">
        <v>150</v>
      </c>
      <c r="VUG51" s="464"/>
      <c r="VUH51" s="464"/>
      <c r="VUI51" s="467"/>
      <c r="VUJ51" s="467"/>
      <c r="VUK51" s="467"/>
      <c r="VUL51" s="467"/>
      <c r="VUM51" s="284">
        <v>7500000</v>
      </c>
      <c r="VUN51" s="276" t="s">
        <v>150</v>
      </c>
      <c r="VUO51" s="464"/>
      <c r="VUP51" s="464"/>
      <c r="VUQ51" s="467"/>
      <c r="VUR51" s="467"/>
      <c r="VUS51" s="467"/>
      <c r="VUT51" s="467"/>
      <c r="VUU51" s="284">
        <v>7500000</v>
      </c>
      <c r="VUV51" s="276" t="s">
        <v>150</v>
      </c>
      <c r="VUW51" s="464"/>
      <c r="VUX51" s="464"/>
      <c r="VUY51" s="467"/>
      <c r="VUZ51" s="467"/>
      <c r="VVA51" s="467"/>
      <c r="VVB51" s="467"/>
      <c r="VVC51" s="284">
        <v>7500000</v>
      </c>
      <c r="VVD51" s="276" t="s">
        <v>150</v>
      </c>
      <c r="VVE51" s="464"/>
      <c r="VVF51" s="464"/>
      <c r="VVG51" s="467"/>
      <c r="VVH51" s="467"/>
      <c r="VVI51" s="467"/>
      <c r="VVJ51" s="467"/>
      <c r="VVK51" s="284">
        <v>7500000</v>
      </c>
      <c r="VVL51" s="276" t="s">
        <v>150</v>
      </c>
      <c r="VVM51" s="464"/>
      <c r="VVN51" s="464"/>
      <c r="VVO51" s="467"/>
      <c r="VVP51" s="467"/>
      <c r="VVQ51" s="467"/>
      <c r="VVR51" s="467"/>
      <c r="VVS51" s="284">
        <v>7500000</v>
      </c>
      <c r="VVT51" s="276" t="s">
        <v>150</v>
      </c>
      <c r="VVU51" s="464"/>
      <c r="VVV51" s="464"/>
      <c r="VVW51" s="467"/>
      <c r="VVX51" s="467"/>
      <c r="VVY51" s="467"/>
      <c r="VVZ51" s="467"/>
      <c r="VWA51" s="284">
        <v>7500000</v>
      </c>
      <c r="VWB51" s="276" t="s">
        <v>150</v>
      </c>
      <c r="VWC51" s="464"/>
      <c r="VWD51" s="464"/>
      <c r="VWE51" s="467"/>
      <c r="VWF51" s="467"/>
      <c r="VWG51" s="467"/>
      <c r="VWH51" s="467"/>
      <c r="VWI51" s="284">
        <v>7500000</v>
      </c>
      <c r="VWJ51" s="276" t="s">
        <v>150</v>
      </c>
      <c r="VWK51" s="464"/>
      <c r="VWL51" s="464"/>
      <c r="VWM51" s="467"/>
      <c r="VWN51" s="467"/>
      <c r="VWO51" s="467"/>
      <c r="VWP51" s="467"/>
      <c r="VWQ51" s="284">
        <v>7500000</v>
      </c>
      <c r="VWR51" s="276" t="s">
        <v>150</v>
      </c>
      <c r="VWS51" s="464"/>
      <c r="VWT51" s="464"/>
      <c r="VWU51" s="467"/>
      <c r="VWV51" s="467"/>
      <c r="VWW51" s="467"/>
      <c r="VWX51" s="467"/>
      <c r="VWY51" s="284">
        <v>7500000</v>
      </c>
      <c r="VWZ51" s="276" t="s">
        <v>150</v>
      </c>
      <c r="VXA51" s="464"/>
      <c r="VXB51" s="464"/>
      <c r="VXC51" s="467"/>
      <c r="VXD51" s="467"/>
      <c r="VXE51" s="467"/>
      <c r="VXF51" s="467"/>
      <c r="VXG51" s="284">
        <v>7500000</v>
      </c>
      <c r="VXH51" s="276" t="s">
        <v>150</v>
      </c>
      <c r="VXI51" s="464"/>
      <c r="VXJ51" s="464"/>
      <c r="VXK51" s="467"/>
      <c r="VXL51" s="467"/>
      <c r="VXM51" s="467"/>
      <c r="VXN51" s="467"/>
      <c r="VXO51" s="284">
        <v>7500000</v>
      </c>
      <c r="VXP51" s="276" t="s">
        <v>150</v>
      </c>
      <c r="VXQ51" s="464"/>
      <c r="VXR51" s="464"/>
      <c r="VXS51" s="467"/>
      <c r="VXT51" s="467"/>
      <c r="VXU51" s="467"/>
      <c r="VXV51" s="467"/>
      <c r="VXW51" s="284">
        <v>7500000</v>
      </c>
      <c r="VXX51" s="276" t="s">
        <v>150</v>
      </c>
      <c r="VXY51" s="464"/>
      <c r="VXZ51" s="464"/>
      <c r="VYA51" s="467"/>
      <c r="VYB51" s="467"/>
      <c r="VYC51" s="467"/>
      <c r="VYD51" s="467"/>
      <c r="VYE51" s="284">
        <v>7500000</v>
      </c>
      <c r="VYF51" s="276" t="s">
        <v>150</v>
      </c>
      <c r="VYG51" s="464"/>
      <c r="VYH51" s="464"/>
      <c r="VYI51" s="467"/>
      <c r="VYJ51" s="467"/>
      <c r="VYK51" s="467"/>
      <c r="VYL51" s="467"/>
      <c r="VYM51" s="284">
        <v>7500000</v>
      </c>
      <c r="VYN51" s="276" t="s">
        <v>150</v>
      </c>
      <c r="VYO51" s="464"/>
      <c r="VYP51" s="464"/>
      <c r="VYQ51" s="467"/>
      <c r="VYR51" s="467"/>
      <c r="VYS51" s="467"/>
      <c r="VYT51" s="467"/>
      <c r="VYU51" s="284">
        <v>7500000</v>
      </c>
      <c r="VYV51" s="276" t="s">
        <v>150</v>
      </c>
      <c r="VYW51" s="464"/>
      <c r="VYX51" s="464"/>
      <c r="VYY51" s="467"/>
      <c r="VYZ51" s="467"/>
      <c r="VZA51" s="467"/>
      <c r="VZB51" s="467"/>
      <c r="VZC51" s="284">
        <v>7500000</v>
      </c>
      <c r="VZD51" s="276" t="s">
        <v>150</v>
      </c>
      <c r="VZE51" s="464"/>
      <c r="VZF51" s="464"/>
      <c r="VZG51" s="467"/>
      <c r="VZH51" s="467"/>
      <c r="VZI51" s="467"/>
      <c r="VZJ51" s="467"/>
      <c r="VZK51" s="284">
        <v>7500000</v>
      </c>
      <c r="VZL51" s="276" t="s">
        <v>150</v>
      </c>
      <c r="VZM51" s="464"/>
      <c r="VZN51" s="464"/>
      <c r="VZO51" s="467"/>
      <c r="VZP51" s="467"/>
      <c r="VZQ51" s="467"/>
      <c r="VZR51" s="467"/>
      <c r="VZS51" s="284">
        <v>7500000</v>
      </c>
      <c r="VZT51" s="276" t="s">
        <v>150</v>
      </c>
      <c r="VZU51" s="464"/>
      <c r="VZV51" s="464"/>
      <c r="VZW51" s="467"/>
      <c r="VZX51" s="467"/>
      <c r="VZY51" s="467"/>
      <c r="VZZ51" s="467"/>
      <c r="WAA51" s="284">
        <v>7500000</v>
      </c>
      <c r="WAB51" s="276" t="s">
        <v>150</v>
      </c>
      <c r="WAC51" s="464"/>
      <c r="WAD51" s="464"/>
      <c r="WAE51" s="467"/>
      <c r="WAF51" s="467"/>
      <c r="WAG51" s="467"/>
      <c r="WAH51" s="467"/>
      <c r="WAI51" s="284">
        <v>7500000</v>
      </c>
      <c r="WAJ51" s="276" t="s">
        <v>150</v>
      </c>
      <c r="WAK51" s="464"/>
      <c r="WAL51" s="464"/>
      <c r="WAM51" s="467"/>
      <c r="WAN51" s="467"/>
      <c r="WAO51" s="467"/>
      <c r="WAP51" s="467"/>
      <c r="WAQ51" s="284">
        <v>7500000</v>
      </c>
      <c r="WAR51" s="276" t="s">
        <v>150</v>
      </c>
      <c r="WAS51" s="464"/>
      <c r="WAT51" s="464"/>
      <c r="WAU51" s="467"/>
      <c r="WAV51" s="467"/>
      <c r="WAW51" s="467"/>
      <c r="WAX51" s="467"/>
      <c r="WAY51" s="284">
        <v>7500000</v>
      </c>
      <c r="WAZ51" s="276" t="s">
        <v>150</v>
      </c>
      <c r="WBA51" s="464"/>
      <c r="WBB51" s="464"/>
      <c r="WBC51" s="467"/>
      <c r="WBD51" s="467"/>
      <c r="WBE51" s="467"/>
      <c r="WBF51" s="467"/>
      <c r="WBG51" s="284">
        <v>7500000</v>
      </c>
      <c r="WBH51" s="276" t="s">
        <v>150</v>
      </c>
      <c r="WBI51" s="464"/>
      <c r="WBJ51" s="464"/>
      <c r="WBK51" s="467"/>
      <c r="WBL51" s="467"/>
      <c r="WBM51" s="467"/>
      <c r="WBN51" s="467"/>
      <c r="WBO51" s="284">
        <v>7500000</v>
      </c>
      <c r="WBP51" s="276" t="s">
        <v>150</v>
      </c>
      <c r="WBQ51" s="464"/>
      <c r="WBR51" s="464"/>
      <c r="WBS51" s="467"/>
      <c r="WBT51" s="467"/>
      <c r="WBU51" s="467"/>
      <c r="WBV51" s="467"/>
      <c r="WBW51" s="284">
        <v>7500000</v>
      </c>
      <c r="WBX51" s="276" t="s">
        <v>150</v>
      </c>
      <c r="WBY51" s="464"/>
      <c r="WBZ51" s="464"/>
      <c r="WCA51" s="467"/>
      <c r="WCB51" s="467"/>
      <c r="WCC51" s="467"/>
      <c r="WCD51" s="467"/>
      <c r="WCE51" s="284">
        <v>7500000</v>
      </c>
      <c r="WCF51" s="276" t="s">
        <v>150</v>
      </c>
      <c r="WCG51" s="464"/>
      <c r="WCH51" s="464"/>
      <c r="WCI51" s="467"/>
      <c r="WCJ51" s="467"/>
      <c r="WCK51" s="467"/>
      <c r="WCL51" s="467"/>
      <c r="WCM51" s="284">
        <v>7500000</v>
      </c>
      <c r="WCN51" s="276" t="s">
        <v>150</v>
      </c>
      <c r="WCO51" s="464"/>
      <c r="WCP51" s="464"/>
      <c r="WCQ51" s="467"/>
      <c r="WCR51" s="467"/>
      <c r="WCS51" s="467"/>
      <c r="WCT51" s="467"/>
      <c r="WCU51" s="284">
        <v>7500000</v>
      </c>
      <c r="WCV51" s="276" t="s">
        <v>150</v>
      </c>
      <c r="WCW51" s="464"/>
      <c r="WCX51" s="464"/>
      <c r="WCY51" s="467"/>
      <c r="WCZ51" s="467"/>
      <c r="WDA51" s="467"/>
      <c r="WDB51" s="467"/>
      <c r="WDC51" s="284">
        <v>7500000</v>
      </c>
      <c r="WDD51" s="276" t="s">
        <v>150</v>
      </c>
      <c r="WDE51" s="464"/>
      <c r="WDF51" s="464"/>
      <c r="WDG51" s="467"/>
      <c r="WDH51" s="467"/>
      <c r="WDI51" s="467"/>
      <c r="WDJ51" s="467"/>
      <c r="WDK51" s="284">
        <v>7500000</v>
      </c>
      <c r="WDL51" s="276" t="s">
        <v>150</v>
      </c>
      <c r="WDM51" s="464"/>
      <c r="WDN51" s="464"/>
      <c r="WDO51" s="467"/>
      <c r="WDP51" s="467"/>
      <c r="WDQ51" s="467"/>
      <c r="WDR51" s="467"/>
      <c r="WDS51" s="284">
        <v>7500000</v>
      </c>
      <c r="WDT51" s="276" t="s">
        <v>150</v>
      </c>
      <c r="WDU51" s="464"/>
      <c r="WDV51" s="464"/>
      <c r="WDW51" s="467"/>
      <c r="WDX51" s="467"/>
      <c r="WDY51" s="467"/>
      <c r="WDZ51" s="467"/>
      <c r="WEA51" s="284">
        <v>7500000</v>
      </c>
      <c r="WEB51" s="276" t="s">
        <v>150</v>
      </c>
      <c r="WEC51" s="464"/>
      <c r="WED51" s="464"/>
      <c r="WEE51" s="467"/>
      <c r="WEF51" s="467"/>
      <c r="WEG51" s="467"/>
      <c r="WEH51" s="467"/>
      <c r="WEI51" s="284">
        <v>7500000</v>
      </c>
      <c r="WEJ51" s="276" t="s">
        <v>150</v>
      </c>
      <c r="WEK51" s="464"/>
      <c r="WEL51" s="464"/>
      <c r="WEM51" s="467"/>
      <c r="WEN51" s="467"/>
      <c r="WEO51" s="467"/>
      <c r="WEP51" s="467"/>
      <c r="WEQ51" s="284">
        <v>7500000</v>
      </c>
      <c r="WER51" s="276" t="s">
        <v>150</v>
      </c>
      <c r="WES51" s="464"/>
      <c r="WET51" s="464"/>
      <c r="WEU51" s="467"/>
      <c r="WEV51" s="467"/>
      <c r="WEW51" s="467"/>
      <c r="WEX51" s="467"/>
      <c r="WEY51" s="284">
        <v>7500000</v>
      </c>
      <c r="WEZ51" s="276" t="s">
        <v>150</v>
      </c>
      <c r="WFA51" s="464"/>
      <c r="WFB51" s="464"/>
      <c r="WFC51" s="467"/>
      <c r="WFD51" s="467"/>
      <c r="WFE51" s="467"/>
      <c r="WFF51" s="467"/>
      <c r="WFG51" s="284">
        <v>7500000</v>
      </c>
      <c r="WFH51" s="276" t="s">
        <v>150</v>
      </c>
      <c r="WFI51" s="464"/>
      <c r="WFJ51" s="464"/>
      <c r="WFK51" s="467"/>
      <c r="WFL51" s="467"/>
      <c r="WFM51" s="467"/>
      <c r="WFN51" s="467"/>
      <c r="WFO51" s="284">
        <v>7500000</v>
      </c>
      <c r="WFP51" s="276" t="s">
        <v>150</v>
      </c>
      <c r="WFQ51" s="464"/>
      <c r="WFR51" s="464"/>
      <c r="WFS51" s="467"/>
      <c r="WFT51" s="467"/>
      <c r="WFU51" s="467"/>
      <c r="WFV51" s="467"/>
      <c r="WFW51" s="284">
        <v>7500000</v>
      </c>
      <c r="WFX51" s="276" t="s">
        <v>150</v>
      </c>
      <c r="WFY51" s="464"/>
      <c r="WFZ51" s="464"/>
      <c r="WGA51" s="467"/>
      <c r="WGB51" s="467"/>
      <c r="WGC51" s="467"/>
      <c r="WGD51" s="467"/>
      <c r="WGE51" s="284">
        <v>7500000</v>
      </c>
      <c r="WGF51" s="276" t="s">
        <v>150</v>
      </c>
      <c r="WGG51" s="464"/>
      <c r="WGH51" s="464"/>
      <c r="WGI51" s="467"/>
      <c r="WGJ51" s="467"/>
      <c r="WGK51" s="467"/>
      <c r="WGL51" s="467"/>
      <c r="WGM51" s="284">
        <v>7500000</v>
      </c>
      <c r="WGN51" s="276" t="s">
        <v>150</v>
      </c>
      <c r="WGO51" s="464"/>
      <c r="WGP51" s="464"/>
      <c r="WGQ51" s="467"/>
      <c r="WGR51" s="467"/>
      <c r="WGS51" s="467"/>
      <c r="WGT51" s="467"/>
      <c r="WGU51" s="284">
        <v>7500000</v>
      </c>
      <c r="WGV51" s="276" t="s">
        <v>150</v>
      </c>
      <c r="WGW51" s="464"/>
      <c r="WGX51" s="464"/>
      <c r="WGY51" s="467"/>
      <c r="WGZ51" s="467"/>
      <c r="WHA51" s="467"/>
      <c r="WHB51" s="467"/>
      <c r="WHC51" s="284">
        <v>7500000</v>
      </c>
      <c r="WHD51" s="276" t="s">
        <v>150</v>
      </c>
      <c r="WHE51" s="464"/>
      <c r="WHF51" s="464"/>
      <c r="WHG51" s="467"/>
      <c r="WHH51" s="467"/>
      <c r="WHI51" s="467"/>
      <c r="WHJ51" s="467"/>
      <c r="WHK51" s="284">
        <v>7500000</v>
      </c>
      <c r="WHL51" s="276" t="s">
        <v>150</v>
      </c>
      <c r="WHM51" s="464"/>
      <c r="WHN51" s="464"/>
      <c r="WHO51" s="467"/>
      <c r="WHP51" s="467"/>
      <c r="WHQ51" s="467"/>
      <c r="WHR51" s="467"/>
      <c r="WHS51" s="284">
        <v>7500000</v>
      </c>
      <c r="WHT51" s="276" t="s">
        <v>150</v>
      </c>
      <c r="WHU51" s="464"/>
      <c r="WHV51" s="464"/>
      <c r="WHW51" s="467"/>
      <c r="WHX51" s="467"/>
      <c r="WHY51" s="467"/>
      <c r="WHZ51" s="467"/>
      <c r="WIA51" s="284">
        <v>7500000</v>
      </c>
      <c r="WIB51" s="276" t="s">
        <v>150</v>
      </c>
      <c r="WIC51" s="464"/>
      <c r="WID51" s="464"/>
      <c r="WIE51" s="467"/>
      <c r="WIF51" s="467"/>
      <c r="WIG51" s="467"/>
      <c r="WIH51" s="467"/>
      <c r="WII51" s="284">
        <v>7500000</v>
      </c>
      <c r="WIJ51" s="276" t="s">
        <v>150</v>
      </c>
      <c r="WIK51" s="464"/>
      <c r="WIL51" s="464"/>
      <c r="WIM51" s="467"/>
      <c r="WIN51" s="467"/>
      <c r="WIO51" s="467"/>
      <c r="WIP51" s="467"/>
      <c r="WIQ51" s="284">
        <v>7500000</v>
      </c>
      <c r="WIR51" s="276" t="s">
        <v>150</v>
      </c>
      <c r="WIS51" s="464"/>
      <c r="WIT51" s="464"/>
      <c r="WIU51" s="467"/>
      <c r="WIV51" s="467"/>
      <c r="WIW51" s="467"/>
      <c r="WIX51" s="467"/>
      <c r="WIY51" s="284">
        <v>7500000</v>
      </c>
      <c r="WIZ51" s="276" t="s">
        <v>150</v>
      </c>
      <c r="WJA51" s="464"/>
      <c r="WJB51" s="464"/>
      <c r="WJC51" s="467"/>
      <c r="WJD51" s="467"/>
      <c r="WJE51" s="467"/>
      <c r="WJF51" s="467"/>
      <c r="WJG51" s="284">
        <v>7500000</v>
      </c>
      <c r="WJH51" s="276" t="s">
        <v>150</v>
      </c>
      <c r="WJI51" s="464"/>
      <c r="WJJ51" s="464"/>
      <c r="WJK51" s="467"/>
      <c r="WJL51" s="467"/>
      <c r="WJM51" s="467"/>
      <c r="WJN51" s="467"/>
      <c r="WJO51" s="284">
        <v>7500000</v>
      </c>
      <c r="WJP51" s="276" t="s">
        <v>150</v>
      </c>
      <c r="WJQ51" s="464"/>
      <c r="WJR51" s="464"/>
      <c r="WJS51" s="467"/>
      <c r="WJT51" s="467"/>
      <c r="WJU51" s="467"/>
      <c r="WJV51" s="467"/>
      <c r="WJW51" s="284">
        <v>7500000</v>
      </c>
      <c r="WJX51" s="276" t="s">
        <v>150</v>
      </c>
      <c r="WJY51" s="464"/>
      <c r="WJZ51" s="464"/>
      <c r="WKA51" s="467"/>
      <c r="WKB51" s="467"/>
      <c r="WKC51" s="467"/>
      <c r="WKD51" s="467"/>
      <c r="WKE51" s="284">
        <v>7500000</v>
      </c>
      <c r="WKF51" s="276" t="s">
        <v>150</v>
      </c>
      <c r="WKG51" s="464"/>
      <c r="WKH51" s="464"/>
      <c r="WKI51" s="467"/>
      <c r="WKJ51" s="467"/>
      <c r="WKK51" s="467"/>
      <c r="WKL51" s="467"/>
      <c r="WKM51" s="284">
        <v>7500000</v>
      </c>
      <c r="WKN51" s="276" t="s">
        <v>150</v>
      </c>
      <c r="WKO51" s="464"/>
      <c r="WKP51" s="464"/>
      <c r="WKQ51" s="467"/>
      <c r="WKR51" s="467"/>
      <c r="WKS51" s="467"/>
      <c r="WKT51" s="467"/>
      <c r="WKU51" s="284">
        <v>7500000</v>
      </c>
      <c r="WKV51" s="276" t="s">
        <v>150</v>
      </c>
      <c r="WKW51" s="464"/>
      <c r="WKX51" s="464"/>
      <c r="WKY51" s="467"/>
      <c r="WKZ51" s="467"/>
      <c r="WLA51" s="467"/>
      <c r="WLB51" s="467"/>
      <c r="WLC51" s="284">
        <v>7500000</v>
      </c>
      <c r="WLD51" s="276" t="s">
        <v>150</v>
      </c>
      <c r="WLE51" s="464"/>
      <c r="WLF51" s="464"/>
      <c r="WLG51" s="467"/>
      <c r="WLH51" s="467"/>
      <c r="WLI51" s="467"/>
      <c r="WLJ51" s="467"/>
      <c r="WLK51" s="284">
        <v>7500000</v>
      </c>
      <c r="WLL51" s="276" t="s">
        <v>150</v>
      </c>
      <c r="WLM51" s="464"/>
      <c r="WLN51" s="464"/>
      <c r="WLO51" s="467"/>
      <c r="WLP51" s="467"/>
      <c r="WLQ51" s="467"/>
      <c r="WLR51" s="467"/>
      <c r="WLS51" s="284">
        <v>7500000</v>
      </c>
      <c r="WLT51" s="276" t="s">
        <v>150</v>
      </c>
      <c r="WLU51" s="464"/>
      <c r="WLV51" s="464"/>
      <c r="WLW51" s="467"/>
      <c r="WLX51" s="467"/>
      <c r="WLY51" s="467"/>
      <c r="WLZ51" s="467"/>
      <c r="WMA51" s="284">
        <v>7500000</v>
      </c>
      <c r="WMB51" s="276" t="s">
        <v>150</v>
      </c>
      <c r="WMC51" s="464"/>
      <c r="WMD51" s="464"/>
      <c r="WME51" s="467"/>
      <c r="WMF51" s="467"/>
      <c r="WMG51" s="467"/>
      <c r="WMH51" s="467"/>
      <c r="WMI51" s="284">
        <v>7500000</v>
      </c>
      <c r="WMJ51" s="276" t="s">
        <v>150</v>
      </c>
      <c r="WMK51" s="464"/>
      <c r="WML51" s="464"/>
      <c r="WMM51" s="467"/>
      <c r="WMN51" s="467"/>
      <c r="WMO51" s="467"/>
      <c r="WMP51" s="467"/>
      <c r="WMQ51" s="284">
        <v>7500000</v>
      </c>
      <c r="WMR51" s="276" t="s">
        <v>150</v>
      </c>
      <c r="WMS51" s="464"/>
      <c r="WMT51" s="464"/>
      <c r="WMU51" s="467"/>
      <c r="WMV51" s="467"/>
      <c r="WMW51" s="467"/>
      <c r="WMX51" s="467"/>
      <c r="WMY51" s="284">
        <v>7500000</v>
      </c>
      <c r="WMZ51" s="276" t="s">
        <v>150</v>
      </c>
      <c r="WNA51" s="464"/>
      <c r="WNB51" s="464"/>
      <c r="WNC51" s="467"/>
      <c r="WND51" s="467"/>
      <c r="WNE51" s="467"/>
      <c r="WNF51" s="467"/>
      <c r="WNG51" s="284">
        <v>7500000</v>
      </c>
      <c r="WNH51" s="276" t="s">
        <v>150</v>
      </c>
      <c r="WNI51" s="464"/>
      <c r="WNJ51" s="464"/>
      <c r="WNK51" s="467"/>
      <c r="WNL51" s="467"/>
      <c r="WNM51" s="467"/>
      <c r="WNN51" s="467"/>
      <c r="WNO51" s="284">
        <v>7500000</v>
      </c>
      <c r="WNP51" s="276" t="s">
        <v>150</v>
      </c>
      <c r="WNQ51" s="464"/>
      <c r="WNR51" s="464"/>
      <c r="WNS51" s="467"/>
      <c r="WNT51" s="467"/>
      <c r="WNU51" s="467"/>
      <c r="WNV51" s="467"/>
      <c r="WNW51" s="284">
        <v>7500000</v>
      </c>
      <c r="WNX51" s="276" t="s">
        <v>150</v>
      </c>
      <c r="WNY51" s="464"/>
      <c r="WNZ51" s="464"/>
      <c r="WOA51" s="467"/>
      <c r="WOB51" s="467"/>
      <c r="WOC51" s="467"/>
      <c r="WOD51" s="467"/>
      <c r="WOE51" s="284">
        <v>7500000</v>
      </c>
      <c r="WOF51" s="276" t="s">
        <v>150</v>
      </c>
      <c r="WOG51" s="464"/>
      <c r="WOH51" s="464"/>
      <c r="WOI51" s="467"/>
      <c r="WOJ51" s="467"/>
      <c r="WOK51" s="467"/>
      <c r="WOL51" s="467"/>
      <c r="WOM51" s="284">
        <v>7500000</v>
      </c>
      <c r="WON51" s="276" t="s">
        <v>150</v>
      </c>
      <c r="WOO51" s="464"/>
      <c r="WOP51" s="464"/>
      <c r="WOQ51" s="467"/>
      <c r="WOR51" s="467"/>
      <c r="WOS51" s="467"/>
      <c r="WOT51" s="467"/>
      <c r="WOU51" s="284">
        <v>7500000</v>
      </c>
      <c r="WOV51" s="276" t="s">
        <v>150</v>
      </c>
      <c r="WOW51" s="464"/>
      <c r="WOX51" s="464"/>
      <c r="WOY51" s="467"/>
      <c r="WOZ51" s="467"/>
      <c r="WPA51" s="467"/>
      <c r="WPB51" s="467"/>
      <c r="WPC51" s="284">
        <v>7500000</v>
      </c>
      <c r="WPD51" s="276" t="s">
        <v>150</v>
      </c>
      <c r="WPE51" s="464"/>
      <c r="WPF51" s="464"/>
      <c r="WPG51" s="467"/>
      <c r="WPH51" s="467"/>
      <c r="WPI51" s="467"/>
      <c r="WPJ51" s="467"/>
      <c r="WPK51" s="284">
        <v>7500000</v>
      </c>
      <c r="WPL51" s="276" t="s">
        <v>150</v>
      </c>
      <c r="WPM51" s="464"/>
      <c r="WPN51" s="464"/>
      <c r="WPO51" s="467"/>
      <c r="WPP51" s="467"/>
      <c r="WPQ51" s="467"/>
      <c r="WPR51" s="467"/>
      <c r="WPS51" s="284">
        <v>7500000</v>
      </c>
      <c r="WPT51" s="276" t="s">
        <v>150</v>
      </c>
      <c r="WPU51" s="464"/>
      <c r="WPV51" s="464"/>
      <c r="WPW51" s="467"/>
      <c r="WPX51" s="467"/>
      <c r="WPY51" s="467"/>
      <c r="WPZ51" s="467"/>
      <c r="WQA51" s="284">
        <v>7500000</v>
      </c>
      <c r="WQB51" s="276" t="s">
        <v>150</v>
      </c>
      <c r="WQC51" s="464"/>
      <c r="WQD51" s="464"/>
      <c r="WQE51" s="467"/>
      <c r="WQF51" s="467"/>
      <c r="WQG51" s="467"/>
      <c r="WQH51" s="467"/>
      <c r="WQI51" s="284">
        <v>7500000</v>
      </c>
      <c r="WQJ51" s="276" t="s">
        <v>150</v>
      </c>
      <c r="WQK51" s="464"/>
      <c r="WQL51" s="464"/>
      <c r="WQM51" s="467"/>
      <c r="WQN51" s="467"/>
      <c r="WQO51" s="467"/>
      <c r="WQP51" s="467"/>
      <c r="WQQ51" s="284">
        <v>7500000</v>
      </c>
      <c r="WQR51" s="276" t="s">
        <v>150</v>
      </c>
      <c r="WQS51" s="464"/>
      <c r="WQT51" s="464"/>
      <c r="WQU51" s="467"/>
      <c r="WQV51" s="467"/>
      <c r="WQW51" s="467"/>
      <c r="WQX51" s="467"/>
      <c r="WQY51" s="284">
        <v>7500000</v>
      </c>
      <c r="WQZ51" s="276" t="s">
        <v>150</v>
      </c>
      <c r="WRA51" s="464"/>
      <c r="WRB51" s="464"/>
      <c r="WRC51" s="467"/>
      <c r="WRD51" s="467"/>
      <c r="WRE51" s="467"/>
      <c r="WRF51" s="467"/>
      <c r="WRG51" s="284">
        <v>7500000</v>
      </c>
      <c r="WRH51" s="276" t="s">
        <v>150</v>
      </c>
      <c r="WRI51" s="464"/>
      <c r="WRJ51" s="464"/>
      <c r="WRK51" s="467"/>
      <c r="WRL51" s="467"/>
      <c r="WRM51" s="467"/>
      <c r="WRN51" s="467"/>
      <c r="WRO51" s="284">
        <v>7500000</v>
      </c>
      <c r="WRP51" s="276" t="s">
        <v>150</v>
      </c>
      <c r="WRQ51" s="464"/>
      <c r="WRR51" s="464"/>
      <c r="WRS51" s="467"/>
      <c r="WRT51" s="467"/>
      <c r="WRU51" s="467"/>
      <c r="WRV51" s="467"/>
      <c r="WRW51" s="284">
        <v>7500000</v>
      </c>
      <c r="WRX51" s="276" t="s">
        <v>150</v>
      </c>
      <c r="WRY51" s="464"/>
      <c r="WRZ51" s="464"/>
      <c r="WSA51" s="467"/>
      <c r="WSB51" s="467"/>
      <c r="WSC51" s="467"/>
      <c r="WSD51" s="467"/>
      <c r="WSE51" s="284">
        <v>7500000</v>
      </c>
      <c r="WSF51" s="276" t="s">
        <v>150</v>
      </c>
      <c r="WSG51" s="464"/>
      <c r="WSH51" s="464"/>
      <c r="WSI51" s="467"/>
      <c r="WSJ51" s="467"/>
      <c r="WSK51" s="467"/>
      <c r="WSL51" s="467"/>
      <c r="WSM51" s="284">
        <v>7500000</v>
      </c>
      <c r="WSN51" s="276" t="s">
        <v>150</v>
      </c>
      <c r="WSO51" s="464"/>
      <c r="WSP51" s="464"/>
      <c r="WSQ51" s="467"/>
      <c r="WSR51" s="467"/>
      <c r="WSS51" s="467"/>
      <c r="WST51" s="467"/>
      <c r="WSU51" s="284">
        <v>7500000</v>
      </c>
      <c r="WSV51" s="276" t="s">
        <v>150</v>
      </c>
      <c r="WSW51" s="464"/>
      <c r="WSX51" s="464"/>
      <c r="WSY51" s="467"/>
      <c r="WSZ51" s="467"/>
      <c r="WTA51" s="467"/>
      <c r="WTB51" s="467"/>
      <c r="WTC51" s="284">
        <v>7500000</v>
      </c>
      <c r="WTD51" s="276" t="s">
        <v>150</v>
      </c>
      <c r="WTE51" s="464"/>
      <c r="WTF51" s="464"/>
      <c r="WTG51" s="467"/>
      <c r="WTH51" s="467"/>
      <c r="WTI51" s="467"/>
      <c r="WTJ51" s="467"/>
      <c r="WTK51" s="284">
        <v>7500000</v>
      </c>
      <c r="WTL51" s="276" t="s">
        <v>150</v>
      </c>
      <c r="WTM51" s="464"/>
      <c r="WTN51" s="464"/>
      <c r="WTO51" s="467"/>
      <c r="WTP51" s="467"/>
      <c r="WTQ51" s="467"/>
      <c r="WTR51" s="467"/>
      <c r="WTS51" s="284">
        <v>7500000</v>
      </c>
      <c r="WTT51" s="276" t="s">
        <v>150</v>
      </c>
      <c r="WTU51" s="464"/>
      <c r="WTV51" s="464"/>
      <c r="WTW51" s="467"/>
      <c r="WTX51" s="467"/>
      <c r="WTY51" s="467"/>
      <c r="WTZ51" s="467"/>
      <c r="WUA51" s="284">
        <v>7500000</v>
      </c>
      <c r="WUB51" s="276" t="s">
        <v>150</v>
      </c>
      <c r="WUC51" s="464"/>
      <c r="WUD51" s="464"/>
      <c r="WUE51" s="467"/>
      <c r="WUF51" s="467"/>
      <c r="WUG51" s="467"/>
      <c r="WUH51" s="467"/>
      <c r="WUI51" s="284">
        <v>7500000</v>
      </c>
      <c r="WUJ51" s="276" t="s">
        <v>150</v>
      </c>
      <c r="WUK51" s="464"/>
      <c r="WUL51" s="464"/>
      <c r="WUM51" s="467"/>
      <c r="WUN51" s="467"/>
      <c r="WUO51" s="467"/>
      <c r="WUP51" s="467"/>
      <c r="WUQ51" s="284">
        <v>7500000</v>
      </c>
      <c r="WUR51" s="276" t="s">
        <v>150</v>
      </c>
      <c r="WUS51" s="464"/>
      <c r="WUT51" s="464"/>
      <c r="WUU51" s="467"/>
      <c r="WUV51" s="467"/>
      <c r="WUW51" s="467"/>
      <c r="WUX51" s="467"/>
      <c r="WUY51" s="284">
        <v>7500000</v>
      </c>
      <c r="WUZ51" s="276" t="s">
        <v>150</v>
      </c>
      <c r="WVA51" s="464"/>
      <c r="WVB51" s="464"/>
      <c r="WVC51" s="467"/>
      <c r="WVD51" s="467"/>
      <c r="WVE51" s="467"/>
      <c r="WVF51" s="467"/>
      <c r="WVG51" s="284">
        <v>7500000</v>
      </c>
      <c r="WVH51" s="276" t="s">
        <v>150</v>
      </c>
      <c r="WVI51" s="464"/>
      <c r="WVJ51" s="464"/>
      <c r="WVK51" s="467"/>
      <c r="WVL51" s="467"/>
      <c r="WVM51" s="467"/>
      <c r="WVN51" s="467"/>
      <c r="WVO51" s="284">
        <v>7500000</v>
      </c>
      <c r="WVP51" s="276" t="s">
        <v>150</v>
      </c>
      <c r="WVQ51" s="464"/>
      <c r="WVR51" s="464"/>
      <c r="WVS51" s="467"/>
      <c r="WVT51" s="467"/>
      <c r="WVU51" s="467"/>
      <c r="WVV51" s="467"/>
      <c r="WVW51" s="284">
        <v>7500000</v>
      </c>
      <c r="WVX51" s="276" t="s">
        <v>150</v>
      </c>
      <c r="WVY51" s="464"/>
      <c r="WVZ51" s="464"/>
      <c r="WWA51" s="467"/>
      <c r="WWB51" s="467"/>
      <c r="WWC51" s="467"/>
      <c r="WWD51" s="467"/>
      <c r="WWE51" s="284">
        <v>7500000</v>
      </c>
      <c r="WWF51" s="276" t="s">
        <v>150</v>
      </c>
      <c r="WWG51" s="464"/>
      <c r="WWH51" s="464"/>
      <c r="WWI51" s="467"/>
      <c r="WWJ51" s="467"/>
      <c r="WWK51" s="467"/>
      <c r="WWL51" s="467"/>
      <c r="WWM51" s="284">
        <v>7500000</v>
      </c>
      <c r="WWN51" s="276" t="s">
        <v>150</v>
      </c>
      <c r="WWO51" s="464"/>
      <c r="WWP51" s="464"/>
      <c r="WWQ51" s="467"/>
      <c r="WWR51" s="467"/>
      <c r="WWS51" s="467"/>
      <c r="WWT51" s="467"/>
      <c r="WWU51" s="284">
        <v>7500000</v>
      </c>
      <c r="WWV51" s="276" t="s">
        <v>150</v>
      </c>
      <c r="WWW51" s="464"/>
      <c r="WWX51" s="464"/>
      <c r="WWY51" s="467"/>
      <c r="WWZ51" s="467"/>
      <c r="WXA51" s="467"/>
      <c r="WXB51" s="467"/>
      <c r="WXC51" s="284">
        <v>7500000</v>
      </c>
      <c r="WXD51" s="276" t="s">
        <v>150</v>
      </c>
      <c r="WXE51" s="464"/>
      <c r="WXF51" s="464"/>
      <c r="WXG51" s="467"/>
      <c r="WXH51" s="467"/>
      <c r="WXI51" s="467"/>
      <c r="WXJ51" s="467"/>
      <c r="WXK51" s="284">
        <v>7500000</v>
      </c>
      <c r="WXL51" s="276" t="s">
        <v>150</v>
      </c>
      <c r="WXM51" s="464"/>
      <c r="WXN51" s="464"/>
      <c r="WXO51" s="467"/>
      <c r="WXP51" s="467"/>
      <c r="WXQ51" s="467"/>
      <c r="WXR51" s="467"/>
      <c r="WXS51" s="284">
        <v>7500000</v>
      </c>
      <c r="WXT51" s="276" t="s">
        <v>150</v>
      </c>
      <c r="WXU51" s="464"/>
      <c r="WXV51" s="464"/>
      <c r="WXW51" s="467"/>
      <c r="WXX51" s="467"/>
      <c r="WXY51" s="467"/>
      <c r="WXZ51" s="467"/>
      <c r="WYA51" s="284">
        <v>7500000</v>
      </c>
      <c r="WYB51" s="276" t="s">
        <v>150</v>
      </c>
      <c r="WYC51" s="464"/>
      <c r="WYD51" s="464"/>
      <c r="WYE51" s="467"/>
      <c r="WYF51" s="467"/>
      <c r="WYG51" s="467"/>
      <c r="WYH51" s="467"/>
      <c r="WYI51" s="284">
        <v>7500000</v>
      </c>
      <c r="WYJ51" s="276" t="s">
        <v>150</v>
      </c>
      <c r="WYK51" s="464"/>
      <c r="WYL51" s="464"/>
      <c r="WYM51" s="467"/>
      <c r="WYN51" s="467"/>
      <c r="WYO51" s="467"/>
      <c r="WYP51" s="467"/>
      <c r="WYQ51" s="284">
        <v>7500000</v>
      </c>
      <c r="WYR51" s="276" t="s">
        <v>150</v>
      </c>
      <c r="WYS51" s="464"/>
      <c r="WYT51" s="464"/>
      <c r="WYU51" s="467"/>
      <c r="WYV51" s="467"/>
      <c r="WYW51" s="467"/>
      <c r="WYX51" s="467"/>
      <c r="WYY51" s="284">
        <v>7500000</v>
      </c>
      <c r="WYZ51" s="276" t="s">
        <v>150</v>
      </c>
      <c r="WZA51" s="464"/>
      <c r="WZB51" s="464"/>
      <c r="WZC51" s="467"/>
      <c r="WZD51" s="467"/>
      <c r="WZE51" s="467"/>
      <c r="WZF51" s="467"/>
      <c r="WZG51" s="284">
        <v>7500000</v>
      </c>
      <c r="WZH51" s="276" t="s">
        <v>150</v>
      </c>
      <c r="WZI51" s="464"/>
      <c r="WZJ51" s="464"/>
      <c r="WZK51" s="467"/>
      <c r="WZL51" s="467"/>
      <c r="WZM51" s="467"/>
      <c r="WZN51" s="467"/>
      <c r="WZO51" s="284">
        <v>7500000</v>
      </c>
      <c r="WZP51" s="276" t="s">
        <v>150</v>
      </c>
      <c r="WZQ51" s="464"/>
      <c r="WZR51" s="464"/>
      <c r="WZS51" s="467"/>
      <c r="WZT51" s="467"/>
      <c r="WZU51" s="467"/>
      <c r="WZV51" s="467"/>
      <c r="WZW51" s="284">
        <v>7500000</v>
      </c>
      <c r="WZX51" s="276" t="s">
        <v>150</v>
      </c>
      <c r="WZY51" s="464"/>
      <c r="WZZ51" s="464"/>
      <c r="XAA51" s="467"/>
      <c r="XAB51" s="467"/>
      <c r="XAC51" s="467"/>
      <c r="XAD51" s="467"/>
      <c r="XAE51" s="284">
        <v>7500000</v>
      </c>
      <c r="XAF51" s="276" t="s">
        <v>150</v>
      </c>
      <c r="XAG51" s="464"/>
      <c r="XAH51" s="464"/>
      <c r="XAI51" s="467"/>
      <c r="XAJ51" s="467"/>
      <c r="XAK51" s="467"/>
      <c r="XAL51" s="467"/>
      <c r="XAM51" s="284">
        <v>7500000</v>
      </c>
      <c r="XAN51" s="276" t="s">
        <v>150</v>
      </c>
      <c r="XAO51" s="464"/>
      <c r="XAP51" s="464"/>
      <c r="XAQ51" s="467"/>
      <c r="XAR51" s="467"/>
      <c r="XAS51" s="467"/>
      <c r="XAT51" s="467"/>
      <c r="XAU51" s="284">
        <v>7500000</v>
      </c>
      <c r="XAV51" s="276" t="s">
        <v>150</v>
      </c>
      <c r="XAW51" s="464"/>
      <c r="XAX51" s="464"/>
      <c r="XAY51" s="467"/>
      <c r="XAZ51" s="467"/>
      <c r="XBA51" s="467"/>
      <c r="XBB51" s="467"/>
      <c r="XBC51" s="284">
        <v>7500000</v>
      </c>
      <c r="XBD51" s="276" t="s">
        <v>150</v>
      </c>
      <c r="XBE51" s="464"/>
      <c r="XBF51" s="464"/>
      <c r="XBG51" s="467"/>
      <c r="XBH51" s="467"/>
      <c r="XBI51" s="467"/>
      <c r="XBJ51" s="467"/>
      <c r="XBK51" s="284">
        <v>7500000</v>
      </c>
      <c r="XBL51" s="276" t="s">
        <v>150</v>
      </c>
      <c r="XBM51" s="464"/>
      <c r="XBN51" s="464"/>
      <c r="XBO51" s="467"/>
      <c r="XBP51" s="467"/>
      <c r="XBQ51" s="467"/>
      <c r="XBR51" s="467"/>
      <c r="XBS51" s="284">
        <v>7500000</v>
      </c>
      <c r="XBT51" s="276" t="s">
        <v>150</v>
      </c>
      <c r="XBU51" s="464"/>
      <c r="XBV51" s="464"/>
      <c r="XBW51" s="467"/>
      <c r="XBX51" s="467"/>
      <c r="XBY51" s="467"/>
      <c r="XBZ51" s="467"/>
      <c r="XCA51" s="284">
        <v>7500000</v>
      </c>
      <c r="XCB51" s="276" t="s">
        <v>150</v>
      </c>
      <c r="XCC51" s="464"/>
      <c r="XCD51" s="464"/>
      <c r="XCE51" s="467"/>
      <c r="XCF51" s="467"/>
      <c r="XCG51" s="467"/>
      <c r="XCH51" s="467"/>
      <c r="XCI51" s="284">
        <v>7500000</v>
      </c>
      <c r="XCJ51" s="276" t="s">
        <v>150</v>
      </c>
      <c r="XCK51" s="464"/>
      <c r="XCL51" s="464"/>
      <c r="XCM51" s="467"/>
      <c r="XCN51" s="467"/>
      <c r="XCO51" s="467"/>
      <c r="XCP51" s="467"/>
      <c r="XCQ51" s="284">
        <v>7500000</v>
      </c>
      <c r="XCR51" s="276" t="s">
        <v>150</v>
      </c>
      <c r="XCS51" s="464"/>
      <c r="XCT51" s="464"/>
      <c r="XCU51" s="467"/>
      <c r="XCV51" s="467"/>
      <c r="XCW51" s="467"/>
      <c r="XCX51" s="467"/>
      <c r="XCY51" s="284">
        <v>7500000</v>
      </c>
      <c r="XCZ51" s="276" t="s">
        <v>150</v>
      </c>
      <c r="XDA51" s="464"/>
      <c r="XDB51" s="464"/>
      <c r="XDC51" s="467"/>
      <c r="XDD51" s="467"/>
      <c r="XDE51" s="467"/>
      <c r="XDF51" s="467"/>
      <c r="XDG51" s="284">
        <v>7500000</v>
      </c>
      <c r="XDH51" s="276" t="s">
        <v>150</v>
      </c>
      <c r="XDI51" s="464"/>
      <c r="XDJ51" s="464"/>
      <c r="XDK51" s="467"/>
      <c r="XDL51" s="467"/>
      <c r="XDM51" s="467"/>
      <c r="XDN51" s="467"/>
      <c r="XDO51" s="284">
        <v>7500000</v>
      </c>
      <c r="XDP51" s="276" t="s">
        <v>150</v>
      </c>
      <c r="XDQ51" s="464"/>
      <c r="XDR51" s="464"/>
      <c r="XDS51" s="467"/>
      <c r="XDT51" s="467"/>
      <c r="XDU51" s="467"/>
      <c r="XDV51" s="467"/>
      <c r="XDW51" s="284">
        <v>7500000</v>
      </c>
      <c r="XDX51" s="276" t="s">
        <v>150</v>
      </c>
      <c r="XDY51" s="464"/>
      <c r="XDZ51" s="464"/>
      <c r="XEA51" s="467"/>
      <c r="XEB51" s="467"/>
      <c r="XEC51" s="467"/>
      <c r="XED51" s="467"/>
      <c r="XEE51" s="284">
        <v>7500000</v>
      </c>
      <c r="XEF51" s="276" t="s">
        <v>150</v>
      </c>
      <c r="XEG51" s="464"/>
      <c r="XEH51" s="464"/>
      <c r="XEI51" s="467"/>
      <c r="XEJ51" s="467"/>
      <c r="XEK51" s="467"/>
      <c r="XEL51" s="467"/>
      <c r="XEM51" s="284">
        <v>7500000</v>
      </c>
      <c r="XEN51" s="276" t="s">
        <v>150</v>
      </c>
      <c r="XEO51" s="464"/>
      <c r="XEP51" s="464"/>
      <c r="XEQ51" s="467"/>
      <c r="XER51" s="467"/>
      <c r="XES51" s="467"/>
      <c r="XET51" s="467"/>
      <c r="XEU51" s="284">
        <v>7500000</v>
      </c>
      <c r="XEV51" s="276" t="s">
        <v>150</v>
      </c>
      <c r="XEW51" s="464"/>
      <c r="XEX51" s="464"/>
      <c r="XEY51" s="467"/>
      <c r="XEZ51" s="467"/>
      <c r="XFA51" s="467"/>
      <c r="XFB51" s="467"/>
      <c r="XFC51" s="284">
        <v>7500000</v>
      </c>
      <c r="XFD51" s="276" t="s">
        <v>150</v>
      </c>
    </row>
    <row r="52" spans="1:16384" ht="95.25" customHeight="1" x14ac:dyDescent="0.2">
      <c r="A52" s="310" t="s">
        <v>933</v>
      </c>
      <c r="B52" s="310" t="s">
        <v>980</v>
      </c>
      <c r="C52" s="311" t="s">
        <v>952</v>
      </c>
      <c r="D52" s="311" t="s">
        <v>981</v>
      </c>
      <c r="E52" s="312" t="s">
        <v>982</v>
      </c>
      <c r="F52" s="312" t="s">
        <v>983</v>
      </c>
      <c r="G52" s="309">
        <v>230000000</v>
      </c>
      <c r="H52" s="16" t="s">
        <v>1802</v>
      </c>
      <c r="I52" s="302"/>
      <c r="J52" s="302"/>
      <c r="K52" s="303"/>
      <c r="L52" s="303"/>
      <c r="M52" s="304"/>
      <c r="N52" s="304"/>
      <c r="O52" s="300"/>
      <c r="P52" s="303"/>
      <c r="Q52" s="302"/>
      <c r="R52" s="302"/>
      <c r="S52" s="303"/>
      <c r="T52" s="303"/>
      <c r="U52" s="304"/>
      <c r="V52" s="304"/>
      <c r="W52" s="300"/>
      <c r="X52" s="303"/>
      <c r="Y52" s="302"/>
      <c r="Z52" s="302"/>
      <c r="AA52" s="303"/>
      <c r="AB52" s="303"/>
      <c r="AC52" s="304"/>
      <c r="AD52" s="304"/>
      <c r="AE52" s="300"/>
      <c r="AF52" s="303"/>
      <c r="AG52" s="302"/>
      <c r="AH52" s="302"/>
      <c r="AI52" s="303"/>
      <c r="AJ52" s="303"/>
      <c r="AK52" s="304"/>
      <c r="AL52" s="304"/>
      <c r="AM52" s="300"/>
      <c r="AN52" s="303"/>
      <c r="AO52" s="302"/>
      <c r="AP52" s="302"/>
      <c r="AQ52" s="303"/>
      <c r="AR52" s="303"/>
      <c r="AS52" s="304"/>
      <c r="AT52" s="304"/>
      <c r="AU52" s="300"/>
      <c r="AV52" s="303"/>
      <c r="AW52" s="302"/>
      <c r="AX52" s="302"/>
      <c r="AY52" s="303"/>
      <c r="AZ52" s="303"/>
      <c r="BA52" s="304"/>
      <c r="BB52" s="304"/>
      <c r="BC52" s="300"/>
      <c r="BD52" s="303"/>
      <c r="BE52" s="302"/>
      <c r="BF52" s="302"/>
      <c r="BG52" s="303"/>
      <c r="BH52" s="303"/>
      <c r="BI52" s="304"/>
      <c r="BJ52" s="304"/>
      <c r="BK52" s="300"/>
      <c r="BL52" s="303"/>
      <c r="BM52" s="302"/>
      <c r="BN52" s="302"/>
      <c r="BO52" s="303"/>
      <c r="BP52" s="303"/>
      <c r="BQ52" s="304"/>
      <c r="BR52" s="304"/>
      <c r="BS52" s="300"/>
      <c r="BT52" s="303"/>
      <c r="BU52" s="302"/>
      <c r="BV52" s="302"/>
      <c r="BW52" s="303"/>
      <c r="BX52" s="303"/>
      <c r="BY52" s="304"/>
      <c r="BZ52" s="304"/>
      <c r="CA52" s="300"/>
      <c r="CB52" s="303"/>
      <c r="CC52" s="302"/>
      <c r="CD52" s="302"/>
      <c r="CE52" s="303"/>
      <c r="CF52" s="303"/>
      <c r="CG52" s="304"/>
      <c r="CH52" s="304"/>
      <c r="CI52" s="300"/>
      <c r="CJ52" s="303"/>
      <c r="CK52" s="302"/>
      <c r="CL52" s="302"/>
      <c r="CM52" s="303"/>
      <c r="CN52" s="303"/>
      <c r="CO52" s="304"/>
      <c r="CP52" s="304"/>
      <c r="CQ52" s="300"/>
      <c r="CR52" s="303"/>
      <c r="CS52" s="302"/>
      <c r="CT52" s="302"/>
      <c r="CU52" s="303"/>
      <c r="CV52" s="303"/>
      <c r="CW52" s="304"/>
      <c r="CX52" s="304"/>
      <c r="CY52" s="300"/>
      <c r="CZ52" s="303"/>
      <c r="DA52" s="302"/>
      <c r="DB52" s="302"/>
      <c r="DC52" s="303"/>
      <c r="DD52" s="303"/>
      <c r="DE52" s="304"/>
      <c r="DF52" s="304"/>
      <c r="DG52" s="300"/>
      <c r="DH52" s="303"/>
      <c r="DI52" s="302"/>
      <c r="DJ52" s="302"/>
      <c r="DK52" s="303"/>
      <c r="DL52" s="303"/>
      <c r="DM52" s="304"/>
      <c r="DN52" s="304"/>
      <c r="DO52" s="300"/>
      <c r="DP52" s="303"/>
      <c r="DQ52" s="302"/>
      <c r="DR52" s="302"/>
      <c r="DS52" s="303"/>
      <c r="DT52" s="303"/>
      <c r="DU52" s="304"/>
      <c r="DV52" s="304"/>
      <c r="DW52" s="300"/>
      <c r="DX52" s="303"/>
      <c r="DY52" s="302"/>
      <c r="DZ52" s="302"/>
      <c r="EA52" s="303"/>
      <c r="EB52" s="303"/>
      <c r="EC52" s="304"/>
      <c r="ED52" s="304"/>
      <c r="EE52" s="300"/>
      <c r="EF52" s="303"/>
      <c r="EG52" s="302"/>
      <c r="EH52" s="302"/>
      <c r="EI52" s="303"/>
      <c r="EJ52" s="303"/>
      <c r="EK52" s="304"/>
      <c r="EL52" s="304"/>
      <c r="EM52" s="300"/>
      <c r="EN52" s="303"/>
      <c r="EO52" s="302"/>
      <c r="EP52" s="302"/>
      <c r="EQ52" s="303"/>
      <c r="ER52" s="303"/>
      <c r="ES52" s="304"/>
      <c r="ET52" s="304"/>
      <c r="EU52" s="300"/>
      <c r="EV52" s="303"/>
      <c r="EW52" s="302"/>
      <c r="EX52" s="302"/>
      <c r="EY52" s="303"/>
      <c r="EZ52" s="303"/>
      <c r="FA52" s="304"/>
      <c r="FB52" s="304"/>
      <c r="FC52" s="300"/>
      <c r="FD52" s="303"/>
      <c r="FE52" s="302"/>
      <c r="FF52" s="302"/>
      <c r="FG52" s="303"/>
      <c r="FH52" s="303"/>
      <c r="FI52" s="304"/>
      <c r="FJ52" s="304"/>
      <c r="FK52" s="300"/>
      <c r="FL52" s="303"/>
      <c r="FM52" s="302"/>
      <c r="FN52" s="302"/>
      <c r="FO52" s="303"/>
      <c r="FP52" s="303"/>
      <c r="FQ52" s="304"/>
      <c r="FR52" s="304"/>
      <c r="FS52" s="300"/>
      <c r="FT52" s="303"/>
      <c r="FU52" s="302"/>
      <c r="FV52" s="302"/>
      <c r="FW52" s="303"/>
      <c r="FX52" s="303"/>
      <c r="FY52" s="304"/>
      <c r="FZ52" s="304"/>
      <c r="GA52" s="300"/>
      <c r="GB52" s="303"/>
      <c r="GC52" s="302"/>
      <c r="GD52" s="302"/>
      <c r="GE52" s="303"/>
      <c r="GF52" s="303"/>
      <c r="GG52" s="304"/>
      <c r="GH52" s="304"/>
      <c r="GI52" s="300"/>
      <c r="GJ52" s="303"/>
      <c r="GK52" s="302"/>
      <c r="GL52" s="302"/>
      <c r="GM52" s="303"/>
      <c r="GN52" s="303"/>
      <c r="GO52" s="304"/>
      <c r="GP52" s="304"/>
      <c r="GQ52" s="300"/>
      <c r="GR52" s="303"/>
      <c r="GS52" s="302"/>
      <c r="GT52" s="302"/>
      <c r="GU52" s="303"/>
      <c r="GV52" s="303"/>
      <c r="GW52" s="304"/>
      <c r="GX52" s="304"/>
      <c r="GY52" s="300"/>
      <c r="GZ52" s="303"/>
      <c r="HA52" s="302"/>
      <c r="HB52" s="302"/>
      <c r="HC52" s="303"/>
      <c r="HD52" s="303"/>
      <c r="HE52" s="304"/>
      <c r="HF52" s="304"/>
      <c r="HG52" s="300"/>
      <c r="HH52" s="303"/>
      <c r="HI52" s="302"/>
      <c r="HJ52" s="302"/>
      <c r="HK52" s="303"/>
      <c r="HL52" s="295" t="s">
        <v>981</v>
      </c>
      <c r="HM52" s="294" t="s">
        <v>982</v>
      </c>
      <c r="HN52" s="294" t="s">
        <v>983</v>
      </c>
      <c r="HO52" s="284">
        <v>230000000</v>
      </c>
      <c r="HP52" s="285" t="s">
        <v>1802</v>
      </c>
      <c r="HQ52" s="286" t="s">
        <v>933</v>
      </c>
      <c r="HR52" s="286" t="s">
        <v>980</v>
      </c>
      <c r="HS52" s="285" t="s">
        <v>952</v>
      </c>
      <c r="HT52" s="285" t="s">
        <v>981</v>
      </c>
      <c r="HU52" s="294" t="s">
        <v>982</v>
      </c>
      <c r="HV52" s="294" t="s">
        <v>983</v>
      </c>
      <c r="HW52" s="284">
        <v>230000000</v>
      </c>
      <c r="HX52" s="285" t="s">
        <v>1802</v>
      </c>
      <c r="HY52" s="286" t="s">
        <v>933</v>
      </c>
      <c r="HZ52" s="286" t="s">
        <v>980</v>
      </c>
      <c r="IA52" s="285" t="s">
        <v>952</v>
      </c>
      <c r="IB52" s="285" t="s">
        <v>981</v>
      </c>
      <c r="IC52" s="294" t="s">
        <v>982</v>
      </c>
      <c r="ID52" s="294" t="s">
        <v>983</v>
      </c>
      <c r="IE52" s="284">
        <v>230000000</v>
      </c>
      <c r="IF52" s="285" t="s">
        <v>1802</v>
      </c>
      <c r="IG52" s="286" t="s">
        <v>933</v>
      </c>
      <c r="IH52" s="286" t="s">
        <v>980</v>
      </c>
      <c r="II52" s="285" t="s">
        <v>952</v>
      </c>
      <c r="IJ52" s="285" t="s">
        <v>981</v>
      </c>
      <c r="IK52" s="294" t="s">
        <v>982</v>
      </c>
      <c r="IL52" s="294" t="s">
        <v>983</v>
      </c>
      <c r="IM52" s="284">
        <v>230000000</v>
      </c>
      <c r="IN52" s="285" t="s">
        <v>1802</v>
      </c>
      <c r="IO52" s="286" t="s">
        <v>933</v>
      </c>
      <c r="IP52" s="286" t="s">
        <v>980</v>
      </c>
      <c r="IQ52" s="285" t="s">
        <v>952</v>
      </c>
      <c r="IR52" s="285" t="s">
        <v>981</v>
      </c>
      <c r="IS52" s="294" t="s">
        <v>982</v>
      </c>
      <c r="IT52" s="294" t="s">
        <v>983</v>
      </c>
      <c r="IU52" s="284">
        <v>230000000</v>
      </c>
      <c r="IV52" s="285" t="s">
        <v>1802</v>
      </c>
      <c r="IW52" s="286" t="s">
        <v>933</v>
      </c>
      <c r="IX52" s="286" t="s">
        <v>980</v>
      </c>
      <c r="IY52" s="285" t="s">
        <v>952</v>
      </c>
      <c r="IZ52" s="285" t="s">
        <v>981</v>
      </c>
      <c r="JA52" s="294" t="s">
        <v>982</v>
      </c>
      <c r="JB52" s="294" t="s">
        <v>983</v>
      </c>
      <c r="JC52" s="284">
        <v>230000000</v>
      </c>
      <c r="JD52" s="285" t="s">
        <v>1802</v>
      </c>
      <c r="JE52" s="286" t="s">
        <v>933</v>
      </c>
      <c r="JF52" s="286" t="s">
        <v>980</v>
      </c>
      <c r="JG52" s="285" t="s">
        <v>952</v>
      </c>
      <c r="JH52" s="285" t="s">
        <v>981</v>
      </c>
      <c r="JI52" s="294" t="s">
        <v>982</v>
      </c>
      <c r="JJ52" s="294" t="s">
        <v>983</v>
      </c>
      <c r="JK52" s="284">
        <v>230000000</v>
      </c>
      <c r="JL52" s="285" t="s">
        <v>1802</v>
      </c>
      <c r="JM52" s="286" t="s">
        <v>933</v>
      </c>
      <c r="JN52" s="286" t="s">
        <v>980</v>
      </c>
      <c r="JO52" s="285" t="s">
        <v>952</v>
      </c>
      <c r="JP52" s="285" t="s">
        <v>981</v>
      </c>
      <c r="JQ52" s="294" t="s">
        <v>982</v>
      </c>
      <c r="JR52" s="294" t="s">
        <v>983</v>
      </c>
      <c r="JS52" s="284">
        <v>230000000</v>
      </c>
      <c r="JT52" s="285" t="s">
        <v>1802</v>
      </c>
      <c r="JU52" s="286" t="s">
        <v>933</v>
      </c>
      <c r="JV52" s="286" t="s">
        <v>980</v>
      </c>
      <c r="JW52" s="285" t="s">
        <v>952</v>
      </c>
      <c r="JX52" s="285" t="s">
        <v>981</v>
      </c>
      <c r="JY52" s="294" t="s">
        <v>982</v>
      </c>
      <c r="JZ52" s="294" t="s">
        <v>983</v>
      </c>
      <c r="KA52" s="284">
        <v>230000000</v>
      </c>
      <c r="KB52" s="285" t="s">
        <v>1802</v>
      </c>
      <c r="KC52" s="286" t="s">
        <v>933</v>
      </c>
      <c r="KD52" s="286" t="s">
        <v>980</v>
      </c>
      <c r="KE52" s="285" t="s">
        <v>952</v>
      </c>
      <c r="KF52" s="285" t="s">
        <v>981</v>
      </c>
      <c r="KG52" s="294" t="s">
        <v>982</v>
      </c>
      <c r="KH52" s="294" t="s">
        <v>983</v>
      </c>
      <c r="KI52" s="284">
        <v>230000000</v>
      </c>
      <c r="KJ52" s="285" t="s">
        <v>1802</v>
      </c>
      <c r="KK52" s="286" t="s">
        <v>933</v>
      </c>
      <c r="KL52" s="286" t="s">
        <v>980</v>
      </c>
      <c r="KM52" s="285" t="s">
        <v>952</v>
      </c>
      <c r="KN52" s="285" t="s">
        <v>981</v>
      </c>
      <c r="KO52" s="294" t="s">
        <v>982</v>
      </c>
      <c r="KP52" s="294" t="s">
        <v>983</v>
      </c>
      <c r="KQ52" s="284">
        <v>230000000</v>
      </c>
      <c r="KR52" s="285" t="s">
        <v>1802</v>
      </c>
      <c r="KS52" s="286" t="s">
        <v>933</v>
      </c>
      <c r="KT52" s="286" t="s">
        <v>980</v>
      </c>
      <c r="KU52" s="285" t="s">
        <v>952</v>
      </c>
      <c r="KV52" s="285" t="s">
        <v>981</v>
      </c>
      <c r="KW52" s="294" t="s">
        <v>982</v>
      </c>
      <c r="KX52" s="294" t="s">
        <v>983</v>
      </c>
      <c r="KY52" s="284">
        <v>230000000</v>
      </c>
      <c r="KZ52" s="285" t="s">
        <v>1802</v>
      </c>
      <c r="LA52" s="286" t="s">
        <v>933</v>
      </c>
      <c r="LB52" s="286" t="s">
        <v>980</v>
      </c>
      <c r="LC52" s="285" t="s">
        <v>952</v>
      </c>
      <c r="LD52" s="285" t="s">
        <v>981</v>
      </c>
      <c r="LE52" s="294" t="s">
        <v>982</v>
      </c>
      <c r="LF52" s="294" t="s">
        <v>983</v>
      </c>
      <c r="LG52" s="284">
        <v>230000000</v>
      </c>
      <c r="LH52" s="285" t="s">
        <v>1802</v>
      </c>
      <c r="LI52" s="286" t="s">
        <v>933</v>
      </c>
      <c r="LJ52" s="286" t="s">
        <v>980</v>
      </c>
      <c r="LK52" s="285" t="s">
        <v>952</v>
      </c>
      <c r="LL52" s="285" t="s">
        <v>981</v>
      </c>
      <c r="LM52" s="294" t="s">
        <v>982</v>
      </c>
      <c r="LN52" s="294" t="s">
        <v>983</v>
      </c>
      <c r="LO52" s="284">
        <v>230000000</v>
      </c>
      <c r="LP52" s="285" t="s">
        <v>1802</v>
      </c>
      <c r="LQ52" s="286" t="s">
        <v>933</v>
      </c>
      <c r="LR52" s="286" t="s">
        <v>980</v>
      </c>
      <c r="LS52" s="285" t="s">
        <v>952</v>
      </c>
      <c r="LT52" s="285" t="s">
        <v>981</v>
      </c>
      <c r="LU52" s="294" t="s">
        <v>982</v>
      </c>
      <c r="LV52" s="294" t="s">
        <v>983</v>
      </c>
      <c r="LW52" s="284">
        <v>230000000</v>
      </c>
      <c r="LX52" s="285" t="s">
        <v>1802</v>
      </c>
      <c r="LY52" s="286" t="s">
        <v>933</v>
      </c>
      <c r="LZ52" s="286" t="s">
        <v>980</v>
      </c>
      <c r="MA52" s="285" t="s">
        <v>952</v>
      </c>
      <c r="MB52" s="285" t="s">
        <v>981</v>
      </c>
      <c r="MC52" s="294" t="s">
        <v>982</v>
      </c>
      <c r="MD52" s="294" t="s">
        <v>983</v>
      </c>
      <c r="ME52" s="284">
        <v>230000000</v>
      </c>
      <c r="MF52" s="285" t="s">
        <v>1802</v>
      </c>
      <c r="MG52" s="286" t="s">
        <v>933</v>
      </c>
      <c r="MH52" s="286" t="s">
        <v>980</v>
      </c>
      <c r="MI52" s="285" t="s">
        <v>952</v>
      </c>
      <c r="MJ52" s="285" t="s">
        <v>981</v>
      </c>
      <c r="MK52" s="294" t="s">
        <v>982</v>
      </c>
      <c r="ML52" s="294" t="s">
        <v>983</v>
      </c>
      <c r="MM52" s="284">
        <v>230000000</v>
      </c>
      <c r="MN52" s="285" t="s">
        <v>1802</v>
      </c>
      <c r="MO52" s="286" t="s">
        <v>933</v>
      </c>
      <c r="MP52" s="286" t="s">
        <v>980</v>
      </c>
      <c r="MQ52" s="285" t="s">
        <v>952</v>
      </c>
      <c r="MR52" s="285" t="s">
        <v>981</v>
      </c>
      <c r="MS52" s="294" t="s">
        <v>982</v>
      </c>
      <c r="MT52" s="294" t="s">
        <v>983</v>
      </c>
      <c r="MU52" s="284">
        <v>230000000</v>
      </c>
      <c r="MV52" s="285" t="s">
        <v>1802</v>
      </c>
      <c r="MW52" s="286" t="s">
        <v>933</v>
      </c>
      <c r="MX52" s="286" t="s">
        <v>980</v>
      </c>
      <c r="MY52" s="285" t="s">
        <v>952</v>
      </c>
      <c r="MZ52" s="285" t="s">
        <v>981</v>
      </c>
      <c r="NA52" s="294" t="s">
        <v>982</v>
      </c>
      <c r="NB52" s="294" t="s">
        <v>983</v>
      </c>
      <c r="NC52" s="284">
        <v>230000000</v>
      </c>
      <c r="ND52" s="285" t="s">
        <v>1802</v>
      </c>
      <c r="NE52" s="286" t="s">
        <v>933</v>
      </c>
      <c r="NF52" s="286" t="s">
        <v>980</v>
      </c>
      <c r="NG52" s="285" t="s">
        <v>952</v>
      </c>
      <c r="NH52" s="285" t="s">
        <v>981</v>
      </c>
      <c r="NI52" s="294" t="s">
        <v>982</v>
      </c>
      <c r="NJ52" s="294" t="s">
        <v>983</v>
      </c>
      <c r="NK52" s="284">
        <v>230000000</v>
      </c>
      <c r="NL52" s="285" t="s">
        <v>1802</v>
      </c>
      <c r="NM52" s="286" t="s">
        <v>933</v>
      </c>
      <c r="NN52" s="286" t="s">
        <v>980</v>
      </c>
      <c r="NO52" s="285" t="s">
        <v>952</v>
      </c>
      <c r="NP52" s="285" t="s">
        <v>981</v>
      </c>
      <c r="NQ52" s="294" t="s">
        <v>982</v>
      </c>
      <c r="NR52" s="294" t="s">
        <v>983</v>
      </c>
      <c r="NS52" s="284">
        <v>230000000</v>
      </c>
      <c r="NT52" s="285" t="s">
        <v>1802</v>
      </c>
      <c r="NU52" s="286" t="s">
        <v>933</v>
      </c>
      <c r="NV52" s="286" t="s">
        <v>980</v>
      </c>
      <c r="NW52" s="285" t="s">
        <v>952</v>
      </c>
      <c r="NX52" s="285" t="s">
        <v>981</v>
      </c>
      <c r="NY52" s="294" t="s">
        <v>982</v>
      </c>
      <c r="NZ52" s="294" t="s">
        <v>983</v>
      </c>
      <c r="OA52" s="284">
        <v>230000000</v>
      </c>
      <c r="OB52" s="285" t="s">
        <v>1802</v>
      </c>
      <c r="OC52" s="286" t="s">
        <v>933</v>
      </c>
      <c r="OD52" s="286" t="s">
        <v>980</v>
      </c>
      <c r="OE52" s="285" t="s">
        <v>952</v>
      </c>
      <c r="OF52" s="285" t="s">
        <v>981</v>
      </c>
      <c r="OG52" s="294" t="s">
        <v>982</v>
      </c>
      <c r="OH52" s="294" t="s">
        <v>983</v>
      </c>
      <c r="OI52" s="284">
        <v>230000000</v>
      </c>
      <c r="OJ52" s="285" t="s">
        <v>1802</v>
      </c>
      <c r="OK52" s="286" t="s">
        <v>933</v>
      </c>
      <c r="OL52" s="286" t="s">
        <v>980</v>
      </c>
      <c r="OM52" s="285" t="s">
        <v>952</v>
      </c>
      <c r="ON52" s="285" t="s">
        <v>981</v>
      </c>
      <c r="OO52" s="294" t="s">
        <v>982</v>
      </c>
      <c r="OP52" s="294" t="s">
        <v>983</v>
      </c>
      <c r="OQ52" s="284">
        <v>230000000</v>
      </c>
      <c r="OR52" s="285" t="s">
        <v>1802</v>
      </c>
      <c r="OS52" s="286" t="s">
        <v>933</v>
      </c>
      <c r="OT52" s="286" t="s">
        <v>980</v>
      </c>
      <c r="OU52" s="285" t="s">
        <v>952</v>
      </c>
      <c r="OV52" s="285" t="s">
        <v>981</v>
      </c>
      <c r="OW52" s="294" t="s">
        <v>982</v>
      </c>
      <c r="OX52" s="294" t="s">
        <v>983</v>
      </c>
      <c r="OY52" s="284">
        <v>230000000</v>
      </c>
      <c r="OZ52" s="285" t="s">
        <v>1802</v>
      </c>
      <c r="PA52" s="286" t="s">
        <v>933</v>
      </c>
      <c r="PB52" s="286" t="s">
        <v>980</v>
      </c>
      <c r="PC52" s="285" t="s">
        <v>952</v>
      </c>
      <c r="PD52" s="285" t="s">
        <v>981</v>
      </c>
      <c r="PE52" s="294" t="s">
        <v>982</v>
      </c>
      <c r="PF52" s="294" t="s">
        <v>983</v>
      </c>
      <c r="PG52" s="284">
        <v>230000000</v>
      </c>
      <c r="PH52" s="285" t="s">
        <v>1802</v>
      </c>
      <c r="PI52" s="286" t="s">
        <v>933</v>
      </c>
      <c r="PJ52" s="286" t="s">
        <v>980</v>
      </c>
      <c r="PK52" s="285" t="s">
        <v>952</v>
      </c>
      <c r="PL52" s="285" t="s">
        <v>981</v>
      </c>
      <c r="PM52" s="294" t="s">
        <v>982</v>
      </c>
      <c r="PN52" s="294" t="s">
        <v>983</v>
      </c>
      <c r="PO52" s="284">
        <v>230000000</v>
      </c>
      <c r="PP52" s="285" t="s">
        <v>1802</v>
      </c>
      <c r="PQ52" s="286" t="s">
        <v>933</v>
      </c>
      <c r="PR52" s="286" t="s">
        <v>980</v>
      </c>
      <c r="PS52" s="285" t="s">
        <v>952</v>
      </c>
      <c r="PT52" s="285" t="s">
        <v>981</v>
      </c>
      <c r="PU52" s="294" t="s">
        <v>982</v>
      </c>
      <c r="PV52" s="294" t="s">
        <v>983</v>
      </c>
      <c r="PW52" s="284">
        <v>230000000</v>
      </c>
      <c r="PX52" s="285" t="s">
        <v>1802</v>
      </c>
      <c r="PY52" s="286" t="s">
        <v>933</v>
      </c>
      <c r="PZ52" s="286" t="s">
        <v>980</v>
      </c>
      <c r="QA52" s="285" t="s">
        <v>952</v>
      </c>
      <c r="QB52" s="285" t="s">
        <v>981</v>
      </c>
      <c r="QC52" s="294" t="s">
        <v>982</v>
      </c>
      <c r="QD52" s="294" t="s">
        <v>983</v>
      </c>
      <c r="QE52" s="284">
        <v>230000000</v>
      </c>
      <c r="QF52" s="285" t="s">
        <v>1802</v>
      </c>
      <c r="QG52" s="286" t="s">
        <v>933</v>
      </c>
      <c r="QH52" s="286" t="s">
        <v>980</v>
      </c>
      <c r="QI52" s="285" t="s">
        <v>952</v>
      </c>
      <c r="QJ52" s="285" t="s">
        <v>981</v>
      </c>
      <c r="QK52" s="294" t="s">
        <v>982</v>
      </c>
      <c r="QL52" s="294" t="s">
        <v>983</v>
      </c>
      <c r="QM52" s="284">
        <v>230000000</v>
      </c>
      <c r="QN52" s="285" t="s">
        <v>1802</v>
      </c>
      <c r="QO52" s="286" t="s">
        <v>933</v>
      </c>
      <c r="QP52" s="286" t="s">
        <v>980</v>
      </c>
      <c r="QQ52" s="285" t="s">
        <v>952</v>
      </c>
      <c r="QR52" s="285" t="s">
        <v>981</v>
      </c>
      <c r="QS52" s="294" t="s">
        <v>982</v>
      </c>
      <c r="QT52" s="294" t="s">
        <v>983</v>
      </c>
      <c r="QU52" s="284">
        <v>230000000</v>
      </c>
      <c r="QV52" s="285" t="s">
        <v>1802</v>
      </c>
      <c r="QW52" s="286" t="s">
        <v>933</v>
      </c>
      <c r="QX52" s="286" t="s">
        <v>980</v>
      </c>
      <c r="QY52" s="285" t="s">
        <v>952</v>
      </c>
      <c r="QZ52" s="285" t="s">
        <v>981</v>
      </c>
      <c r="RA52" s="294" t="s">
        <v>982</v>
      </c>
      <c r="RB52" s="294" t="s">
        <v>983</v>
      </c>
      <c r="RC52" s="284">
        <v>230000000</v>
      </c>
      <c r="RD52" s="285" t="s">
        <v>1802</v>
      </c>
      <c r="RE52" s="286" t="s">
        <v>933</v>
      </c>
      <c r="RF52" s="286" t="s">
        <v>980</v>
      </c>
      <c r="RG52" s="285" t="s">
        <v>952</v>
      </c>
      <c r="RH52" s="285" t="s">
        <v>981</v>
      </c>
      <c r="RI52" s="294" t="s">
        <v>982</v>
      </c>
      <c r="RJ52" s="294" t="s">
        <v>983</v>
      </c>
      <c r="RK52" s="284">
        <v>230000000</v>
      </c>
      <c r="RL52" s="285" t="s">
        <v>1802</v>
      </c>
      <c r="RM52" s="286" t="s">
        <v>933</v>
      </c>
      <c r="RN52" s="286" t="s">
        <v>980</v>
      </c>
      <c r="RO52" s="285" t="s">
        <v>952</v>
      </c>
      <c r="RP52" s="285" t="s">
        <v>981</v>
      </c>
      <c r="RQ52" s="294" t="s">
        <v>982</v>
      </c>
      <c r="RR52" s="294" t="s">
        <v>983</v>
      </c>
      <c r="RS52" s="284">
        <v>230000000</v>
      </c>
      <c r="RT52" s="285" t="s">
        <v>1802</v>
      </c>
      <c r="RU52" s="286" t="s">
        <v>933</v>
      </c>
      <c r="RV52" s="286" t="s">
        <v>980</v>
      </c>
      <c r="RW52" s="285" t="s">
        <v>952</v>
      </c>
      <c r="RX52" s="285" t="s">
        <v>981</v>
      </c>
      <c r="RY52" s="294" t="s">
        <v>982</v>
      </c>
      <c r="RZ52" s="294" t="s">
        <v>983</v>
      </c>
      <c r="SA52" s="284">
        <v>230000000</v>
      </c>
      <c r="SB52" s="285" t="s">
        <v>1802</v>
      </c>
      <c r="SC52" s="286" t="s">
        <v>933</v>
      </c>
      <c r="SD52" s="286" t="s">
        <v>980</v>
      </c>
      <c r="SE52" s="285" t="s">
        <v>952</v>
      </c>
      <c r="SF52" s="285" t="s">
        <v>981</v>
      </c>
      <c r="SG52" s="294" t="s">
        <v>982</v>
      </c>
      <c r="SH52" s="294" t="s">
        <v>983</v>
      </c>
      <c r="SI52" s="284">
        <v>230000000</v>
      </c>
      <c r="SJ52" s="285" t="s">
        <v>1802</v>
      </c>
      <c r="SK52" s="286" t="s">
        <v>933</v>
      </c>
      <c r="SL52" s="286" t="s">
        <v>980</v>
      </c>
      <c r="SM52" s="285" t="s">
        <v>952</v>
      </c>
      <c r="SN52" s="285" t="s">
        <v>981</v>
      </c>
      <c r="SO52" s="294" t="s">
        <v>982</v>
      </c>
      <c r="SP52" s="294" t="s">
        <v>983</v>
      </c>
      <c r="SQ52" s="284">
        <v>230000000</v>
      </c>
      <c r="SR52" s="285" t="s">
        <v>1802</v>
      </c>
      <c r="SS52" s="286" t="s">
        <v>933</v>
      </c>
      <c r="ST52" s="286" t="s">
        <v>980</v>
      </c>
      <c r="SU52" s="285" t="s">
        <v>952</v>
      </c>
      <c r="SV52" s="285" t="s">
        <v>981</v>
      </c>
      <c r="SW52" s="294" t="s">
        <v>982</v>
      </c>
      <c r="SX52" s="294" t="s">
        <v>983</v>
      </c>
      <c r="SY52" s="284">
        <v>230000000</v>
      </c>
      <c r="SZ52" s="285" t="s">
        <v>1802</v>
      </c>
      <c r="TA52" s="286" t="s">
        <v>933</v>
      </c>
      <c r="TB52" s="286" t="s">
        <v>980</v>
      </c>
      <c r="TC52" s="285" t="s">
        <v>952</v>
      </c>
      <c r="TD52" s="285" t="s">
        <v>981</v>
      </c>
      <c r="TE52" s="294" t="s">
        <v>982</v>
      </c>
      <c r="TF52" s="294" t="s">
        <v>983</v>
      </c>
      <c r="TG52" s="284">
        <v>230000000</v>
      </c>
      <c r="TH52" s="285" t="s">
        <v>1802</v>
      </c>
      <c r="TI52" s="286" t="s">
        <v>933</v>
      </c>
      <c r="TJ52" s="286" t="s">
        <v>980</v>
      </c>
      <c r="TK52" s="285" t="s">
        <v>952</v>
      </c>
      <c r="TL52" s="285" t="s">
        <v>981</v>
      </c>
      <c r="TM52" s="294" t="s">
        <v>982</v>
      </c>
      <c r="TN52" s="294" t="s">
        <v>983</v>
      </c>
      <c r="TO52" s="284">
        <v>230000000</v>
      </c>
      <c r="TP52" s="285" t="s">
        <v>1802</v>
      </c>
      <c r="TQ52" s="286" t="s">
        <v>933</v>
      </c>
      <c r="TR52" s="286" t="s">
        <v>980</v>
      </c>
      <c r="TS52" s="285" t="s">
        <v>952</v>
      </c>
      <c r="TT52" s="285" t="s">
        <v>981</v>
      </c>
      <c r="TU52" s="294" t="s">
        <v>982</v>
      </c>
      <c r="TV52" s="294" t="s">
        <v>983</v>
      </c>
      <c r="TW52" s="284">
        <v>230000000</v>
      </c>
      <c r="TX52" s="285" t="s">
        <v>1802</v>
      </c>
      <c r="TY52" s="286" t="s">
        <v>933</v>
      </c>
      <c r="TZ52" s="286" t="s">
        <v>980</v>
      </c>
      <c r="UA52" s="285" t="s">
        <v>952</v>
      </c>
      <c r="UB52" s="285" t="s">
        <v>981</v>
      </c>
      <c r="UC52" s="294" t="s">
        <v>982</v>
      </c>
      <c r="UD52" s="294" t="s">
        <v>983</v>
      </c>
      <c r="UE52" s="284">
        <v>230000000</v>
      </c>
      <c r="UF52" s="285" t="s">
        <v>1802</v>
      </c>
      <c r="UG52" s="286" t="s">
        <v>933</v>
      </c>
      <c r="UH52" s="286" t="s">
        <v>980</v>
      </c>
      <c r="UI52" s="285" t="s">
        <v>952</v>
      </c>
      <c r="UJ52" s="285" t="s">
        <v>981</v>
      </c>
      <c r="UK52" s="294" t="s">
        <v>982</v>
      </c>
      <c r="UL52" s="294" t="s">
        <v>983</v>
      </c>
      <c r="UM52" s="284">
        <v>230000000</v>
      </c>
      <c r="UN52" s="285" t="s">
        <v>1802</v>
      </c>
      <c r="UO52" s="286" t="s">
        <v>933</v>
      </c>
      <c r="UP52" s="286" t="s">
        <v>980</v>
      </c>
      <c r="UQ52" s="285" t="s">
        <v>952</v>
      </c>
      <c r="UR52" s="285" t="s">
        <v>981</v>
      </c>
      <c r="US52" s="294" t="s">
        <v>982</v>
      </c>
      <c r="UT52" s="294" t="s">
        <v>983</v>
      </c>
      <c r="UU52" s="284">
        <v>230000000</v>
      </c>
      <c r="UV52" s="285" t="s">
        <v>1802</v>
      </c>
      <c r="UW52" s="286" t="s">
        <v>933</v>
      </c>
      <c r="UX52" s="286" t="s">
        <v>980</v>
      </c>
      <c r="UY52" s="285" t="s">
        <v>952</v>
      </c>
      <c r="UZ52" s="285" t="s">
        <v>981</v>
      </c>
      <c r="VA52" s="294" t="s">
        <v>982</v>
      </c>
      <c r="VB52" s="294" t="s">
        <v>983</v>
      </c>
      <c r="VC52" s="284">
        <v>230000000</v>
      </c>
      <c r="VD52" s="285" t="s">
        <v>1802</v>
      </c>
      <c r="VE52" s="286" t="s">
        <v>933</v>
      </c>
      <c r="VF52" s="286" t="s">
        <v>980</v>
      </c>
      <c r="VG52" s="285" t="s">
        <v>952</v>
      </c>
      <c r="VH52" s="285" t="s">
        <v>981</v>
      </c>
      <c r="VI52" s="294" t="s">
        <v>982</v>
      </c>
      <c r="VJ52" s="294" t="s">
        <v>983</v>
      </c>
      <c r="VK52" s="284">
        <v>230000000</v>
      </c>
      <c r="VL52" s="285" t="s">
        <v>1802</v>
      </c>
      <c r="VM52" s="286" t="s">
        <v>933</v>
      </c>
      <c r="VN52" s="286" t="s">
        <v>980</v>
      </c>
      <c r="VO52" s="285" t="s">
        <v>952</v>
      </c>
      <c r="VP52" s="285" t="s">
        <v>981</v>
      </c>
      <c r="VQ52" s="294" t="s">
        <v>982</v>
      </c>
      <c r="VR52" s="294" t="s">
        <v>983</v>
      </c>
      <c r="VS52" s="284">
        <v>230000000</v>
      </c>
      <c r="VT52" s="285" t="s">
        <v>1802</v>
      </c>
      <c r="VU52" s="286" t="s">
        <v>933</v>
      </c>
      <c r="VV52" s="286" t="s">
        <v>980</v>
      </c>
      <c r="VW52" s="285" t="s">
        <v>952</v>
      </c>
      <c r="VX52" s="285" t="s">
        <v>981</v>
      </c>
      <c r="VY52" s="294" t="s">
        <v>982</v>
      </c>
      <c r="VZ52" s="294" t="s">
        <v>983</v>
      </c>
      <c r="WA52" s="284">
        <v>230000000</v>
      </c>
      <c r="WB52" s="285" t="s">
        <v>1802</v>
      </c>
      <c r="WC52" s="286" t="s">
        <v>933</v>
      </c>
      <c r="WD52" s="286" t="s">
        <v>980</v>
      </c>
      <c r="WE52" s="285" t="s">
        <v>952</v>
      </c>
      <c r="WF52" s="285" t="s">
        <v>981</v>
      </c>
      <c r="WG52" s="294" t="s">
        <v>982</v>
      </c>
      <c r="WH52" s="294" t="s">
        <v>983</v>
      </c>
      <c r="WI52" s="284">
        <v>230000000</v>
      </c>
      <c r="WJ52" s="285" t="s">
        <v>1802</v>
      </c>
      <c r="WK52" s="286" t="s">
        <v>933</v>
      </c>
      <c r="WL52" s="286" t="s">
        <v>980</v>
      </c>
      <c r="WM52" s="285" t="s">
        <v>952</v>
      </c>
      <c r="WN52" s="285" t="s">
        <v>981</v>
      </c>
      <c r="WO52" s="294" t="s">
        <v>982</v>
      </c>
      <c r="WP52" s="294" t="s">
        <v>983</v>
      </c>
      <c r="WQ52" s="284">
        <v>230000000</v>
      </c>
      <c r="WR52" s="285" t="s">
        <v>1802</v>
      </c>
      <c r="WS52" s="286" t="s">
        <v>933</v>
      </c>
      <c r="WT52" s="286" t="s">
        <v>980</v>
      </c>
      <c r="WU52" s="285" t="s">
        <v>952</v>
      </c>
      <c r="WV52" s="285" t="s">
        <v>981</v>
      </c>
      <c r="WW52" s="294" t="s">
        <v>982</v>
      </c>
      <c r="WX52" s="294" t="s">
        <v>983</v>
      </c>
      <c r="WY52" s="284">
        <v>230000000</v>
      </c>
      <c r="WZ52" s="285" t="s">
        <v>1802</v>
      </c>
      <c r="XA52" s="286" t="s">
        <v>933</v>
      </c>
      <c r="XB52" s="286" t="s">
        <v>980</v>
      </c>
      <c r="XC52" s="285" t="s">
        <v>952</v>
      </c>
      <c r="XD52" s="285" t="s">
        <v>981</v>
      </c>
      <c r="XE52" s="294" t="s">
        <v>982</v>
      </c>
      <c r="XF52" s="294" t="s">
        <v>983</v>
      </c>
      <c r="XG52" s="284">
        <v>230000000</v>
      </c>
      <c r="XH52" s="285" t="s">
        <v>1802</v>
      </c>
      <c r="XI52" s="286" t="s">
        <v>933</v>
      </c>
      <c r="XJ52" s="286" t="s">
        <v>980</v>
      </c>
      <c r="XK52" s="285" t="s">
        <v>952</v>
      </c>
      <c r="XL52" s="285" t="s">
        <v>981</v>
      </c>
      <c r="XM52" s="294" t="s">
        <v>982</v>
      </c>
      <c r="XN52" s="294" t="s">
        <v>983</v>
      </c>
      <c r="XO52" s="284">
        <v>230000000</v>
      </c>
      <c r="XP52" s="285" t="s">
        <v>1802</v>
      </c>
      <c r="XQ52" s="286" t="s">
        <v>933</v>
      </c>
      <c r="XR52" s="286" t="s">
        <v>980</v>
      </c>
      <c r="XS52" s="285" t="s">
        <v>952</v>
      </c>
      <c r="XT52" s="285" t="s">
        <v>981</v>
      </c>
      <c r="XU52" s="294" t="s">
        <v>982</v>
      </c>
      <c r="XV52" s="294" t="s">
        <v>983</v>
      </c>
      <c r="XW52" s="284">
        <v>230000000</v>
      </c>
      <c r="XX52" s="285" t="s">
        <v>1802</v>
      </c>
      <c r="XY52" s="286" t="s">
        <v>933</v>
      </c>
      <c r="XZ52" s="286" t="s">
        <v>980</v>
      </c>
      <c r="YA52" s="285" t="s">
        <v>952</v>
      </c>
      <c r="YB52" s="285" t="s">
        <v>981</v>
      </c>
      <c r="YC52" s="294" t="s">
        <v>982</v>
      </c>
      <c r="YD52" s="294" t="s">
        <v>983</v>
      </c>
      <c r="YE52" s="284">
        <v>230000000</v>
      </c>
      <c r="YF52" s="285" t="s">
        <v>1802</v>
      </c>
      <c r="YG52" s="286" t="s">
        <v>933</v>
      </c>
      <c r="YH52" s="286" t="s">
        <v>980</v>
      </c>
      <c r="YI52" s="285" t="s">
        <v>952</v>
      </c>
      <c r="YJ52" s="285" t="s">
        <v>981</v>
      </c>
      <c r="YK52" s="294" t="s">
        <v>982</v>
      </c>
      <c r="YL52" s="294" t="s">
        <v>983</v>
      </c>
      <c r="YM52" s="284">
        <v>230000000</v>
      </c>
      <c r="YN52" s="285" t="s">
        <v>1802</v>
      </c>
      <c r="YO52" s="286" t="s">
        <v>933</v>
      </c>
      <c r="YP52" s="286" t="s">
        <v>980</v>
      </c>
      <c r="YQ52" s="285" t="s">
        <v>952</v>
      </c>
      <c r="YR52" s="285" t="s">
        <v>981</v>
      </c>
      <c r="YS52" s="294" t="s">
        <v>982</v>
      </c>
      <c r="YT52" s="294" t="s">
        <v>983</v>
      </c>
      <c r="YU52" s="284">
        <v>230000000</v>
      </c>
      <c r="YV52" s="285" t="s">
        <v>1802</v>
      </c>
      <c r="YW52" s="286" t="s">
        <v>933</v>
      </c>
      <c r="YX52" s="286" t="s">
        <v>980</v>
      </c>
      <c r="YY52" s="285" t="s">
        <v>952</v>
      </c>
      <c r="YZ52" s="285" t="s">
        <v>981</v>
      </c>
      <c r="ZA52" s="294" t="s">
        <v>982</v>
      </c>
      <c r="ZB52" s="294" t="s">
        <v>983</v>
      </c>
      <c r="ZC52" s="284">
        <v>230000000</v>
      </c>
      <c r="ZD52" s="285" t="s">
        <v>1802</v>
      </c>
      <c r="ZE52" s="286" t="s">
        <v>933</v>
      </c>
      <c r="ZF52" s="286" t="s">
        <v>980</v>
      </c>
      <c r="ZG52" s="285" t="s">
        <v>952</v>
      </c>
      <c r="ZH52" s="285" t="s">
        <v>981</v>
      </c>
      <c r="ZI52" s="294" t="s">
        <v>982</v>
      </c>
      <c r="ZJ52" s="294" t="s">
        <v>983</v>
      </c>
      <c r="ZK52" s="284">
        <v>230000000</v>
      </c>
      <c r="ZL52" s="285" t="s">
        <v>1802</v>
      </c>
      <c r="ZM52" s="286" t="s">
        <v>933</v>
      </c>
      <c r="ZN52" s="286" t="s">
        <v>980</v>
      </c>
      <c r="ZO52" s="285" t="s">
        <v>952</v>
      </c>
      <c r="ZP52" s="285" t="s">
        <v>981</v>
      </c>
      <c r="ZQ52" s="294" t="s">
        <v>982</v>
      </c>
      <c r="ZR52" s="294" t="s">
        <v>983</v>
      </c>
      <c r="ZS52" s="284">
        <v>230000000</v>
      </c>
      <c r="ZT52" s="285" t="s">
        <v>1802</v>
      </c>
      <c r="ZU52" s="286" t="s">
        <v>933</v>
      </c>
      <c r="ZV52" s="286" t="s">
        <v>980</v>
      </c>
      <c r="ZW52" s="285" t="s">
        <v>952</v>
      </c>
      <c r="ZX52" s="285" t="s">
        <v>981</v>
      </c>
      <c r="ZY52" s="294" t="s">
        <v>982</v>
      </c>
      <c r="ZZ52" s="294" t="s">
        <v>983</v>
      </c>
      <c r="AAA52" s="284">
        <v>230000000</v>
      </c>
      <c r="AAB52" s="285" t="s">
        <v>1802</v>
      </c>
      <c r="AAC52" s="286" t="s">
        <v>933</v>
      </c>
      <c r="AAD52" s="286" t="s">
        <v>980</v>
      </c>
      <c r="AAE52" s="285" t="s">
        <v>952</v>
      </c>
      <c r="AAF52" s="285" t="s">
        <v>981</v>
      </c>
      <c r="AAG52" s="294" t="s">
        <v>982</v>
      </c>
      <c r="AAH52" s="294" t="s">
        <v>983</v>
      </c>
      <c r="AAI52" s="284">
        <v>230000000</v>
      </c>
      <c r="AAJ52" s="285" t="s">
        <v>1802</v>
      </c>
      <c r="AAK52" s="286" t="s">
        <v>933</v>
      </c>
      <c r="AAL52" s="286" t="s">
        <v>980</v>
      </c>
      <c r="AAM52" s="285" t="s">
        <v>952</v>
      </c>
      <c r="AAN52" s="285" t="s">
        <v>981</v>
      </c>
      <c r="AAO52" s="294" t="s">
        <v>982</v>
      </c>
      <c r="AAP52" s="294" t="s">
        <v>983</v>
      </c>
      <c r="AAQ52" s="284">
        <v>230000000</v>
      </c>
      <c r="AAR52" s="285" t="s">
        <v>1802</v>
      </c>
      <c r="AAS52" s="286" t="s">
        <v>933</v>
      </c>
      <c r="AAT52" s="286" t="s">
        <v>980</v>
      </c>
      <c r="AAU52" s="285" t="s">
        <v>952</v>
      </c>
      <c r="AAV52" s="285" t="s">
        <v>981</v>
      </c>
      <c r="AAW52" s="294" t="s">
        <v>982</v>
      </c>
      <c r="AAX52" s="294" t="s">
        <v>983</v>
      </c>
      <c r="AAY52" s="284">
        <v>230000000</v>
      </c>
      <c r="AAZ52" s="285" t="s">
        <v>1802</v>
      </c>
      <c r="ABA52" s="286" t="s">
        <v>933</v>
      </c>
      <c r="ABB52" s="286" t="s">
        <v>980</v>
      </c>
      <c r="ABC52" s="285" t="s">
        <v>952</v>
      </c>
      <c r="ABD52" s="285" t="s">
        <v>981</v>
      </c>
      <c r="ABE52" s="294" t="s">
        <v>982</v>
      </c>
      <c r="ABF52" s="294" t="s">
        <v>983</v>
      </c>
      <c r="ABG52" s="284">
        <v>230000000</v>
      </c>
      <c r="ABH52" s="285" t="s">
        <v>1802</v>
      </c>
      <c r="ABI52" s="286" t="s">
        <v>933</v>
      </c>
      <c r="ABJ52" s="286" t="s">
        <v>980</v>
      </c>
      <c r="ABK52" s="285" t="s">
        <v>952</v>
      </c>
      <c r="ABL52" s="285" t="s">
        <v>981</v>
      </c>
      <c r="ABM52" s="294" t="s">
        <v>982</v>
      </c>
      <c r="ABN52" s="294" t="s">
        <v>983</v>
      </c>
      <c r="ABO52" s="284">
        <v>230000000</v>
      </c>
      <c r="ABP52" s="285" t="s">
        <v>1802</v>
      </c>
      <c r="ABQ52" s="286" t="s">
        <v>933</v>
      </c>
      <c r="ABR52" s="286" t="s">
        <v>980</v>
      </c>
      <c r="ABS52" s="285" t="s">
        <v>952</v>
      </c>
      <c r="ABT52" s="285" t="s">
        <v>981</v>
      </c>
      <c r="ABU52" s="294" t="s">
        <v>982</v>
      </c>
      <c r="ABV52" s="294" t="s">
        <v>983</v>
      </c>
      <c r="ABW52" s="284">
        <v>230000000</v>
      </c>
      <c r="ABX52" s="285" t="s">
        <v>1802</v>
      </c>
      <c r="ABY52" s="286" t="s">
        <v>933</v>
      </c>
      <c r="ABZ52" s="286" t="s">
        <v>980</v>
      </c>
      <c r="ACA52" s="285" t="s">
        <v>952</v>
      </c>
      <c r="ACB52" s="285" t="s">
        <v>981</v>
      </c>
      <c r="ACC52" s="294" t="s">
        <v>982</v>
      </c>
      <c r="ACD52" s="294" t="s">
        <v>983</v>
      </c>
      <c r="ACE52" s="284">
        <v>230000000</v>
      </c>
      <c r="ACF52" s="285" t="s">
        <v>1802</v>
      </c>
      <c r="ACG52" s="286" t="s">
        <v>933</v>
      </c>
      <c r="ACH52" s="286" t="s">
        <v>980</v>
      </c>
      <c r="ACI52" s="285" t="s">
        <v>952</v>
      </c>
      <c r="ACJ52" s="285" t="s">
        <v>981</v>
      </c>
      <c r="ACK52" s="294" t="s">
        <v>982</v>
      </c>
      <c r="ACL52" s="294" t="s">
        <v>983</v>
      </c>
      <c r="ACM52" s="284">
        <v>230000000</v>
      </c>
      <c r="ACN52" s="285" t="s">
        <v>1802</v>
      </c>
      <c r="ACO52" s="286" t="s">
        <v>933</v>
      </c>
      <c r="ACP52" s="286" t="s">
        <v>980</v>
      </c>
      <c r="ACQ52" s="285" t="s">
        <v>952</v>
      </c>
      <c r="ACR52" s="285" t="s">
        <v>981</v>
      </c>
      <c r="ACS52" s="294" t="s">
        <v>982</v>
      </c>
      <c r="ACT52" s="294" t="s">
        <v>983</v>
      </c>
      <c r="ACU52" s="284">
        <v>230000000</v>
      </c>
      <c r="ACV52" s="285" t="s">
        <v>1802</v>
      </c>
      <c r="ACW52" s="286" t="s">
        <v>933</v>
      </c>
      <c r="ACX52" s="286" t="s">
        <v>980</v>
      </c>
      <c r="ACY52" s="285" t="s">
        <v>952</v>
      </c>
      <c r="ACZ52" s="285" t="s">
        <v>981</v>
      </c>
      <c r="ADA52" s="294" t="s">
        <v>982</v>
      </c>
      <c r="ADB52" s="294" t="s">
        <v>983</v>
      </c>
      <c r="ADC52" s="284">
        <v>230000000</v>
      </c>
      <c r="ADD52" s="285" t="s">
        <v>1802</v>
      </c>
      <c r="ADE52" s="286" t="s">
        <v>933</v>
      </c>
      <c r="ADF52" s="286" t="s">
        <v>980</v>
      </c>
      <c r="ADG52" s="285" t="s">
        <v>952</v>
      </c>
      <c r="ADH52" s="285" t="s">
        <v>981</v>
      </c>
      <c r="ADI52" s="294" t="s">
        <v>982</v>
      </c>
      <c r="ADJ52" s="294" t="s">
        <v>983</v>
      </c>
      <c r="ADK52" s="284">
        <v>230000000</v>
      </c>
      <c r="ADL52" s="285" t="s">
        <v>1802</v>
      </c>
      <c r="ADM52" s="286" t="s">
        <v>933</v>
      </c>
      <c r="ADN52" s="286" t="s">
        <v>980</v>
      </c>
      <c r="ADO52" s="285" t="s">
        <v>952</v>
      </c>
      <c r="ADP52" s="285" t="s">
        <v>981</v>
      </c>
      <c r="ADQ52" s="294" t="s">
        <v>982</v>
      </c>
      <c r="ADR52" s="294" t="s">
        <v>983</v>
      </c>
      <c r="ADS52" s="284">
        <v>230000000</v>
      </c>
      <c r="ADT52" s="285" t="s">
        <v>1802</v>
      </c>
      <c r="ADU52" s="286" t="s">
        <v>933</v>
      </c>
      <c r="ADV52" s="286" t="s">
        <v>980</v>
      </c>
      <c r="ADW52" s="285" t="s">
        <v>952</v>
      </c>
      <c r="ADX52" s="285" t="s">
        <v>981</v>
      </c>
      <c r="ADY52" s="294" t="s">
        <v>982</v>
      </c>
      <c r="ADZ52" s="294" t="s">
        <v>983</v>
      </c>
      <c r="AEA52" s="284">
        <v>230000000</v>
      </c>
      <c r="AEB52" s="285" t="s">
        <v>1802</v>
      </c>
      <c r="AEC52" s="286" t="s">
        <v>933</v>
      </c>
      <c r="AED52" s="286" t="s">
        <v>980</v>
      </c>
      <c r="AEE52" s="285" t="s">
        <v>952</v>
      </c>
      <c r="AEF52" s="285" t="s">
        <v>981</v>
      </c>
      <c r="AEG52" s="294" t="s">
        <v>982</v>
      </c>
      <c r="AEH52" s="294" t="s">
        <v>983</v>
      </c>
      <c r="AEI52" s="284">
        <v>230000000</v>
      </c>
      <c r="AEJ52" s="285" t="s">
        <v>1802</v>
      </c>
      <c r="AEK52" s="286" t="s">
        <v>933</v>
      </c>
      <c r="AEL52" s="286" t="s">
        <v>980</v>
      </c>
      <c r="AEM52" s="285" t="s">
        <v>952</v>
      </c>
      <c r="AEN52" s="285" t="s">
        <v>981</v>
      </c>
      <c r="AEO52" s="294" t="s">
        <v>982</v>
      </c>
      <c r="AEP52" s="294" t="s">
        <v>983</v>
      </c>
      <c r="AEQ52" s="284">
        <v>230000000</v>
      </c>
      <c r="AER52" s="285" t="s">
        <v>1802</v>
      </c>
      <c r="AES52" s="286" t="s">
        <v>933</v>
      </c>
      <c r="AET52" s="286" t="s">
        <v>980</v>
      </c>
      <c r="AEU52" s="285" t="s">
        <v>952</v>
      </c>
      <c r="AEV52" s="285" t="s">
        <v>981</v>
      </c>
      <c r="AEW52" s="294" t="s">
        <v>982</v>
      </c>
      <c r="AEX52" s="294" t="s">
        <v>983</v>
      </c>
      <c r="AEY52" s="284">
        <v>230000000</v>
      </c>
      <c r="AEZ52" s="285" t="s">
        <v>1802</v>
      </c>
      <c r="AFA52" s="286" t="s">
        <v>933</v>
      </c>
      <c r="AFB52" s="286" t="s">
        <v>980</v>
      </c>
      <c r="AFC52" s="285" t="s">
        <v>952</v>
      </c>
      <c r="AFD52" s="285" t="s">
        <v>981</v>
      </c>
      <c r="AFE52" s="294" t="s">
        <v>982</v>
      </c>
      <c r="AFF52" s="294" t="s">
        <v>983</v>
      </c>
      <c r="AFG52" s="284">
        <v>230000000</v>
      </c>
      <c r="AFH52" s="285" t="s">
        <v>1802</v>
      </c>
      <c r="AFI52" s="286" t="s">
        <v>933</v>
      </c>
      <c r="AFJ52" s="286" t="s">
        <v>980</v>
      </c>
      <c r="AFK52" s="285" t="s">
        <v>952</v>
      </c>
      <c r="AFL52" s="285" t="s">
        <v>981</v>
      </c>
      <c r="AFM52" s="294" t="s">
        <v>982</v>
      </c>
      <c r="AFN52" s="294" t="s">
        <v>983</v>
      </c>
      <c r="AFO52" s="284">
        <v>230000000</v>
      </c>
      <c r="AFP52" s="285" t="s">
        <v>1802</v>
      </c>
      <c r="AFQ52" s="286" t="s">
        <v>933</v>
      </c>
      <c r="AFR52" s="286" t="s">
        <v>980</v>
      </c>
      <c r="AFS52" s="285" t="s">
        <v>952</v>
      </c>
      <c r="AFT52" s="285" t="s">
        <v>981</v>
      </c>
      <c r="AFU52" s="294" t="s">
        <v>982</v>
      </c>
      <c r="AFV52" s="294" t="s">
        <v>983</v>
      </c>
      <c r="AFW52" s="284">
        <v>230000000</v>
      </c>
      <c r="AFX52" s="285" t="s">
        <v>1802</v>
      </c>
      <c r="AFY52" s="286" t="s">
        <v>933</v>
      </c>
      <c r="AFZ52" s="286" t="s">
        <v>980</v>
      </c>
      <c r="AGA52" s="285" t="s">
        <v>952</v>
      </c>
      <c r="AGB52" s="285" t="s">
        <v>981</v>
      </c>
      <c r="AGC52" s="294" t="s">
        <v>982</v>
      </c>
      <c r="AGD52" s="294" t="s">
        <v>983</v>
      </c>
      <c r="AGE52" s="284">
        <v>230000000</v>
      </c>
      <c r="AGF52" s="285" t="s">
        <v>1802</v>
      </c>
      <c r="AGG52" s="286" t="s">
        <v>933</v>
      </c>
      <c r="AGH52" s="286" t="s">
        <v>980</v>
      </c>
      <c r="AGI52" s="285" t="s">
        <v>952</v>
      </c>
      <c r="AGJ52" s="285" t="s">
        <v>981</v>
      </c>
      <c r="AGK52" s="294" t="s">
        <v>982</v>
      </c>
      <c r="AGL52" s="294" t="s">
        <v>983</v>
      </c>
      <c r="AGM52" s="284">
        <v>230000000</v>
      </c>
      <c r="AGN52" s="285" t="s">
        <v>1802</v>
      </c>
      <c r="AGO52" s="286" t="s">
        <v>933</v>
      </c>
      <c r="AGP52" s="286" t="s">
        <v>980</v>
      </c>
      <c r="AGQ52" s="285" t="s">
        <v>952</v>
      </c>
      <c r="AGR52" s="285" t="s">
        <v>981</v>
      </c>
      <c r="AGS52" s="294" t="s">
        <v>982</v>
      </c>
      <c r="AGT52" s="294" t="s">
        <v>983</v>
      </c>
      <c r="AGU52" s="284">
        <v>230000000</v>
      </c>
      <c r="AGV52" s="285" t="s">
        <v>1802</v>
      </c>
      <c r="AGW52" s="286" t="s">
        <v>933</v>
      </c>
      <c r="AGX52" s="286" t="s">
        <v>980</v>
      </c>
      <c r="AGY52" s="285" t="s">
        <v>952</v>
      </c>
      <c r="AGZ52" s="285" t="s">
        <v>981</v>
      </c>
      <c r="AHA52" s="294" t="s">
        <v>982</v>
      </c>
      <c r="AHB52" s="294" t="s">
        <v>983</v>
      </c>
      <c r="AHC52" s="284">
        <v>230000000</v>
      </c>
      <c r="AHD52" s="285" t="s">
        <v>1802</v>
      </c>
      <c r="AHE52" s="286" t="s">
        <v>933</v>
      </c>
      <c r="AHF52" s="286" t="s">
        <v>980</v>
      </c>
      <c r="AHG52" s="285" t="s">
        <v>952</v>
      </c>
      <c r="AHH52" s="285" t="s">
        <v>981</v>
      </c>
      <c r="AHI52" s="294" t="s">
        <v>982</v>
      </c>
      <c r="AHJ52" s="294" t="s">
        <v>983</v>
      </c>
      <c r="AHK52" s="284">
        <v>230000000</v>
      </c>
      <c r="AHL52" s="285" t="s">
        <v>1802</v>
      </c>
      <c r="AHM52" s="286" t="s">
        <v>933</v>
      </c>
      <c r="AHN52" s="286" t="s">
        <v>980</v>
      </c>
      <c r="AHO52" s="285" t="s">
        <v>952</v>
      </c>
      <c r="AHP52" s="285" t="s">
        <v>981</v>
      </c>
      <c r="AHQ52" s="294" t="s">
        <v>982</v>
      </c>
      <c r="AHR52" s="294" t="s">
        <v>983</v>
      </c>
      <c r="AHS52" s="284">
        <v>230000000</v>
      </c>
      <c r="AHT52" s="285" t="s">
        <v>1802</v>
      </c>
      <c r="AHU52" s="286" t="s">
        <v>933</v>
      </c>
      <c r="AHV52" s="286" t="s">
        <v>980</v>
      </c>
      <c r="AHW52" s="285" t="s">
        <v>952</v>
      </c>
      <c r="AHX52" s="285" t="s">
        <v>981</v>
      </c>
      <c r="AHY52" s="294" t="s">
        <v>982</v>
      </c>
      <c r="AHZ52" s="294" t="s">
        <v>983</v>
      </c>
      <c r="AIA52" s="284">
        <v>230000000</v>
      </c>
      <c r="AIB52" s="285" t="s">
        <v>1802</v>
      </c>
      <c r="AIC52" s="286" t="s">
        <v>933</v>
      </c>
      <c r="AID52" s="286" t="s">
        <v>980</v>
      </c>
      <c r="AIE52" s="285" t="s">
        <v>952</v>
      </c>
      <c r="AIF52" s="285" t="s">
        <v>981</v>
      </c>
      <c r="AIG52" s="294" t="s">
        <v>982</v>
      </c>
      <c r="AIH52" s="294" t="s">
        <v>983</v>
      </c>
      <c r="AII52" s="284">
        <v>230000000</v>
      </c>
      <c r="AIJ52" s="285" t="s">
        <v>1802</v>
      </c>
      <c r="AIK52" s="286" t="s">
        <v>933</v>
      </c>
      <c r="AIL52" s="286" t="s">
        <v>980</v>
      </c>
      <c r="AIM52" s="285" t="s">
        <v>952</v>
      </c>
      <c r="AIN52" s="285" t="s">
        <v>981</v>
      </c>
      <c r="AIO52" s="294" t="s">
        <v>982</v>
      </c>
      <c r="AIP52" s="294" t="s">
        <v>983</v>
      </c>
      <c r="AIQ52" s="284">
        <v>230000000</v>
      </c>
      <c r="AIR52" s="285" t="s">
        <v>1802</v>
      </c>
      <c r="AIS52" s="286" t="s">
        <v>933</v>
      </c>
      <c r="AIT52" s="286" t="s">
        <v>980</v>
      </c>
      <c r="AIU52" s="285" t="s">
        <v>952</v>
      </c>
      <c r="AIV52" s="285" t="s">
        <v>981</v>
      </c>
      <c r="AIW52" s="294" t="s">
        <v>982</v>
      </c>
      <c r="AIX52" s="294" t="s">
        <v>983</v>
      </c>
      <c r="AIY52" s="284">
        <v>230000000</v>
      </c>
      <c r="AIZ52" s="285" t="s">
        <v>1802</v>
      </c>
      <c r="AJA52" s="286" t="s">
        <v>933</v>
      </c>
      <c r="AJB52" s="286" t="s">
        <v>980</v>
      </c>
      <c r="AJC52" s="285" t="s">
        <v>952</v>
      </c>
      <c r="AJD52" s="285" t="s">
        <v>981</v>
      </c>
      <c r="AJE52" s="294" t="s">
        <v>982</v>
      </c>
      <c r="AJF52" s="294" t="s">
        <v>983</v>
      </c>
      <c r="AJG52" s="284">
        <v>230000000</v>
      </c>
      <c r="AJH52" s="285" t="s">
        <v>1802</v>
      </c>
      <c r="AJI52" s="286" t="s">
        <v>933</v>
      </c>
      <c r="AJJ52" s="286" t="s">
        <v>980</v>
      </c>
      <c r="AJK52" s="285" t="s">
        <v>952</v>
      </c>
      <c r="AJL52" s="285" t="s">
        <v>981</v>
      </c>
      <c r="AJM52" s="294" t="s">
        <v>982</v>
      </c>
      <c r="AJN52" s="294" t="s">
        <v>983</v>
      </c>
      <c r="AJO52" s="284">
        <v>230000000</v>
      </c>
      <c r="AJP52" s="285" t="s">
        <v>1802</v>
      </c>
      <c r="AJQ52" s="286" t="s">
        <v>933</v>
      </c>
      <c r="AJR52" s="286" t="s">
        <v>980</v>
      </c>
      <c r="AJS52" s="285" t="s">
        <v>952</v>
      </c>
      <c r="AJT52" s="285" t="s">
        <v>981</v>
      </c>
      <c r="AJU52" s="294" t="s">
        <v>982</v>
      </c>
      <c r="AJV52" s="294" t="s">
        <v>983</v>
      </c>
      <c r="AJW52" s="284">
        <v>230000000</v>
      </c>
      <c r="AJX52" s="285" t="s">
        <v>1802</v>
      </c>
      <c r="AJY52" s="286" t="s">
        <v>933</v>
      </c>
      <c r="AJZ52" s="286" t="s">
        <v>980</v>
      </c>
      <c r="AKA52" s="285" t="s">
        <v>952</v>
      </c>
      <c r="AKB52" s="285" t="s">
        <v>981</v>
      </c>
      <c r="AKC52" s="294" t="s">
        <v>982</v>
      </c>
      <c r="AKD52" s="294" t="s">
        <v>983</v>
      </c>
      <c r="AKE52" s="284">
        <v>230000000</v>
      </c>
      <c r="AKF52" s="285" t="s">
        <v>1802</v>
      </c>
      <c r="AKG52" s="286" t="s">
        <v>933</v>
      </c>
      <c r="AKH52" s="286" t="s">
        <v>980</v>
      </c>
      <c r="AKI52" s="285" t="s">
        <v>952</v>
      </c>
      <c r="AKJ52" s="285" t="s">
        <v>981</v>
      </c>
      <c r="AKK52" s="294" t="s">
        <v>982</v>
      </c>
      <c r="AKL52" s="294" t="s">
        <v>983</v>
      </c>
      <c r="AKM52" s="284">
        <v>230000000</v>
      </c>
      <c r="AKN52" s="285" t="s">
        <v>1802</v>
      </c>
      <c r="AKO52" s="286" t="s">
        <v>933</v>
      </c>
      <c r="AKP52" s="286" t="s">
        <v>980</v>
      </c>
      <c r="AKQ52" s="285" t="s">
        <v>952</v>
      </c>
      <c r="AKR52" s="285" t="s">
        <v>981</v>
      </c>
      <c r="AKS52" s="294" t="s">
        <v>982</v>
      </c>
      <c r="AKT52" s="294" t="s">
        <v>983</v>
      </c>
      <c r="AKU52" s="284">
        <v>230000000</v>
      </c>
      <c r="AKV52" s="285" t="s">
        <v>1802</v>
      </c>
      <c r="AKW52" s="286" t="s">
        <v>933</v>
      </c>
      <c r="AKX52" s="286" t="s">
        <v>980</v>
      </c>
      <c r="AKY52" s="285" t="s">
        <v>952</v>
      </c>
      <c r="AKZ52" s="285" t="s">
        <v>981</v>
      </c>
      <c r="ALA52" s="294" t="s">
        <v>982</v>
      </c>
      <c r="ALB52" s="294" t="s">
        <v>983</v>
      </c>
      <c r="ALC52" s="284">
        <v>230000000</v>
      </c>
      <c r="ALD52" s="285" t="s">
        <v>1802</v>
      </c>
      <c r="ALE52" s="286" t="s">
        <v>933</v>
      </c>
      <c r="ALF52" s="286" t="s">
        <v>980</v>
      </c>
      <c r="ALG52" s="285" t="s">
        <v>952</v>
      </c>
      <c r="ALH52" s="285" t="s">
        <v>981</v>
      </c>
      <c r="ALI52" s="294" t="s">
        <v>982</v>
      </c>
      <c r="ALJ52" s="294" t="s">
        <v>983</v>
      </c>
      <c r="ALK52" s="284">
        <v>230000000</v>
      </c>
      <c r="ALL52" s="285" t="s">
        <v>1802</v>
      </c>
      <c r="ALM52" s="286" t="s">
        <v>933</v>
      </c>
      <c r="ALN52" s="286" t="s">
        <v>980</v>
      </c>
      <c r="ALO52" s="285" t="s">
        <v>952</v>
      </c>
      <c r="ALP52" s="285" t="s">
        <v>981</v>
      </c>
      <c r="ALQ52" s="294" t="s">
        <v>982</v>
      </c>
      <c r="ALR52" s="294" t="s">
        <v>983</v>
      </c>
      <c r="ALS52" s="284">
        <v>230000000</v>
      </c>
      <c r="ALT52" s="285" t="s">
        <v>1802</v>
      </c>
      <c r="ALU52" s="286" t="s">
        <v>933</v>
      </c>
      <c r="ALV52" s="286" t="s">
        <v>980</v>
      </c>
      <c r="ALW52" s="285" t="s">
        <v>952</v>
      </c>
      <c r="ALX52" s="285" t="s">
        <v>981</v>
      </c>
      <c r="ALY52" s="294" t="s">
        <v>982</v>
      </c>
      <c r="ALZ52" s="294" t="s">
        <v>983</v>
      </c>
      <c r="AMA52" s="284">
        <v>230000000</v>
      </c>
      <c r="AMB52" s="285" t="s">
        <v>1802</v>
      </c>
      <c r="AMC52" s="286" t="s">
        <v>933</v>
      </c>
      <c r="AMD52" s="286" t="s">
        <v>980</v>
      </c>
      <c r="AME52" s="285" t="s">
        <v>952</v>
      </c>
      <c r="AMF52" s="285" t="s">
        <v>981</v>
      </c>
      <c r="AMG52" s="294" t="s">
        <v>982</v>
      </c>
      <c r="AMH52" s="294" t="s">
        <v>983</v>
      </c>
      <c r="AMI52" s="284">
        <v>230000000</v>
      </c>
      <c r="AMJ52" s="285" t="s">
        <v>1802</v>
      </c>
      <c r="AMK52" s="286" t="s">
        <v>933</v>
      </c>
      <c r="AML52" s="286" t="s">
        <v>980</v>
      </c>
      <c r="AMM52" s="285" t="s">
        <v>952</v>
      </c>
      <c r="AMN52" s="285" t="s">
        <v>981</v>
      </c>
      <c r="AMO52" s="294" t="s">
        <v>982</v>
      </c>
      <c r="AMP52" s="294" t="s">
        <v>983</v>
      </c>
      <c r="AMQ52" s="284">
        <v>230000000</v>
      </c>
      <c r="AMR52" s="285" t="s">
        <v>1802</v>
      </c>
      <c r="AMS52" s="286" t="s">
        <v>933</v>
      </c>
      <c r="AMT52" s="286" t="s">
        <v>980</v>
      </c>
      <c r="AMU52" s="285" t="s">
        <v>952</v>
      </c>
      <c r="AMV52" s="285" t="s">
        <v>981</v>
      </c>
      <c r="AMW52" s="294" t="s">
        <v>982</v>
      </c>
      <c r="AMX52" s="294" t="s">
        <v>983</v>
      </c>
      <c r="AMY52" s="284">
        <v>230000000</v>
      </c>
      <c r="AMZ52" s="285" t="s">
        <v>1802</v>
      </c>
      <c r="ANA52" s="286" t="s">
        <v>933</v>
      </c>
      <c r="ANB52" s="286" t="s">
        <v>980</v>
      </c>
      <c r="ANC52" s="285" t="s">
        <v>952</v>
      </c>
      <c r="AND52" s="285" t="s">
        <v>981</v>
      </c>
      <c r="ANE52" s="294" t="s">
        <v>982</v>
      </c>
      <c r="ANF52" s="294" t="s">
        <v>983</v>
      </c>
      <c r="ANG52" s="284">
        <v>230000000</v>
      </c>
      <c r="ANH52" s="285" t="s">
        <v>1802</v>
      </c>
      <c r="ANI52" s="286" t="s">
        <v>933</v>
      </c>
      <c r="ANJ52" s="286" t="s">
        <v>980</v>
      </c>
      <c r="ANK52" s="285" t="s">
        <v>952</v>
      </c>
      <c r="ANL52" s="285" t="s">
        <v>981</v>
      </c>
      <c r="ANM52" s="294" t="s">
        <v>982</v>
      </c>
      <c r="ANN52" s="294" t="s">
        <v>983</v>
      </c>
      <c r="ANO52" s="284">
        <v>230000000</v>
      </c>
      <c r="ANP52" s="285" t="s">
        <v>1802</v>
      </c>
      <c r="ANQ52" s="286" t="s">
        <v>933</v>
      </c>
      <c r="ANR52" s="286" t="s">
        <v>980</v>
      </c>
      <c r="ANS52" s="285" t="s">
        <v>952</v>
      </c>
      <c r="ANT52" s="285" t="s">
        <v>981</v>
      </c>
      <c r="ANU52" s="294" t="s">
        <v>982</v>
      </c>
      <c r="ANV52" s="294" t="s">
        <v>983</v>
      </c>
      <c r="ANW52" s="284">
        <v>230000000</v>
      </c>
      <c r="ANX52" s="285" t="s">
        <v>1802</v>
      </c>
      <c r="ANY52" s="286" t="s">
        <v>933</v>
      </c>
      <c r="ANZ52" s="286" t="s">
        <v>980</v>
      </c>
      <c r="AOA52" s="285" t="s">
        <v>952</v>
      </c>
      <c r="AOB52" s="285" t="s">
        <v>981</v>
      </c>
      <c r="AOC52" s="294" t="s">
        <v>982</v>
      </c>
      <c r="AOD52" s="294" t="s">
        <v>983</v>
      </c>
      <c r="AOE52" s="284">
        <v>230000000</v>
      </c>
      <c r="AOF52" s="285" t="s">
        <v>1802</v>
      </c>
      <c r="AOG52" s="286" t="s">
        <v>933</v>
      </c>
      <c r="AOH52" s="286" t="s">
        <v>980</v>
      </c>
      <c r="AOI52" s="285" t="s">
        <v>952</v>
      </c>
      <c r="AOJ52" s="285" t="s">
        <v>981</v>
      </c>
      <c r="AOK52" s="294" t="s">
        <v>982</v>
      </c>
      <c r="AOL52" s="294" t="s">
        <v>983</v>
      </c>
      <c r="AOM52" s="284">
        <v>230000000</v>
      </c>
      <c r="AON52" s="285" t="s">
        <v>1802</v>
      </c>
      <c r="AOO52" s="286" t="s">
        <v>933</v>
      </c>
      <c r="AOP52" s="286" t="s">
        <v>980</v>
      </c>
      <c r="AOQ52" s="285" t="s">
        <v>952</v>
      </c>
      <c r="AOR52" s="285" t="s">
        <v>981</v>
      </c>
      <c r="AOS52" s="294" t="s">
        <v>982</v>
      </c>
      <c r="AOT52" s="294" t="s">
        <v>983</v>
      </c>
      <c r="AOU52" s="284">
        <v>230000000</v>
      </c>
      <c r="AOV52" s="285" t="s">
        <v>1802</v>
      </c>
      <c r="AOW52" s="286" t="s">
        <v>933</v>
      </c>
      <c r="AOX52" s="286" t="s">
        <v>980</v>
      </c>
      <c r="AOY52" s="285" t="s">
        <v>952</v>
      </c>
      <c r="AOZ52" s="285" t="s">
        <v>981</v>
      </c>
      <c r="APA52" s="294" t="s">
        <v>982</v>
      </c>
      <c r="APB52" s="294" t="s">
        <v>983</v>
      </c>
      <c r="APC52" s="284">
        <v>230000000</v>
      </c>
      <c r="APD52" s="285" t="s">
        <v>1802</v>
      </c>
      <c r="APE52" s="286" t="s">
        <v>933</v>
      </c>
      <c r="APF52" s="286" t="s">
        <v>980</v>
      </c>
      <c r="APG52" s="285" t="s">
        <v>952</v>
      </c>
      <c r="APH52" s="285" t="s">
        <v>981</v>
      </c>
      <c r="API52" s="294" t="s">
        <v>982</v>
      </c>
      <c r="APJ52" s="294" t="s">
        <v>983</v>
      </c>
      <c r="APK52" s="284">
        <v>230000000</v>
      </c>
      <c r="APL52" s="285" t="s">
        <v>1802</v>
      </c>
      <c r="APM52" s="286" t="s">
        <v>933</v>
      </c>
      <c r="APN52" s="286" t="s">
        <v>980</v>
      </c>
      <c r="APO52" s="285" t="s">
        <v>952</v>
      </c>
      <c r="APP52" s="285" t="s">
        <v>981</v>
      </c>
      <c r="APQ52" s="294" t="s">
        <v>982</v>
      </c>
      <c r="APR52" s="294" t="s">
        <v>983</v>
      </c>
      <c r="APS52" s="284">
        <v>230000000</v>
      </c>
      <c r="APT52" s="285" t="s">
        <v>1802</v>
      </c>
      <c r="APU52" s="286" t="s">
        <v>933</v>
      </c>
      <c r="APV52" s="286" t="s">
        <v>980</v>
      </c>
      <c r="APW52" s="285" t="s">
        <v>952</v>
      </c>
      <c r="APX52" s="285" t="s">
        <v>981</v>
      </c>
      <c r="APY52" s="294" t="s">
        <v>982</v>
      </c>
      <c r="APZ52" s="294" t="s">
        <v>983</v>
      </c>
      <c r="AQA52" s="284">
        <v>230000000</v>
      </c>
      <c r="AQB52" s="285" t="s">
        <v>1802</v>
      </c>
      <c r="AQC52" s="286" t="s">
        <v>933</v>
      </c>
      <c r="AQD52" s="286" t="s">
        <v>980</v>
      </c>
      <c r="AQE52" s="285" t="s">
        <v>952</v>
      </c>
      <c r="AQF52" s="285" t="s">
        <v>981</v>
      </c>
      <c r="AQG52" s="294" t="s">
        <v>982</v>
      </c>
      <c r="AQH52" s="294" t="s">
        <v>983</v>
      </c>
      <c r="AQI52" s="284">
        <v>230000000</v>
      </c>
      <c r="AQJ52" s="285" t="s">
        <v>1802</v>
      </c>
      <c r="AQK52" s="286" t="s">
        <v>933</v>
      </c>
      <c r="AQL52" s="286" t="s">
        <v>980</v>
      </c>
      <c r="AQM52" s="285" t="s">
        <v>952</v>
      </c>
      <c r="AQN52" s="285" t="s">
        <v>981</v>
      </c>
      <c r="AQO52" s="294" t="s">
        <v>982</v>
      </c>
      <c r="AQP52" s="294" t="s">
        <v>983</v>
      </c>
      <c r="AQQ52" s="284">
        <v>230000000</v>
      </c>
      <c r="AQR52" s="285" t="s">
        <v>1802</v>
      </c>
      <c r="AQS52" s="286" t="s">
        <v>933</v>
      </c>
      <c r="AQT52" s="286" t="s">
        <v>980</v>
      </c>
      <c r="AQU52" s="285" t="s">
        <v>952</v>
      </c>
      <c r="AQV52" s="285" t="s">
        <v>981</v>
      </c>
      <c r="AQW52" s="294" t="s">
        <v>982</v>
      </c>
      <c r="AQX52" s="294" t="s">
        <v>983</v>
      </c>
      <c r="AQY52" s="284">
        <v>230000000</v>
      </c>
      <c r="AQZ52" s="285" t="s">
        <v>1802</v>
      </c>
      <c r="ARA52" s="286" t="s">
        <v>933</v>
      </c>
      <c r="ARB52" s="286" t="s">
        <v>980</v>
      </c>
      <c r="ARC52" s="285" t="s">
        <v>952</v>
      </c>
      <c r="ARD52" s="285" t="s">
        <v>981</v>
      </c>
      <c r="ARE52" s="294" t="s">
        <v>982</v>
      </c>
      <c r="ARF52" s="294" t="s">
        <v>983</v>
      </c>
      <c r="ARG52" s="284">
        <v>230000000</v>
      </c>
      <c r="ARH52" s="285" t="s">
        <v>1802</v>
      </c>
      <c r="ARI52" s="286" t="s">
        <v>933</v>
      </c>
      <c r="ARJ52" s="286" t="s">
        <v>980</v>
      </c>
      <c r="ARK52" s="285" t="s">
        <v>952</v>
      </c>
      <c r="ARL52" s="285" t="s">
        <v>981</v>
      </c>
      <c r="ARM52" s="294" t="s">
        <v>982</v>
      </c>
      <c r="ARN52" s="294" t="s">
        <v>983</v>
      </c>
      <c r="ARO52" s="284">
        <v>230000000</v>
      </c>
      <c r="ARP52" s="285" t="s">
        <v>1802</v>
      </c>
      <c r="ARQ52" s="286" t="s">
        <v>933</v>
      </c>
      <c r="ARR52" s="286" t="s">
        <v>980</v>
      </c>
      <c r="ARS52" s="285" t="s">
        <v>952</v>
      </c>
      <c r="ART52" s="285" t="s">
        <v>981</v>
      </c>
      <c r="ARU52" s="294" t="s">
        <v>982</v>
      </c>
      <c r="ARV52" s="294" t="s">
        <v>983</v>
      </c>
      <c r="ARW52" s="284">
        <v>230000000</v>
      </c>
      <c r="ARX52" s="285" t="s">
        <v>1802</v>
      </c>
      <c r="ARY52" s="286" t="s">
        <v>933</v>
      </c>
      <c r="ARZ52" s="286" t="s">
        <v>980</v>
      </c>
      <c r="ASA52" s="285" t="s">
        <v>952</v>
      </c>
      <c r="ASB52" s="285" t="s">
        <v>981</v>
      </c>
      <c r="ASC52" s="294" t="s">
        <v>982</v>
      </c>
      <c r="ASD52" s="294" t="s">
        <v>983</v>
      </c>
      <c r="ASE52" s="284">
        <v>230000000</v>
      </c>
      <c r="ASF52" s="285" t="s">
        <v>1802</v>
      </c>
      <c r="ASG52" s="286" t="s">
        <v>933</v>
      </c>
      <c r="ASH52" s="286" t="s">
        <v>980</v>
      </c>
      <c r="ASI52" s="285" t="s">
        <v>952</v>
      </c>
      <c r="ASJ52" s="285" t="s">
        <v>981</v>
      </c>
      <c r="ASK52" s="294" t="s">
        <v>982</v>
      </c>
      <c r="ASL52" s="294" t="s">
        <v>983</v>
      </c>
      <c r="ASM52" s="284">
        <v>230000000</v>
      </c>
      <c r="ASN52" s="285" t="s">
        <v>1802</v>
      </c>
      <c r="ASO52" s="286" t="s">
        <v>933</v>
      </c>
      <c r="ASP52" s="286" t="s">
        <v>980</v>
      </c>
      <c r="ASQ52" s="285" t="s">
        <v>952</v>
      </c>
      <c r="ASR52" s="285" t="s">
        <v>981</v>
      </c>
      <c r="ASS52" s="294" t="s">
        <v>982</v>
      </c>
      <c r="AST52" s="294" t="s">
        <v>983</v>
      </c>
      <c r="ASU52" s="284">
        <v>230000000</v>
      </c>
      <c r="ASV52" s="285" t="s">
        <v>1802</v>
      </c>
      <c r="ASW52" s="286" t="s">
        <v>933</v>
      </c>
      <c r="ASX52" s="286" t="s">
        <v>980</v>
      </c>
      <c r="ASY52" s="285" t="s">
        <v>952</v>
      </c>
      <c r="ASZ52" s="285" t="s">
        <v>981</v>
      </c>
      <c r="ATA52" s="294" t="s">
        <v>982</v>
      </c>
      <c r="ATB52" s="294" t="s">
        <v>983</v>
      </c>
      <c r="ATC52" s="284">
        <v>230000000</v>
      </c>
      <c r="ATD52" s="285" t="s">
        <v>1802</v>
      </c>
      <c r="ATE52" s="286" t="s">
        <v>933</v>
      </c>
      <c r="ATF52" s="286" t="s">
        <v>980</v>
      </c>
      <c r="ATG52" s="285" t="s">
        <v>952</v>
      </c>
      <c r="ATH52" s="285" t="s">
        <v>981</v>
      </c>
      <c r="ATI52" s="294" t="s">
        <v>982</v>
      </c>
      <c r="ATJ52" s="294" t="s">
        <v>983</v>
      </c>
      <c r="ATK52" s="284">
        <v>230000000</v>
      </c>
      <c r="ATL52" s="285" t="s">
        <v>1802</v>
      </c>
      <c r="ATM52" s="286" t="s">
        <v>933</v>
      </c>
      <c r="ATN52" s="286" t="s">
        <v>980</v>
      </c>
      <c r="ATO52" s="285" t="s">
        <v>952</v>
      </c>
      <c r="ATP52" s="285" t="s">
        <v>981</v>
      </c>
      <c r="ATQ52" s="294" t="s">
        <v>982</v>
      </c>
      <c r="ATR52" s="294" t="s">
        <v>983</v>
      </c>
      <c r="ATS52" s="284">
        <v>230000000</v>
      </c>
      <c r="ATT52" s="285" t="s">
        <v>1802</v>
      </c>
      <c r="ATU52" s="286" t="s">
        <v>933</v>
      </c>
      <c r="ATV52" s="286" t="s">
        <v>980</v>
      </c>
      <c r="ATW52" s="285" t="s">
        <v>952</v>
      </c>
      <c r="ATX52" s="285" t="s">
        <v>981</v>
      </c>
      <c r="ATY52" s="294" t="s">
        <v>982</v>
      </c>
      <c r="ATZ52" s="294" t="s">
        <v>983</v>
      </c>
      <c r="AUA52" s="284">
        <v>230000000</v>
      </c>
      <c r="AUB52" s="285" t="s">
        <v>1802</v>
      </c>
      <c r="AUC52" s="286" t="s">
        <v>933</v>
      </c>
      <c r="AUD52" s="286" t="s">
        <v>980</v>
      </c>
      <c r="AUE52" s="285" t="s">
        <v>952</v>
      </c>
      <c r="AUF52" s="285" t="s">
        <v>981</v>
      </c>
      <c r="AUG52" s="294" t="s">
        <v>982</v>
      </c>
      <c r="AUH52" s="294" t="s">
        <v>983</v>
      </c>
      <c r="AUI52" s="284">
        <v>230000000</v>
      </c>
      <c r="AUJ52" s="285" t="s">
        <v>1802</v>
      </c>
      <c r="AUK52" s="286" t="s">
        <v>933</v>
      </c>
      <c r="AUL52" s="286" t="s">
        <v>980</v>
      </c>
      <c r="AUM52" s="285" t="s">
        <v>952</v>
      </c>
      <c r="AUN52" s="285" t="s">
        <v>981</v>
      </c>
      <c r="AUO52" s="294" t="s">
        <v>982</v>
      </c>
      <c r="AUP52" s="294" t="s">
        <v>983</v>
      </c>
      <c r="AUQ52" s="284">
        <v>230000000</v>
      </c>
      <c r="AUR52" s="285" t="s">
        <v>1802</v>
      </c>
      <c r="AUS52" s="286" t="s">
        <v>933</v>
      </c>
      <c r="AUT52" s="286" t="s">
        <v>980</v>
      </c>
      <c r="AUU52" s="285" t="s">
        <v>952</v>
      </c>
      <c r="AUV52" s="285" t="s">
        <v>981</v>
      </c>
      <c r="AUW52" s="294" t="s">
        <v>982</v>
      </c>
      <c r="AUX52" s="294" t="s">
        <v>983</v>
      </c>
      <c r="AUY52" s="284">
        <v>230000000</v>
      </c>
      <c r="AUZ52" s="285" t="s">
        <v>1802</v>
      </c>
      <c r="AVA52" s="286" t="s">
        <v>933</v>
      </c>
      <c r="AVB52" s="286" t="s">
        <v>980</v>
      </c>
      <c r="AVC52" s="285" t="s">
        <v>952</v>
      </c>
      <c r="AVD52" s="285" t="s">
        <v>981</v>
      </c>
      <c r="AVE52" s="294" t="s">
        <v>982</v>
      </c>
      <c r="AVF52" s="294" t="s">
        <v>983</v>
      </c>
      <c r="AVG52" s="284">
        <v>230000000</v>
      </c>
      <c r="AVH52" s="285" t="s">
        <v>1802</v>
      </c>
      <c r="AVI52" s="286" t="s">
        <v>933</v>
      </c>
      <c r="AVJ52" s="286" t="s">
        <v>980</v>
      </c>
      <c r="AVK52" s="285" t="s">
        <v>952</v>
      </c>
      <c r="AVL52" s="285" t="s">
        <v>981</v>
      </c>
      <c r="AVM52" s="294" t="s">
        <v>982</v>
      </c>
      <c r="AVN52" s="294" t="s">
        <v>983</v>
      </c>
      <c r="AVO52" s="284">
        <v>230000000</v>
      </c>
      <c r="AVP52" s="285" t="s">
        <v>1802</v>
      </c>
      <c r="AVQ52" s="286" t="s">
        <v>933</v>
      </c>
      <c r="AVR52" s="286" t="s">
        <v>980</v>
      </c>
      <c r="AVS52" s="285" t="s">
        <v>952</v>
      </c>
      <c r="AVT52" s="285" t="s">
        <v>981</v>
      </c>
      <c r="AVU52" s="294" t="s">
        <v>982</v>
      </c>
      <c r="AVV52" s="294" t="s">
        <v>983</v>
      </c>
      <c r="AVW52" s="284">
        <v>230000000</v>
      </c>
      <c r="AVX52" s="285" t="s">
        <v>1802</v>
      </c>
      <c r="AVY52" s="286" t="s">
        <v>933</v>
      </c>
      <c r="AVZ52" s="286" t="s">
        <v>980</v>
      </c>
      <c r="AWA52" s="285" t="s">
        <v>952</v>
      </c>
      <c r="AWB52" s="285" t="s">
        <v>981</v>
      </c>
      <c r="AWC52" s="294" t="s">
        <v>982</v>
      </c>
      <c r="AWD52" s="294" t="s">
        <v>983</v>
      </c>
      <c r="AWE52" s="284">
        <v>230000000</v>
      </c>
      <c r="AWF52" s="285" t="s">
        <v>1802</v>
      </c>
      <c r="AWG52" s="286" t="s">
        <v>933</v>
      </c>
      <c r="AWH52" s="286" t="s">
        <v>980</v>
      </c>
      <c r="AWI52" s="285" t="s">
        <v>952</v>
      </c>
      <c r="AWJ52" s="285" t="s">
        <v>981</v>
      </c>
      <c r="AWK52" s="294" t="s">
        <v>982</v>
      </c>
      <c r="AWL52" s="294" t="s">
        <v>983</v>
      </c>
      <c r="AWM52" s="284">
        <v>230000000</v>
      </c>
      <c r="AWN52" s="285" t="s">
        <v>1802</v>
      </c>
      <c r="AWO52" s="286" t="s">
        <v>933</v>
      </c>
      <c r="AWP52" s="286" t="s">
        <v>980</v>
      </c>
      <c r="AWQ52" s="285" t="s">
        <v>952</v>
      </c>
      <c r="AWR52" s="285" t="s">
        <v>981</v>
      </c>
      <c r="AWS52" s="294" t="s">
        <v>982</v>
      </c>
      <c r="AWT52" s="294" t="s">
        <v>983</v>
      </c>
      <c r="AWU52" s="284">
        <v>230000000</v>
      </c>
      <c r="AWV52" s="285" t="s">
        <v>1802</v>
      </c>
      <c r="AWW52" s="286" t="s">
        <v>933</v>
      </c>
      <c r="AWX52" s="286" t="s">
        <v>980</v>
      </c>
      <c r="AWY52" s="285" t="s">
        <v>952</v>
      </c>
      <c r="AWZ52" s="285" t="s">
        <v>981</v>
      </c>
      <c r="AXA52" s="294" t="s">
        <v>982</v>
      </c>
      <c r="AXB52" s="294" t="s">
        <v>983</v>
      </c>
      <c r="AXC52" s="284">
        <v>230000000</v>
      </c>
      <c r="AXD52" s="285" t="s">
        <v>1802</v>
      </c>
      <c r="AXE52" s="286" t="s">
        <v>933</v>
      </c>
      <c r="AXF52" s="286" t="s">
        <v>980</v>
      </c>
      <c r="AXG52" s="285" t="s">
        <v>952</v>
      </c>
      <c r="AXH52" s="285" t="s">
        <v>981</v>
      </c>
      <c r="AXI52" s="294" t="s">
        <v>982</v>
      </c>
      <c r="AXJ52" s="294" t="s">
        <v>983</v>
      </c>
      <c r="AXK52" s="284">
        <v>230000000</v>
      </c>
      <c r="AXL52" s="285" t="s">
        <v>1802</v>
      </c>
      <c r="AXM52" s="286" t="s">
        <v>933</v>
      </c>
      <c r="AXN52" s="286" t="s">
        <v>980</v>
      </c>
      <c r="AXO52" s="285" t="s">
        <v>952</v>
      </c>
      <c r="AXP52" s="285" t="s">
        <v>981</v>
      </c>
      <c r="AXQ52" s="294" t="s">
        <v>982</v>
      </c>
      <c r="AXR52" s="294" t="s">
        <v>983</v>
      </c>
      <c r="AXS52" s="284">
        <v>230000000</v>
      </c>
      <c r="AXT52" s="285" t="s">
        <v>1802</v>
      </c>
      <c r="AXU52" s="286" t="s">
        <v>933</v>
      </c>
      <c r="AXV52" s="286" t="s">
        <v>980</v>
      </c>
      <c r="AXW52" s="285" t="s">
        <v>952</v>
      </c>
      <c r="AXX52" s="285" t="s">
        <v>981</v>
      </c>
      <c r="AXY52" s="294" t="s">
        <v>982</v>
      </c>
      <c r="AXZ52" s="294" t="s">
        <v>983</v>
      </c>
      <c r="AYA52" s="284">
        <v>230000000</v>
      </c>
      <c r="AYB52" s="285" t="s">
        <v>1802</v>
      </c>
      <c r="AYC52" s="286" t="s">
        <v>933</v>
      </c>
      <c r="AYD52" s="286" t="s">
        <v>980</v>
      </c>
      <c r="AYE52" s="285" t="s">
        <v>952</v>
      </c>
      <c r="AYF52" s="285" t="s">
        <v>981</v>
      </c>
      <c r="AYG52" s="294" t="s">
        <v>982</v>
      </c>
      <c r="AYH52" s="294" t="s">
        <v>983</v>
      </c>
      <c r="AYI52" s="284">
        <v>230000000</v>
      </c>
      <c r="AYJ52" s="285" t="s">
        <v>1802</v>
      </c>
      <c r="AYK52" s="286" t="s">
        <v>933</v>
      </c>
      <c r="AYL52" s="286" t="s">
        <v>980</v>
      </c>
      <c r="AYM52" s="285" t="s">
        <v>952</v>
      </c>
      <c r="AYN52" s="285" t="s">
        <v>981</v>
      </c>
      <c r="AYO52" s="294" t="s">
        <v>982</v>
      </c>
      <c r="AYP52" s="294" t="s">
        <v>983</v>
      </c>
      <c r="AYQ52" s="284">
        <v>230000000</v>
      </c>
      <c r="AYR52" s="285" t="s">
        <v>1802</v>
      </c>
      <c r="AYS52" s="286" t="s">
        <v>933</v>
      </c>
      <c r="AYT52" s="286" t="s">
        <v>980</v>
      </c>
      <c r="AYU52" s="285" t="s">
        <v>952</v>
      </c>
      <c r="AYV52" s="285" t="s">
        <v>981</v>
      </c>
      <c r="AYW52" s="294" t="s">
        <v>982</v>
      </c>
      <c r="AYX52" s="294" t="s">
        <v>983</v>
      </c>
      <c r="AYY52" s="284">
        <v>230000000</v>
      </c>
      <c r="AYZ52" s="285" t="s">
        <v>1802</v>
      </c>
      <c r="AZA52" s="286" t="s">
        <v>933</v>
      </c>
      <c r="AZB52" s="286" t="s">
        <v>980</v>
      </c>
      <c r="AZC52" s="285" t="s">
        <v>952</v>
      </c>
      <c r="AZD52" s="285" t="s">
        <v>981</v>
      </c>
      <c r="AZE52" s="294" t="s">
        <v>982</v>
      </c>
      <c r="AZF52" s="294" t="s">
        <v>983</v>
      </c>
      <c r="AZG52" s="284">
        <v>230000000</v>
      </c>
      <c r="AZH52" s="285" t="s">
        <v>1802</v>
      </c>
      <c r="AZI52" s="286" t="s">
        <v>933</v>
      </c>
      <c r="AZJ52" s="286" t="s">
        <v>980</v>
      </c>
      <c r="AZK52" s="285" t="s">
        <v>952</v>
      </c>
      <c r="AZL52" s="285" t="s">
        <v>981</v>
      </c>
      <c r="AZM52" s="294" t="s">
        <v>982</v>
      </c>
      <c r="AZN52" s="294" t="s">
        <v>983</v>
      </c>
      <c r="AZO52" s="284">
        <v>230000000</v>
      </c>
      <c r="AZP52" s="285" t="s">
        <v>1802</v>
      </c>
      <c r="AZQ52" s="286" t="s">
        <v>933</v>
      </c>
      <c r="AZR52" s="286" t="s">
        <v>980</v>
      </c>
      <c r="AZS52" s="285" t="s">
        <v>952</v>
      </c>
      <c r="AZT52" s="285" t="s">
        <v>981</v>
      </c>
      <c r="AZU52" s="294" t="s">
        <v>982</v>
      </c>
      <c r="AZV52" s="294" t="s">
        <v>983</v>
      </c>
      <c r="AZW52" s="284">
        <v>230000000</v>
      </c>
      <c r="AZX52" s="285" t="s">
        <v>1802</v>
      </c>
      <c r="AZY52" s="286" t="s">
        <v>933</v>
      </c>
      <c r="AZZ52" s="286" t="s">
        <v>980</v>
      </c>
      <c r="BAA52" s="285" t="s">
        <v>952</v>
      </c>
      <c r="BAB52" s="285" t="s">
        <v>981</v>
      </c>
      <c r="BAC52" s="294" t="s">
        <v>982</v>
      </c>
      <c r="BAD52" s="294" t="s">
        <v>983</v>
      </c>
      <c r="BAE52" s="284">
        <v>230000000</v>
      </c>
      <c r="BAF52" s="285" t="s">
        <v>1802</v>
      </c>
      <c r="BAG52" s="286" t="s">
        <v>933</v>
      </c>
      <c r="BAH52" s="286" t="s">
        <v>980</v>
      </c>
      <c r="BAI52" s="285" t="s">
        <v>952</v>
      </c>
      <c r="BAJ52" s="285" t="s">
        <v>981</v>
      </c>
      <c r="BAK52" s="294" t="s">
        <v>982</v>
      </c>
      <c r="BAL52" s="294" t="s">
        <v>983</v>
      </c>
      <c r="BAM52" s="284">
        <v>230000000</v>
      </c>
      <c r="BAN52" s="285" t="s">
        <v>1802</v>
      </c>
      <c r="BAO52" s="286" t="s">
        <v>933</v>
      </c>
      <c r="BAP52" s="286" t="s">
        <v>980</v>
      </c>
      <c r="BAQ52" s="285" t="s">
        <v>952</v>
      </c>
      <c r="BAR52" s="285" t="s">
        <v>981</v>
      </c>
      <c r="BAS52" s="294" t="s">
        <v>982</v>
      </c>
      <c r="BAT52" s="294" t="s">
        <v>983</v>
      </c>
      <c r="BAU52" s="284">
        <v>230000000</v>
      </c>
      <c r="BAV52" s="285" t="s">
        <v>1802</v>
      </c>
      <c r="BAW52" s="286" t="s">
        <v>933</v>
      </c>
      <c r="BAX52" s="286" t="s">
        <v>980</v>
      </c>
      <c r="BAY52" s="285" t="s">
        <v>952</v>
      </c>
      <c r="BAZ52" s="285" t="s">
        <v>981</v>
      </c>
      <c r="BBA52" s="294" t="s">
        <v>982</v>
      </c>
      <c r="BBB52" s="294" t="s">
        <v>983</v>
      </c>
      <c r="BBC52" s="284">
        <v>230000000</v>
      </c>
      <c r="BBD52" s="285" t="s">
        <v>1802</v>
      </c>
      <c r="BBE52" s="286" t="s">
        <v>933</v>
      </c>
      <c r="BBF52" s="286" t="s">
        <v>980</v>
      </c>
      <c r="BBG52" s="285" t="s">
        <v>952</v>
      </c>
      <c r="BBH52" s="285" t="s">
        <v>981</v>
      </c>
      <c r="BBI52" s="294" t="s">
        <v>982</v>
      </c>
      <c r="BBJ52" s="294" t="s">
        <v>983</v>
      </c>
      <c r="BBK52" s="284">
        <v>230000000</v>
      </c>
      <c r="BBL52" s="285" t="s">
        <v>1802</v>
      </c>
      <c r="BBM52" s="286" t="s">
        <v>933</v>
      </c>
      <c r="BBN52" s="286" t="s">
        <v>980</v>
      </c>
      <c r="BBO52" s="285" t="s">
        <v>952</v>
      </c>
      <c r="BBP52" s="285" t="s">
        <v>981</v>
      </c>
      <c r="BBQ52" s="294" t="s">
        <v>982</v>
      </c>
      <c r="BBR52" s="294" t="s">
        <v>983</v>
      </c>
      <c r="BBS52" s="284">
        <v>230000000</v>
      </c>
      <c r="BBT52" s="285" t="s">
        <v>1802</v>
      </c>
      <c r="BBU52" s="286" t="s">
        <v>933</v>
      </c>
      <c r="BBV52" s="286" t="s">
        <v>980</v>
      </c>
      <c r="BBW52" s="285" t="s">
        <v>952</v>
      </c>
      <c r="BBX52" s="285" t="s">
        <v>981</v>
      </c>
      <c r="BBY52" s="294" t="s">
        <v>982</v>
      </c>
      <c r="BBZ52" s="294" t="s">
        <v>983</v>
      </c>
      <c r="BCA52" s="284">
        <v>230000000</v>
      </c>
      <c r="BCB52" s="285" t="s">
        <v>1802</v>
      </c>
      <c r="BCC52" s="286" t="s">
        <v>933</v>
      </c>
      <c r="BCD52" s="286" t="s">
        <v>980</v>
      </c>
      <c r="BCE52" s="285" t="s">
        <v>952</v>
      </c>
      <c r="BCF52" s="285" t="s">
        <v>981</v>
      </c>
      <c r="BCG52" s="294" t="s">
        <v>982</v>
      </c>
      <c r="BCH52" s="294" t="s">
        <v>983</v>
      </c>
      <c r="BCI52" s="284">
        <v>230000000</v>
      </c>
      <c r="BCJ52" s="285" t="s">
        <v>1802</v>
      </c>
      <c r="BCK52" s="286" t="s">
        <v>933</v>
      </c>
      <c r="BCL52" s="286" t="s">
        <v>980</v>
      </c>
      <c r="BCM52" s="285" t="s">
        <v>952</v>
      </c>
      <c r="BCN52" s="285" t="s">
        <v>981</v>
      </c>
      <c r="BCO52" s="294" t="s">
        <v>982</v>
      </c>
      <c r="BCP52" s="294" t="s">
        <v>983</v>
      </c>
      <c r="BCQ52" s="284">
        <v>230000000</v>
      </c>
      <c r="BCR52" s="285" t="s">
        <v>1802</v>
      </c>
      <c r="BCS52" s="286" t="s">
        <v>933</v>
      </c>
      <c r="BCT52" s="286" t="s">
        <v>980</v>
      </c>
      <c r="BCU52" s="285" t="s">
        <v>952</v>
      </c>
      <c r="BCV52" s="285" t="s">
        <v>981</v>
      </c>
      <c r="BCW52" s="294" t="s">
        <v>982</v>
      </c>
      <c r="BCX52" s="294" t="s">
        <v>983</v>
      </c>
      <c r="BCY52" s="284">
        <v>230000000</v>
      </c>
      <c r="BCZ52" s="285" t="s">
        <v>1802</v>
      </c>
      <c r="BDA52" s="286" t="s">
        <v>933</v>
      </c>
      <c r="BDB52" s="286" t="s">
        <v>980</v>
      </c>
      <c r="BDC52" s="285" t="s">
        <v>952</v>
      </c>
      <c r="BDD52" s="285" t="s">
        <v>981</v>
      </c>
      <c r="BDE52" s="294" t="s">
        <v>982</v>
      </c>
      <c r="BDF52" s="294" t="s">
        <v>983</v>
      </c>
      <c r="BDG52" s="284">
        <v>230000000</v>
      </c>
      <c r="BDH52" s="285" t="s">
        <v>1802</v>
      </c>
      <c r="BDI52" s="286" t="s">
        <v>933</v>
      </c>
      <c r="BDJ52" s="286" t="s">
        <v>980</v>
      </c>
      <c r="BDK52" s="285" t="s">
        <v>952</v>
      </c>
      <c r="BDL52" s="285" t="s">
        <v>981</v>
      </c>
      <c r="BDM52" s="294" t="s">
        <v>982</v>
      </c>
      <c r="BDN52" s="294" t="s">
        <v>983</v>
      </c>
      <c r="BDO52" s="284">
        <v>230000000</v>
      </c>
      <c r="BDP52" s="285" t="s">
        <v>1802</v>
      </c>
      <c r="BDQ52" s="286" t="s">
        <v>933</v>
      </c>
      <c r="BDR52" s="286" t="s">
        <v>980</v>
      </c>
      <c r="BDS52" s="285" t="s">
        <v>952</v>
      </c>
      <c r="BDT52" s="285" t="s">
        <v>981</v>
      </c>
      <c r="BDU52" s="294" t="s">
        <v>982</v>
      </c>
      <c r="BDV52" s="294" t="s">
        <v>983</v>
      </c>
      <c r="BDW52" s="284">
        <v>230000000</v>
      </c>
      <c r="BDX52" s="285" t="s">
        <v>1802</v>
      </c>
      <c r="BDY52" s="286" t="s">
        <v>933</v>
      </c>
      <c r="BDZ52" s="286" t="s">
        <v>980</v>
      </c>
      <c r="BEA52" s="285" t="s">
        <v>952</v>
      </c>
      <c r="BEB52" s="285" t="s">
        <v>981</v>
      </c>
      <c r="BEC52" s="294" t="s">
        <v>982</v>
      </c>
      <c r="BED52" s="294" t="s">
        <v>983</v>
      </c>
      <c r="BEE52" s="284">
        <v>230000000</v>
      </c>
      <c r="BEF52" s="285" t="s">
        <v>1802</v>
      </c>
      <c r="BEG52" s="286" t="s">
        <v>933</v>
      </c>
      <c r="BEH52" s="286" t="s">
        <v>980</v>
      </c>
      <c r="BEI52" s="285" t="s">
        <v>952</v>
      </c>
      <c r="BEJ52" s="285" t="s">
        <v>981</v>
      </c>
      <c r="BEK52" s="294" t="s">
        <v>982</v>
      </c>
      <c r="BEL52" s="294" t="s">
        <v>983</v>
      </c>
      <c r="BEM52" s="284">
        <v>230000000</v>
      </c>
      <c r="BEN52" s="285" t="s">
        <v>1802</v>
      </c>
      <c r="BEO52" s="286" t="s">
        <v>933</v>
      </c>
      <c r="BEP52" s="286" t="s">
        <v>980</v>
      </c>
      <c r="BEQ52" s="285" t="s">
        <v>952</v>
      </c>
      <c r="BER52" s="285" t="s">
        <v>981</v>
      </c>
      <c r="BES52" s="294" t="s">
        <v>982</v>
      </c>
      <c r="BET52" s="294" t="s">
        <v>983</v>
      </c>
      <c r="BEU52" s="284">
        <v>230000000</v>
      </c>
      <c r="BEV52" s="285" t="s">
        <v>1802</v>
      </c>
      <c r="BEW52" s="286" t="s">
        <v>933</v>
      </c>
      <c r="BEX52" s="286" t="s">
        <v>980</v>
      </c>
      <c r="BEY52" s="285" t="s">
        <v>952</v>
      </c>
      <c r="BEZ52" s="285" t="s">
        <v>981</v>
      </c>
      <c r="BFA52" s="294" t="s">
        <v>982</v>
      </c>
      <c r="BFB52" s="294" t="s">
        <v>983</v>
      </c>
      <c r="BFC52" s="284">
        <v>230000000</v>
      </c>
      <c r="BFD52" s="285" t="s">
        <v>1802</v>
      </c>
      <c r="BFE52" s="286" t="s">
        <v>933</v>
      </c>
      <c r="BFF52" s="286" t="s">
        <v>980</v>
      </c>
      <c r="BFG52" s="285" t="s">
        <v>952</v>
      </c>
      <c r="BFH52" s="285" t="s">
        <v>981</v>
      </c>
      <c r="BFI52" s="294" t="s">
        <v>982</v>
      </c>
      <c r="BFJ52" s="294" t="s">
        <v>983</v>
      </c>
      <c r="BFK52" s="284">
        <v>230000000</v>
      </c>
      <c r="BFL52" s="285" t="s">
        <v>1802</v>
      </c>
      <c r="BFM52" s="286" t="s">
        <v>933</v>
      </c>
      <c r="BFN52" s="286" t="s">
        <v>980</v>
      </c>
      <c r="BFO52" s="285" t="s">
        <v>952</v>
      </c>
      <c r="BFP52" s="285" t="s">
        <v>981</v>
      </c>
      <c r="BFQ52" s="294" t="s">
        <v>982</v>
      </c>
      <c r="BFR52" s="294" t="s">
        <v>983</v>
      </c>
      <c r="BFS52" s="284">
        <v>230000000</v>
      </c>
      <c r="BFT52" s="285" t="s">
        <v>1802</v>
      </c>
      <c r="BFU52" s="286" t="s">
        <v>933</v>
      </c>
      <c r="BFV52" s="286" t="s">
        <v>980</v>
      </c>
      <c r="BFW52" s="285" t="s">
        <v>952</v>
      </c>
      <c r="BFX52" s="285" t="s">
        <v>981</v>
      </c>
      <c r="BFY52" s="294" t="s">
        <v>982</v>
      </c>
      <c r="BFZ52" s="294" t="s">
        <v>983</v>
      </c>
      <c r="BGA52" s="284">
        <v>230000000</v>
      </c>
      <c r="BGB52" s="285" t="s">
        <v>1802</v>
      </c>
      <c r="BGC52" s="286" t="s">
        <v>933</v>
      </c>
      <c r="BGD52" s="286" t="s">
        <v>980</v>
      </c>
      <c r="BGE52" s="285" t="s">
        <v>952</v>
      </c>
      <c r="BGF52" s="285" t="s">
        <v>981</v>
      </c>
      <c r="BGG52" s="294" t="s">
        <v>982</v>
      </c>
      <c r="BGH52" s="294" t="s">
        <v>983</v>
      </c>
      <c r="BGI52" s="284">
        <v>230000000</v>
      </c>
      <c r="BGJ52" s="285" t="s">
        <v>1802</v>
      </c>
      <c r="BGK52" s="286" t="s">
        <v>933</v>
      </c>
      <c r="BGL52" s="286" t="s">
        <v>980</v>
      </c>
      <c r="BGM52" s="285" t="s">
        <v>952</v>
      </c>
      <c r="BGN52" s="285" t="s">
        <v>981</v>
      </c>
      <c r="BGO52" s="294" t="s">
        <v>982</v>
      </c>
      <c r="BGP52" s="294" t="s">
        <v>983</v>
      </c>
      <c r="BGQ52" s="284">
        <v>230000000</v>
      </c>
      <c r="BGR52" s="285" t="s">
        <v>1802</v>
      </c>
      <c r="BGS52" s="286" t="s">
        <v>933</v>
      </c>
      <c r="BGT52" s="286" t="s">
        <v>980</v>
      </c>
      <c r="BGU52" s="285" t="s">
        <v>952</v>
      </c>
      <c r="BGV52" s="285" t="s">
        <v>981</v>
      </c>
      <c r="BGW52" s="294" t="s">
        <v>982</v>
      </c>
      <c r="BGX52" s="294" t="s">
        <v>983</v>
      </c>
      <c r="BGY52" s="284">
        <v>230000000</v>
      </c>
      <c r="BGZ52" s="285" t="s">
        <v>1802</v>
      </c>
      <c r="BHA52" s="286" t="s">
        <v>933</v>
      </c>
      <c r="BHB52" s="286" t="s">
        <v>980</v>
      </c>
      <c r="BHC52" s="285" t="s">
        <v>952</v>
      </c>
      <c r="BHD52" s="285" t="s">
        <v>981</v>
      </c>
      <c r="BHE52" s="294" t="s">
        <v>982</v>
      </c>
      <c r="BHF52" s="294" t="s">
        <v>983</v>
      </c>
      <c r="BHG52" s="284">
        <v>230000000</v>
      </c>
      <c r="BHH52" s="285" t="s">
        <v>1802</v>
      </c>
      <c r="BHI52" s="286" t="s">
        <v>933</v>
      </c>
      <c r="BHJ52" s="286" t="s">
        <v>980</v>
      </c>
      <c r="BHK52" s="285" t="s">
        <v>952</v>
      </c>
      <c r="BHL52" s="285" t="s">
        <v>981</v>
      </c>
      <c r="BHM52" s="294" t="s">
        <v>982</v>
      </c>
      <c r="BHN52" s="294" t="s">
        <v>983</v>
      </c>
      <c r="BHO52" s="284">
        <v>230000000</v>
      </c>
      <c r="BHP52" s="285" t="s">
        <v>1802</v>
      </c>
      <c r="BHQ52" s="286" t="s">
        <v>933</v>
      </c>
      <c r="BHR52" s="286" t="s">
        <v>980</v>
      </c>
      <c r="BHS52" s="285" t="s">
        <v>952</v>
      </c>
      <c r="BHT52" s="285" t="s">
        <v>981</v>
      </c>
      <c r="BHU52" s="294" t="s">
        <v>982</v>
      </c>
      <c r="BHV52" s="294" t="s">
        <v>983</v>
      </c>
      <c r="BHW52" s="284">
        <v>230000000</v>
      </c>
      <c r="BHX52" s="285" t="s">
        <v>1802</v>
      </c>
      <c r="BHY52" s="286" t="s">
        <v>933</v>
      </c>
      <c r="BHZ52" s="286" t="s">
        <v>980</v>
      </c>
      <c r="BIA52" s="285" t="s">
        <v>952</v>
      </c>
      <c r="BIB52" s="285" t="s">
        <v>981</v>
      </c>
      <c r="BIC52" s="294" t="s">
        <v>982</v>
      </c>
      <c r="BID52" s="294" t="s">
        <v>983</v>
      </c>
      <c r="BIE52" s="284">
        <v>230000000</v>
      </c>
      <c r="BIF52" s="285" t="s">
        <v>1802</v>
      </c>
      <c r="BIG52" s="286" t="s">
        <v>933</v>
      </c>
      <c r="BIH52" s="286" t="s">
        <v>980</v>
      </c>
      <c r="BII52" s="285" t="s">
        <v>952</v>
      </c>
      <c r="BIJ52" s="285" t="s">
        <v>981</v>
      </c>
      <c r="BIK52" s="294" t="s">
        <v>982</v>
      </c>
      <c r="BIL52" s="294" t="s">
        <v>983</v>
      </c>
      <c r="BIM52" s="284">
        <v>230000000</v>
      </c>
      <c r="BIN52" s="285" t="s">
        <v>1802</v>
      </c>
      <c r="BIO52" s="286" t="s">
        <v>933</v>
      </c>
      <c r="BIP52" s="286" t="s">
        <v>980</v>
      </c>
      <c r="BIQ52" s="285" t="s">
        <v>952</v>
      </c>
      <c r="BIR52" s="285" t="s">
        <v>981</v>
      </c>
      <c r="BIS52" s="294" t="s">
        <v>982</v>
      </c>
      <c r="BIT52" s="294" t="s">
        <v>983</v>
      </c>
      <c r="BIU52" s="284">
        <v>230000000</v>
      </c>
      <c r="BIV52" s="285" t="s">
        <v>1802</v>
      </c>
      <c r="BIW52" s="286" t="s">
        <v>933</v>
      </c>
      <c r="BIX52" s="286" t="s">
        <v>980</v>
      </c>
      <c r="BIY52" s="285" t="s">
        <v>952</v>
      </c>
      <c r="BIZ52" s="285" t="s">
        <v>981</v>
      </c>
      <c r="BJA52" s="294" t="s">
        <v>982</v>
      </c>
      <c r="BJB52" s="294" t="s">
        <v>983</v>
      </c>
      <c r="BJC52" s="284">
        <v>230000000</v>
      </c>
      <c r="BJD52" s="285" t="s">
        <v>1802</v>
      </c>
      <c r="BJE52" s="286" t="s">
        <v>933</v>
      </c>
      <c r="BJF52" s="286" t="s">
        <v>980</v>
      </c>
      <c r="BJG52" s="285" t="s">
        <v>952</v>
      </c>
      <c r="BJH52" s="285" t="s">
        <v>981</v>
      </c>
      <c r="BJI52" s="294" t="s">
        <v>982</v>
      </c>
      <c r="BJJ52" s="294" t="s">
        <v>983</v>
      </c>
      <c r="BJK52" s="284">
        <v>230000000</v>
      </c>
      <c r="BJL52" s="285" t="s">
        <v>1802</v>
      </c>
      <c r="BJM52" s="286" t="s">
        <v>933</v>
      </c>
      <c r="BJN52" s="286" t="s">
        <v>980</v>
      </c>
      <c r="BJO52" s="285" t="s">
        <v>952</v>
      </c>
      <c r="BJP52" s="285" t="s">
        <v>981</v>
      </c>
      <c r="BJQ52" s="294" t="s">
        <v>982</v>
      </c>
      <c r="BJR52" s="294" t="s">
        <v>983</v>
      </c>
      <c r="BJS52" s="284">
        <v>230000000</v>
      </c>
      <c r="BJT52" s="285" t="s">
        <v>1802</v>
      </c>
      <c r="BJU52" s="286" t="s">
        <v>933</v>
      </c>
      <c r="BJV52" s="286" t="s">
        <v>980</v>
      </c>
      <c r="BJW52" s="285" t="s">
        <v>952</v>
      </c>
      <c r="BJX52" s="285" t="s">
        <v>981</v>
      </c>
      <c r="BJY52" s="294" t="s">
        <v>982</v>
      </c>
      <c r="BJZ52" s="294" t="s">
        <v>983</v>
      </c>
      <c r="BKA52" s="284">
        <v>230000000</v>
      </c>
      <c r="BKB52" s="285" t="s">
        <v>1802</v>
      </c>
      <c r="BKC52" s="286" t="s">
        <v>933</v>
      </c>
      <c r="BKD52" s="286" t="s">
        <v>980</v>
      </c>
      <c r="BKE52" s="285" t="s">
        <v>952</v>
      </c>
      <c r="BKF52" s="285" t="s">
        <v>981</v>
      </c>
      <c r="BKG52" s="294" t="s">
        <v>982</v>
      </c>
      <c r="BKH52" s="294" t="s">
        <v>983</v>
      </c>
      <c r="BKI52" s="284">
        <v>230000000</v>
      </c>
      <c r="BKJ52" s="285" t="s">
        <v>1802</v>
      </c>
      <c r="BKK52" s="286" t="s">
        <v>933</v>
      </c>
      <c r="BKL52" s="286" t="s">
        <v>980</v>
      </c>
      <c r="BKM52" s="285" t="s">
        <v>952</v>
      </c>
      <c r="BKN52" s="285" t="s">
        <v>981</v>
      </c>
      <c r="BKO52" s="294" t="s">
        <v>982</v>
      </c>
      <c r="BKP52" s="294" t="s">
        <v>983</v>
      </c>
      <c r="BKQ52" s="284">
        <v>230000000</v>
      </c>
      <c r="BKR52" s="285" t="s">
        <v>1802</v>
      </c>
      <c r="BKS52" s="286" t="s">
        <v>933</v>
      </c>
      <c r="BKT52" s="286" t="s">
        <v>980</v>
      </c>
      <c r="BKU52" s="285" t="s">
        <v>952</v>
      </c>
      <c r="BKV52" s="285" t="s">
        <v>981</v>
      </c>
      <c r="BKW52" s="294" t="s">
        <v>982</v>
      </c>
      <c r="BKX52" s="294" t="s">
        <v>983</v>
      </c>
      <c r="BKY52" s="284">
        <v>230000000</v>
      </c>
      <c r="BKZ52" s="285" t="s">
        <v>1802</v>
      </c>
      <c r="BLA52" s="286" t="s">
        <v>933</v>
      </c>
      <c r="BLB52" s="286" t="s">
        <v>980</v>
      </c>
      <c r="BLC52" s="285" t="s">
        <v>952</v>
      </c>
      <c r="BLD52" s="285" t="s">
        <v>981</v>
      </c>
      <c r="BLE52" s="294" t="s">
        <v>982</v>
      </c>
      <c r="BLF52" s="294" t="s">
        <v>983</v>
      </c>
      <c r="BLG52" s="284">
        <v>230000000</v>
      </c>
      <c r="BLH52" s="285" t="s">
        <v>1802</v>
      </c>
      <c r="BLI52" s="286" t="s">
        <v>933</v>
      </c>
      <c r="BLJ52" s="286" t="s">
        <v>980</v>
      </c>
      <c r="BLK52" s="285" t="s">
        <v>952</v>
      </c>
      <c r="BLL52" s="285" t="s">
        <v>981</v>
      </c>
      <c r="BLM52" s="294" t="s">
        <v>982</v>
      </c>
      <c r="BLN52" s="294" t="s">
        <v>983</v>
      </c>
      <c r="BLO52" s="284">
        <v>230000000</v>
      </c>
      <c r="BLP52" s="285" t="s">
        <v>1802</v>
      </c>
      <c r="BLQ52" s="286" t="s">
        <v>933</v>
      </c>
      <c r="BLR52" s="286" t="s">
        <v>980</v>
      </c>
      <c r="BLS52" s="285" t="s">
        <v>952</v>
      </c>
      <c r="BLT52" s="285" t="s">
        <v>981</v>
      </c>
      <c r="BLU52" s="294" t="s">
        <v>982</v>
      </c>
      <c r="BLV52" s="294" t="s">
        <v>983</v>
      </c>
      <c r="BLW52" s="284">
        <v>230000000</v>
      </c>
      <c r="BLX52" s="285" t="s">
        <v>1802</v>
      </c>
      <c r="BLY52" s="286" t="s">
        <v>933</v>
      </c>
      <c r="BLZ52" s="286" t="s">
        <v>980</v>
      </c>
      <c r="BMA52" s="285" t="s">
        <v>952</v>
      </c>
      <c r="BMB52" s="285" t="s">
        <v>981</v>
      </c>
      <c r="BMC52" s="294" t="s">
        <v>982</v>
      </c>
      <c r="BMD52" s="294" t="s">
        <v>983</v>
      </c>
      <c r="BME52" s="284">
        <v>230000000</v>
      </c>
      <c r="BMF52" s="285" t="s">
        <v>1802</v>
      </c>
      <c r="BMG52" s="286" t="s">
        <v>933</v>
      </c>
      <c r="BMH52" s="286" t="s">
        <v>980</v>
      </c>
      <c r="BMI52" s="285" t="s">
        <v>952</v>
      </c>
      <c r="BMJ52" s="285" t="s">
        <v>981</v>
      </c>
      <c r="BMK52" s="294" t="s">
        <v>982</v>
      </c>
      <c r="BML52" s="294" t="s">
        <v>983</v>
      </c>
      <c r="BMM52" s="284">
        <v>230000000</v>
      </c>
      <c r="BMN52" s="285" t="s">
        <v>1802</v>
      </c>
      <c r="BMO52" s="286" t="s">
        <v>933</v>
      </c>
      <c r="BMP52" s="286" t="s">
        <v>980</v>
      </c>
      <c r="BMQ52" s="285" t="s">
        <v>952</v>
      </c>
      <c r="BMR52" s="285" t="s">
        <v>981</v>
      </c>
      <c r="BMS52" s="294" t="s">
        <v>982</v>
      </c>
      <c r="BMT52" s="294" t="s">
        <v>983</v>
      </c>
      <c r="BMU52" s="284">
        <v>230000000</v>
      </c>
      <c r="BMV52" s="285" t="s">
        <v>1802</v>
      </c>
      <c r="BMW52" s="286" t="s">
        <v>933</v>
      </c>
      <c r="BMX52" s="286" t="s">
        <v>980</v>
      </c>
      <c r="BMY52" s="285" t="s">
        <v>952</v>
      </c>
      <c r="BMZ52" s="285" t="s">
        <v>981</v>
      </c>
      <c r="BNA52" s="294" t="s">
        <v>982</v>
      </c>
      <c r="BNB52" s="294" t="s">
        <v>983</v>
      </c>
      <c r="BNC52" s="284">
        <v>230000000</v>
      </c>
      <c r="BND52" s="285" t="s">
        <v>1802</v>
      </c>
      <c r="BNE52" s="286" t="s">
        <v>933</v>
      </c>
      <c r="BNF52" s="286" t="s">
        <v>980</v>
      </c>
      <c r="BNG52" s="285" t="s">
        <v>952</v>
      </c>
      <c r="BNH52" s="285" t="s">
        <v>981</v>
      </c>
      <c r="BNI52" s="294" t="s">
        <v>982</v>
      </c>
      <c r="BNJ52" s="294" t="s">
        <v>983</v>
      </c>
      <c r="BNK52" s="284">
        <v>230000000</v>
      </c>
      <c r="BNL52" s="285" t="s">
        <v>1802</v>
      </c>
      <c r="BNM52" s="286" t="s">
        <v>933</v>
      </c>
      <c r="BNN52" s="286" t="s">
        <v>980</v>
      </c>
      <c r="BNO52" s="285" t="s">
        <v>952</v>
      </c>
      <c r="BNP52" s="285" t="s">
        <v>981</v>
      </c>
      <c r="BNQ52" s="294" t="s">
        <v>982</v>
      </c>
      <c r="BNR52" s="294" t="s">
        <v>983</v>
      </c>
      <c r="BNS52" s="284">
        <v>230000000</v>
      </c>
      <c r="BNT52" s="285" t="s">
        <v>1802</v>
      </c>
      <c r="BNU52" s="286" t="s">
        <v>933</v>
      </c>
      <c r="BNV52" s="286" t="s">
        <v>980</v>
      </c>
      <c r="BNW52" s="285" t="s">
        <v>952</v>
      </c>
      <c r="BNX52" s="285" t="s">
        <v>981</v>
      </c>
      <c r="BNY52" s="294" t="s">
        <v>982</v>
      </c>
      <c r="BNZ52" s="294" t="s">
        <v>983</v>
      </c>
      <c r="BOA52" s="284">
        <v>230000000</v>
      </c>
      <c r="BOB52" s="285" t="s">
        <v>1802</v>
      </c>
      <c r="BOC52" s="286" t="s">
        <v>933</v>
      </c>
      <c r="BOD52" s="286" t="s">
        <v>980</v>
      </c>
      <c r="BOE52" s="285" t="s">
        <v>952</v>
      </c>
      <c r="BOF52" s="285" t="s">
        <v>981</v>
      </c>
      <c r="BOG52" s="294" t="s">
        <v>982</v>
      </c>
      <c r="BOH52" s="294" t="s">
        <v>983</v>
      </c>
      <c r="BOI52" s="284">
        <v>230000000</v>
      </c>
      <c r="BOJ52" s="285" t="s">
        <v>1802</v>
      </c>
      <c r="BOK52" s="286" t="s">
        <v>933</v>
      </c>
      <c r="BOL52" s="286" t="s">
        <v>980</v>
      </c>
      <c r="BOM52" s="285" t="s">
        <v>952</v>
      </c>
      <c r="BON52" s="285" t="s">
        <v>981</v>
      </c>
      <c r="BOO52" s="294" t="s">
        <v>982</v>
      </c>
      <c r="BOP52" s="294" t="s">
        <v>983</v>
      </c>
      <c r="BOQ52" s="284">
        <v>230000000</v>
      </c>
      <c r="BOR52" s="285" t="s">
        <v>1802</v>
      </c>
      <c r="BOS52" s="286" t="s">
        <v>933</v>
      </c>
      <c r="BOT52" s="286" t="s">
        <v>980</v>
      </c>
      <c r="BOU52" s="285" t="s">
        <v>952</v>
      </c>
      <c r="BOV52" s="285" t="s">
        <v>981</v>
      </c>
      <c r="BOW52" s="294" t="s">
        <v>982</v>
      </c>
      <c r="BOX52" s="294" t="s">
        <v>983</v>
      </c>
      <c r="BOY52" s="284">
        <v>230000000</v>
      </c>
      <c r="BOZ52" s="285" t="s">
        <v>1802</v>
      </c>
      <c r="BPA52" s="286" t="s">
        <v>933</v>
      </c>
      <c r="BPB52" s="286" t="s">
        <v>980</v>
      </c>
      <c r="BPC52" s="285" t="s">
        <v>952</v>
      </c>
      <c r="BPD52" s="285" t="s">
        <v>981</v>
      </c>
      <c r="BPE52" s="294" t="s">
        <v>982</v>
      </c>
      <c r="BPF52" s="294" t="s">
        <v>983</v>
      </c>
      <c r="BPG52" s="284">
        <v>230000000</v>
      </c>
      <c r="BPH52" s="285" t="s">
        <v>1802</v>
      </c>
      <c r="BPI52" s="286" t="s">
        <v>933</v>
      </c>
      <c r="BPJ52" s="286" t="s">
        <v>980</v>
      </c>
      <c r="BPK52" s="285" t="s">
        <v>952</v>
      </c>
      <c r="BPL52" s="285" t="s">
        <v>981</v>
      </c>
      <c r="BPM52" s="294" t="s">
        <v>982</v>
      </c>
      <c r="BPN52" s="294" t="s">
        <v>983</v>
      </c>
      <c r="BPO52" s="284">
        <v>230000000</v>
      </c>
      <c r="BPP52" s="285" t="s">
        <v>1802</v>
      </c>
      <c r="BPQ52" s="286" t="s">
        <v>933</v>
      </c>
      <c r="BPR52" s="286" t="s">
        <v>980</v>
      </c>
      <c r="BPS52" s="285" t="s">
        <v>952</v>
      </c>
      <c r="BPT52" s="285" t="s">
        <v>981</v>
      </c>
      <c r="BPU52" s="294" t="s">
        <v>982</v>
      </c>
      <c r="BPV52" s="294" t="s">
        <v>983</v>
      </c>
      <c r="BPW52" s="284">
        <v>230000000</v>
      </c>
      <c r="BPX52" s="285" t="s">
        <v>1802</v>
      </c>
      <c r="BPY52" s="286" t="s">
        <v>933</v>
      </c>
      <c r="BPZ52" s="286" t="s">
        <v>980</v>
      </c>
      <c r="BQA52" s="285" t="s">
        <v>952</v>
      </c>
      <c r="BQB52" s="285" t="s">
        <v>981</v>
      </c>
      <c r="BQC52" s="294" t="s">
        <v>982</v>
      </c>
      <c r="BQD52" s="294" t="s">
        <v>983</v>
      </c>
      <c r="BQE52" s="284">
        <v>230000000</v>
      </c>
      <c r="BQF52" s="285" t="s">
        <v>1802</v>
      </c>
      <c r="BQG52" s="286" t="s">
        <v>933</v>
      </c>
      <c r="BQH52" s="286" t="s">
        <v>980</v>
      </c>
      <c r="BQI52" s="285" t="s">
        <v>952</v>
      </c>
      <c r="BQJ52" s="285" t="s">
        <v>981</v>
      </c>
      <c r="BQK52" s="294" t="s">
        <v>982</v>
      </c>
      <c r="BQL52" s="294" t="s">
        <v>983</v>
      </c>
      <c r="BQM52" s="284">
        <v>230000000</v>
      </c>
      <c r="BQN52" s="285" t="s">
        <v>1802</v>
      </c>
      <c r="BQO52" s="286" t="s">
        <v>933</v>
      </c>
      <c r="BQP52" s="286" t="s">
        <v>980</v>
      </c>
      <c r="BQQ52" s="285" t="s">
        <v>952</v>
      </c>
      <c r="BQR52" s="285" t="s">
        <v>981</v>
      </c>
      <c r="BQS52" s="294" t="s">
        <v>982</v>
      </c>
      <c r="BQT52" s="294" t="s">
        <v>983</v>
      </c>
      <c r="BQU52" s="284">
        <v>230000000</v>
      </c>
      <c r="BQV52" s="285" t="s">
        <v>1802</v>
      </c>
      <c r="BQW52" s="286" t="s">
        <v>933</v>
      </c>
      <c r="BQX52" s="286" t="s">
        <v>980</v>
      </c>
      <c r="BQY52" s="285" t="s">
        <v>952</v>
      </c>
      <c r="BQZ52" s="285" t="s">
        <v>981</v>
      </c>
      <c r="BRA52" s="294" t="s">
        <v>982</v>
      </c>
      <c r="BRB52" s="294" t="s">
        <v>983</v>
      </c>
      <c r="BRC52" s="284">
        <v>230000000</v>
      </c>
      <c r="BRD52" s="285" t="s">
        <v>1802</v>
      </c>
      <c r="BRE52" s="286" t="s">
        <v>933</v>
      </c>
      <c r="BRF52" s="286" t="s">
        <v>980</v>
      </c>
      <c r="BRG52" s="285" t="s">
        <v>952</v>
      </c>
      <c r="BRH52" s="285" t="s">
        <v>981</v>
      </c>
      <c r="BRI52" s="294" t="s">
        <v>982</v>
      </c>
      <c r="BRJ52" s="294" t="s">
        <v>983</v>
      </c>
      <c r="BRK52" s="284">
        <v>230000000</v>
      </c>
      <c r="BRL52" s="285" t="s">
        <v>1802</v>
      </c>
      <c r="BRM52" s="286" t="s">
        <v>933</v>
      </c>
      <c r="BRN52" s="286" t="s">
        <v>980</v>
      </c>
      <c r="BRO52" s="285" t="s">
        <v>952</v>
      </c>
      <c r="BRP52" s="285" t="s">
        <v>981</v>
      </c>
      <c r="BRQ52" s="294" t="s">
        <v>982</v>
      </c>
      <c r="BRR52" s="294" t="s">
        <v>983</v>
      </c>
      <c r="BRS52" s="284">
        <v>230000000</v>
      </c>
      <c r="BRT52" s="285" t="s">
        <v>1802</v>
      </c>
      <c r="BRU52" s="286" t="s">
        <v>933</v>
      </c>
      <c r="BRV52" s="286" t="s">
        <v>980</v>
      </c>
      <c r="BRW52" s="285" t="s">
        <v>952</v>
      </c>
      <c r="BRX52" s="285" t="s">
        <v>981</v>
      </c>
      <c r="BRY52" s="294" t="s">
        <v>982</v>
      </c>
      <c r="BRZ52" s="294" t="s">
        <v>983</v>
      </c>
      <c r="BSA52" s="284">
        <v>230000000</v>
      </c>
      <c r="BSB52" s="285" t="s">
        <v>1802</v>
      </c>
      <c r="BSC52" s="286" t="s">
        <v>933</v>
      </c>
      <c r="BSD52" s="286" t="s">
        <v>980</v>
      </c>
      <c r="BSE52" s="285" t="s">
        <v>952</v>
      </c>
      <c r="BSF52" s="285" t="s">
        <v>981</v>
      </c>
      <c r="BSG52" s="294" t="s">
        <v>982</v>
      </c>
      <c r="BSH52" s="294" t="s">
        <v>983</v>
      </c>
      <c r="BSI52" s="284">
        <v>230000000</v>
      </c>
      <c r="BSJ52" s="285" t="s">
        <v>1802</v>
      </c>
      <c r="BSK52" s="286" t="s">
        <v>933</v>
      </c>
      <c r="BSL52" s="286" t="s">
        <v>980</v>
      </c>
      <c r="BSM52" s="285" t="s">
        <v>952</v>
      </c>
      <c r="BSN52" s="285" t="s">
        <v>981</v>
      </c>
      <c r="BSO52" s="294" t="s">
        <v>982</v>
      </c>
      <c r="BSP52" s="294" t="s">
        <v>983</v>
      </c>
      <c r="BSQ52" s="284">
        <v>230000000</v>
      </c>
      <c r="BSR52" s="285" t="s">
        <v>1802</v>
      </c>
      <c r="BSS52" s="286" t="s">
        <v>933</v>
      </c>
      <c r="BST52" s="286" t="s">
        <v>980</v>
      </c>
      <c r="BSU52" s="285" t="s">
        <v>952</v>
      </c>
      <c r="BSV52" s="285" t="s">
        <v>981</v>
      </c>
      <c r="BSW52" s="294" t="s">
        <v>982</v>
      </c>
      <c r="BSX52" s="294" t="s">
        <v>983</v>
      </c>
      <c r="BSY52" s="284">
        <v>230000000</v>
      </c>
      <c r="BSZ52" s="285" t="s">
        <v>1802</v>
      </c>
      <c r="BTA52" s="286" t="s">
        <v>933</v>
      </c>
      <c r="BTB52" s="286" t="s">
        <v>980</v>
      </c>
      <c r="BTC52" s="285" t="s">
        <v>952</v>
      </c>
      <c r="BTD52" s="285" t="s">
        <v>981</v>
      </c>
      <c r="BTE52" s="294" t="s">
        <v>982</v>
      </c>
      <c r="BTF52" s="294" t="s">
        <v>983</v>
      </c>
      <c r="BTG52" s="284">
        <v>230000000</v>
      </c>
      <c r="BTH52" s="285" t="s">
        <v>1802</v>
      </c>
      <c r="BTI52" s="286" t="s">
        <v>933</v>
      </c>
      <c r="BTJ52" s="286" t="s">
        <v>980</v>
      </c>
      <c r="BTK52" s="285" t="s">
        <v>952</v>
      </c>
      <c r="BTL52" s="285" t="s">
        <v>981</v>
      </c>
      <c r="BTM52" s="294" t="s">
        <v>982</v>
      </c>
      <c r="BTN52" s="294" t="s">
        <v>983</v>
      </c>
      <c r="BTO52" s="284">
        <v>230000000</v>
      </c>
      <c r="BTP52" s="285" t="s">
        <v>1802</v>
      </c>
      <c r="BTQ52" s="286" t="s">
        <v>933</v>
      </c>
      <c r="BTR52" s="286" t="s">
        <v>980</v>
      </c>
      <c r="BTS52" s="285" t="s">
        <v>952</v>
      </c>
      <c r="BTT52" s="285" t="s">
        <v>981</v>
      </c>
      <c r="BTU52" s="294" t="s">
        <v>982</v>
      </c>
      <c r="BTV52" s="294" t="s">
        <v>983</v>
      </c>
      <c r="BTW52" s="284">
        <v>230000000</v>
      </c>
      <c r="BTX52" s="285" t="s">
        <v>1802</v>
      </c>
      <c r="BTY52" s="286" t="s">
        <v>933</v>
      </c>
      <c r="BTZ52" s="286" t="s">
        <v>980</v>
      </c>
      <c r="BUA52" s="285" t="s">
        <v>952</v>
      </c>
      <c r="BUB52" s="285" t="s">
        <v>981</v>
      </c>
      <c r="BUC52" s="294" t="s">
        <v>982</v>
      </c>
      <c r="BUD52" s="294" t="s">
        <v>983</v>
      </c>
      <c r="BUE52" s="284">
        <v>230000000</v>
      </c>
      <c r="BUF52" s="285" t="s">
        <v>1802</v>
      </c>
      <c r="BUG52" s="286" t="s">
        <v>933</v>
      </c>
      <c r="BUH52" s="286" t="s">
        <v>980</v>
      </c>
      <c r="BUI52" s="285" t="s">
        <v>952</v>
      </c>
      <c r="BUJ52" s="285" t="s">
        <v>981</v>
      </c>
      <c r="BUK52" s="294" t="s">
        <v>982</v>
      </c>
      <c r="BUL52" s="294" t="s">
        <v>983</v>
      </c>
      <c r="BUM52" s="284">
        <v>230000000</v>
      </c>
      <c r="BUN52" s="285" t="s">
        <v>1802</v>
      </c>
      <c r="BUO52" s="286" t="s">
        <v>933</v>
      </c>
      <c r="BUP52" s="286" t="s">
        <v>980</v>
      </c>
      <c r="BUQ52" s="285" t="s">
        <v>952</v>
      </c>
      <c r="BUR52" s="285" t="s">
        <v>981</v>
      </c>
      <c r="BUS52" s="294" t="s">
        <v>982</v>
      </c>
      <c r="BUT52" s="294" t="s">
        <v>983</v>
      </c>
      <c r="BUU52" s="284">
        <v>230000000</v>
      </c>
      <c r="BUV52" s="285" t="s">
        <v>1802</v>
      </c>
      <c r="BUW52" s="286" t="s">
        <v>933</v>
      </c>
      <c r="BUX52" s="286" t="s">
        <v>980</v>
      </c>
      <c r="BUY52" s="285" t="s">
        <v>952</v>
      </c>
      <c r="BUZ52" s="285" t="s">
        <v>981</v>
      </c>
      <c r="BVA52" s="294" t="s">
        <v>982</v>
      </c>
      <c r="BVB52" s="294" t="s">
        <v>983</v>
      </c>
      <c r="BVC52" s="284">
        <v>230000000</v>
      </c>
      <c r="BVD52" s="285" t="s">
        <v>1802</v>
      </c>
      <c r="BVE52" s="286" t="s">
        <v>933</v>
      </c>
      <c r="BVF52" s="286" t="s">
        <v>980</v>
      </c>
      <c r="BVG52" s="285" t="s">
        <v>952</v>
      </c>
      <c r="BVH52" s="285" t="s">
        <v>981</v>
      </c>
      <c r="BVI52" s="294" t="s">
        <v>982</v>
      </c>
      <c r="BVJ52" s="294" t="s">
        <v>983</v>
      </c>
      <c r="BVK52" s="284">
        <v>230000000</v>
      </c>
      <c r="BVL52" s="285" t="s">
        <v>1802</v>
      </c>
      <c r="BVM52" s="286" t="s">
        <v>933</v>
      </c>
      <c r="BVN52" s="286" t="s">
        <v>980</v>
      </c>
      <c r="BVO52" s="285" t="s">
        <v>952</v>
      </c>
      <c r="BVP52" s="285" t="s">
        <v>981</v>
      </c>
      <c r="BVQ52" s="294" t="s">
        <v>982</v>
      </c>
      <c r="BVR52" s="294" t="s">
        <v>983</v>
      </c>
      <c r="BVS52" s="284">
        <v>230000000</v>
      </c>
      <c r="BVT52" s="285" t="s">
        <v>1802</v>
      </c>
      <c r="BVU52" s="286" t="s">
        <v>933</v>
      </c>
      <c r="BVV52" s="286" t="s">
        <v>980</v>
      </c>
      <c r="BVW52" s="285" t="s">
        <v>952</v>
      </c>
      <c r="BVX52" s="285" t="s">
        <v>981</v>
      </c>
      <c r="BVY52" s="294" t="s">
        <v>982</v>
      </c>
      <c r="BVZ52" s="294" t="s">
        <v>983</v>
      </c>
      <c r="BWA52" s="284">
        <v>230000000</v>
      </c>
      <c r="BWB52" s="285" t="s">
        <v>1802</v>
      </c>
      <c r="BWC52" s="286" t="s">
        <v>933</v>
      </c>
      <c r="BWD52" s="286" t="s">
        <v>980</v>
      </c>
      <c r="BWE52" s="285" t="s">
        <v>952</v>
      </c>
      <c r="BWF52" s="285" t="s">
        <v>981</v>
      </c>
      <c r="BWG52" s="294" t="s">
        <v>982</v>
      </c>
      <c r="BWH52" s="294" t="s">
        <v>983</v>
      </c>
      <c r="BWI52" s="284">
        <v>230000000</v>
      </c>
      <c r="BWJ52" s="285" t="s">
        <v>1802</v>
      </c>
      <c r="BWK52" s="286" t="s">
        <v>933</v>
      </c>
      <c r="BWL52" s="286" t="s">
        <v>980</v>
      </c>
      <c r="BWM52" s="285" t="s">
        <v>952</v>
      </c>
      <c r="BWN52" s="285" t="s">
        <v>981</v>
      </c>
      <c r="BWO52" s="294" t="s">
        <v>982</v>
      </c>
      <c r="BWP52" s="294" t="s">
        <v>983</v>
      </c>
      <c r="BWQ52" s="284">
        <v>230000000</v>
      </c>
      <c r="BWR52" s="285" t="s">
        <v>1802</v>
      </c>
      <c r="BWS52" s="286" t="s">
        <v>933</v>
      </c>
      <c r="BWT52" s="286" t="s">
        <v>980</v>
      </c>
      <c r="BWU52" s="285" t="s">
        <v>952</v>
      </c>
      <c r="BWV52" s="285" t="s">
        <v>981</v>
      </c>
      <c r="BWW52" s="294" t="s">
        <v>982</v>
      </c>
      <c r="BWX52" s="294" t="s">
        <v>983</v>
      </c>
      <c r="BWY52" s="284">
        <v>230000000</v>
      </c>
      <c r="BWZ52" s="285" t="s">
        <v>1802</v>
      </c>
      <c r="BXA52" s="286" t="s">
        <v>933</v>
      </c>
      <c r="BXB52" s="286" t="s">
        <v>980</v>
      </c>
      <c r="BXC52" s="285" t="s">
        <v>952</v>
      </c>
      <c r="BXD52" s="285" t="s">
        <v>981</v>
      </c>
      <c r="BXE52" s="294" t="s">
        <v>982</v>
      </c>
      <c r="BXF52" s="294" t="s">
        <v>983</v>
      </c>
      <c r="BXG52" s="284">
        <v>230000000</v>
      </c>
      <c r="BXH52" s="285" t="s">
        <v>1802</v>
      </c>
      <c r="BXI52" s="286" t="s">
        <v>933</v>
      </c>
      <c r="BXJ52" s="286" t="s">
        <v>980</v>
      </c>
      <c r="BXK52" s="285" t="s">
        <v>952</v>
      </c>
      <c r="BXL52" s="285" t="s">
        <v>981</v>
      </c>
      <c r="BXM52" s="294" t="s">
        <v>982</v>
      </c>
      <c r="BXN52" s="294" t="s">
        <v>983</v>
      </c>
      <c r="BXO52" s="284">
        <v>230000000</v>
      </c>
      <c r="BXP52" s="285" t="s">
        <v>1802</v>
      </c>
      <c r="BXQ52" s="286" t="s">
        <v>933</v>
      </c>
      <c r="BXR52" s="286" t="s">
        <v>980</v>
      </c>
      <c r="BXS52" s="285" t="s">
        <v>952</v>
      </c>
      <c r="BXT52" s="285" t="s">
        <v>981</v>
      </c>
      <c r="BXU52" s="294" t="s">
        <v>982</v>
      </c>
      <c r="BXV52" s="294" t="s">
        <v>983</v>
      </c>
      <c r="BXW52" s="284">
        <v>230000000</v>
      </c>
      <c r="BXX52" s="285" t="s">
        <v>1802</v>
      </c>
      <c r="BXY52" s="286" t="s">
        <v>933</v>
      </c>
      <c r="BXZ52" s="286" t="s">
        <v>980</v>
      </c>
      <c r="BYA52" s="285" t="s">
        <v>952</v>
      </c>
      <c r="BYB52" s="285" t="s">
        <v>981</v>
      </c>
      <c r="BYC52" s="294" t="s">
        <v>982</v>
      </c>
      <c r="BYD52" s="294" t="s">
        <v>983</v>
      </c>
      <c r="BYE52" s="284">
        <v>230000000</v>
      </c>
      <c r="BYF52" s="285" t="s">
        <v>1802</v>
      </c>
      <c r="BYG52" s="286" t="s">
        <v>933</v>
      </c>
      <c r="BYH52" s="286" t="s">
        <v>980</v>
      </c>
      <c r="BYI52" s="285" t="s">
        <v>952</v>
      </c>
      <c r="BYJ52" s="285" t="s">
        <v>981</v>
      </c>
      <c r="BYK52" s="294" t="s">
        <v>982</v>
      </c>
      <c r="BYL52" s="294" t="s">
        <v>983</v>
      </c>
      <c r="BYM52" s="284">
        <v>230000000</v>
      </c>
      <c r="BYN52" s="285" t="s">
        <v>1802</v>
      </c>
      <c r="BYO52" s="286" t="s">
        <v>933</v>
      </c>
      <c r="BYP52" s="286" t="s">
        <v>980</v>
      </c>
      <c r="BYQ52" s="285" t="s">
        <v>952</v>
      </c>
      <c r="BYR52" s="285" t="s">
        <v>981</v>
      </c>
      <c r="BYS52" s="294" t="s">
        <v>982</v>
      </c>
      <c r="BYT52" s="294" t="s">
        <v>983</v>
      </c>
      <c r="BYU52" s="284">
        <v>230000000</v>
      </c>
      <c r="BYV52" s="285" t="s">
        <v>1802</v>
      </c>
      <c r="BYW52" s="286" t="s">
        <v>933</v>
      </c>
      <c r="BYX52" s="286" t="s">
        <v>980</v>
      </c>
      <c r="BYY52" s="285" t="s">
        <v>952</v>
      </c>
      <c r="BYZ52" s="285" t="s">
        <v>981</v>
      </c>
      <c r="BZA52" s="294" t="s">
        <v>982</v>
      </c>
      <c r="BZB52" s="294" t="s">
        <v>983</v>
      </c>
      <c r="BZC52" s="284">
        <v>230000000</v>
      </c>
      <c r="BZD52" s="285" t="s">
        <v>1802</v>
      </c>
      <c r="BZE52" s="286" t="s">
        <v>933</v>
      </c>
      <c r="BZF52" s="286" t="s">
        <v>980</v>
      </c>
      <c r="BZG52" s="285" t="s">
        <v>952</v>
      </c>
      <c r="BZH52" s="285" t="s">
        <v>981</v>
      </c>
      <c r="BZI52" s="294" t="s">
        <v>982</v>
      </c>
      <c r="BZJ52" s="294" t="s">
        <v>983</v>
      </c>
      <c r="BZK52" s="284">
        <v>230000000</v>
      </c>
      <c r="BZL52" s="285" t="s">
        <v>1802</v>
      </c>
      <c r="BZM52" s="286" t="s">
        <v>933</v>
      </c>
      <c r="BZN52" s="286" t="s">
        <v>980</v>
      </c>
      <c r="BZO52" s="285" t="s">
        <v>952</v>
      </c>
      <c r="BZP52" s="285" t="s">
        <v>981</v>
      </c>
      <c r="BZQ52" s="294" t="s">
        <v>982</v>
      </c>
      <c r="BZR52" s="294" t="s">
        <v>983</v>
      </c>
      <c r="BZS52" s="284">
        <v>230000000</v>
      </c>
      <c r="BZT52" s="285" t="s">
        <v>1802</v>
      </c>
      <c r="BZU52" s="286" t="s">
        <v>933</v>
      </c>
      <c r="BZV52" s="286" t="s">
        <v>980</v>
      </c>
      <c r="BZW52" s="285" t="s">
        <v>952</v>
      </c>
      <c r="BZX52" s="285" t="s">
        <v>981</v>
      </c>
      <c r="BZY52" s="294" t="s">
        <v>982</v>
      </c>
      <c r="BZZ52" s="294" t="s">
        <v>983</v>
      </c>
      <c r="CAA52" s="284">
        <v>230000000</v>
      </c>
      <c r="CAB52" s="285" t="s">
        <v>1802</v>
      </c>
      <c r="CAC52" s="286" t="s">
        <v>933</v>
      </c>
      <c r="CAD52" s="286" t="s">
        <v>980</v>
      </c>
      <c r="CAE52" s="285" t="s">
        <v>952</v>
      </c>
      <c r="CAF52" s="285" t="s">
        <v>981</v>
      </c>
      <c r="CAG52" s="294" t="s">
        <v>982</v>
      </c>
      <c r="CAH52" s="294" t="s">
        <v>983</v>
      </c>
      <c r="CAI52" s="284">
        <v>230000000</v>
      </c>
      <c r="CAJ52" s="285" t="s">
        <v>1802</v>
      </c>
      <c r="CAK52" s="286" t="s">
        <v>933</v>
      </c>
      <c r="CAL52" s="286" t="s">
        <v>980</v>
      </c>
      <c r="CAM52" s="285" t="s">
        <v>952</v>
      </c>
      <c r="CAN52" s="285" t="s">
        <v>981</v>
      </c>
      <c r="CAO52" s="294" t="s">
        <v>982</v>
      </c>
      <c r="CAP52" s="294" t="s">
        <v>983</v>
      </c>
      <c r="CAQ52" s="284">
        <v>230000000</v>
      </c>
      <c r="CAR52" s="285" t="s">
        <v>1802</v>
      </c>
      <c r="CAS52" s="286" t="s">
        <v>933</v>
      </c>
      <c r="CAT52" s="286" t="s">
        <v>980</v>
      </c>
      <c r="CAU52" s="285" t="s">
        <v>952</v>
      </c>
      <c r="CAV52" s="285" t="s">
        <v>981</v>
      </c>
      <c r="CAW52" s="294" t="s">
        <v>982</v>
      </c>
      <c r="CAX52" s="294" t="s">
        <v>983</v>
      </c>
      <c r="CAY52" s="284">
        <v>230000000</v>
      </c>
      <c r="CAZ52" s="285" t="s">
        <v>1802</v>
      </c>
      <c r="CBA52" s="286" t="s">
        <v>933</v>
      </c>
      <c r="CBB52" s="286" t="s">
        <v>980</v>
      </c>
      <c r="CBC52" s="285" t="s">
        <v>952</v>
      </c>
      <c r="CBD52" s="285" t="s">
        <v>981</v>
      </c>
      <c r="CBE52" s="294" t="s">
        <v>982</v>
      </c>
      <c r="CBF52" s="294" t="s">
        <v>983</v>
      </c>
      <c r="CBG52" s="284">
        <v>230000000</v>
      </c>
      <c r="CBH52" s="285" t="s">
        <v>1802</v>
      </c>
      <c r="CBI52" s="286" t="s">
        <v>933</v>
      </c>
      <c r="CBJ52" s="286" t="s">
        <v>980</v>
      </c>
      <c r="CBK52" s="285" t="s">
        <v>952</v>
      </c>
      <c r="CBL52" s="285" t="s">
        <v>981</v>
      </c>
      <c r="CBM52" s="294" t="s">
        <v>982</v>
      </c>
      <c r="CBN52" s="294" t="s">
        <v>983</v>
      </c>
      <c r="CBO52" s="284">
        <v>230000000</v>
      </c>
      <c r="CBP52" s="285" t="s">
        <v>1802</v>
      </c>
      <c r="CBQ52" s="286" t="s">
        <v>933</v>
      </c>
      <c r="CBR52" s="286" t="s">
        <v>980</v>
      </c>
      <c r="CBS52" s="285" t="s">
        <v>952</v>
      </c>
      <c r="CBT52" s="285" t="s">
        <v>981</v>
      </c>
      <c r="CBU52" s="294" t="s">
        <v>982</v>
      </c>
      <c r="CBV52" s="294" t="s">
        <v>983</v>
      </c>
      <c r="CBW52" s="284">
        <v>230000000</v>
      </c>
      <c r="CBX52" s="285" t="s">
        <v>1802</v>
      </c>
      <c r="CBY52" s="286" t="s">
        <v>933</v>
      </c>
      <c r="CBZ52" s="286" t="s">
        <v>980</v>
      </c>
      <c r="CCA52" s="285" t="s">
        <v>952</v>
      </c>
      <c r="CCB52" s="285" t="s">
        <v>981</v>
      </c>
      <c r="CCC52" s="294" t="s">
        <v>982</v>
      </c>
      <c r="CCD52" s="294" t="s">
        <v>983</v>
      </c>
      <c r="CCE52" s="284">
        <v>230000000</v>
      </c>
      <c r="CCF52" s="285" t="s">
        <v>1802</v>
      </c>
      <c r="CCG52" s="286" t="s">
        <v>933</v>
      </c>
      <c r="CCH52" s="286" t="s">
        <v>980</v>
      </c>
      <c r="CCI52" s="285" t="s">
        <v>952</v>
      </c>
      <c r="CCJ52" s="285" t="s">
        <v>981</v>
      </c>
      <c r="CCK52" s="294" t="s">
        <v>982</v>
      </c>
      <c r="CCL52" s="294" t="s">
        <v>983</v>
      </c>
      <c r="CCM52" s="284">
        <v>230000000</v>
      </c>
      <c r="CCN52" s="285" t="s">
        <v>1802</v>
      </c>
      <c r="CCO52" s="286" t="s">
        <v>933</v>
      </c>
      <c r="CCP52" s="286" t="s">
        <v>980</v>
      </c>
      <c r="CCQ52" s="285" t="s">
        <v>952</v>
      </c>
      <c r="CCR52" s="285" t="s">
        <v>981</v>
      </c>
      <c r="CCS52" s="294" t="s">
        <v>982</v>
      </c>
      <c r="CCT52" s="294" t="s">
        <v>983</v>
      </c>
      <c r="CCU52" s="284">
        <v>230000000</v>
      </c>
      <c r="CCV52" s="285" t="s">
        <v>1802</v>
      </c>
      <c r="CCW52" s="286" t="s">
        <v>933</v>
      </c>
      <c r="CCX52" s="286" t="s">
        <v>980</v>
      </c>
      <c r="CCY52" s="285" t="s">
        <v>952</v>
      </c>
      <c r="CCZ52" s="285" t="s">
        <v>981</v>
      </c>
      <c r="CDA52" s="294" t="s">
        <v>982</v>
      </c>
      <c r="CDB52" s="294" t="s">
        <v>983</v>
      </c>
      <c r="CDC52" s="284">
        <v>230000000</v>
      </c>
      <c r="CDD52" s="285" t="s">
        <v>1802</v>
      </c>
      <c r="CDE52" s="286" t="s">
        <v>933</v>
      </c>
      <c r="CDF52" s="286" t="s">
        <v>980</v>
      </c>
      <c r="CDG52" s="285" t="s">
        <v>952</v>
      </c>
      <c r="CDH52" s="285" t="s">
        <v>981</v>
      </c>
      <c r="CDI52" s="294" t="s">
        <v>982</v>
      </c>
      <c r="CDJ52" s="294" t="s">
        <v>983</v>
      </c>
      <c r="CDK52" s="284">
        <v>230000000</v>
      </c>
      <c r="CDL52" s="285" t="s">
        <v>1802</v>
      </c>
      <c r="CDM52" s="286" t="s">
        <v>933</v>
      </c>
      <c r="CDN52" s="286" t="s">
        <v>980</v>
      </c>
      <c r="CDO52" s="285" t="s">
        <v>952</v>
      </c>
      <c r="CDP52" s="285" t="s">
        <v>981</v>
      </c>
      <c r="CDQ52" s="294" t="s">
        <v>982</v>
      </c>
      <c r="CDR52" s="294" t="s">
        <v>983</v>
      </c>
      <c r="CDS52" s="284">
        <v>230000000</v>
      </c>
      <c r="CDT52" s="285" t="s">
        <v>1802</v>
      </c>
      <c r="CDU52" s="286" t="s">
        <v>933</v>
      </c>
      <c r="CDV52" s="286" t="s">
        <v>980</v>
      </c>
      <c r="CDW52" s="285" t="s">
        <v>952</v>
      </c>
      <c r="CDX52" s="285" t="s">
        <v>981</v>
      </c>
      <c r="CDY52" s="294" t="s">
        <v>982</v>
      </c>
      <c r="CDZ52" s="294" t="s">
        <v>983</v>
      </c>
      <c r="CEA52" s="284">
        <v>230000000</v>
      </c>
      <c r="CEB52" s="285" t="s">
        <v>1802</v>
      </c>
      <c r="CEC52" s="286" t="s">
        <v>933</v>
      </c>
      <c r="CED52" s="286" t="s">
        <v>980</v>
      </c>
      <c r="CEE52" s="285" t="s">
        <v>952</v>
      </c>
      <c r="CEF52" s="285" t="s">
        <v>981</v>
      </c>
      <c r="CEG52" s="294" t="s">
        <v>982</v>
      </c>
      <c r="CEH52" s="294" t="s">
        <v>983</v>
      </c>
      <c r="CEI52" s="284">
        <v>230000000</v>
      </c>
      <c r="CEJ52" s="285" t="s">
        <v>1802</v>
      </c>
      <c r="CEK52" s="286" t="s">
        <v>933</v>
      </c>
      <c r="CEL52" s="286" t="s">
        <v>980</v>
      </c>
      <c r="CEM52" s="285" t="s">
        <v>952</v>
      </c>
      <c r="CEN52" s="285" t="s">
        <v>981</v>
      </c>
      <c r="CEO52" s="294" t="s">
        <v>982</v>
      </c>
      <c r="CEP52" s="294" t="s">
        <v>983</v>
      </c>
      <c r="CEQ52" s="284">
        <v>230000000</v>
      </c>
      <c r="CER52" s="285" t="s">
        <v>1802</v>
      </c>
      <c r="CES52" s="286" t="s">
        <v>933</v>
      </c>
      <c r="CET52" s="286" t="s">
        <v>980</v>
      </c>
      <c r="CEU52" s="285" t="s">
        <v>952</v>
      </c>
      <c r="CEV52" s="285" t="s">
        <v>981</v>
      </c>
      <c r="CEW52" s="294" t="s">
        <v>982</v>
      </c>
      <c r="CEX52" s="294" t="s">
        <v>983</v>
      </c>
      <c r="CEY52" s="284">
        <v>230000000</v>
      </c>
      <c r="CEZ52" s="285" t="s">
        <v>1802</v>
      </c>
      <c r="CFA52" s="286" t="s">
        <v>933</v>
      </c>
      <c r="CFB52" s="286" t="s">
        <v>980</v>
      </c>
      <c r="CFC52" s="285" t="s">
        <v>952</v>
      </c>
      <c r="CFD52" s="285" t="s">
        <v>981</v>
      </c>
      <c r="CFE52" s="294" t="s">
        <v>982</v>
      </c>
      <c r="CFF52" s="294" t="s">
        <v>983</v>
      </c>
      <c r="CFG52" s="284">
        <v>230000000</v>
      </c>
      <c r="CFH52" s="285" t="s">
        <v>1802</v>
      </c>
      <c r="CFI52" s="286" t="s">
        <v>933</v>
      </c>
      <c r="CFJ52" s="286" t="s">
        <v>980</v>
      </c>
      <c r="CFK52" s="285" t="s">
        <v>952</v>
      </c>
      <c r="CFL52" s="285" t="s">
        <v>981</v>
      </c>
      <c r="CFM52" s="294" t="s">
        <v>982</v>
      </c>
      <c r="CFN52" s="294" t="s">
        <v>983</v>
      </c>
      <c r="CFO52" s="284">
        <v>230000000</v>
      </c>
      <c r="CFP52" s="285" t="s">
        <v>1802</v>
      </c>
      <c r="CFQ52" s="286" t="s">
        <v>933</v>
      </c>
      <c r="CFR52" s="286" t="s">
        <v>980</v>
      </c>
      <c r="CFS52" s="285" t="s">
        <v>952</v>
      </c>
      <c r="CFT52" s="285" t="s">
        <v>981</v>
      </c>
      <c r="CFU52" s="294" t="s">
        <v>982</v>
      </c>
      <c r="CFV52" s="294" t="s">
        <v>983</v>
      </c>
      <c r="CFW52" s="284">
        <v>230000000</v>
      </c>
      <c r="CFX52" s="285" t="s">
        <v>1802</v>
      </c>
      <c r="CFY52" s="286" t="s">
        <v>933</v>
      </c>
      <c r="CFZ52" s="286" t="s">
        <v>980</v>
      </c>
      <c r="CGA52" s="285" t="s">
        <v>952</v>
      </c>
      <c r="CGB52" s="285" t="s">
        <v>981</v>
      </c>
      <c r="CGC52" s="294" t="s">
        <v>982</v>
      </c>
      <c r="CGD52" s="294" t="s">
        <v>983</v>
      </c>
      <c r="CGE52" s="284">
        <v>230000000</v>
      </c>
      <c r="CGF52" s="285" t="s">
        <v>1802</v>
      </c>
      <c r="CGG52" s="286" t="s">
        <v>933</v>
      </c>
      <c r="CGH52" s="286" t="s">
        <v>980</v>
      </c>
      <c r="CGI52" s="285" t="s">
        <v>952</v>
      </c>
      <c r="CGJ52" s="285" t="s">
        <v>981</v>
      </c>
      <c r="CGK52" s="294" t="s">
        <v>982</v>
      </c>
      <c r="CGL52" s="294" t="s">
        <v>983</v>
      </c>
      <c r="CGM52" s="284">
        <v>230000000</v>
      </c>
      <c r="CGN52" s="285" t="s">
        <v>1802</v>
      </c>
      <c r="CGO52" s="286" t="s">
        <v>933</v>
      </c>
      <c r="CGP52" s="286" t="s">
        <v>980</v>
      </c>
      <c r="CGQ52" s="285" t="s">
        <v>952</v>
      </c>
      <c r="CGR52" s="285" t="s">
        <v>981</v>
      </c>
      <c r="CGS52" s="294" t="s">
        <v>982</v>
      </c>
      <c r="CGT52" s="294" t="s">
        <v>983</v>
      </c>
      <c r="CGU52" s="284">
        <v>230000000</v>
      </c>
      <c r="CGV52" s="285" t="s">
        <v>1802</v>
      </c>
      <c r="CGW52" s="286" t="s">
        <v>933</v>
      </c>
      <c r="CGX52" s="286" t="s">
        <v>980</v>
      </c>
      <c r="CGY52" s="285" t="s">
        <v>952</v>
      </c>
      <c r="CGZ52" s="285" t="s">
        <v>981</v>
      </c>
      <c r="CHA52" s="294" t="s">
        <v>982</v>
      </c>
      <c r="CHB52" s="294" t="s">
        <v>983</v>
      </c>
      <c r="CHC52" s="284">
        <v>230000000</v>
      </c>
      <c r="CHD52" s="285" t="s">
        <v>1802</v>
      </c>
      <c r="CHE52" s="286" t="s">
        <v>933</v>
      </c>
      <c r="CHF52" s="286" t="s">
        <v>980</v>
      </c>
      <c r="CHG52" s="285" t="s">
        <v>952</v>
      </c>
      <c r="CHH52" s="285" t="s">
        <v>981</v>
      </c>
      <c r="CHI52" s="294" t="s">
        <v>982</v>
      </c>
      <c r="CHJ52" s="294" t="s">
        <v>983</v>
      </c>
      <c r="CHK52" s="284">
        <v>230000000</v>
      </c>
      <c r="CHL52" s="285" t="s">
        <v>1802</v>
      </c>
      <c r="CHM52" s="286" t="s">
        <v>933</v>
      </c>
      <c r="CHN52" s="286" t="s">
        <v>980</v>
      </c>
      <c r="CHO52" s="285" t="s">
        <v>952</v>
      </c>
      <c r="CHP52" s="285" t="s">
        <v>981</v>
      </c>
      <c r="CHQ52" s="294" t="s">
        <v>982</v>
      </c>
      <c r="CHR52" s="294" t="s">
        <v>983</v>
      </c>
      <c r="CHS52" s="284">
        <v>230000000</v>
      </c>
      <c r="CHT52" s="285" t="s">
        <v>1802</v>
      </c>
      <c r="CHU52" s="286" t="s">
        <v>933</v>
      </c>
      <c r="CHV52" s="286" t="s">
        <v>980</v>
      </c>
      <c r="CHW52" s="285" t="s">
        <v>952</v>
      </c>
      <c r="CHX52" s="285" t="s">
        <v>981</v>
      </c>
      <c r="CHY52" s="294" t="s">
        <v>982</v>
      </c>
      <c r="CHZ52" s="294" t="s">
        <v>983</v>
      </c>
      <c r="CIA52" s="284">
        <v>230000000</v>
      </c>
      <c r="CIB52" s="285" t="s">
        <v>1802</v>
      </c>
      <c r="CIC52" s="286" t="s">
        <v>933</v>
      </c>
      <c r="CID52" s="286" t="s">
        <v>980</v>
      </c>
      <c r="CIE52" s="285" t="s">
        <v>952</v>
      </c>
      <c r="CIF52" s="285" t="s">
        <v>981</v>
      </c>
      <c r="CIG52" s="294" t="s">
        <v>982</v>
      </c>
      <c r="CIH52" s="294" t="s">
        <v>983</v>
      </c>
      <c r="CII52" s="284">
        <v>230000000</v>
      </c>
      <c r="CIJ52" s="285" t="s">
        <v>1802</v>
      </c>
      <c r="CIK52" s="286" t="s">
        <v>933</v>
      </c>
      <c r="CIL52" s="286" t="s">
        <v>980</v>
      </c>
      <c r="CIM52" s="285" t="s">
        <v>952</v>
      </c>
      <c r="CIN52" s="285" t="s">
        <v>981</v>
      </c>
      <c r="CIO52" s="294" t="s">
        <v>982</v>
      </c>
      <c r="CIP52" s="294" t="s">
        <v>983</v>
      </c>
      <c r="CIQ52" s="284">
        <v>230000000</v>
      </c>
      <c r="CIR52" s="285" t="s">
        <v>1802</v>
      </c>
      <c r="CIS52" s="286" t="s">
        <v>933</v>
      </c>
      <c r="CIT52" s="286" t="s">
        <v>980</v>
      </c>
      <c r="CIU52" s="285" t="s">
        <v>952</v>
      </c>
      <c r="CIV52" s="285" t="s">
        <v>981</v>
      </c>
      <c r="CIW52" s="294" t="s">
        <v>982</v>
      </c>
      <c r="CIX52" s="294" t="s">
        <v>983</v>
      </c>
      <c r="CIY52" s="284">
        <v>230000000</v>
      </c>
      <c r="CIZ52" s="285" t="s">
        <v>1802</v>
      </c>
      <c r="CJA52" s="286" t="s">
        <v>933</v>
      </c>
      <c r="CJB52" s="286" t="s">
        <v>980</v>
      </c>
      <c r="CJC52" s="285" t="s">
        <v>952</v>
      </c>
      <c r="CJD52" s="285" t="s">
        <v>981</v>
      </c>
      <c r="CJE52" s="294" t="s">
        <v>982</v>
      </c>
      <c r="CJF52" s="294" t="s">
        <v>983</v>
      </c>
      <c r="CJG52" s="284">
        <v>230000000</v>
      </c>
      <c r="CJH52" s="285" t="s">
        <v>1802</v>
      </c>
      <c r="CJI52" s="286" t="s">
        <v>933</v>
      </c>
      <c r="CJJ52" s="286" t="s">
        <v>980</v>
      </c>
      <c r="CJK52" s="285" t="s">
        <v>952</v>
      </c>
      <c r="CJL52" s="285" t="s">
        <v>981</v>
      </c>
      <c r="CJM52" s="294" t="s">
        <v>982</v>
      </c>
      <c r="CJN52" s="294" t="s">
        <v>983</v>
      </c>
      <c r="CJO52" s="284">
        <v>230000000</v>
      </c>
      <c r="CJP52" s="285" t="s">
        <v>1802</v>
      </c>
      <c r="CJQ52" s="286" t="s">
        <v>933</v>
      </c>
      <c r="CJR52" s="286" t="s">
        <v>980</v>
      </c>
      <c r="CJS52" s="285" t="s">
        <v>952</v>
      </c>
      <c r="CJT52" s="285" t="s">
        <v>981</v>
      </c>
      <c r="CJU52" s="294" t="s">
        <v>982</v>
      </c>
      <c r="CJV52" s="294" t="s">
        <v>983</v>
      </c>
      <c r="CJW52" s="284">
        <v>230000000</v>
      </c>
      <c r="CJX52" s="285" t="s">
        <v>1802</v>
      </c>
      <c r="CJY52" s="286" t="s">
        <v>933</v>
      </c>
      <c r="CJZ52" s="286" t="s">
        <v>980</v>
      </c>
      <c r="CKA52" s="285" t="s">
        <v>952</v>
      </c>
      <c r="CKB52" s="285" t="s">
        <v>981</v>
      </c>
      <c r="CKC52" s="294" t="s">
        <v>982</v>
      </c>
      <c r="CKD52" s="294" t="s">
        <v>983</v>
      </c>
      <c r="CKE52" s="284">
        <v>230000000</v>
      </c>
      <c r="CKF52" s="285" t="s">
        <v>1802</v>
      </c>
      <c r="CKG52" s="286" t="s">
        <v>933</v>
      </c>
      <c r="CKH52" s="286" t="s">
        <v>980</v>
      </c>
      <c r="CKI52" s="285" t="s">
        <v>952</v>
      </c>
      <c r="CKJ52" s="285" t="s">
        <v>981</v>
      </c>
      <c r="CKK52" s="294" t="s">
        <v>982</v>
      </c>
      <c r="CKL52" s="294" t="s">
        <v>983</v>
      </c>
      <c r="CKM52" s="284">
        <v>230000000</v>
      </c>
      <c r="CKN52" s="285" t="s">
        <v>1802</v>
      </c>
      <c r="CKO52" s="286" t="s">
        <v>933</v>
      </c>
      <c r="CKP52" s="286" t="s">
        <v>980</v>
      </c>
      <c r="CKQ52" s="285" t="s">
        <v>952</v>
      </c>
      <c r="CKR52" s="285" t="s">
        <v>981</v>
      </c>
      <c r="CKS52" s="294" t="s">
        <v>982</v>
      </c>
      <c r="CKT52" s="294" t="s">
        <v>983</v>
      </c>
      <c r="CKU52" s="284">
        <v>230000000</v>
      </c>
      <c r="CKV52" s="285" t="s">
        <v>1802</v>
      </c>
      <c r="CKW52" s="286" t="s">
        <v>933</v>
      </c>
      <c r="CKX52" s="286" t="s">
        <v>980</v>
      </c>
      <c r="CKY52" s="285" t="s">
        <v>952</v>
      </c>
      <c r="CKZ52" s="285" t="s">
        <v>981</v>
      </c>
      <c r="CLA52" s="294" t="s">
        <v>982</v>
      </c>
      <c r="CLB52" s="294" t="s">
        <v>983</v>
      </c>
      <c r="CLC52" s="284">
        <v>230000000</v>
      </c>
      <c r="CLD52" s="285" t="s">
        <v>1802</v>
      </c>
      <c r="CLE52" s="286" t="s">
        <v>933</v>
      </c>
      <c r="CLF52" s="286" t="s">
        <v>980</v>
      </c>
      <c r="CLG52" s="285" t="s">
        <v>952</v>
      </c>
      <c r="CLH52" s="285" t="s">
        <v>981</v>
      </c>
      <c r="CLI52" s="294" t="s">
        <v>982</v>
      </c>
      <c r="CLJ52" s="294" t="s">
        <v>983</v>
      </c>
      <c r="CLK52" s="284">
        <v>230000000</v>
      </c>
      <c r="CLL52" s="285" t="s">
        <v>1802</v>
      </c>
      <c r="CLM52" s="286" t="s">
        <v>933</v>
      </c>
      <c r="CLN52" s="286" t="s">
        <v>980</v>
      </c>
      <c r="CLO52" s="285" t="s">
        <v>952</v>
      </c>
      <c r="CLP52" s="285" t="s">
        <v>981</v>
      </c>
      <c r="CLQ52" s="294" t="s">
        <v>982</v>
      </c>
      <c r="CLR52" s="294" t="s">
        <v>983</v>
      </c>
      <c r="CLS52" s="284">
        <v>230000000</v>
      </c>
      <c r="CLT52" s="285" t="s">
        <v>1802</v>
      </c>
      <c r="CLU52" s="286" t="s">
        <v>933</v>
      </c>
      <c r="CLV52" s="286" t="s">
        <v>980</v>
      </c>
      <c r="CLW52" s="285" t="s">
        <v>952</v>
      </c>
      <c r="CLX52" s="285" t="s">
        <v>981</v>
      </c>
      <c r="CLY52" s="294" t="s">
        <v>982</v>
      </c>
      <c r="CLZ52" s="294" t="s">
        <v>983</v>
      </c>
      <c r="CMA52" s="284">
        <v>230000000</v>
      </c>
      <c r="CMB52" s="285" t="s">
        <v>1802</v>
      </c>
      <c r="CMC52" s="286" t="s">
        <v>933</v>
      </c>
      <c r="CMD52" s="286" t="s">
        <v>980</v>
      </c>
      <c r="CME52" s="285" t="s">
        <v>952</v>
      </c>
      <c r="CMF52" s="285" t="s">
        <v>981</v>
      </c>
      <c r="CMG52" s="294" t="s">
        <v>982</v>
      </c>
      <c r="CMH52" s="294" t="s">
        <v>983</v>
      </c>
      <c r="CMI52" s="284">
        <v>230000000</v>
      </c>
      <c r="CMJ52" s="285" t="s">
        <v>1802</v>
      </c>
      <c r="CMK52" s="286" t="s">
        <v>933</v>
      </c>
      <c r="CML52" s="286" t="s">
        <v>980</v>
      </c>
      <c r="CMM52" s="285" t="s">
        <v>952</v>
      </c>
      <c r="CMN52" s="285" t="s">
        <v>981</v>
      </c>
      <c r="CMO52" s="294" t="s">
        <v>982</v>
      </c>
      <c r="CMP52" s="294" t="s">
        <v>983</v>
      </c>
      <c r="CMQ52" s="284">
        <v>230000000</v>
      </c>
      <c r="CMR52" s="285" t="s">
        <v>1802</v>
      </c>
      <c r="CMS52" s="286" t="s">
        <v>933</v>
      </c>
      <c r="CMT52" s="286" t="s">
        <v>980</v>
      </c>
      <c r="CMU52" s="285" t="s">
        <v>952</v>
      </c>
      <c r="CMV52" s="285" t="s">
        <v>981</v>
      </c>
      <c r="CMW52" s="294" t="s">
        <v>982</v>
      </c>
      <c r="CMX52" s="294" t="s">
        <v>983</v>
      </c>
      <c r="CMY52" s="284">
        <v>230000000</v>
      </c>
      <c r="CMZ52" s="285" t="s">
        <v>1802</v>
      </c>
      <c r="CNA52" s="286" t="s">
        <v>933</v>
      </c>
      <c r="CNB52" s="286" t="s">
        <v>980</v>
      </c>
      <c r="CNC52" s="285" t="s">
        <v>952</v>
      </c>
      <c r="CND52" s="285" t="s">
        <v>981</v>
      </c>
      <c r="CNE52" s="294" t="s">
        <v>982</v>
      </c>
      <c r="CNF52" s="294" t="s">
        <v>983</v>
      </c>
      <c r="CNG52" s="284">
        <v>230000000</v>
      </c>
      <c r="CNH52" s="285" t="s">
        <v>1802</v>
      </c>
      <c r="CNI52" s="286" t="s">
        <v>933</v>
      </c>
      <c r="CNJ52" s="286" t="s">
        <v>980</v>
      </c>
      <c r="CNK52" s="285" t="s">
        <v>952</v>
      </c>
      <c r="CNL52" s="285" t="s">
        <v>981</v>
      </c>
      <c r="CNM52" s="294" t="s">
        <v>982</v>
      </c>
      <c r="CNN52" s="294" t="s">
        <v>983</v>
      </c>
      <c r="CNO52" s="284">
        <v>230000000</v>
      </c>
      <c r="CNP52" s="285" t="s">
        <v>1802</v>
      </c>
      <c r="CNQ52" s="286" t="s">
        <v>933</v>
      </c>
      <c r="CNR52" s="286" t="s">
        <v>980</v>
      </c>
      <c r="CNS52" s="285" t="s">
        <v>952</v>
      </c>
      <c r="CNT52" s="285" t="s">
        <v>981</v>
      </c>
      <c r="CNU52" s="294" t="s">
        <v>982</v>
      </c>
      <c r="CNV52" s="294" t="s">
        <v>983</v>
      </c>
      <c r="CNW52" s="284">
        <v>230000000</v>
      </c>
      <c r="CNX52" s="285" t="s">
        <v>1802</v>
      </c>
      <c r="CNY52" s="286" t="s">
        <v>933</v>
      </c>
      <c r="CNZ52" s="286" t="s">
        <v>980</v>
      </c>
      <c r="COA52" s="285" t="s">
        <v>952</v>
      </c>
      <c r="COB52" s="285" t="s">
        <v>981</v>
      </c>
      <c r="COC52" s="294" t="s">
        <v>982</v>
      </c>
      <c r="COD52" s="294" t="s">
        <v>983</v>
      </c>
      <c r="COE52" s="284">
        <v>230000000</v>
      </c>
      <c r="COF52" s="285" t="s">
        <v>1802</v>
      </c>
      <c r="COG52" s="286" t="s">
        <v>933</v>
      </c>
      <c r="COH52" s="286" t="s">
        <v>980</v>
      </c>
      <c r="COI52" s="285" t="s">
        <v>952</v>
      </c>
      <c r="COJ52" s="285" t="s">
        <v>981</v>
      </c>
      <c r="COK52" s="294" t="s">
        <v>982</v>
      </c>
      <c r="COL52" s="294" t="s">
        <v>983</v>
      </c>
      <c r="COM52" s="284">
        <v>230000000</v>
      </c>
      <c r="CON52" s="285" t="s">
        <v>1802</v>
      </c>
      <c r="COO52" s="286" t="s">
        <v>933</v>
      </c>
      <c r="COP52" s="286" t="s">
        <v>980</v>
      </c>
      <c r="COQ52" s="285" t="s">
        <v>952</v>
      </c>
      <c r="COR52" s="285" t="s">
        <v>981</v>
      </c>
      <c r="COS52" s="294" t="s">
        <v>982</v>
      </c>
      <c r="COT52" s="294" t="s">
        <v>983</v>
      </c>
      <c r="COU52" s="284">
        <v>230000000</v>
      </c>
      <c r="COV52" s="285" t="s">
        <v>1802</v>
      </c>
      <c r="COW52" s="286" t="s">
        <v>933</v>
      </c>
      <c r="COX52" s="286" t="s">
        <v>980</v>
      </c>
      <c r="COY52" s="285" t="s">
        <v>952</v>
      </c>
      <c r="COZ52" s="285" t="s">
        <v>981</v>
      </c>
      <c r="CPA52" s="294" t="s">
        <v>982</v>
      </c>
      <c r="CPB52" s="294" t="s">
        <v>983</v>
      </c>
      <c r="CPC52" s="284">
        <v>230000000</v>
      </c>
      <c r="CPD52" s="285" t="s">
        <v>1802</v>
      </c>
      <c r="CPE52" s="286" t="s">
        <v>933</v>
      </c>
      <c r="CPF52" s="286" t="s">
        <v>980</v>
      </c>
      <c r="CPG52" s="285" t="s">
        <v>952</v>
      </c>
      <c r="CPH52" s="285" t="s">
        <v>981</v>
      </c>
      <c r="CPI52" s="294" t="s">
        <v>982</v>
      </c>
      <c r="CPJ52" s="294" t="s">
        <v>983</v>
      </c>
      <c r="CPK52" s="284">
        <v>230000000</v>
      </c>
      <c r="CPL52" s="285" t="s">
        <v>1802</v>
      </c>
      <c r="CPM52" s="286" t="s">
        <v>933</v>
      </c>
      <c r="CPN52" s="286" t="s">
        <v>980</v>
      </c>
      <c r="CPO52" s="285" t="s">
        <v>952</v>
      </c>
      <c r="CPP52" s="285" t="s">
        <v>981</v>
      </c>
      <c r="CPQ52" s="294" t="s">
        <v>982</v>
      </c>
      <c r="CPR52" s="294" t="s">
        <v>983</v>
      </c>
      <c r="CPS52" s="284">
        <v>230000000</v>
      </c>
      <c r="CPT52" s="285" t="s">
        <v>1802</v>
      </c>
      <c r="CPU52" s="286" t="s">
        <v>933</v>
      </c>
      <c r="CPV52" s="286" t="s">
        <v>980</v>
      </c>
      <c r="CPW52" s="285" t="s">
        <v>952</v>
      </c>
      <c r="CPX52" s="285" t="s">
        <v>981</v>
      </c>
      <c r="CPY52" s="294" t="s">
        <v>982</v>
      </c>
      <c r="CPZ52" s="294" t="s">
        <v>983</v>
      </c>
      <c r="CQA52" s="284">
        <v>230000000</v>
      </c>
      <c r="CQB52" s="285" t="s">
        <v>1802</v>
      </c>
      <c r="CQC52" s="286" t="s">
        <v>933</v>
      </c>
      <c r="CQD52" s="286" t="s">
        <v>980</v>
      </c>
      <c r="CQE52" s="285" t="s">
        <v>952</v>
      </c>
      <c r="CQF52" s="285" t="s">
        <v>981</v>
      </c>
      <c r="CQG52" s="294" t="s">
        <v>982</v>
      </c>
      <c r="CQH52" s="294" t="s">
        <v>983</v>
      </c>
      <c r="CQI52" s="284">
        <v>230000000</v>
      </c>
      <c r="CQJ52" s="285" t="s">
        <v>1802</v>
      </c>
      <c r="CQK52" s="286" t="s">
        <v>933</v>
      </c>
      <c r="CQL52" s="286" t="s">
        <v>980</v>
      </c>
      <c r="CQM52" s="285" t="s">
        <v>952</v>
      </c>
      <c r="CQN52" s="285" t="s">
        <v>981</v>
      </c>
      <c r="CQO52" s="294" t="s">
        <v>982</v>
      </c>
      <c r="CQP52" s="294" t="s">
        <v>983</v>
      </c>
      <c r="CQQ52" s="284">
        <v>230000000</v>
      </c>
      <c r="CQR52" s="285" t="s">
        <v>1802</v>
      </c>
      <c r="CQS52" s="286" t="s">
        <v>933</v>
      </c>
      <c r="CQT52" s="286" t="s">
        <v>980</v>
      </c>
      <c r="CQU52" s="285" t="s">
        <v>952</v>
      </c>
      <c r="CQV52" s="285" t="s">
        <v>981</v>
      </c>
      <c r="CQW52" s="294" t="s">
        <v>982</v>
      </c>
      <c r="CQX52" s="294" t="s">
        <v>983</v>
      </c>
      <c r="CQY52" s="284">
        <v>230000000</v>
      </c>
      <c r="CQZ52" s="285" t="s">
        <v>1802</v>
      </c>
      <c r="CRA52" s="286" t="s">
        <v>933</v>
      </c>
      <c r="CRB52" s="286" t="s">
        <v>980</v>
      </c>
      <c r="CRC52" s="285" t="s">
        <v>952</v>
      </c>
      <c r="CRD52" s="285" t="s">
        <v>981</v>
      </c>
      <c r="CRE52" s="294" t="s">
        <v>982</v>
      </c>
      <c r="CRF52" s="294" t="s">
        <v>983</v>
      </c>
      <c r="CRG52" s="284">
        <v>230000000</v>
      </c>
      <c r="CRH52" s="285" t="s">
        <v>1802</v>
      </c>
      <c r="CRI52" s="286" t="s">
        <v>933</v>
      </c>
      <c r="CRJ52" s="286" t="s">
        <v>980</v>
      </c>
      <c r="CRK52" s="285" t="s">
        <v>952</v>
      </c>
      <c r="CRL52" s="285" t="s">
        <v>981</v>
      </c>
      <c r="CRM52" s="294" t="s">
        <v>982</v>
      </c>
      <c r="CRN52" s="294" t="s">
        <v>983</v>
      </c>
      <c r="CRO52" s="284">
        <v>230000000</v>
      </c>
      <c r="CRP52" s="285" t="s">
        <v>1802</v>
      </c>
      <c r="CRQ52" s="286" t="s">
        <v>933</v>
      </c>
      <c r="CRR52" s="286" t="s">
        <v>980</v>
      </c>
      <c r="CRS52" s="285" t="s">
        <v>952</v>
      </c>
      <c r="CRT52" s="285" t="s">
        <v>981</v>
      </c>
      <c r="CRU52" s="294" t="s">
        <v>982</v>
      </c>
      <c r="CRV52" s="294" t="s">
        <v>983</v>
      </c>
      <c r="CRW52" s="284">
        <v>230000000</v>
      </c>
      <c r="CRX52" s="285" t="s">
        <v>1802</v>
      </c>
      <c r="CRY52" s="286" t="s">
        <v>933</v>
      </c>
      <c r="CRZ52" s="286" t="s">
        <v>980</v>
      </c>
      <c r="CSA52" s="285" t="s">
        <v>952</v>
      </c>
      <c r="CSB52" s="285" t="s">
        <v>981</v>
      </c>
      <c r="CSC52" s="294" t="s">
        <v>982</v>
      </c>
      <c r="CSD52" s="294" t="s">
        <v>983</v>
      </c>
      <c r="CSE52" s="284">
        <v>230000000</v>
      </c>
      <c r="CSF52" s="285" t="s">
        <v>1802</v>
      </c>
      <c r="CSG52" s="286" t="s">
        <v>933</v>
      </c>
      <c r="CSH52" s="286" t="s">
        <v>980</v>
      </c>
      <c r="CSI52" s="285" t="s">
        <v>952</v>
      </c>
      <c r="CSJ52" s="285" t="s">
        <v>981</v>
      </c>
      <c r="CSK52" s="294" t="s">
        <v>982</v>
      </c>
      <c r="CSL52" s="294" t="s">
        <v>983</v>
      </c>
      <c r="CSM52" s="284">
        <v>230000000</v>
      </c>
      <c r="CSN52" s="285" t="s">
        <v>1802</v>
      </c>
      <c r="CSO52" s="286" t="s">
        <v>933</v>
      </c>
      <c r="CSP52" s="286" t="s">
        <v>980</v>
      </c>
      <c r="CSQ52" s="285" t="s">
        <v>952</v>
      </c>
      <c r="CSR52" s="285" t="s">
        <v>981</v>
      </c>
      <c r="CSS52" s="294" t="s">
        <v>982</v>
      </c>
      <c r="CST52" s="294" t="s">
        <v>983</v>
      </c>
      <c r="CSU52" s="284">
        <v>230000000</v>
      </c>
      <c r="CSV52" s="285" t="s">
        <v>1802</v>
      </c>
      <c r="CSW52" s="286" t="s">
        <v>933</v>
      </c>
      <c r="CSX52" s="286" t="s">
        <v>980</v>
      </c>
      <c r="CSY52" s="285" t="s">
        <v>952</v>
      </c>
      <c r="CSZ52" s="285" t="s">
        <v>981</v>
      </c>
      <c r="CTA52" s="294" t="s">
        <v>982</v>
      </c>
      <c r="CTB52" s="294" t="s">
        <v>983</v>
      </c>
      <c r="CTC52" s="284">
        <v>230000000</v>
      </c>
      <c r="CTD52" s="285" t="s">
        <v>1802</v>
      </c>
      <c r="CTE52" s="286" t="s">
        <v>933</v>
      </c>
      <c r="CTF52" s="286" t="s">
        <v>980</v>
      </c>
      <c r="CTG52" s="285" t="s">
        <v>952</v>
      </c>
      <c r="CTH52" s="285" t="s">
        <v>981</v>
      </c>
      <c r="CTI52" s="294" t="s">
        <v>982</v>
      </c>
      <c r="CTJ52" s="294" t="s">
        <v>983</v>
      </c>
      <c r="CTK52" s="284">
        <v>230000000</v>
      </c>
      <c r="CTL52" s="285" t="s">
        <v>1802</v>
      </c>
      <c r="CTM52" s="286" t="s">
        <v>933</v>
      </c>
      <c r="CTN52" s="286" t="s">
        <v>980</v>
      </c>
      <c r="CTO52" s="285" t="s">
        <v>952</v>
      </c>
      <c r="CTP52" s="285" t="s">
        <v>981</v>
      </c>
      <c r="CTQ52" s="294" t="s">
        <v>982</v>
      </c>
      <c r="CTR52" s="294" t="s">
        <v>983</v>
      </c>
      <c r="CTS52" s="284">
        <v>230000000</v>
      </c>
      <c r="CTT52" s="285" t="s">
        <v>1802</v>
      </c>
      <c r="CTU52" s="286" t="s">
        <v>933</v>
      </c>
      <c r="CTV52" s="286" t="s">
        <v>980</v>
      </c>
      <c r="CTW52" s="285" t="s">
        <v>952</v>
      </c>
      <c r="CTX52" s="285" t="s">
        <v>981</v>
      </c>
      <c r="CTY52" s="294" t="s">
        <v>982</v>
      </c>
      <c r="CTZ52" s="294" t="s">
        <v>983</v>
      </c>
      <c r="CUA52" s="284">
        <v>230000000</v>
      </c>
      <c r="CUB52" s="285" t="s">
        <v>1802</v>
      </c>
      <c r="CUC52" s="286" t="s">
        <v>933</v>
      </c>
      <c r="CUD52" s="286" t="s">
        <v>980</v>
      </c>
      <c r="CUE52" s="285" t="s">
        <v>952</v>
      </c>
      <c r="CUF52" s="285" t="s">
        <v>981</v>
      </c>
      <c r="CUG52" s="294" t="s">
        <v>982</v>
      </c>
      <c r="CUH52" s="294" t="s">
        <v>983</v>
      </c>
      <c r="CUI52" s="284">
        <v>230000000</v>
      </c>
      <c r="CUJ52" s="285" t="s">
        <v>1802</v>
      </c>
      <c r="CUK52" s="286" t="s">
        <v>933</v>
      </c>
      <c r="CUL52" s="286" t="s">
        <v>980</v>
      </c>
      <c r="CUM52" s="285" t="s">
        <v>952</v>
      </c>
      <c r="CUN52" s="285" t="s">
        <v>981</v>
      </c>
      <c r="CUO52" s="294" t="s">
        <v>982</v>
      </c>
      <c r="CUP52" s="294" t="s">
        <v>983</v>
      </c>
      <c r="CUQ52" s="284">
        <v>230000000</v>
      </c>
      <c r="CUR52" s="285" t="s">
        <v>1802</v>
      </c>
      <c r="CUS52" s="286" t="s">
        <v>933</v>
      </c>
      <c r="CUT52" s="286" t="s">
        <v>980</v>
      </c>
      <c r="CUU52" s="285" t="s">
        <v>952</v>
      </c>
      <c r="CUV52" s="285" t="s">
        <v>981</v>
      </c>
      <c r="CUW52" s="294" t="s">
        <v>982</v>
      </c>
      <c r="CUX52" s="294" t="s">
        <v>983</v>
      </c>
      <c r="CUY52" s="284">
        <v>230000000</v>
      </c>
      <c r="CUZ52" s="285" t="s">
        <v>1802</v>
      </c>
      <c r="CVA52" s="286" t="s">
        <v>933</v>
      </c>
      <c r="CVB52" s="286" t="s">
        <v>980</v>
      </c>
      <c r="CVC52" s="285" t="s">
        <v>952</v>
      </c>
      <c r="CVD52" s="285" t="s">
        <v>981</v>
      </c>
      <c r="CVE52" s="294" t="s">
        <v>982</v>
      </c>
      <c r="CVF52" s="294" t="s">
        <v>983</v>
      </c>
      <c r="CVG52" s="284">
        <v>230000000</v>
      </c>
      <c r="CVH52" s="285" t="s">
        <v>1802</v>
      </c>
      <c r="CVI52" s="286" t="s">
        <v>933</v>
      </c>
      <c r="CVJ52" s="286" t="s">
        <v>980</v>
      </c>
      <c r="CVK52" s="285" t="s">
        <v>952</v>
      </c>
      <c r="CVL52" s="285" t="s">
        <v>981</v>
      </c>
      <c r="CVM52" s="294" t="s">
        <v>982</v>
      </c>
      <c r="CVN52" s="294" t="s">
        <v>983</v>
      </c>
      <c r="CVO52" s="284">
        <v>230000000</v>
      </c>
      <c r="CVP52" s="285" t="s">
        <v>1802</v>
      </c>
      <c r="CVQ52" s="286" t="s">
        <v>933</v>
      </c>
      <c r="CVR52" s="286" t="s">
        <v>980</v>
      </c>
      <c r="CVS52" s="285" t="s">
        <v>952</v>
      </c>
      <c r="CVT52" s="285" t="s">
        <v>981</v>
      </c>
      <c r="CVU52" s="294" t="s">
        <v>982</v>
      </c>
      <c r="CVV52" s="294" t="s">
        <v>983</v>
      </c>
      <c r="CVW52" s="284">
        <v>230000000</v>
      </c>
      <c r="CVX52" s="285" t="s">
        <v>1802</v>
      </c>
      <c r="CVY52" s="286" t="s">
        <v>933</v>
      </c>
      <c r="CVZ52" s="286" t="s">
        <v>980</v>
      </c>
      <c r="CWA52" s="285" t="s">
        <v>952</v>
      </c>
      <c r="CWB52" s="285" t="s">
        <v>981</v>
      </c>
      <c r="CWC52" s="294" t="s">
        <v>982</v>
      </c>
      <c r="CWD52" s="294" t="s">
        <v>983</v>
      </c>
      <c r="CWE52" s="284">
        <v>230000000</v>
      </c>
      <c r="CWF52" s="285" t="s">
        <v>1802</v>
      </c>
      <c r="CWG52" s="286" t="s">
        <v>933</v>
      </c>
      <c r="CWH52" s="286" t="s">
        <v>980</v>
      </c>
      <c r="CWI52" s="285" t="s">
        <v>952</v>
      </c>
      <c r="CWJ52" s="285" t="s">
        <v>981</v>
      </c>
      <c r="CWK52" s="294" t="s">
        <v>982</v>
      </c>
      <c r="CWL52" s="294" t="s">
        <v>983</v>
      </c>
      <c r="CWM52" s="284">
        <v>230000000</v>
      </c>
      <c r="CWN52" s="285" t="s">
        <v>1802</v>
      </c>
      <c r="CWO52" s="286" t="s">
        <v>933</v>
      </c>
      <c r="CWP52" s="286" t="s">
        <v>980</v>
      </c>
      <c r="CWQ52" s="285" t="s">
        <v>952</v>
      </c>
      <c r="CWR52" s="285" t="s">
        <v>981</v>
      </c>
      <c r="CWS52" s="294" t="s">
        <v>982</v>
      </c>
      <c r="CWT52" s="294" t="s">
        <v>983</v>
      </c>
      <c r="CWU52" s="284">
        <v>230000000</v>
      </c>
      <c r="CWV52" s="285" t="s">
        <v>1802</v>
      </c>
      <c r="CWW52" s="286" t="s">
        <v>933</v>
      </c>
      <c r="CWX52" s="286" t="s">
        <v>980</v>
      </c>
      <c r="CWY52" s="285" t="s">
        <v>952</v>
      </c>
      <c r="CWZ52" s="285" t="s">
        <v>981</v>
      </c>
      <c r="CXA52" s="294" t="s">
        <v>982</v>
      </c>
      <c r="CXB52" s="294" t="s">
        <v>983</v>
      </c>
      <c r="CXC52" s="284">
        <v>230000000</v>
      </c>
      <c r="CXD52" s="285" t="s">
        <v>1802</v>
      </c>
      <c r="CXE52" s="286" t="s">
        <v>933</v>
      </c>
      <c r="CXF52" s="286" t="s">
        <v>980</v>
      </c>
      <c r="CXG52" s="285" t="s">
        <v>952</v>
      </c>
      <c r="CXH52" s="285" t="s">
        <v>981</v>
      </c>
      <c r="CXI52" s="294" t="s">
        <v>982</v>
      </c>
      <c r="CXJ52" s="294" t="s">
        <v>983</v>
      </c>
      <c r="CXK52" s="284">
        <v>230000000</v>
      </c>
      <c r="CXL52" s="285" t="s">
        <v>1802</v>
      </c>
      <c r="CXM52" s="286" t="s">
        <v>933</v>
      </c>
      <c r="CXN52" s="286" t="s">
        <v>980</v>
      </c>
      <c r="CXO52" s="285" t="s">
        <v>952</v>
      </c>
      <c r="CXP52" s="285" t="s">
        <v>981</v>
      </c>
      <c r="CXQ52" s="294" t="s">
        <v>982</v>
      </c>
      <c r="CXR52" s="294" t="s">
        <v>983</v>
      </c>
      <c r="CXS52" s="284">
        <v>230000000</v>
      </c>
      <c r="CXT52" s="285" t="s">
        <v>1802</v>
      </c>
      <c r="CXU52" s="286" t="s">
        <v>933</v>
      </c>
      <c r="CXV52" s="286" t="s">
        <v>980</v>
      </c>
      <c r="CXW52" s="285" t="s">
        <v>952</v>
      </c>
      <c r="CXX52" s="285" t="s">
        <v>981</v>
      </c>
      <c r="CXY52" s="294" t="s">
        <v>982</v>
      </c>
      <c r="CXZ52" s="294" t="s">
        <v>983</v>
      </c>
      <c r="CYA52" s="284">
        <v>230000000</v>
      </c>
      <c r="CYB52" s="285" t="s">
        <v>1802</v>
      </c>
      <c r="CYC52" s="286" t="s">
        <v>933</v>
      </c>
      <c r="CYD52" s="286" t="s">
        <v>980</v>
      </c>
      <c r="CYE52" s="285" t="s">
        <v>952</v>
      </c>
      <c r="CYF52" s="285" t="s">
        <v>981</v>
      </c>
      <c r="CYG52" s="294" t="s">
        <v>982</v>
      </c>
      <c r="CYH52" s="294" t="s">
        <v>983</v>
      </c>
      <c r="CYI52" s="284">
        <v>230000000</v>
      </c>
      <c r="CYJ52" s="285" t="s">
        <v>1802</v>
      </c>
      <c r="CYK52" s="286" t="s">
        <v>933</v>
      </c>
      <c r="CYL52" s="286" t="s">
        <v>980</v>
      </c>
      <c r="CYM52" s="285" t="s">
        <v>952</v>
      </c>
      <c r="CYN52" s="285" t="s">
        <v>981</v>
      </c>
      <c r="CYO52" s="294" t="s">
        <v>982</v>
      </c>
      <c r="CYP52" s="294" t="s">
        <v>983</v>
      </c>
      <c r="CYQ52" s="284">
        <v>230000000</v>
      </c>
      <c r="CYR52" s="285" t="s">
        <v>1802</v>
      </c>
      <c r="CYS52" s="286" t="s">
        <v>933</v>
      </c>
      <c r="CYT52" s="286" t="s">
        <v>980</v>
      </c>
      <c r="CYU52" s="285" t="s">
        <v>952</v>
      </c>
      <c r="CYV52" s="285" t="s">
        <v>981</v>
      </c>
      <c r="CYW52" s="294" t="s">
        <v>982</v>
      </c>
      <c r="CYX52" s="294" t="s">
        <v>983</v>
      </c>
      <c r="CYY52" s="284">
        <v>230000000</v>
      </c>
      <c r="CYZ52" s="285" t="s">
        <v>1802</v>
      </c>
      <c r="CZA52" s="286" t="s">
        <v>933</v>
      </c>
      <c r="CZB52" s="286" t="s">
        <v>980</v>
      </c>
      <c r="CZC52" s="285" t="s">
        <v>952</v>
      </c>
      <c r="CZD52" s="285" t="s">
        <v>981</v>
      </c>
      <c r="CZE52" s="294" t="s">
        <v>982</v>
      </c>
      <c r="CZF52" s="294" t="s">
        <v>983</v>
      </c>
      <c r="CZG52" s="284">
        <v>230000000</v>
      </c>
      <c r="CZH52" s="285" t="s">
        <v>1802</v>
      </c>
      <c r="CZI52" s="286" t="s">
        <v>933</v>
      </c>
      <c r="CZJ52" s="286" t="s">
        <v>980</v>
      </c>
      <c r="CZK52" s="285" t="s">
        <v>952</v>
      </c>
      <c r="CZL52" s="285" t="s">
        <v>981</v>
      </c>
      <c r="CZM52" s="294" t="s">
        <v>982</v>
      </c>
      <c r="CZN52" s="294" t="s">
        <v>983</v>
      </c>
      <c r="CZO52" s="284">
        <v>230000000</v>
      </c>
      <c r="CZP52" s="285" t="s">
        <v>1802</v>
      </c>
      <c r="CZQ52" s="286" t="s">
        <v>933</v>
      </c>
      <c r="CZR52" s="286" t="s">
        <v>980</v>
      </c>
      <c r="CZS52" s="285" t="s">
        <v>952</v>
      </c>
      <c r="CZT52" s="285" t="s">
        <v>981</v>
      </c>
      <c r="CZU52" s="294" t="s">
        <v>982</v>
      </c>
      <c r="CZV52" s="294" t="s">
        <v>983</v>
      </c>
      <c r="CZW52" s="284">
        <v>230000000</v>
      </c>
      <c r="CZX52" s="285" t="s">
        <v>1802</v>
      </c>
      <c r="CZY52" s="286" t="s">
        <v>933</v>
      </c>
      <c r="CZZ52" s="286" t="s">
        <v>980</v>
      </c>
      <c r="DAA52" s="285" t="s">
        <v>952</v>
      </c>
      <c r="DAB52" s="285" t="s">
        <v>981</v>
      </c>
      <c r="DAC52" s="294" t="s">
        <v>982</v>
      </c>
      <c r="DAD52" s="294" t="s">
        <v>983</v>
      </c>
      <c r="DAE52" s="284">
        <v>230000000</v>
      </c>
      <c r="DAF52" s="285" t="s">
        <v>1802</v>
      </c>
      <c r="DAG52" s="286" t="s">
        <v>933</v>
      </c>
      <c r="DAH52" s="286" t="s">
        <v>980</v>
      </c>
      <c r="DAI52" s="285" t="s">
        <v>952</v>
      </c>
      <c r="DAJ52" s="285" t="s">
        <v>981</v>
      </c>
      <c r="DAK52" s="294" t="s">
        <v>982</v>
      </c>
      <c r="DAL52" s="294" t="s">
        <v>983</v>
      </c>
      <c r="DAM52" s="284">
        <v>230000000</v>
      </c>
      <c r="DAN52" s="285" t="s">
        <v>1802</v>
      </c>
      <c r="DAO52" s="286" t="s">
        <v>933</v>
      </c>
      <c r="DAP52" s="286" t="s">
        <v>980</v>
      </c>
      <c r="DAQ52" s="285" t="s">
        <v>952</v>
      </c>
      <c r="DAR52" s="285" t="s">
        <v>981</v>
      </c>
      <c r="DAS52" s="294" t="s">
        <v>982</v>
      </c>
      <c r="DAT52" s="294" t="s">
        <v>983</v>
      </c>
      <c r="DAU52" s="284">
        <v>230000000</v>
      </c>
      <c r="DAV52" s="285" t="s">
        <v>1802</v>
      </c>
      <c r="DAW52" s="286" t="s">
        <v>933</v>
      </c>
      <c r="DAX52" s="286" t="s">
        <v>980</v>
      </c>
      <c r="DAY52" s="285" t="s">
        <v>952</v>
      </c>
      <c r="DAZ52" s="285" t="s">
        <v>981</v>
      </c>
      <c r="DBA52" s="294" t="s">
        <v>982</v>
      </c>
      <c r="DBB52" s="294" t="s">
        <v>983</v>
      </c>
      <c r="DBC52" s="284">
        <v>230000000</v>
      </c>
      <c r="DBD52" s="285" t="s">
        <v>1802</v>
      </c>
      <c r="DBE52" s="286" t="s">
        <v>933</v>
      </c>
      <c r="DBF52" s="286" t="s">
        <v>980</v>
      </c>
      <c r="DBG52" s="285" t="s">
        <v>952</v>
      </c>
      <c r="DBH52" s="285" t="s">
        <v>981</v>
      </c>
      <c r="DBI52" s="294" t="s">
        <v>982</v>
      </c>
      <c r="DBJ52" s="294" t="s">
        <v>983</v>
      </c>
      <c r="DBK52" s="284">
        <v>230000000</v>
      </c>
      <c r="DBL52" s="285" t="s">
        <v>1802</v>
      </c>
      <c r="DBM52" s="286" t="s">
        <v>933</v>
      </c>
      <c r="DBN52" s="286" t="s">
        <v>980</v>
      </c>
      <c r="DBO52" s="285" t="s">
        <v>952</v>
      </c>
      <c r="DBP52" s="285" t="s">
        <v>981</v>
      </c>
      <c r="DBQ52" s="294" t="s">
        <v>982</v>
      </c>
      <c r="DBR52" s="294" t="s">
        <v>983</v>
      </c>
      <c r="DBS52" s="284">
        <v>230000000</v>
      </c>
      <c r="DBT52" s="285" t="s">
        <v>1802</v>
      </c>
      <c r="DBU52" s="286" t="s">
        <v>933</v>
      </c>
      <c r="DBV52" s="286" t="s">
        <v>980</v>
      </c>
      <c r="DBW52" s="285" t="s">
        <v>952</v>
      </c>
      <c r="DBX52" s="285" t="s">
        <v>981</v>
      </c>
      <c r="DBY52" s="294" t="s">
        <v>982</v>
      </c>
      <c r="DBZ52" s="294" t="s">
        <v>983</v>
      </c>
      <c r="DCA52" s="284">
        <v>230000000</v>
      </c>
      <c r="DCB52" s="285" t="s">
        <v>1802</v>
      </c>
      <c r="DCC52" s="286" t="s">
        <v>933</v>
      </c>
      <c r="DCD52" s="286" t="s">
        <v>980</v>
      </c>
      <c r="DCE52" s="285" t="s">
        <v>952</v>
      </c>
      <c r="DCF52" s="285" t="s">
        <v>981</v>
      </c>
      <c r="DCG52" s="294" t="s">
        <v>982</v>
      </c>
      <c r="DCH52" s="294" t="s">
        <v>983</v>
      </c>
      <c r="DCI52" s="284">
        <v>230000000</v>
      </c>
      <c r="DCJ52" s="285" t="s">
        <v>1802</v>
      </c>
      <c r="DCK52" s="286" t="s">
        <v>933</v>
      </c>
      <c r="DCL52" s="286" t="s">
        <v>980</v>
      </c>
      <c r="DCM52" s="285" t="s">
        <v>952</v>
      </c>
      <c r="DCN52" s="285" t="s">
        <v>981</v>
      </c>
      <c r="DCO52" s="294" t="s">
        <v>982</v>
      </c>
      <c r="DCP52" s="294" t="s">
        <v>983</v>
      </c>
      <c r="DCQ52" s="284">
        <v>230000000</v>
      </c>
      <c r="DCR52" s="285" t="s">
        <v>1802</v>
      </c>
      <c r="DCS52" s="286" t="s">
        <v>933</v>
      </c>
      <c r="DCT52" s="286" t="s">
        <v>980</v>
      </c>
      <c r="DCU52" s="285" t="s">
        <v>952</v>
      </c>
      <c r="DCV52" s="285" t="s">
        <v>981</v>
      </c>
      <c r="DCW52" s="294" t="s">
        <v>982</v>
      </c>
      <c r="DCX52" s="294" t="s">
        <v>983</v>
      </c>
      <c r="DCY52" s="284">
        <v>230000000</v>
      </c>
      <c r="DCZ52" s="285" t="s">
        <v>1802</v>
      </c>
      <c r="DDA52" s="286" t="s">
        <v>933</v>
      </c>
      <c r="DDB52" s="286" t="s">
        <v>980</v>
      </c>
      <c r="DDC52" s="285" t="s">
        <v>952</v>
      </c>
      <c r="DDD52" s="285" t="s">
        <v>981</v>
      </c>
      <c r="DDE52" s="294" t="s">
        <v>982</v>
      </c>
      <c r="DDF52" s="294" t="s">
        <v>983</v>
      </c>
      <c r="DDG52" s="284">
        <v>230000000</v>
      </c>
      <c r="DDH52" s="285" t="s">
        <v>1802</v>
      </c>
      <c r="DDI52" s="286" t="s">
        <v>933</v>
      </c>
      <c r="DDJ52" s="286" t="s">
        <v>980</v>
      </c>
      <c r="DDK52" s="285" t="s">
        <v>952</v>
      </c>
      <c r="DDL52" s="285" t="s">
        <v>981</v>
      </c>
      <c r="DDM52" s="294" t="s">
        <v>982</v>
      </c>
      <c r="DDN52" s="294" t="s">
        <v>983</v>
      </c>
      <c r="DDO52" s="284">
        <v>230000000</v>
      </c>
      <c r="DDP52" s="285" t="s">
        <v>1802</v>
      </c>
      <c r="DDQ52" s="286" t="s">
        <v>933</v>
      </c>
      <c r="DDR52" s="286" t="s">
        <v>980</v>
      </c>
      <c r="DDS52" s="285" t="s">
        <v>952</v>
      </c>
      <c r="DDT52" s="285" t="s">
        <v>981</v>
      </c>
      <c r="DDU52" s="294" t="s">
        <v>982</v>
      </c>
      <c r="DDV52" s="294" t="s">
        <v>983</v>
      </c>
      <c r="DDW52" s="284">
        <v>230000000</v>
      </c>
      <c r="DDX52" s="285" t="s">
        <v>1802</v>
      </c>
      <c r="DDY52" s="286" t="s">
        <v>933</v>
      </c>
      <c r="DDZ52" s="286" t="s">
        <v>980</v>
      </c>
      <c r="DEA52" s="285" t="s">
        <v>952</v>
      </c>
      <c r="DEB52" s="285" t="s">
        <v>981</v>
      </c>
      <c r="DEC52" s="294" t="s">
        <v>982</v>
      </c>
      <c r="DED52" s="294" t="s">
        <v>983</v>
      </c>
      <c r="DEE52" s="284">
        <v>230000000</v>
      </c>
      <c r="DEF52" s="285" t="s">
        <v>1802</v>
      </c>
      <c r="DEG52" s="286" t="s">
        <v>933</v>
      </c>
      <c r="DEH52" s="286" t="s">
        <v>980</v>
      </c>
      <c r="DEI52" s="285" t="s">
        <v>952</v>
      </c>
      <c r="DEJ52" s="285" t="s">
        <v>981</v>
      </c>
      <c r="DEK52" s="294" t="s">
        <v>982</v>
      </c>
      <c r="DEL52" s="294" t="s">
        <v>983</v>
      </c>
      <c r="DEM52" s="284">
        <v>230000000</v>
      </c>
      <c r="DEN52" s="285" t="s">
        <v>1802</v>
      </c>
      <c r="DEO52" s="286" t="s">
        <v>933</v>
      </c>
      <c r="DEP52" s="286" t="s">
        <v>980</v>
      </c>
      <c r="DEQ52" s="285" t="s">
        <v>952</v>
      </c>
      <c r="DER52" s="285" t="s">
        <v>981</v>
      </c>
      <c r="DES52" s="294" t="s">
        <v>982</v>
      </c>
      <c r="DET52" s="294" t="s">
        <v>983</v>
      </c>
      <c r="DEU52" s="284">
        <v>230000000</v>
      </c>
      <c r="DEV52" s="285" t="s">
        <v>1802</v>
      </c>
      <c r="DEW52" s="286" t="s">
        <v>933</v>
      </c>
      <c r="DEX52" s="286" t="s">
        <v>980</v>
      </c>
      <c r="DEY52" s="285" t="s">
        <v>952</v>
      </c>
      <c r="DEZ52" s="285" t="s">
        <v>981</v>
      </c>
      <c r="DFA52" s="294" t="s">
        <v>982</v>
      </c>
      <c r="DFB52" s="294" t="s">
        <v>983</v>
      </c>
      <c r="DFC52" s="284">
        <v>230000000</v>
      </c>
      <c r="DFD52" s="285" t="s">
        <v>1802</v>
      </c>
      <c r="DFE52" s="286" t="s">
        <v>933</v>
      </c>
      <c r="DFF52" s="286" t="s">
        <v>980</v>
      </c>
      <c r="DFG52" s="285" t="s">
        <v>952</v>
      </c>
      <c r="DFH52" s="285" t="s">
        <v>981</v>
      </c>
      <c r="DFI52" s="294" t="s">
        <v>982</v>
      </c>
      <c r="DFJ52" s="294" t="s">
        <v>983</v>
      </c>
      <c r="DFK52" s="284">
        <v>230000000</v>
      </c>
      <c r="DFL52" s="285" t="s">
        <v>1802</v>
      </c>
      <c r="DFM52" s="286" t="s">
        <v>933</v>
      </c>
      <c r="DFN52" s="286" t="s">
        <v>980</v>
      </c>
      <c r="DFO52" s="285" t="s">
        <v>952</v>
      </c>
      <c r="DFP52" s="285" t="s">
        <v>981</v>
      </c>
      <c r="DFQ52" s="294" t="s">
        <v>982</v>
      </c>
      <c r="DFR52" s="294" t="s">
        <v>983</v>
      </c>
      <c r="DFS52" s="284">
        <v>230000000</v>
      </c>
      <c r="DFT52" s="285" t="s">
        <v>1802</v>
      </c>
      <c r="DFU52" s="286" t="s">
        <v>933</v>
      </c>
      <c r="DFV52" s="286" t="s">
        <v>980</v>
      </c>
      <c r="DFW52" s="285" t="s">
        <v>952</v>
      </c>
      <c r="DFX52" s="285" t="s">
        <v>981</v>
      </c>
      <c r="DFY52" s="294" t="s">
        <v>982</v>
      </c>
      <c r="DFZ52" s="294" t="s">
        <v>983</v>
      </c>
      <c r="DGA52" s="284">
        <v>230000000</v>
      </c>
      <c r="DGB52" s="285" t="s">
        <v>1802</v>
      </c>
      <c r="DGC52" s="286" t="s">
        <v>933</v>
      </c>
      <c r="DGD52" s="286" t="s">
        <v>980</v>
      </c>
      <c r="DGE52" s="285" t="s">
        <v>952</v>
      </c>
      <c r="DGF52" s="285" t="s">
        <v>981</v>
      </c>
      <c r="DGG52" s="294" t="s">
        <v>982</v>
      </c>
      <c r="DGH52" s="294" t="s">
        <v>983</v>
      </c>
      <c r="DGI52" s="284">
        <v>230000000</v>
      </c>
      <c r="DGJ52" s="285" t="s">
        <v>1802</v>
      </c>
      <c r="DGK52" s="286" t="s">
        <v>933</v>
      </c>
      <c r="DGL52" s="286" t="s">
        <v>980</v>
      </c>
      <c r="DGM52" s="285" t="s">
        <v>952</v>
      </c>
      <c r="DGN52" s="285" t="s">
        <v>981</v>
      </c>
      <c r="DGO52" s="294" t="s">
        <v>982</v>
      </c>
      <c r="DGP52" s="294" t="s">
        <v>983</v>
      </c>
      <c r="DGQ52" s="284">
        <v>230000000</v>
      </c>
      <c r="DGR52" s="285" t="s">
        <v>1802</v>
      </c>
      <c r="DGS52" s="286" t="s">
        <v>933</v>
      </c>
      <c r="DGT52" s="286" t="s">
        <v>980</v>
      </c>
      <c r="DGU52" s="285" t="s">
        <v>952</v>
      </c>
      <c r="DGV52" s="285" t="s">
        <v>981</v>
      </c>
      <c r="DGW52" s="294" t="s">
        <v>982</v>
      </c>
      <c r="DGX52" s="294" t="s">
        <v>983</v>
      </c>
      <c r="DGY52" s="284">
        <v>230000000</v>
      </c>
      <c r="DGZ52" s="285" t="s">
        <v>1802</v>
      </c>
      <c r="DHA52" s="286" t="s">
        <v>933</v>
      </c>
      <c r="DHB52" s="286" t="s">
        <v>980</v>
      </c>
      <c r="DHC52" s="285" t="s">
        <v>952</v>
      </c>
      <c r="DHD52" s="285" t="s">
        <v>981</v>
      </c>
      <c r="DHE52" s="294" t="s">
        <v>982</v>
      </c>
      <c r="DHF52" s="294" t="s">
        <v>983</v>
      </c>
      <c r="DHG52" s="284">
        <v>230000000</v>
      </c>
      <c r="DHH52" s="285" t="s">
        <v>1802</v>
      </c>
      <c r="DHI52" s="286" t="s">
        <v>933</v>
      </c>
      <c r="DHJ52" s="286" t="s">
        <v>980</v>
      </c>
      <c r="DHK52" s="285" t="s">
        <v>952</v>
      </c>
      <c r="DHL52" s="285" t="s">
        <v>981</v>
      </c>
      <c r="DHM52" s="294" t="s">
        <v>982</v>
      </c>
      <c r="DHN52" s="294" t="s">
        <v>983</v>
      </c>
      <c r="DHO52" s="284">
        <v>230000000</v>
      </c>
      <c r="DHP52" s="285" t="s">
        <v>1802</v>
      </c>
      <c r="DHQ52" s="286" t="s">
        <v>933</v>
      </c>
      <c r="DHR52" s="286" t="s">
        <v>980</v>
      </c>
      <c r="DHS52" s="285" t="s">
        <v>952</v>
      </c>
      <c r="DHT52" s="285" t="s">
        <v>981</v>
      </c>
      <c r="DHU52" s="294" t="s">
        <v>982</v>
      </c>
      <c r="DHV52" s="294" t="s">
        <v>983</v>
      </c>
      <c r="DHW52" s="284">
        <v>230000000</v>
      </c>
      <c r="DHX52" s="285" t="s">
        <v>1802</v>
      </c>
      <c r="DHY52" s="286" t="s">
        <v>933</v>
      </c>
      <c r="DHZ52" s="286" t="s">
        <v>980</v>
      </c>
      <c r="DIA52" s="285" t="s">
        <v>952</v>
      </c>
      <c r="DIB52" s="285" t="s">
        <v>981</v>
      </c>
      <c r="DIC52" s="294" t="s">
        <v>982</v>
      </c>
      <c r="DID52" s="294" t="s">
        <v>983</v>
      </c>
      <c r="DIE52" s="284">
        <v>230000000</v>
      </c>
      <c r="DIF52" s="285" t="s">
        <v>1802</v>
      </c>
      <c r="DIG52" s="286" t="s">
        <v>933</v>
      </c>
      <c r="DIH52" s="286" t="s">
        <v>980</v>
      </c>
      <c r="DII52" s="285" t="s">
        <v>952</v>
      </c>
      <c r="DIJ52" s="285" t="s">
        <v>981</v>
      </c>
      <c r="DIK52" s="294" t="s">
        <v>982</v>
      </c>
      <c r="DIL52" s="294" t="s">
        <v>983</v>
      </c>
      <c r="DIM52" s="284">
        <v>230000000</v>
      </c>
      <c r="DIN52" s="285" t="s">
        <v>1802</v>
      </c>
      <c r="DIO52" s="286" t="s">
        <v>933</v>
      </c>
      <c r="DIP52" s="286" t="s">
        <v>980</v>
      </c>
      <c r="DIQ52" s="285" t="s">
        <v>952</v>
      </c>
      <c r="DIR52" s="285" t="s">
        <v>981</v>
      </c>
      <c r="DIS52" s="294" t="s">
        <v>982</v>
      </c>
      <c r="DIT52" s="294" t="s">
        <v>983</v>
      </c>
      <c r="DIU52" s="284">
        <v>230000000</v>
      </c>
      <c r="DIV52" s="285" t="s">
        <v>1802</v>
      </c>
      <c r="DIW52" s="286" t="s">
        <v>933</v>
      </c>
      <c r="DIX52" s="286" t="s">
        <v>980</v>
      </c>
      <c r="DIY52" s="285" t="s">
        <v>952</v>
      </c>
      <c r="DIZ52" s="285" t="s">
        <v>981</v>
      </c>
      <c r="DJA52" s="294" t="s">
        <v>982</v>
      </c>
      <c r="DJB52" s="294" t="s">
        <v>983</v>
      </c>
      <c r="DJC52" s="284">
        <v>230000000</v>
      </c>
      <c r="DJD52" s="285" t="s">
        <v>1802</v>
      </c>
      <c r="DJE52" s="286" t="s">
        <v>933</v>
      </c>
      <c r="DJF52" s="286" t="s">
        <v>980</v>
      </c>
      <c r="DJG52" s="285" t="s">
        <v>952</v>
      </c>
      <c r="DJH52" s="285" t="s">
        <v>981</v>
      </c>
      <c r="DJI52" s="294" t="s">
        <v>982</v>
      </c>
      <c r="DJJ52" s="294" t="s">
        <v>983</v>
      </c>
      <c r="DJK52" s="284">
        <v>230000000</v>
      </c>
      <c r="DJL52" s="285" t="s">
        <v>1802</v>
      </c>
      <c r="DJM52" s="286" t="s">
        <v>933</v>
      </c>
      <c r="DJN52" s="286" t="s">
        <v>980</v>
      </c>
      <c r="DJO52" s="285" t="s">
        <v>952</v>
      </c>
      <c r="DJP52" s="285" t="s">
        <v>981</v>
      </c>
      <c r="DJQ52" s="294" t="s">
        <v>982</v>
      </c>
      <c r="DJR52" s="294" t="s">
        <v>983</v>
      </c>
      <c r="DJS52" s="284">
        <v>230000000</v>
      </c>
      <c r="DJT52" s="285" t="s">
        <v>1802</v>
      </c>
      <c r="DJU52" s="286" t="s">
        <v>933</v>
      </c>
      <c r="DJV52" s="286" t="s">
        <v>980</v>
      </c>
      <c r="DJW52" s="285" t="s">
        <v>952</v>
      </c>
      <c r="DJX52" s="285" t="s">
        <v>981</v>
      </c>
      <c r="DJY52" s="294" t="s">
        <v>982</v>
      </c>
      <c r="DJZ52" s="294" t="s">
        <v>983</v>
      </c>
      <c r="DKA52" s="284">
        <v>230000000</v>
      </c>
      <c r="DKB52" s="285" t="s">
        <v>1802</v>
      </c>
      <c r="DKC52" s="286" t="s">
        <v>933</v>
      </c>
      <c r="DKD52" s="286" t="s">
        <v>980</v>
      </c>
      <c r="DKE52" s="285" t="s">
        <v>952</v>
      </c>
      <c r="DKF52" s="285" t="s">
        <v>981</v>
      </c>
      <c r="DKG52" s="294" t="s">
        <v>982</v>
      </c>
      <c r="DKH52" s="294" t="s">
        <v>983</v>
      </c>
      <c r="DKI52" s="284">
        <v>230000000</v>
      </c>
      <c r="DKJ52" s="285" t="s">
        <v>1802</v>
      </c>
      <c r="DKK52" s="286" t="s">
        <v>933</v>
      </c>
      <c r="DKL52" s="286" t="s">
        <v>980</v>
      </c>
      <c r="DKM52" s="285" t="s">
        <v>952</v>
      </c>
      <c r="DKN52" s="285" t="s">
        <v>981</v>
      </c>
      <c r="DKO52" s="294" t="s">
        <v>982</v>
      </c>
      <c r="DKP52" s="294" t="s">
        <v>983</v>
      </c>
      <c r="DKQ52" s="284">
        <v>230000000</v>
      </c>
      <c r="DKR52" s="285" t="s">
        <v>1802</v>
      </c>
      <c r="DKS52" s="286" t="s">
        <v>933</v>
      </c>
      <c r="DKT52" s="286" t="s">
        <v>980</v>
      </c>
      <c r="DKU52" s="285" t="s">
        <v>952</v>
      </c>
      <c r="DKV52" s="285" t="s">
        <v>981</v>
      </c>
      <c r="DKW52" s="294" t="s">
        <v>982</v>
      </c>
      <c r="DKX52" s="294" t="s">
        <v>983</v>
      </c>
      <c r="DKY52" s="284">
        <v>230000000</v>
      </c>
      <c r="DKZ52" s="285" t="s">
        <v>1802</v>
      </c>
      <c r="DLA52" s="286" t="s">
        <v>933</v>
      </c>
      <c r="DLB52" s="286" t="s">
        <v>980</v>
      </c>
      <c r="DLC52" s="285" t="s">
        <v>952</v>
      </c>
      <c r="DLD52" s="285" t="s">
        <v>981</v>
      </c>
      <c r="DLE52" s="294" t="s">
        <v>982</v>
      </c>
      <c r="DLF52" s="294" t="s">
        <v>983</v>
      </c>
      <c r="DLG52" s="284">
        <v>230000000</v>
      </c>
      <c r="DLH52" s="285" t="s">
        <v>1802</v>
      </c>
      <c r="DLI52" s="286" t="s">
        <v>933</v>
      </c>
      <c r="DLJ52" s="286" t="s">
        <v>980</v>
      </c>
      <c r="DLK52" s="285" t="s">
        <v>952</v>
      </c>
      <c r="DLL52" s="285" t="s">
        <v>981</v>
      </c>
      <c r="DLM52" s="294" t="s">
        <v>982</v>
      </c>
      <c r="DLN52" s="294" t="s">
        <v>983</v>
      </c>
      <c r="DLO52" s="284">
        <v>230000000</v>
      </c>
      <c r="DLP52" s="285" t="s">
        <v>1802</v>
      </c>
      <c r="DLQ52" s="286" t="s">
        <v>933</v>
      </c>
      <c r="DLR52" s="286" t="s">
        <v>980</v>
      </c>
      <c r="DLS52" s="285" t="s">
        <v>952</v>
      </c>
      <c r="DLT52" s="285" t="s">
        <v>981</v>
      </c>
      <c r="DLU52" s="294" t="s">
        <v>982</v>
      </c>
      <c r="DLV52" s="294" t="s">
        <v>983</v>
      </c>
      <c r="DLW52" s="284">
        <v>230000000</v>
      </c>
      <c r="DLX52" s="285" t="s">
        <v>1802</v>
      </c>
      <c r="DLY52" s="286" t="s">
        <v>933</v>
      </c>
      <c r="DLZ52" s="286" t="s">
        <v>980</v>
      </c>
      <c r="DMA52" s="285" t="s">
        <v>952</v>
      </c>
      <c r="DMB52" s="285" t="s">
        <v>981</v>
      </c>
      <c r="DMC52" s="294" t="s">
        <v>982</v>
      </c>
      <c r="DMD52" s="294" t="s">
        <v>983</v>
      </c>
      <c r="DME52" s="284">
        <v>230000000</v>
      </c>
      <c r="DMF52" s="285" t="s">
        <v>1802</v>
      </c>
      <c r="DMG52" s="286" t="s">
        <v>933</v>
      </c>
      <c r="DMH52" s="286" t="s">
        <v>980</v>
      </c>
      <c r="DMI52" s="285" t="s">
        <v>952</v>
      </c>
      <c r="DMJ52" s="285" t="s">
        <v>981</v>
      </c>
      <c r="DMK52" s="294" t="s">
        <v>982</v>
      </c>
      <c r="DML52" s="294" t="s">
        <v>983</v>
      </c>
      <c r="DMM52" s="284">
        <v>230000000</v>
      </c>
      <c r="DMN52" s="285" t="s">
        <v>1802</v>
      </c>
      <c r="DMO52" s="286" t="s">
        <v>933</v>
      </c>
      <c r="DMP52" s="286" t="s">
        <v>980</v>
      </c>
      <c r="DMQ52" s="285" t="s">
        <v>952</v>
      </c>
      <c r="DMR52" s="285" t="s">
        <v>981</v>
      </c>
      <c r="DMS52" s="294" t="s">
        <v>982</v>
      </c>
      <c r="DMT52" s="294" t="s">
        <v>983</v>
      </c>
      <c r="DMU52" s="284">
        <v>230000000</v>
      </c>
      <c r="DMV52" s="285" t="s">
        <v>1802</v>
      </c>
      <c r="DMW52" s="286" t="s">
        <v>933</v>
      </c>
      <c r="DMX52" s="286" t="s">
        <v>980</v>
      </c>
      <c r="DMY52" s="285" t="s">
        <v>952</v>
      </c>
      <c r="DMZ52" s="285" t="s">
        <v>981</v>
      </c>
      <c r="DNA52" s="294" t="s">
        <v>982</v>
      </c>
      <c r="DNB52" s="294" t="s">
        <v>983</v>
      </c>
      <c r="DNC52" s="284">
        <v>230000000</v>
      </c>
      <c r="DND52" s="285" t="s">
        <v>1802</v>
      </c>
      <c r="DNE52" s="286" t="s">
        <v>933</v>
      </c>
      <c r="DNF52" s="286" t="s">
        <v>980</v>
      </c>
      <c r="DNG52" s="285" t="s">
        <v>952</v>
      </c>
      <c r="DNH52" s="285" t="s">
        <v>981</v>
      </c>
      <c r="DNI52" s="294" t="s">
        <v>982</v>
      </c>
      <c r="DNJ52" s="294" t="s">
        <v>983</v>
      </c>
      <c r="DNK52" s="284">
        <v>230000000</v>
      </c>
      <c r="DNL52" s="285" t="s">
        <v>1802</v>
      </c>
      <c r="DNM52" s="286" t="s">
        <v>933</v>
      </c>
      <c r="DNN52" s="286" t="s">
        <v>980</v>
      </c>
      <c r="DNO52" s="285" t="s">
        <v>952</v>
      </c>
      <c r="DNP52" s="285" t="s">
        <v>981</v>
      </c>
      <c r="DNQ52" s="294" t="s">
        <v>982</v>
      </c>
      <c r="DNR52" s="294" t="s">
        <v>983</v>
      </c>
      <c r="DNS52" s="284">
        <v>230000000</v>
      </c>
      <c r="DNT52" s="285" t="s">
        <v>1802</v>
      </c>
      <c r="DNU52" s="286" t="s">
        <v>933</v>
      </c>
      <c r="DNV52" s="286" t="s">
        <v>980</v>
      </c>
      <c r="DNW52" s="285" t="s">
        <v>952</v>
      </c>
      <c r="DNX52" s="285" t="s">
        <v>981</v>
      </c>
      <c r="DNY52" s="294" t="s">
        <v>982</v>
      </c>
      <c r="DNZ52" s="294" t="s">
        <v>983</v>
      </c>
      <c r="DOA52" s="284">
        <v>230000000</v>
      </c>
      <c r="DOB52" s="285" t="s">
        <v>1802</v>
      </c>
      <c r="DOC52" s="286" t="s">
        <v>933</v>
      </c>
      <c r="DOD52" s="286" t="s">
        <v>980</v>
      </c>
      <c r="DOE52" s="285" t="s">
        <v>952</v>
      </c>
      <c r="DOF52" s="285" t="s">
        <v>981</v>
      </c>
      <c r="DOG52" s="294" t="s">
        <v>982</v>
      </c>
      <c r="DOH52" s="294" t="s">
        <v>983</v>
      </c>
      <c r="DOI52" s="284">
        <v>230000000</v>
      </c>
      <c r="DOJ52" s="285" t="s">
        <v>1802</v>
      </c>
      <c r="DOK52" s="286" t="s">
        <v>933</v>
      </c>
      <c r="DOL52" s="286" t="s">
        <v>980</v>
      </c>
      <c r="DOM52" s="285" t="s">
        <v>952</v>
      </c>
      <c r="DON52" s="285" t="s">
        <v>981</v>
      </c>
      <c r="DOO52" s="294" t="s">
        <v>982</v>
      </c>
      <c r="DOP52" s="294" t="s">
        <v>983</v>
      </c>
      <c r="DOQ52" s="284">
        <v>230000000</v>
      </c>
      <c r="DOR52" s="285" t="s">
        <v>1802</v>
      </c>
      <c r="DOS52" s="286" t="s">
        <v>933</v>
      </c>
      <c r="DOT52" s="286" t="s">
        <v>980</v>
      </c>
      <c r="DOU52" s="285" t="s">
        <v>952</v>
      </c>
      <c r="DOV52" s="285" t="s">
        <v>981</v>
      </c>
      <c r="DOW52" s="294" t="s">
        <v>982</v>
      </c>
      <c r="DOX52" s="294" t="s">
        <v>983</v>
      </c>
      <c r="DOY52" s="284">
        <v>230000000</v>
      </c>
      <c r="DOZ52" s="285" t="s">
        <v>1802</v>
      </c>
      <c r="DPA52" s="286" t="s">
        <v>933</v>
      </c>
      <c r="DPB52" s="286" t="s">
        <v>980</v>
      </c>
      <c r="DPC52" s="285" t="s">
        <v>952</v>
      </c>
      <c r="DPD52" s="285" t="s">
        <v>981</v>
      </c>
      <c r="DPE52" s="294" t="s">
        <v>982</v>
      </c>
      <c r="DPF52" s="294" t="s">
        <v>983</v>
      </c>
      <c r="DPG52" s="284">
        <v>230000000</v>
      </c>
      <c r="DPH52" s="285" t="s">
        <v>1802</v>
      </c>
      <c r="DPI52" s="286" t="s">
        <v>933</v>
      </c>
      <c r="DPJ52" s="286" t="s">
        <v>980</v>
      </c>
      <c r="DPK52" s="285" t="s">
        <v>952</v>
      </c>
      <c r="DPL52" s="285" t="s">
        <v>981</v>
      </c>
      <c r="DPM52" s="294" t="s">
        <v>982</v>
      </c>
      <c r="DPN52" s="294" t="s">
        <v>983</v>
      </c>
      <c r="DPO52" s="284">
        <v>230000000</v>
      </c>
      <c r="DPP52" s="285" t="s">
        <v>1802</v>
      </c>
      <c r="DPQ52" s="286" t="s">
        <v>933</v>
      </c>
      <c r="DPR52" s="286" t="s">
        <v>980</v>
      </c>
      <c r="DPS52" s="285" t="s">
        <v>952</v>
      </c>
      <c r="DPT52" s="285" t="s">
        <v>981</v>
      </c>
      <c r="DPU52" s="294" t="s">
        <v>982</v>
      </c>
      <c r="DPV52" s="294" t="s">
        <v>983</v>
      </c>
      <c r="DPW52" s="284">
        <v>230000000</v>
      </c>
      <c r="DPX52" s="285" t="s">
        <v>1802</v>
      </c>
      <c r="DPY52" s="286" t="s">
        <v>933</v>
      </c>
      <c r="DPZ52" s="286" t="s">
        <v>980</v>
      </c>
      <c r="DQA52" s="285" t="s">
        <v>952</v>
      </c>
      <c r="DQB52" s="285" t="s">
        <v>981</v>
      </c>
      <c r="DQC52" s="294" t="s">
        <v>982</v>
      </c>
      <c r="DQD52" s="294" t="s">
        <v>983</v>
      </c>
      <c r="DQE52" s="284">
        <v>230000000</v>
      </c>
      <c r="DQF52" s="285" t="s">
        <v>1802</v>
      </c>
      <c r="DQG52" s="286" t="s">
        <v>933</v>
      </c>
      <c r="DQH52" s="286" t="s">
        <v>980</v>
      </c>
      <c r="DQI52" s="285" t="s">
        <v>952</v>
      </c>
      <c r="DQJ52" s="285" t="s">
        <v>981</v>
      </c>
      <c r="DQK52" s="294" t="s">
        <v>982</v>
      </c>
      <c r="DQL52" s="294" t="s">
        <v>983</v>
      </c>
      <c r="DQM52" s="284">
        <v>230000000</v>
      </c>
      <c r="DQN52" s="285" t="s">
        <v>1802</v>
      </c>
      <c r="DQO52" s="286" t="s">
        <v>933</v>
      </c>
      <c r="DQP52" s="286" t="s">
        <v>980</v>
      </c>
      <c r="DQQ52" s="285" t="s">
        <v>952</v>
      </c>
      <c r="DQR52" s="285" t="s">
        <v>981</v>
      </c>
      <c r="DQS52" s="294" t="s">
        <v>982</v>
      </c>
      <c r="DQT52" s="294" t="s">
        <v>983</v>
      </c>
      <c r="DQU52" s="284">
        <v>230000000</v>
      </c>
      <c r="DQV52" s="285" t="s">
        <v>1802</v>
      </c>
      <c r="DQW52" s="286" t="s">
        <v>933</v>
      </c>
      <c r="DQX52" s="286" t="s">
        <v>980</v>
      </c>
      <c r="DQY52" s="285" t="s">
        <v>952</v>
      </c>
      <c r="DQZ52" s="285" t="s">
        <v>981</v>
      </c>
      <c r="DRA52" s="294" t="s">
        <v>982</v>
      </c>
      <c r="DRB52" s="294" t="s">
        <v>983</v>
      </c>
      <c r="DRC52" s="284">
        <v>230000000</v>
      </c>
      <c r="DRD52" s="285" t="s">
        <v>1802</v>
      </c>
      <c r="DRE52" s="286" t="s">
        <v>933</v>
      </c>
      <c r="DRF52" s="286" t="s">
        <v>980</v>
      </c>
      <c r="DRG52" s="285" t="s">
        <v>952</v>
      </c>
      <c r="DRH52" s="285" t="s">
        <v>981</v>
      </c>
      <c r="DRI52" s="294" t="s">
        <v>982</v>
      </c>
      <c r="DRJ52" s="294" t="s">
        <v>983</v>
      </c>
      <c r="DRK52" s="284">
        <v>230000000</v>
      </c>
      <c r="DRL52" s="285" t="s">
        <v>1802</v>
      </c>
      <c r="DRM52" s="286" t="s">
        <v>933</v>
      </c>
      <c r="DRN52" s="286" t="s">
        <v>980</v>
      </c>
      <c r="DRO52" s="285" t="s">
        <v>952</v>
      </c>
      <c r="DRP52" s="285" t="s">
        <v>981</v>
      </c>
      <c r="DRQ52" s="294" t="s">
        <v>982</v>
      </c>
      <c r="DRR52" s="294" t="s">
        <v>983</v>
      </c>
      <c r="DRS52" s="284">
        <v>230000000</v>
      </c>
      <c r="DRT52" s="285" t="s">
        <v>1802</v>
      </c>
      <c r="DRU52" s="286" t="s">
        <v>933</v>
      </c>
      <c r="DRV52" s="286" t="s">
        <v>980</v>
      </c>
      <c r="DRW52" s="285" t="s">
        <v>952</v>
      </c>
      <c r="DRX52" s="285" t="s">
        <v>981</v>
      </c>
      <c r="DRY52" s="294" t="s">
        <v>982</v>
      </c>
      <c r="DRZ52" s="294" t="s">
        <v>983</v>
      </c>
      <c r="DSA52" s="284">
        <v>230000000</v>
      </c>
      <c r="DSB52" s="285" t="s">
        <v>1802</v>
      </c>
      <c r="DSC52" s="286" t="s">
        <v>933</v>
      </c>
      <c r="DSD52" s="286" t="s">
        <v>980</v>
      </c>
      <c r="DSE52" s="285" t="s">
        <v>952</v>
      </c>
      <c r="DSF52" s="285" t="s">
        <v>981</v>
      </c>
      <c r="DSG52" s="294" t="s">
        <v>982</v>
      </c>
      <c r="DSH52" s="294" t="s">
        <v>983</v>
      </c>
      <c r="DSI52" s="284">
        <v>230000000</v>
      </c>
      <c r="DSJ52" s="285" t="s">
        <v>1802</v>
      </c>
      <c r="DSK52" s="286" t="s">
        <v>933</v>
      </c>
      <c r="DSL52" s="286" t="s">
        <v>980</v>
      </c>
      <c r="DSM52" s="285" t="s">
        <v>952</v>
      </c>
      <c r="DSN52" s="285" t="s">
        <v>981</v>
      </c>
      <c r="DSO52" s="294" t="s">
        <v>982</v>
      </c>
      <c r="DSP52" s="294" t="s">
        <v>983</v>
      </c>
      <c r="DSQ52" s="284">
        <v>230000000</v>
      </c>
      <c r="DSR52" s="285" t="s">
        <v>1802</v>
      </c>
      <c r="DSS52" s="286" t="s">
        <v>933</v>
      </c>
      <c r="DST52" s="286" t="s">
        <v>980</v>
      </c>
      <c r="DSU52" s="285" t="s">
        <v>952</v>
      </c>
      <c r="DSV52" s="285" t="s">
        <v>981</v>
      </c>
      <c r="DSW52" s="294" t="s">
        <v>982</v>
      </c>
      <c r="DSX52" s="294" t="s">
        <v>983</v>
      </c>
      <c r="DSY52" s="284">
        <v>230000000</v>
      </c>
      <c r="DSZ52" s="285" t="s">
        <v>1802</v>
      </c>
      <c r="DTA52" s="286" t="s">
        <v>933</v>
      </c>
      <c r="DTB52" s="286" t="s">
        <v>980</v>
      </c>
      <c r="DTC52" s="285" t="s">
        <v>952</v>
      </c>
      <c r="DTD52" s="285" t="s">
        <v>981</v>
      </c>
      <c r="DTE52" s="294" t="s">
        <v>982</v>
      </c>
      <c r="DTF52" s="294" t="s">
        <v>983</v>
      </c>
      <c r="DTG52" s="284">
        <v>230000000</v>
      </c>
      <c r="DTH52" s="285" t="s">
        <v>1802</v>
      </c>
      <c r="DTI52" s="286" t="s">
        <v>933</v>
      </c>
      <c r="DTJ52" s="286" t="s">
        <v>980</v>
      </c>
      <c r="DTK52" s="285" t="s">
        <v>952</v>
      </c>
      <c r="DTL52" s="285" t="s">
        <v>981</v>
      </c>
      <c r="DTM52" s="294" t="s">
        <v>982</v>
      </c>
      <c r="DTN52" s="294" t="s">
        <v>983</v>
      </c>
      <c r="DTO52" s="284">
        <v>230000000</v>
      </c>
      <c r="DTP52" s="285" t="s">
        <v>1802</v>
      </c>
      <c r="DTQ52" s="286" t="s">
        <v>933</v>
      </c>
      <c r="DTR52" s="286" t="s">
        <v>980</v>
      </c>
      <c r="DTS52" s="285" t="s">
        <v>952</v>
      </c>
      <c r="DTT52" s="285" t="s">
        <v>981</v>
      </c>
      <c r="DTU52" s="294" t="s">
        <v>982</v>
      </c>
      <c r="DTV52" s="294" t="s">
        <v>983</v>
      </c>
      <c r="DTW52" s="284">
        <v>230000000</v>
      </c>
      <c r="DTX52" s="285" t="s">
        <v>1802</v>
      </c>
      <c r="DTY52" s="286" t="s">
        <v>933</v>
      </c>
      <c r="DTZ52" s="286" t="s">
        <v>980</v>
      </c>
      <c r="DUA52" s="285" t="s">
        <v>952</v>
      </c>
      <c r="DUB52" s="285" t="s">
        <v>981</v>
      </c>
      <c r="DUC52" s="294" t="s">
        <v>982</v>
      </c>
      <c r="DUD52" s="294" t="s">
        <v>983</v>
      </c>
      <c r="DUE52" s="284">
        <v>230000000</v>
      </c>
      <c r="DUF52" s="285" t="s">
        <v>1802</v>
      </c>
      <c r="DUG52" s="286" t="s">
        <v>933</v>
      </c>
      <c r="DUH52" s="286" t="s">
        <v>980</v>
      </c>
      <c r="DUI52" s="285" t="s">
        <v>952</v>
      </c>
      <c r="DUJ52" s="285" t="s">
        <v>981</v>
      </c>
      <c r="DUK52" s="294" t="s">
        <v>982</v>
      </c>
      <c r="DUL52" s="294" t="s">
        <v>983</v>
      </c>
      <c r="DUM52" s="284">
        <v>230000000</v>
      </c>
      <c r="DUN52" s="285" t="s">
        <v>1802</v>
      </c>
      <c r="DUO52" s="286" t="s">
        <v>933</v>
      </c>
      <c r="DUP52" s="286" t="s">
        <v>980</v>
      </c>
      <c r="DUQ52" s="285" t="s">
        <v>952</v>
      </c>
      <c r="DUR52" s="285" t="s">
        <v>981</v>
      </c>
      <c r="DUS52" s="294" t="s">
        <v>982</v>
      </c>
      <c r="DUT52" s="294" t="s">
        <v>983</v>
      </c>
      <c r="DUU52" s="284">
        <v>230000000</v>
      </c>
      <c r="DUV52" s="285" t="s">
        <v>1802</v>
      </c>
      <c r="DUW52" s="286" t="s">
        <v>933</v>
      </c>
      <c r="DUX52" s="286" t="s">
        <v>980</v>
      </c>
      <c r="DUY52" s="285" t="s">
        <v>952</v>
      </c>
      <c r="DUZ52" s="285" t="s">
        <v>981</v>
      </c>
      <c r="DVA52" s="294" t="s">
        <v>982</v>
      </c>
      <c r="DVB52" s="294" t="s">
        <v>983</v>
      </c>
      <c r="DVC52" s="284">
        <v>230000000</v>
      </c>
      <c r="DVD52" s="285" t="s">
        <v>1802</v>
      </c>
      <c r="DVE52" s="286" t="s">
        <v>933</v>
      </c>
      <c r="DVF52" s="286" t="s">
        <v>980</v>
      </c>
      <c r="DVG52" s="285" t="s">
        <v>952</v>
      </c>
      <c r="DVH52" s="285" t="s">
        <v>981</v>
      </c>
      <c r="DVI52" s="294" t="s">
        <v>982</v>
      </c>
      <c r="DVJ52" s="294" t="s">
        <v>983</v>
      </c>
      <c r="DVK52" s="284">
        <v>230000000</v>
      </c>
      <c r="DVL52" s="285" t="s">
        <v>1802</v>
      </c>
      <c r="DVM52" s="286" t="s">
        <v>933</v>
      </c>
      <c r="DVN52" s="286" t="s">
        <v>980</v>
      </c>
      <c r="DVO52" s="285" t="s">
        <v>952</v>
      </c>
      <c r="DVP52" s="285" t="s">
        <v>981</v>
      </c>
      <c r="DVQ52" s="294" t="s">
        <v>982</v>
      </c>
      <c r="DVR52" s="294" t="s">
        <v>983</v>
      </c>
      <c r="DVS52" s="284">
        <v>230000000</v>
      </c>
      <c r="DVT52" s="285" t="s">
        <v>1802</v>
      </c>
      <c r="DVU52" s="286" t="s">
        <v>933</v>
      </c>
      <c r="DVV52" s="286" t="s">
        <v>980</v>
      </c>
      <c r="DVW52" s="285" t="s">
        <v>952</v>
      </c>
      <c r="DVX52" s="285" t="s">
        <v>981</v>
      </c>
      <c r="DVY52" s="294" t="s">
        <v>982</v>
      </c>
      <c r="DVZ52" s="294" t="s">
        <v>983</v>
      </c>
      <c r="DWA52" s="284">
        <v>230000000</v>
      </c>
      <c r="DWB52" s="285" t="s">
        <v>1802</v>
      </c>
      <c r="DWC52" s="286" t="s">
        <v>933</v>
      </c>
      <c r="DWD52" s="286" t="s">
        <v>980</v>
      </c>
      <c r="DWE52" s="285" t="s">
        <v>952</v>
      </c>
      <c r="DWF52" s="285" t="s">
        <v>981</v>
      </c>
      <c r="DWG52" s="294" t="s">
        <v>982</v>
      </c>
      <c r="DWH52" s="294" t="s">
        <v>983</v>
      </c>
      <c r="DWI52" s="284">
        <v>230000000</v>
      </c>
      <c r="DWJ52" s="285" t="s">
        <v>1802</v>
      </c>
      <c r="DWK52" s="286" t="s">
        <v>933</v>
      </c>
      <c r="DWL52" s="286" t="s">
        <v>980</v>
      </c>
      <c r="DWM52" s="285" t="s">
        <v>952</v>
      </c>
      <c r="DWN52" s="285" t="s">
        <v>981</v>
      </c>
      <c r="DWO52" s="294" t="s">
        <v>982</v>
      </c>
      <c r="DWP52" s="294" t="s">
        <v>983</v>
      </c>
      <c r="DWQ52" s="284">
        <v>230000000</v>
      </c>
      <c r="DWR52" s="285" t="s">
        <v>1802</v>
      </c>
      <c r="DWS52" s="286" t="s">
        <v>933</v>
      </c>
      <c r="DWT52" s="286" t="s">
        <v>980</v>
      </c>
      <c r="DWU52" s="285" t="s">
        <v>952</v>
      </c>
      <c r="DWV52" s="285" t="s">
        <v>981</v>
      </c>
      <c r="DWW52" s="294" t="s">
        <v>982</v>
      </c>
      <c r="DWX52" s="294" t="s">
        <v>983</v>
      </c>
      <c r="DWY52" s="284">
        <v>230000000</v>
      </c>
      <c r="DWZ52" s="285" t="s">
        <v>1802</v>
      </c>
      <c r="DXA52" s="286" t="s">
        <v>933</v>
      </c>
      <c r="DXB52" s="286" t="s">
        <v>980</v>
      </c>
      <c r="DXC52" s="285" t="s">
        <v>952</v>
      </c>
      <c r="DXD52" s="285" t="s">
        <v>981</v>
      </c>
      <c r="DXE52" s="294" t="s">
        <v>982</v>
      </c>
      <c r="DXF52" s="294" t="s">
        <v>983</v>
      </c>
      <c r="DXG52" s="284">
        <v>230000000</v>
      </c>
      <c r="DXH52" s="285" t="s">
        <v>1802</v>
      </c>
      <c r="DXI52" s="286" t="s">
        <v>933</v>
      </c>
      <c r="DXJ52" s="286" t="s">
        <v>980</v>
      </c>
      <c r="DXK52" s="285" t="s">
        <v>952</v>
      </c>
      <c r="DXL52" s="285" t="s">
        <v>981</v>
      </c>
      <c r="DXM52" s="294" t="s">
        <v>982</v>
      </c>
      <c r="DXN52" s="294" t="s">
        <v>983</v>
      </c>
      <c r="DXO52" s="284">
        <v>230000000</v>
      </c>
      <c r="DXP52" s="285" t="s">
        <v>1802</v>
      </c>
      <c r="DXQ52" s="286" t="s">
        <v>933</v>
      </c>
      <c r="DXR52" s="286" t="s">
        <v>980</v>
      </c>
      <c r="DXS52" s="285" t="s">
        <v>952</v>
      </c>
      <c r="DXT52" s="285" t="s">
        <v>981</v>
      </c>
      <c r="DXU52" s="294" t="s">
        <v>982</v>
      </c>
      <c r="DXV52" s="294" t="s">
        <v>983</v>
      </c>
      <c r="DXW52" s="284">
        <v>230000000</v>
      </c>
      <c r="DXX52" s="285" t="s">
        <v>1802</v>
      </c>
      <c r="DXY52" s="286" t="s">
        <v>933</v>
      </c>
      <c r="DXZ52" s="286" t="s">
        <v>980</v>
      </c>
      <c r="DYA52" s="285" t="s">
        <v>952</v>
      </c>
      <c r="DYB52" s="285" t="s">
        <v>981</v>
      </c>
      <c r="DYC52" s="294" t="s">
        <v>982</v>
      </c>
      <c r="DYD52" s="294" t="s">
        <v>983</v>
      </c>
      <c r="DYE52" s="284">
        <v>230000000</v>
      </c>
      <c r="DYF52" s="285" t="s">
        <v>1802</v>
      </c>
      <c r="DYG52" s="286" t="s">
        <v>933</v>
      </c>
      <c r="DYH52" s="286" t="s">
        <v>980</v>
      </c>
      <c r="DYI52" s="285" t="s">
        <v>952</v>
      </c>
      <c r="DYJ52" s="285" t="s">
        <v>981</v>
      </c>
      <c r="DYK52" s="294" t="s">
        <v>982</v>
      </c>
      <c r="DYL52" s="294" t="s">
        <v>983</v>
      </c>
      <c r="DYM52" s="284">
        <v>230000000</v>
      </c>
      <c r="DYN52" s="285" t="s">
        <v>1802</v>
      </c>
      <c r="DYO52" s="286" t="s">
        <v>933</v>
      </c>
      <c r="DYP52" s="286" t="s">
        <v>980</v>
      </c>
      <c r="DYQ52" s="285" t="s">
        <v>952</v>
      </c>
      <c r="DYR52" s="285" t="s">
        <v>981</v>
      </c>
      <c r="DYS52" s="294" t="s">
        <v>982</v>
      </c>
      <c r="DYT52" s="294" t="s">
        <v>983</v>
      </c>
      <c r="DYU52" s="284">
        <v>230000000</v>
      </c>
      <c r="DYV52" s="285" t="s">
        <v>1802</v>
      </c>
      <c r="DYW52" s="286" t="s">
        <v>933</v>
      </c>
      <c r="DYX52" s="286" t="s">
        <v>980</v>
      </c>
      <c r="DYY52" s="285" t="s">
        <v>952</v>
      </c>
      <c r="DYZ52" s="285" t="s">
        <v>981</v>
      </c>
      <c r="DZA52" s="294" t="s">
        <v>982</v>
      </c>
      <c r="DZB52" s="294" t="s">
        <v>983</v>
      </c>
      <c r="DZC52" s="284">
        <v>230000000</v>
      </c>
      <c r="DZD52" s="285" t="s">
        <v>1802</v>
      </c>
      <c r="DZE52" s="286" t="s">
        <v>933</v>
      </c>
      <c r="DZF52" s="286" t="s">
        <v>980</v>
      </c>
      <c r="DZG52" s="285" t="s">
        <v>952</v>
      </c>
      <c r="DZH52" s="285" t="s">
        <v>981</v>
      </c>
      <c r="DZI52" s="294" t="s">
        <v>982</v>
      </c>
      <c r="DZJ52" s="294" t="s">
        <v>983</v>
      </c>
      <c r="DZK52" s="284">
        <v>230000000</v>
      </c>
      <c r="DZL52" s="285" t="s">
        <v>1802</v>
      </c>
      <c r="DZM52" s="286" t="s">
        <v>933</v>
      </c>
      <c r="DZN52" s="286" t="s">
        <v>980</v>
      </c>
      <c r="DZO52" s="285" t="s">
        <v>952</v>
      </c>
      <c r="DZP52" s="285" t="s">
        <v>981</v>
      </c>
      <c r="DZQ52" s="294" t="s">
        <v>982</v>
      </c>
      <c r="DZR52" s="294" t="s">
        <v>983</v>
      </c>
      <c r="DZS52" s="284">
        <v>230000000</v>
      </c>
      <c r="DZT52" s="285" t="s">
        <v>1802</v>
      </c>
      <c r="DZU52" s="286" t="s">
        <v>933</v>
      </c>
      <c r="DZV52" s="286" t="s">
        <v>980</v>
      </c>
      <c r="DZW52" s="285" t="s">
        <v>952</v>
      </c>
      <c r="DZX52" s="285" t="s">
        <v>981</v>
      </c>
      <c r="DZY52" s="294" t="s">
        <v>982</v>
      </c>
      <c r="DZZ52" s="294" t="s">
        <v>983</v>
      </c>
      <c r="EAA52" s="284">
        <v>230000000</v>
      </c>
      <c r="EAB52" s="285" t="s">
        <v>1802</v>
      </c>
      <c r="EAC52" s="286" t="s">
        <v>933</v>
      </c>
      <c r="EAD52" s="286" t="s">
        <v>980</v>
      </c>
      <c r="EAE52" s="285" t="s">
        <v>952</v>
      </c>
      <c r="EAF52" s="285" t="s">
        <v>981</v>
      </c>
      <c r="EAG52" s="294" t="s">
        <v>982</v>
      </c>
      <c r="EAH52" s="294" t="s">
        <v>983</v>
      </c>
      <c r="EAI52" s="284">
        <v>230000000</v>
      </c>
      <c r="EAJ52" s="285" t="s">
        <v>1802</v>
      </c>
      <c r="EAK52" s="286" t="s">
        <v>933</v>
      </c>
      <c r="EAL52" s="286" t="s">
        <v>980</v>
      </c>
      <c r="EAM52" s="285" t="s">
        <v>952</v>
      </c>
      <c r="EAN52" s="285" t="s">
        <v>981</v>
      </c>
      <c r="EAO52" s="294" t="s">
        <v>982</v>
      </c>
      <c r="EAP52" s="294" t="s">
        <v>983</v>
      </c>
      <c r="EAQ52" s="284">
        <v>230000000</v>
      </c>
      <c r="EAR52" s="285" t="s">
        <v>1802</v>
      </c>
      <c r="EAS52" s="286" t="s">
        <v>933</v>
      </c>
      <c r="EAT52" s="286" t="s">
        <v>980</v>
      </c>
      <c r="EAU52" s="285" t="s">
        <v>952</v>
      </c>
      <c r="EAV52" s="285" t="s">
        <v>981</v>
      </c>
      <c r="EAW52" s="294" t="s">
        <v>982</v>
      </c>
      <c r="EAX52" s="294" t="s">
        <v>983</v>
      </c>
      <c r="EAY52" s="284">
        <v>230000000</v>
      </c>
      <c r="EAZ52" s="285" t="s">
        <v>1802</v>
      </c>
      <c r="EBA52" s="286" t="s">
        <v>933</v>
      </c>
      <c r="EBB52" s="286" t="s">
        <v>980</v>
      </c>
      <c r="EBC52" s="285" t="s">
        <v>952</v>
      </c>
      <c r="EBD52" s="285" t="s">
        <v>981</v>
      </c>
      <c r="EBE52" s="294" t="s">
        <v>982</v>
      </c>
      <c r="EBF52" s="294" t="s">
        <v>983</v>
      </c>
      <c r="EBG52" s="284">
        <v>230000000</v>
      </c>
      <c r="EBH52" s="285" t="s">
        <v>1802</v>
      </c>
      <c r="EBI52" s="286" t="s">
        <v>933</v>
      </c>
      <c r="EBJ52" s="286" t="s">
        <v>980</v>
      </c>
      <c r="EBK52" s="285" t="s">
        <v>952</v>
      </c>
      <c r="EBL52" s="285" t="s">
        <v>981</v>
      </c>
      <c r="EBM52" s="294" t="s">
        <v>982</v>
      </c>
      <c r="EBN52" s="294" t="s">
        <v>983</v>
      </c>
      <c r="EBO52" s="284">
        <v>230000000</v>
      </c>
      <c r="EBP52" s="285" t="s">
        <v>1802</v>
      </c>
      <c r="EBQ52" s="286" t="s">
        <v>933</v>
      </c>
      <c r="EBR52" s="286" t="s">
        <v>980</v>
      </c>
      <c r="EBS52" s="285" t="s">
        <v>952</v>
      </c>
      <c r="EBT52" s="285" t="s">
        <v>981</v>
      </c>
      <c r="EBU52" s="294" t="s">
        <v>982</v>
      </c>
      <c r="EBV52" s="294" t="s">
        <v>983</v>
      </c>
      <c r="EBW52" s="284">
        <v>230000000</v>
      </c>
      <c r="EBX52" s="285" t="s">
        <v>1802</v>
      </c>
      <c r="EBY52" s="286" t="s">
        <v>933</v>
      </c>
      <c r="EBZ52" s="286" t="s">
        <v>980</v>
      </c>
      <c r="ECA52" s="285" t="s">
        <v>952</v>
      </c>
      <c r="ECB52" s="285" t="s">
        <v>981</v>
      </c>
      <c r="ECC52" s="294" t="s">
        <v>982</v>
      </c>
      <c r="ECD52" s="294" t="s">
        <v>983</v>
      </c>
      <c r="ECE52" s="284">
        <v>230000000</v>
      </c>
      <c r="ECF52" s="285" t="s">
        <v>1802</v>
      </c>
      <c r="ECG52" s="286" t="s">
        <v>933</v>
      </c>
      <c r="ECH52" s="286" t="s">
        <v>980</v>
      </c>
      <c r="ECI52" s="285" t="s">
        <v>952</v>
      </c>
      <c r="ECJ52" s="285" t="s">
        <v>981</v>
      </c>
      <c r="ECK52" s="294" t="s">
        <v>982</v>
      </c>
      <c r="ECL52" s="294" t="s">
        <v>983</v>
      </c>
      <c r="ECM52" s="284">
        <v>230000000</v>
      </c>
      <c r="ECN52" s="285" t="s">
        <v>1802</v>
      </c>
      <c r="ECO52" s="286" t="s">
        <v>933</v>
      </c>
      <c r="ECP52" s="286" t="s">
        <v>980</v>
      </c>
      <c r="ECQ52" s="285" t="s">
        <v>952</v>
      </c>
      <c r="ECR52" s="285" t="s">
        <v>981</v>
      </c>
      <c r="ECS52" s="294" t="s">
        <v>982</v>
      </c>
      <c r="ECT52" s="294" t="s">
        <v>983</v>
      </c>
      <c r="ECU52" s="284">
        <v>230000000</v>
      </c>
      <c r="ECV52" s="285" t="s">
        <v>1802</v>
      </c>
      <c r="ECW52" s="286" t="s">
        <v>933</v>
      </c>
      <c r="ECX52" s="286" t="s">
        <v>980</v>
      </c>
      <c r="ECY52" s="285" t="s">
        <v>952</v>
      </c>
      <c r="ECZ52" s="285" t="s">
        <v>981</v>
      </c>
      <c r="EDA52" s="294" t="s">
        <v>982</v>
      </c>
      <c r="EDB52" s="294" t="s">
        <v>983</v>
      </c>
      <c r="EDC52" s="284">
        <v>230000000</v>
      </c>
      <c r="EDD52" s="285" t="s">
        <v>1802</v>
      </c>
      <c r="EDE52" s="286" t="s">
        <v>933</v>
      </c>
      <c r="EDF52" s="286" t="s">
        <v>980</v>
      </c>
      <c r="EDG52" s="285" t="s">
        <v>952</v>
      </c>
      <c r="EDH52" s="285" t="s">
        <v>981</v>
      </c>
      <c r="EDI52" s="294" t="s">
        <v>982</v>
      </c>
      <c r="EDJ52" s="294" t="s">
        <v>983</v>
      </c>
      <c r="EDK52" s="284">
        <v>230000000</v>
      </c>
      <c r="EDL52" s="285" t="s">
        <v>1802</v>
      </c>
      <c r="EDM52" s="286" t="s">
        <v>933</v>
      </c>
      <c r="EDN52" s="286" t="s">
        <v>980</v>
      </c>
      <c r="EDO52" s="285" t="s">
        <v>952</v>
      </c>
      <c r="EDP52" s="285" t="s">
        <v>981</v>
      </c>
      <c r="EDQ52" s="294" t="s">
        <v>982</v>
      </c>
      <c r="EDR52" s="294" t="s">
        <v>983</v>
      </c>
      <c r="EDS52" s="284">
        <v>230000000</v>
      </c>
      <c r="EDT52" s="285" t="s">
        <v>1802</v>
      </c>
      <c r="EDU52" s="286" t="s">
        <v>933</v>
      </c>
      <c r="EDV52" s="286" t="s">
        <v>980</v>
      </c>
      <c r="EDW52" s="285" t="s">
        <v>952</v>
      </c>
      <c r="EDX52" s="285" t="s">
        <v>981</v>
      </c>
      <c r="EDY52" s="294" t="s">
        <v>982</v>
      </c>
      <c r="EDZ52" s="294" t="s">
        <v>983</v>
      </c>
      <c r="EEA52" s="284">
        <v>230000000</v>
      </c>
      <c r="EEB52" s="285" t="s">
        <v>1802</v>
      </c>
      <c r="EEC52" s="286" t="s">
        <v>933</v>
      </c>
      <c r="EED52" s="286" t="s">
        <v>980</v>
      </c>
      <c r="EEE52" s="285" t="s">
        <v>952</v>
      </c>
      <c r="EEF52" s="285" t="s">
        <v>981</v>
      </c>
      <c r="EEG52" s="294" t="s">
        <v>982</v>
      </c>
      <c r="EEH52" s="294" t="s">
        <v>983</v>
      </c>
      <c r="EEI52" s="284">
        <v>230000000</v>
      </c>
      <c r="EEJ52" s="285" t="s">
        <v>1802</v>
      </c>
      <c r="EEK52" s="286" t="s">
        <v>933</v>
      </c>
      <c r="EEL52" s="286" t="s">
        <v>980</v>
      </c>
      <c r="EEM52" s="285" t="s">
        <v>952</v>
      </c>
      <c r="EEN52" s="285" t="s">
        <v>981</v>
      </c>
      <c r="EEO52" s="294" t="s">
        <v>982</v>
      </c>
      <c r="EEP52" s="294" t="s">
        <v>983</v>
      </c>
      <c r="EEQ52" s="284">
        <v>230000000</v>
      </c>
      <c r="EER52" s="285" t="s">
        <v>1802</v>
      </c>
      <c r="EES52" s="286" t="s">
        <v>933</v>
      </c>
      <c r="EET52" s="286" t="s">
        <v>980</v>
      </c>
      <c r="EEU52" s="285" t="s">
        <v>952</v>
      </c>
      <c r="EEV52" s="285" t="s">
        <v>981</v>
      </c>
      <c r="EEW52" s="294" t="s">
        <v>982</v>
      </c>
      <c r="EEX52" s="294" t="s">
        <v>983</v>
      </c>
      <c r="EEY52" s="284">
        <v>230000000</v>
      </c>
      <c r="EEZ52" s="285" t="s">
        <v>1802</v>
      </c>
      <c r="EFA52" s="286" t="s">
        <v>933</v>
      </c>
      <c r="EFB52" s="286" t="s">
        <v>980</v>
      </c>
      <c r="EFC52" s="285" t="s">
        <v>952</v>
      </c>
      <c r="EFD52" s="285" t="s">
        <v>981</v>
      </c>
      <c r="EFE52" s="294" t="s">
        <v>982</v>
      </c>
      <c r="EFF52" s="294" t="s">
        <v>983</v>
      </c>
      <c r="EFG52" s="284">
        <v>230000000</v>
      </c>
      <c r="EFH52" s="285" t="s">
        <v>1802</v>
      </c>
      <c r="EFI52" s="286" t="s">
        <v>933</v>
      </c>
      <c r="EFJ52" s="286" t="s">
        <v>980</v>
      </c>
      <c r="EFK52" s="285" t="s">
        <v>952</v>
      </c>
      <c r="EFL52" s="285" t="s">
        <v>981</v>
      </c>
      <c r="EFM52" s="294" t="s">
        <v>982</v>
      </c>
      <c r="EFN52" s="294" t="s">
        <v>983</v>
      </c>
      <c r="EFO52" s="284">
        <v>230000000</v>
      </c>
      <c r="EFP52" s="285" t="s">
        <v>1802</v>
      </c>
      <c r="EFQ52" s="286" t="s">
        <v>933</v>
      </c>
      <c r="EFR52" s="286" t="s">
        <v>980</v>
      </c>
      <c r="EFS52" s="285" t="s">
        <v>952</v>
      </c>
      <c r="EFT52" s="285" t="s">
        <v>981</v>
      </c>
      <c r="EFU52" s="294" t="s">
        <v>982</v>
      </c>
      <c r="EFV52" s="294" t="s">
        <v>983</v>
      </c>
      <c r="EFW52" s="284">
        <v>230000000</v>
      </c>
      <c r="EFX52" s="285" t="s">
        <v>1802</v>
      </c>
      <c r="EFY52" s="286" t="s">
        <v>933</v>
      </c>
      <c r="EFZ52" s="286" t="s">
        <v>980</v>
      </c>
      <c r="EGA52" s="285" t="s">
        <v>952</v>
      </c>
      <c r="EGB52" s="285" t="s">
        <v>981</v>
      </c>
      <c r="EGC52" s="294" t="s">
        <v>982</v>
      </c>
      <c r="EGD52" s="294" t="s">
        <v>983</v>
      </c>
      <c r="EGE52" s="284">
        <v>230000000</v>
      </c>
      <c r="EGF52" s="285" t="s">
        <v>1802</v>
      </c>
      <c r="EGG52" s="286" t="s">
        <v>933</v>
      </c>
      <c r="EGH52" s="286" t="s">
        <v>980</v>
      </c>
      <c r="EGI52" s="285" t="s">
        <v>952</v>
      </c>
      <c r="EGJ52" s="285" t="s">
        <v>981</v>
      </c>
      <c r="EGK52" s="294" t="s">
        <v>982</v>
      </c>
      <c r="EGL52" s="294" t="s">
        <v>983</v>
      </c>
      <c r="EGM52" s="284">
        <v>230000000</v>
      </c>
      <c r="EGN52" s="285" t="s">
        <v>1802</v>
      </c>
      <c r="EGO52" s="286" t="s">
        <v>933</v>
      </c>
      <c r="EGP52" s="286" t="s">
        <v>980</v>
      </c>
      <c r="EGQ52" s="285" t="s">
        <v>952</v>
      </c>
      <c r="EGR52" s="285" t="s">
        <v>981</v>
      </c>
      <c r="EGS52" s="294" t="s">
        <v>982</v>
      </c>
      <c r="EGT52" s="294" t="s">
        <v>983</v>
      </c>
      <c r="EGU52" s="284">
        <v>230000000</v>
      </c>
      <c r="EGV52" s="285" t="s">
        <v>1802</v>
      </c>
      <c r="EGW52" s="286" t="s">
        <v>933</v>
      </c>
      <c r="EGX52" s="286" t="s">
        <v>980</v>
      </c>
      <c r="EGY52" s="285" t="s">
        <v>952</v>
      </c>
      <c r="EGZ52" s="285" t="s">
        <v>981</v>
      </c>
      <c r="EHA52" s="294" t="s">
        <v>982</v>
      </c>
      <c r="EHB52" s="294" t="s">
        <v>983</v>
      </c>
      <c r="EHC52" s="284">
        <v>230000000</v>
      </c>
      <c r="EHD52" s="285" t="s">
        <v>1802</v>
      </c>
      <c r="EHE52" s="286" t="s">
        <v>933</v>
      </c>
      <c r="EHF52" s="286" t="s">
        <v>980</v>
      </c>
      <c r="EHG52" s="285" t="s">
        <v>952</v>
      </c>
      <c r="EHH52" s="285" t="s">
        <v>981</v>
      </c>
      <c r="EHI52" s="294" t="s">
        <v>982</v>
      </c>
      <c r="EHJ52" s="294" t="s">
        <v>983</v>
      </c>
      <c r="EHK52" s="284">
        <v>230000000</v>
      </c>
      <c r="EHL52" s="285" t="s">
        <v>1802</v>
      </c>
      <c r="EHM52" s="286" t="s">
        <v>933</v>
      </c>
      <c r="EHN52" s="286" t="s">
        <v>980</v>
      </c>
      <c r="EHO52" s="285" t="s">
        <v>952</v>
      </c>
      <c r="EHP52" s="285" t="s">
        <v>981</v>
      </c>
      <c r="EHQ52" s="294" t="s">
        <v>982</v>
      </c>
      <c r="EHR52" s="294" t="s">
        <v>983</v>
      </c>
      <c r="EHS52" s="284">
        <v>230000000</v>
      </c>
      <c r="EHT52" s="285" t="s">
        <v>1802</v>
      </c>
      <c r="EHU52" s="286" t="s">
        <v>933</v>
      </c>
      <c r="EHV52" s="286" t="s">
        <v>980</v>
      </c>
      <c r="EHW52" s="285" t="s">
        <v>952</v>
      </c>
      <c r="EHX52" s="285" t="s">
        <v>981</v>
      </c>
      <c r="EHY52" s="294" t="s">
        <v>982</v>
      </c>
      <c r="EHZ52" s="294" t="s">
        <v>983</v>
      </c>
      <c r="EIA52" s="284">
        <v>230000000</v>
      </c>
      <c r="EIB52" s="285" t="s">
        <v>1802</v>
      </c>
      <c r="EIC52" s="286" t="s">
        <v>933</v>
      </c>
      <c r="EID52" s="286" t="s">
        <v>980</v>
      </c>
      <c r="EIE52" s="285" t="s">
        <v>952</v>
      </c>
      <c r="EIF52" s="285" t="s">
        <v>981</v>
      </c>
      <c r="EIG52" s="294" t="s">
        <v>982</v>
      </c>
      <c r="EIH52" s="294" t="s">
        <v>983</v>
      </c>
      <c r="EII52" s="284">
        <v>230000000</v>
      </c>
      <c r="EIJ52" s="285" t="s">
        <v>1802</v>
      </c>
      <c r="EIK52" s="286" t="s">
        <v>933</v>
      </c>
      <c r="EIL52" s="286" t="s">
        <v>980</v>
      </c>
      <c r="EIM52" s="285" t="s">
        <v>952</v>
      </c>
      <c r="EIN52" s="285" t="s">
        <v>981</v>
      </c>
      <c r="EIO52" s="294" t="s">
        <v>982</v>
      </c>
      <c r="EIP52" s="294" t="s">
        <v>983</v>
      </c>
      <c r="EIQ52" s="284">
        <v>230000000</v>
      </c>
      <c r="EIR52" s="285" t="s">
        <v>1802</v>
      </c>
      <c r="EIS52" s="286" t="s">
        <v>933</v>
      </c>
      <c r="EIT52" s="286" t="s">
        <v>980</v>
      </c>
      <c r="EIU52" s="285" t="s">
        <v>952</v>
      </c>
      <c r="EIV52" s="285" t="s">
        <v>981</v>
      </c>
      <c r="EIW52" s="294" t="s">
        <v>982</v>
      </c>
      <c r="EIX52" s="294" t="s">
        <v>983</v>
      </c>
      <c r="EIY52" s="284">
        <v>230000000</v>
      </c>
      <c r="EIZ52" s="285" t="s">
        <v>1802</v>
      </c>
      <c r="EJA52" s="286" t="s">
        <v>933</v>
      </c>
      <c r="EJB52" s="286" t="s">
        <v>980</v>
      </c>
      <c r="EJC52" s="285" t="s">
        <v>952</v>
      </c>
      <c r="EJD52" s="285" t="s">
        <v>981</v>
      </c>
      <c r="EJE52" s="294" t="s">
        <v>982</v>
      </c>
      <c r="EJF52" s="294" t="s">
        <v>983</v>
      </c>
      <c r="EJG52" s="284">
        <v>230000000</v>
      </c>
      <c r="EJH52" s="285" t="s">
        <v>1802</v>
      </c>
      <c r="EJI52" s="286" t="s">
        <v>933</v>
      </c>
      <c r="EJJ52" s="286" t="s">
        <v>980</v>
      </c>
      <c r="EJK52" s="285" t="s">
        <v>952</v>
      </c>
      <c r="EJL52" s="285" t="s">
        <v>981</v>
      </c>
      <c r="EJM52" s="294" t="s">
        <v>982</v>
      </c>
      <c r="EJN52" s="294" t="s">
        <v>983</v>
      </c>
      <c r="EJO52" s="284">
        <v>230000000</v>
      </c>
      <c r="EJP52" s="285" t="s">
        <v>1802</v>
      </c>
      <c r="EJQ52" s="286" t="s">
        <v>933</v>
      </c>
      <c r="EJR52" s="286" t="s">
        <v>980</v>
      </c>
      <c r="EJS52" s="285" t="s">
        <v>952</v>
      </c>
      <c r="EJT52" s="285" t="s">
        <v>981</v>
      </c>
      <c r="EJU52" s="294" t="s">
        <v>982</v>
      </c>
      <c r="EJV52" s="294" t="s">
        <v>983</v>
      </c>
      <c r="EJW52" s="284">
        <v>230000000</v>
      </c>
      <c r="EJX52" s="285" t="s">
        <v>1802</v>
      </c>
      <c r="EJY52" s="286" t="s">
        <v>933</v>
      </c>
      <c r="EJZ52" s="286" t="s">
        <v>980</v>
      </c>
      <c r="EKA52" s="285" t="s">
        <v>952</v>
      </c>
      <c r="EKB52" s="285" t="s">
        <v>981</v>
      </c>
      <c r="EKC52" s="294" t="s">
        <v>982</v>
      </c>
      <c r="EKD52" s="294" t="s">
        <v>983</v>
      </c>
      <c r="EKE52" s="284">
        <v>230000000</v>
      </c>
      <c r="EKF52" s="285" t="s">
        <v>1802</v>
      </c>
      <c r="EKG52" s="286" t="s">
        <v>933</v>
      </c>
      <c r="EKH52" s="286" t="s">
        <v>980</v>
      </c>
      <c r="EKI52" s="285" t="s">
        <v>952</v>
      </c>
      <c r="EKJ52" s="285" t="s">
        <v>981</v>
      </c>
      <c r="EKK52" s="294" t="s">
        <v>982</v>
      </c>
      <c r="EKL52" s="294" t="s">
        <v>983</v>
      </c>
      <c r="EKM52" s="284">
        <v>230000000</v>
      </c>
      <c r="EKN52" s="285" t="s">
        <v>1802</v>
      </c>
      <c r="EKO52" s="286" t="s">
        <v>933</v>
      </c>
      <c r="EKP52" s="286" t="s">
        <v>980</v>
      </c>
      <c r="EKQ52" s="285" t="s">
        <v>952</v>
      </c>
      <c r="EKR52" s="285" t="s">
        <v>981</v>
      </c>
      <c r="EKS52" s="294" t="s">
        <v>982</v>
      </c>
      <c r="EKT52" s="294" t="s">
        <v>983</v>
      </c>
      <c r="EKU52" s="284">
        <v>230000000</v>
      </c>
      <c r="EKV52" s="285" t="s">
        <v>1802</v>
      </c>
      <c r="EKW52" s="286" t="s">
        <v>933</v>
      </c>
      <c r="EKX52" s="286" t="s">
        <v>980</v>
      </c>
      <c r="EKY52" s="285" t="s">
        <v>952</v>
      </c>
      <c r="EKZ52" s="285" t="s">
        <v>981</v>
      </c>
      <c r="ELA52" s="294" t="s">
        <v>982</v>
      </c>
      <c r="ELB52" s="294" t="s">
        <v>983</v>
      </c>
      <c r="ELC52" s="284">
        <v>230000000</v>
      </c>
      <c r="ELD52" s="285" t="s">
        <v>1802</v>
      </c>
      <c r="ELE52" s="286" t="s">
        <v>933</v>
      </c>
      <c r="ELF52" s="286" t="s">
        <v>980</v>
      </c>
      <c r="ELG52" s="285" t="s">
        <v>952</v>
      </c>
      <c r="ELH52" s="285" t="s">
        <v>981</v>
      </c>
      <c r="ELI52" s="294" t="s">
        <v>982</v>
      </c>
      <c r="ELJ52" s="294" t="s">
        <v>983</v>
      </c>
      <c r="ELK52" s="284">
        <v>230000000</v>
      </c>
      <c r="ELL52" s="285" t="s">
        <v>1802</v>
      </c>
      <c r="ELM52" s="286" t="s">
        <v>933</v>
      </c>
      <c r="ELN52" s="286" t="s">
        <v>980</v>
      </c>
      <c r="ELO52" s="285" t="s">
        <v>952</v>
      </c>
      <c r="ELP52" s="285" t="s">
        <v>981</v>
      </c>
      <c r="ELQ52" s="294" t="s">
        <v>982</v>
      </c>
      <c r="ELR52" s="294" t="s">
        <v>983</v>
      </c>
      <c r="ELS52" s="284">
        <v>230000000</v>
      </c>
      <c r="ELT52" s="285" t="s">
        <v>1802</v>
      </c>
      <c r="ELU52" s="286" t="s">
        <v>933</v>
      </c>
      <c r="ELV52" s="286" t="s">
        <v>980</v>
      </c>
      <c r="ELW52" s="285" t="s">
        <v>952</v>
      </c>
      <c r="ELX52" s="285" t="s">
        <v>981</v>
      </c>
      <c r="ELY52" s="294" t="s">
        <v>982</v>
      </c>
      <c r="ELZ52" s="294" t="s">
        <v>983</v>
      </c>
      <c r="EMA52" s="284">
        <v>230000000</v>
      </c>
      <c r="EMB52" s="285" t="s">
        <v>1802</v>
      </c>
      <c r="EMC52" s="286" t="s">
        <v>933</v>
      </c>
      <c r="EMD52" s="286" t="s">
        <v>980</v>
      </c>
      <c r="EME52" s="285" t="s">
        <v>952</v>
      </c>
      <c r="EMF52" s="285" t="s">
        <v>981</v>
      </c>
      <c r="EMG52" s="294" t="s">
        <v>982</v>
      </c>
      <c r="EMH52" s="294" t="s">
        <v>983</v>
      </c>
      <c r="EMI52" s="284">
        <v>230000000</v>
      </c>
      <c r="EMJ52" s="285" t="s">
        <v>1802</v>
      </c>
      <c r="EMK52" s="286" t="s">
        <v>933</v>
      </c>
      <c r="EML52" s="286" t="s">
        <v>980</v>
      </c>
      <c r="EMM52" s="285" t="s">
        <v>952</v>
      </c>
      <c r="EMN52" s="285" t="s">
        <v>981</v>
      </c>
      <c r="EMO52" s="294" t="s">
        <v>982</v>
      </c>
      <c r="EMP52" s="294" t="s">
        <v>983</v>
      </c>
      <c r="EMQ52" s="284">
        <v>230000000</v>
      </c>
      <c r="EMR52" s="285" t="s">
        <v>1802</v>
      </c>
      <c r="EMS52" s="286" t="s">
        <v>933</v>
      </c>
      <c r="EMT52" s="286" t="s">
        <v>980</v>
      </c>
      <c r="EMU52" s="285" t="s">
        <v>952</v>
      </c>
      <c r="EMV52" s="285" t="s">
        <v>981</v>
      </c>
      <c r="EMW52" s="294" t="s">
        <v>982</v>
      </c>
      <c r="EMX52" s="294" t="s">
        <v>983</v>
      </c>
      <c r="EMY52" s="284">
        <v>230000000</v>
      </c>
      <c r="EMZ52" s="285" t="s">
        <v>1802</v>
      </c>
      <c r="ENA52" s="286" t="s">
        <v>933</v>
      </c>
      <c r="ENB52" s="286" t="s">
        <v>980</v>
      </c>
      <c r="ENC52" s="285" t="s">
        <v>952</v>
      </c>
      <c r="END52" s="285" t="s">
        <v>981</v>
      </c>
      <c r="ENE52" s="294" t="s">
        <v>982</v>
      </c>
      <c r="ENF52" s="294" t="s">
        <v>983</v>
      </c>
      <c r="ENG52" s="284">
        <v>230000000</v>
      </c>
      <c r="ENH52" s="285" t="s">
        <v>1802</v>
      </c>
      <c r="ENI52" s="286" t="s">
        <v>933</v>
      </c>
      <c r="ENJ52" s="286" t="s">
        <v>980</v>
      </c>
      <c r="ENK52" s="285" t="s">
        <v>952</v>
      </c>
      <c r="ENL52" s="285" t="s">
        <v>981</v>
      </c>
      <c r="ENM52" s="294" t="s">
        <v>982</v>
      </c>
      <c r="ENN52" s="294" t="s">
        <v>983</v>
      </c>
      <c r="ENO52" s="284">
        <v>230000000</v>
      </c>
      <c r="ENP52" s="285" t="s">
        <v>1802</v>
      </c>
      <c r="ENQ52" s="286" t="s">
        <v>933</v>
      </c>
      <c r="ENR52" s="286" t="s">
        <v>980</v>
      </c>
      <c r="ENS52" s="285" t="s">
        <v>952</v>
      </c>
      <c r="ENT52" s="285" t="s">
        <v>981</v>
      </c>
      <c r="ENU52" s="294" t="s">
        <v>982</v>
      </c>
      <c r="ENV52" s="294" t="s">
        <v>983</v>
      </c>
      <c r="ENW52" s="284">
        <v>230000000</v>
      </c>
      <c r="ENX52" s="285" t="s">
        <v>1802</v>
      </c>
      <c r="ENY52" s="286" t="s">
        <v>933</v>
      </c>
      <c r="ENZ52" s="286" t="s">
        <v>980</v>
      </c>
      <c r="EOA52" s="285" t="s">
        <v>952</v>
      </c>
      <c r="EOB52" s="285" t="s">
        <v>981</v>
      </c>
      <c r="EOC52" s="294" t="s">
        <v>982</v>
      </c>
      <c r="EOD52" s="294" t="s">
        <v>983</v>
      </c>
      <c r="EOE52" s="284">
        <v>230000000</v>
      </c>
      <c r="EOF52" s="285" t="s">
        <v>1802</v>
      </c>
      <c r="EOG52" s="286" t="s">
        <v>933</v>
      </c>
      <c r="EOH52" s="286" t="s">
        <v>980</v>
      </c>
      <c r="EOI52" s="285" t="s">
        <v>952</v>
      </c>
      <c r="EOJ52" s="285" t="s">
        <v>981</v>
      </c>
      <c r="EOK52" s="294" t="s">
        <v>982</v>
      </c>
      <c r="EOL52" s="294" t="s">
        <v>983</v>
      </c>
      <c r="EOM52" s="284">
        <v>230000000</v>
      </c>
      <c r="EON52" s="285" t="s">
        <v>1802</v>
      </c>
      <c r="EOO52" s="286" t="s">
        <v>933</v>
      </c>
      <c r="EOP52" s="286" t="s">
        <v>980</v>
      </c>
      <c r="EOQ52" s="285" t="s">
        <v>952</v>
      </c>
      <c r="EOR52" s="285" t="s">
        <v>981</v>
      </c>
      <c r="EOS52" s="294" t="s">
        <v>982</v>
      </c>
      <c r="EOT52" s="294" t="s">
        <v>983</v>
      </c>
      <c r="EOU52" s="284">
        <v>230000000</v>
      </c>
      <c r="EOV52" s="285" t="s">
        <v>1802</v>
      </c>
      <c r="EOW52" s="286" t="s">
        <v>933</v>
      </c>
      <c r="EOX52" s="286" t="s">
        <v>980</v>
      </c>
      <c r="EOY52" s="285" t="s">
        <v>952</v>
      </c>
      <c r="EOZ52" s="285" t="s">
        <v>981</v>
      </c>
      <c r="EPA52" s="294" t="s">
        <v>982</v>
      </c>
      <c r="EPB52" s="294" t="s">
        <v>983</v>
      </c>
      <c r="EPC52" s="284">
        <v>230000000</v>
      </c>
      <c r="EPD52" s="285" t="s">
        <v>1802</v>
      </c>
      <c r="EPE52" s="286" t="s">
        <v>933</v>
      </c>
      <c r="EPF52" s="286" t="s">
        <v>980</v>
      </c>
      <c r="EPG52" s="285" t="s">
        <v>952</v>
      </c>
      <c r="EPH52" s="285" t="s">
        <v>981</v>
      </c>
      <c r="EPI52" s="294" t="s">
        <v>982</v>
      </c>
      <c r="EPJ52" s="294" t="s">
        <v>983</v>
      </c>
      <c r="EPK52" s="284">
        <v>230000000</v>
      </c>
      <c r="EPL52" s="285" t="s">
        <v>1802</v>
      </c>
      <c r="EPM52" s="286" t="s">
        <v>933</v>
      </c>
      <c r="EPN52" s="286" t="s">
        <v>980</v>
      </c>
      <c r="EPO52" s="285" t="s">
        <v>952</v>
      </c>
      <c r="EPP52" s="285" t="s">
        <v>981</v>
      </c>
      <c r="EPQ52" s="294" t="s">
        <v>982</v>
      </c>
      <c r="EPR52" s="294" t="s">
        <v>983</v>
      </c>
      <c r="EPS52" s="284">
        <v>230000000</v>
      </c>
      <c r="EPT52" s="285" t="s">
        <v>1802</v>
      </c>
      <c r="EPU52" s="286" t="s">
        <v>933</v>
      </c>
      <c r="EPV52" s="286" t="s">
        <v>980</v>
      </c>
      <c r="EPW52" s="285" t="s">
        <v>952</v>
      </c>
      <c r="EPX52" s="285" t="s">
        <v>981</v>
      </c>
      <c r="EPY52" s="294" t="s">
        <v>982</v>
      </c>
      <c r="EPZ52" s="294" t="s">
        <v>983</v>
      </c>
      <c r="EQA52" s="284">
        <v>230000000</v>
      </c>
      <c r="EQB52" s="285" t="s">
        <v>1802</v>
      </c>
      <c r="EQC52" s="286" t="s">
        <v>933</v>
      </c>
      <c r="EQD52" s="286" t="s">
        <v>980</v>
      </c>
      <c r="EQE52" s="285" t="s">
        <v>952</v>
      </c>
      <c r="EQF52" s="285" t="s">
        <v>981</v>
      </c>
      <c r="EQG52" s="294" t="s">
        <v>982</v>
      </c>
      <c r="EQH52" s="294" t="s">
        <v>983</v>
      </c>
      <c r="EQI52" s="284">
        <v>230000000</v>
      </c>
      <c r="EQJ52" s="285" t="s">
        <v>1802</v>
      </c>
      <c r="EQK52" s="286" t="s">
        <v>933</v>
      </c>
      <c r="EQL52" s="286" t="s">
        <v>980</v>
      </c>
      <c r="EQM52" s="285" t="s">
        <v>952</v>
      </c>
      <c r="EQN52" s="285" t="s">
        <v>981</v>
      </c>
      <c r="EQO52" s="294" t="s">
        <v>982</v>
      </c>
      <c r="EQP52" s="294" t="s">
        <v>983</v>
      </c>
      <c r="EQQ52" s="284">
        <v>230000000</v>
      </c>
      <c r="EQR52" s="285" t="s">
        <v>1802</v>
      </c>
      <c r="EQS52" s="286" t="s">
        <v>933</v>
      </c>
      <c r="EQT52" s="286" t="s">
        <v>980</v>
      </c>
      <c r="EQU52" s="285" t="s">
        <v>952</v>
      </c>
      <c r="EQV52" s="285" t="s">
        <v>981</v>
      </c>
      <c r="EQW52" s="294" t="s">
        <v>982</v>
      </c>
      <c r="EQX52" s="294" t="s">
        <v>983</v>
      </c>
      <c r="EQY52" s="284">
        <v>230000000</v>
      </c>
      <c r="EQZ52" s="285" t="s">
        <v>1802</v>
      </c>
      <c r="ERA52" s="286" t="s">
        <v>933</v>
      </c>
      <c r="ERB52" s="286" t="s">
        <v>980</v>
      </c>
      <c r="ERC52" s="285" t="s">
        <v>952</v>
      </c>
      <c r="ERD52" s="285" t="s">
        <v>981</v>
      </c>
      <c r="ERE52" s="294" t="s">
        <v>982</v>
      </c>
      <c r="ERF52" s="294" t="s">
        <v>983</v>
      </c>
      <c r="ERG52" s="284">
        <v>230000000</v>
      </c>
      <c r="ERH52" s="285" t="s">
        <v>1802</v>
      </c>
      <c r="ERI52" s="286" t="s">
        <v>933</v>
      </c>
      <c r="ERJ52" s="286" t="s">
        <v>980</v>
      </c>
      <c r="ERK52" s="285" t="s">
        <v>952</v>
      </c>
      <c r="ERL52" s="285" t="s">
        <v>981</v>
      </c>
      <c r="ERM52" s="294" t="s">
        <v>982</v>
      </c>
      <c r="ERN52" s="294" t="s">
        <v>983</v>
      </c>
      <c r="ERO52" s="284">
        <v>230000000</v>
      </c>
      <c r="ERP52" s="285" t="s">
        <v>1802</v>
      </c>
      <c r="ERQ52" s="286" t="s">
        <v>933</v>
      </c>
      <c r="ERR52" s="286" t="s">
        <v>980</v>
      </c>
      <c r="ERS52" s="285" t="s">
        <v>952</v>
      </c>
      <c r="ERT52" s="285" t="s">
        <v>981</v>
      </c>
      <c r="ERU52" s="294" t="s">
        <v>982</v>
      </c>
      <c r="ERV52" s="294" t="s">
        <v>983</v>
      </c>
      <c r="ERW52" s="284">
        <v>230000000</v>
      </c>
      <c r="ERX52" s="285" t="s">
        <v>1802</v>
      </c>
      <c r="ERY52" s="286" t="s">
        <v>933</v>
      </c>
      <c r="ERZ52" s="286" t="s">
        <v>980</v>
      </c>
      <c r="ESA52" s="285" t="s">
        <v>952</v>
      </c>
      <c r="ESB52" s="285" t="s">
        <v>981</v>
      </c>
      <c r="ESC52" s="294" t="s">
        <v>982</v>
      </c>
      <c r="ESD52" s="294" t="s">
        <v>983</v>
      </c>
      <c r="ESE52" s="284">
        <v>230000000</v>
      </c>
      <c r="ESF52" s="285" t="s">
        <v>1802</v>
      </c>
      <c r="ESG52" s="286" t="s">
        <v>933</v>
      </c>
      <c r="ESH52" s="286" t="s">
        <v>980</v>
      </c>
      <c r="ESI52" s="285" t="s">
        <v>952</v>
      </c>
      <c r="ESJ52" s="285" t="s">
        <v>981</v>
      </c>
      <c r="ESK52" s="294" t="s">
        <v>982</v>
      </c>
      <c r="ESL52" s="294" t="s">
        <v>983</v>
      </c>
      <c r="ESM52" s="284">
        <v>230000000</v>
      </c>
      <c r="ESN52" s="285" t="s">
        <v>1802</v>
      </c>
      <c r="ESO52" s="286" t="s">
        <v>933</v>
      </c>
      <c r="ESP52" s="286" t="s">
        <v>980</v>
      </c>
      <c r="ESQ52" s="285" t="s">
        <v>952</v>
      </c>
      <c r="ESR52" s="285" t="s">
        <v>981</v>
      </c>
      <c r="ESS52" s="294" t="s">
        <v>982</v>
      </c>
      <c r="EST52" s="294" t="s">
        <v>983</v>
      </c>
      <c r="ESU52" s="284">
        <v>230000000</v>
      </c>
      <c r="ESV52" s="285" t="s">
        <v>1802</v>
      </c>
      <c r="ESW52" s="286" t="s">
        <v>933</v>
      </c>
      <c r="ESX52" s="286" t="s">
        <v>980</v>
      </c>
      <c r="ESY52" s="285" t="s">
        <v>952</v>
      </c>
      <c r="ESZ52" s="285" t="s">
        <v>981</v>
      </c>
      <c r="ETA52" s="294" t="s">
        <v>982</v>
      </c>
      <c r="ETB52" s="294" t="s">
        <v>983</v>
      </c>
      <c r="ETC52" s="284">
        <v>230000000</v>
      </c>
      <c r="ETD52" s="285" t="s">
        <v>1802</v>
      </c>
      <c r="ETE52" s="286" t="s">
        <v>933</v>
      </c>
      <c r="ETF52" s="286" t="s">
        <v>980</v>
      </c>
      <c r="ETG52" s="285" t="s">
        <v>952</v>
      </c>
      <c r="ETH52" s="285" t="s">
        <v>981</v>
      </c>
      <c r="ETI52" s="294" t="s">
        <v>982</v>
      </c>
      <c r="ETJ52" s="294" t="s">
        <v>983</v>
      </c>
      <c r="ETK52" s="284">
        <v>230000000</v>
      </c>
      <c r="ETL52" s="285" t="s">
        <v>1802</v>
      </c>
      <c r="ETM52" s="286" t="s">
        <v>933</v>
      </c>
      <c r="ETN52" s="286" t="s">
        <v>980</v>
      </c>
      <c r="ETO52" s="285" t="s">
        <v>952</v>
      </c>
      <c r="ETP52" s="285" t="s">
        <v>981</v>
      </c>
      <c r="ETQ52" s="294" t="s">
        <v>982</v>
      </c>
      <c r="ETR52" s="294" t="s">
        <v>983</v>
      </c>
      <c r="ETS52" s="284">
        <v>230000000</v>
      </c>
      <c r="ETT52" s="285" t="s">
        <v>1802</v>
      </c>
      <c r="ETU52" s="286" t="s">
        <v>933</v>
      </c>
      <c r="ETV52" s="286" t="s">
        <v>980</v>
      </c>
      <c r="ETW52" s="285" t="s">
        <v>952</v>
      </c>
      <c r="ETX52" s="285" t="s">
        <v>981</v>
      </c>
      <c r="ETY52" s="294" t="s">
        <v>982</v>
      </c>
      <c r="ETZ52" s="294" t="s">
        <v>983</v>
      </c>
      <c r="EUA52" s="284">
        <v>230000000</v>
      </c>
      <c r="EUB52" s="285" t="s">
        <v>1802</v>
      </c>
      <c r="EUC52" s="286" t="s">
        <v>933</v>
      </c>
      <c r="EUD52" s="286" t="s">
        <v>980</v>
      </c>
      <c r="EUE52" s="285" t="s">
        <v>952</v>
      </c>
      <c r="EUF52" s="285" t="s">
        <v>981</v>
      </c>
      <c r="EUG52" s="294" t="s">
        <v>982</v>
      </c>
      <c r="EUH52" s="294" t="s">
        <v>983</v>
      </c>
      <c r="EUI52" s="284">
        <v>230000000</v>
      </c>
      <c r="EUJ52" s="285" t="s">
        <v>1802</v>
      </c>
      <c r="EUK52" s="286" t="s">
        <v>933</v>
      </c>
      <c r="EUL52" s="286" t="s">
        <v>980</v>
      </c>
      <c r="EUM52" s="285" t="s">
        <v>952</v>
      </c>
      <c r="EUN52" s="285" t="s">
        <v>981</v>
      </c>
      <c r="EUO52" s="294" t="s">
        <v>982</v>
      </c>
      <c r="EUP52" s="294" t="s">
        <v>983</v>
      </c>
      <c r="EUQ52" s="284">
        <v>230000000</v>
      </c>
      <c r="EUR52" s="285" t="s">
        <v>1802</v>
      </c>
      <c r="EUS52" s="286" t="s">
        <v>933</v>
      </c>
      <c r="EUT52" s="286" t="s">
        <v>980</v>
      </c>
      <c r="EUU52" s="285" t="s">
        <v>952</v>
      </c>
      <c r="EUV52" s="285" t="s">
        <v>981</v>
      </c>
      <c r="EUW52" s="294" t="s">
        <v>982</v>
      </c>
      <c r="EUX52" s="294" t="s">
        <v>983</v>
      </c>
      <c r="EUY52" s="284">
        <v>230000000</v>
      </c>
      <c r="EUZ52" s="285" t="s">
        <v>1802</v>
      </c>
      <c r="EVA52" s="286" t="s">
        <v>933</v>
      </c>
      <c r="EVB52" s="286" t="s">
        <v>980</v>
      </c>
      <c r="EVC52" s="285" t="s">
        <v>952</v>
      </c>
      <c r="EVD52" s="285" t="s">
        <v>981</v>
      </c>
      <c r="EVE52" s="294" t="s">
        <v>982</v>
      </c>
      <c r="EVF52" s="294" t="s">
        <v>983</v>
      </c>
      <c r="EVG52" s="284">
        <v>230000000</v>
      </c>
      <c r="EVH52" s="285" t="s">
        <v>1802</v>
      </c>
      <c r="EVI52" s="286" t="s">
        <v>933</v>
      </c>
      <c r="EVJ52" s="286" t="s">
        <v>980</v>
      </c>
      <c r="EVK52" s="285" t="s">
        <v>952</v>
      </c>
      <c r="EVL52" s="285" t="s">
        <v>981</v>
      </c>
      <c r="EVM52" s="294" t="s">
        <v>982</v>
      </c>
      <c r="EVN52" s="294" t="s">
        <v>983</v>
      </c>
      <c r="EVO52" s="284">
        <v>230000000</v>
      </c>
      <c r="EVP52" s="285" t="s">
        <v>1802</v>
      </c>
      <c r="EVQ52" s="286" t="s">
        <v>933</v>
      </c>
      <c r="EVR52" s="286" t="s">
        <v>980</v>
      </c>
      <c r="EVS52" s="285" t="s">
        <v>952</v>
      </c>
      <c r="EVT52" s="285" t="s">
        <v>981</v>
      </c>
      <c r="EVU52" s="294" t="s">
        <v>982</v>
      </c>
      <c r="EVV52" s="294" t="s">
        <v>983</v>
      </c>
      <c r="EVW52" s="284">
        <v>230000000</v>
      </c>
      <c r="EVX52" s="285" t="s">
        <v>1802</v>
      </c>
      <c r="EVY52" s="286" t="s">
        <v>933</v>
      </c>
      <c r="EVZ52" s="286" t="s">
        <v>980</v>
      </c>
      <c r="EWA52" s="285" t="s">
        <v>952</v>
      </c>
      <c r="EWB52" s="285" t="s">
        <v>981</v>
      </c>
      <c r="EWC52" s="294" t="s">
        <v>982</v>
      </c>
      <c r="EWD52" s="294" t="s">
        <v>983</v>
      </c>
      <c r="EWE52" s="284">
        <v>230000000</v>
      </c>
      <c r="EWF52" s="285" t="s">
        <v>1802</v>
      </c>
      <c r="EWG52" s="286" t="s">
        <v>933</v>
      </c>
      <c r="EWH52" s="286" t="s">
        <v>980</v>
      </c>
      <c r="EWI52" s="285" t="s">
        <v>952</v>
      </c>
      <c r="EWJ52" s="285" t="s">
        <v>981</v>
      </c>
      <c r="EWK52" s="294" t="s">
        <v>982</v>
      </c>
      <c r="EWL52" s="294" t="s">
        <v>983</v>
      </c>
      <c r="EWM52" s="284">
        <v>230000000</v>
      </c>
      <c r="EWN52" s="285" t="s">
        <v>1802</v>
      </c>
      <c r="EWO52" s="286" t="s">
        <v>933</v>
      </c>
      <c r="EWP52" s="286" t="s">
        <v>980</v>
      </c>
      <c r="EWQ52" s="285" t="s">
        <v>952</v>
      </c>
      <c r="EWR52" s="285" t="s">
        <v>981</v>
      </c>
      <c r="EWS52" s="294" t="s">
        <v>982</v>
      </c>
      <c r="EWT52" s="294" t="s">
        <v>983</v>
      </c>
      <c r="EWU52" s="284">
        <v>230000000</v>
      </c>
      <c r="EWV52" s="285" t="s">
        <v>1802</v>
      </c>
      <c r="EWW52" s="286" t="s">
        <v>933</v>
      </c>
      <c r="EWX52" s="286" t="s">
        <v>980</v>
      </c>
      <c r="EWY52" s="285" t="s">
        <v>952</v>
      </c>
      <c r="EWZ52" s="285" t="s">
        <v>981</v>
      </c>
      <c r="EXA52" s="294" t="s">
        <v>982</v>
      </c>
      <c r="EXB52" s="294" t="s">
        <v>983</v>
      </c>
      <c r="EXC52" s="284">
        <v>230000000</v>
      </c>
      <c r="EXD52" s="285" t="s">
        <v>1802</v>
      </c>
      <c r="EXE52" s="286" t="s">
        <v>933</v>
      </c>
      <c r="EXF52" s="286" t="s">
        <v>980</v>
      </c>
      <c r="EXG52" s="285" t="s">
        <v>952</v>
      </c>
      <c r="EXH52" s="285" t="s">
        <v>981</v>
      </c>
      <c r="EXI52" s="294" t="s">
        <v>982</v>
      </c>
      <c r="EXJ52" s="294" t="s">
        <v>983</v>
      </c>
      <c r="EXK52" s="284">
        <v>230000000</v>
      </c>
      <c r="EXL52" s="285" t="s">
        <v>1802</v>
      </c>
      <c r="EXM52" s="286" t="s">
        <v>933</v>
      </c>
      <c r="EXN52" s="286" t="s">
        <v>980</v>
      </c>
      <c r="EXO52" s="285" t="s">
        <v>952</v>
      </c>
      <c r="EXP52" s="285" t="s">
        <v>981</v>
      </c>
      <c r="EXQ52" s="294" t="s">
        <v>982</v>
      </c>
      <c r="EXR52" s="294" t="s">
        <v>983</v>
      </c>
      <c r="EXS52" s="284">
        <v>230000000</v>
      </c>
      <c r="EXT52" s="285" t="s">
        <v>1802</v>
      </c>
      <c r="EXU52" s="286" t="s">
        <v>933</v>
      </c>
      <c r="EXV52" s="286" t="s">
        <v>980</v>
      </c>
      <c r="EXW52" s="285" t="s">
        <v>952</v>
      </c>
      <c r="EXX52" s="285" t="s">
        <v>981</v>
      </c>
      <c r="EXY52" s="294" t="s">
        <v>982</v>
      </c>
      <c r="EXZ52" s="294" t="s">
        <v>983</v>
      </c>
      <c r="EYA52" s="284">
        <v>230000000</v>
      </c>
      <c r="EYB52" s="285" t="s">
        <v>1802</v>
      </c>
      <c r="EYC52" s="286" t="s">
        <v>933</v>
      </c>
      <c r="EYD52" s="286" t="s">
        <v>980</v>
      </c>
      <c r="EYE52" s="285" t="s">
        <v>952</v>
      </c>
      <c r="EYF52" s="285" t="s">
        <v>981</v>
      </c>
      <c r="EYG52" s="294" t="s">
        <v>982</v>
      </c>
      <c r="EYH52" s="294" t="s">
        <v>983</v>
      </c>
      <c r="EYI52" s="284">
        <v>230000000</v>
      </c>
      <c r="EYJ52" s="285" t="s">
        <v>1802</v>
      </c>
      <c r="EYK52" s="286" t="s">
        <v>933</v>
      </c>
      <c r="EYL52" s="286" t="s">
        <v>980</v>
      </c>
      <c r="EYM52" s="285" t="s">
        <v>952</v>
      </c>
      <c r="EYN52" s="285" t="s">
        <v>981</v>
      </c>
      <c r="EYO52" s="294" t="s">
        <v>982</v>
      </c>
      <c r="EYP52" s="294" t="s">
        <v>983</v>
      </c>
      <c r="EYQ52" s="284">
        <v>230000000</v>
      </c>
      <c r="EYR52" s="285" t="s">
        <v>1802</v>
      </c>
      <c r="EYS52" s="286" t="s">
        <v>933</v>
      </c>
      <c r="EYT52" s="286" t="s">
        <v>980</v>
      </c>
      <c r="EYU52" s="285" t="s">
        <v>952</v>
      </c>
      <c r="EYV52" s="285" t="s">
        <v>981</v>
      </c>
      <c r="EYW52" s="294" t="s">
        <v>982</v>
      </c>
      <c r="EYX52" s="294" t="s">
        <v>983</v>
      </c>
      <c r="EYY52" s="284">
        <v>230000000</v>
      </c>
      <c r="EYZ52" s="285" t="s">
        <v>1802</v>
      </c>
      <c r="EZA52" s="286" t="s">
        <v>933</v>
      </c>
      <c r="EZB52" s="286" t="s">
        <v>980</v>
      </c>
      <c r="EZC52" s="285" t="s">
        <v>952</v>
      </c>
      <c r="EZD52" s="285" t="s">
        <v>981</v>
      </c>
      <c r="EZE52" s="294" t="s">
        <v>982</v>
      </c>
      <c r="EZF52" s="294" t="s">
        <v>983</v>
      </c>
      <c r="EZG52" s="284">
        <v>230000000</v>
      </c>
      <c r="EZH52" s="285" t="s">
        <v>1802</v>
      </c>
      <c r="EZI52" s="286" t="s">
        <v>933</v>
      </c>
      <c r="EZJ52" s="286" t="s">
        <v>980</v>
      </c>
      <c r="EZK52" s="285" t="s">
        <v>952</v>
      </c>
      <c r="EZL52" s="285" t="s">
        <v>981</v>
      </c>
      <c r="EZM52" s="294" t="s">
        <v>982</v>
      </c>
      <c r="EZN52" s="294" t="s">
        <v>983</v>
      </c>
      <c r="EZO52" s="284">
        <v>230000000</v>
      </c>
      <c r="EZP52" s="285" t="s">
        <v>1802</v>
      </c>
      <c r="EZQ52" s="286" t="s">
        <v>933</v>
      </c>
      <c r="EZR52" s="286" t="s">
        <v>980</v>
      </c>
      <c r="EZS52" s="285" t="s">
        <v>952</v>
      </c>
      <c r="EZT52" s="285" t="s">
        <v>981</v>
      </c>
      <c r="EZU52" s="294" t="s">
        <v>982</v>
      </c>
      <c r="EZV52" s="294" t="s">
        <v>983</v>
      </c>
      <c r="EZW52" s="284">
        <v>230000000</v>
      </c>
      <c r="EZX52" s="285" t="s">
        <v>1802</v>
      </c>
      <c r="EZY52" s="286" t="s">
        <v>933</v>
      </c>
      <c r="EZZ52" s="286" t="s">
        <v>980</v>
      </c>
      <c r="FAA52" s="285" t="s">
        <v>952</v>
      </c>
      <c r="FAB52" s="285" t="s">
        <v>981</v>
      </c>
      <c r="FAC52" s="294" t="s">
        <v>982</v>
      </c>
      <c r="FAD52" s="294" t="s">
        <v>983</v>
      </c>
      <c r="FAE52" s="284">
        <v>230000000</v>
      </c>
      <c r="FAF52" s="285" t="s">
        <v>1802</v>
      </c>
      <c r="FAG52" s="286" t="s">
        <v>933</v>
      </c>
      <c r="FAH52" s="286" t="s">
        <v>980</v>
      </c>
      <c r="FAI52" s="285" t="s">
        <v>952</v>
      </c>
      <c r="FAJ52" s="285" t="s">
        <v>981</v>
      </c>
      <c r="FAK52" s="294" t="s">
        <v>982</v>
      </c>
      <c r="FAL52" s="294" t="s">
        <v>983</v>
      </c>
      <c r="FAM52" s="284">
        <v>230000000</v>
      </c>
      <c r="FAN52" s="285" t="s">
        <v>1802</v>
      </c>
      <c r="FAO52" s="286" t="s">
        <v>933</v>
      </c>
      <c r="FAP52" s="286" t="s">
        <v>980</v>
      </c>
      <c r="FAQ52" s="285" t="s">
        <v>952</v>
      </c>
      <c r="FAR52" s="285" t="s">
        <v>981</v>
      </c>
      <c r="FAS52" s="294" t="s">
        <v>982</v>
      </c>
      <c r="FAT52" s="294" t="s">
        <v>983</v>
      </c>
      <c r="FAU52" s="284">
        <v>230000000</v>
      </c>
      <c r="FAV52" s="285" t="s">
        <v>1802</v>
      </c>
      <c r="FAW52" s="286" t="s">
        <v>933</v>
      </c>
      <c r="FAX52" s="286" t="s">
        <v>980</v>
      </c>
      <c r="FAY52" s="285" t="s">
        <v>952</v>
      </c>
      <c r="FAZ52" s="285" t="s">
        <v>981</v>
      </c>
      <c r="FBA52" s="294" t="s">
        <v>982</v>
      </c>
      <c r="FBB52" s="294" t="s">
        <v>983</v>
      </c>
      <c r="FBC52" s="284">
        <v>230000000</v>
      </c>
      <c r="FBD52" s="285" t="s">
        <v>1802</v>
      </c>
      <c r="FBE52" s="286" t="s">
        <v>933</v>
      </c>
      <c r="FBF52" s="286" t="s">
        <v>980</v>
      </c>
      <c r="FBG52" s="285" t="s">
        <v>952</v>
      </c>
      <c r="FBH52" s="285" t="s">
        <v>981</v>
      </c>
      <c r="FBI52" s="294" t="s">
        <v>982</v>
      </c>
      <c r="FBJ52" s="294" t="s">
        <v>983</v>
      </c>
      <c r="FBK52" s="284">
        <v>230000000</v>
      </c>
      <c r="FBL52" s="285" t="s">
        <v>1802</v>
      </c>
      <c r="FBM52" s="286" t="s">
        <v>933</v>
      </c>
      <c r="FBN52" s="286" t="s">
        <v>980</v>
      </c>
      <c r="FBO52" s="285" t="s">
        <v>952</v>
      </c>
      <c r="FBP52" s="285" t="s">
        <v>981</v>
      </c>
      <c r="FBQ52" s="294" t="s">
        <v>982</v>
      </c>
      <c r="FBR52" s="294" t="s">
        <v>983</v>
      </c>
      <c r="FBS52" s="284">
        <v>230000000</v>
      </c>
      <c r="FBT52" s="285" t="s">
        <v>1802</v>
      </c>
      <c r="FBU52" s="286" t="s">
        <v>933</v>
      </c>
      <c r="FBV52" s="286" t="s">
        <v>980</v>
      </c>
      <c r="FBW52" s="285" t="s">
        <v>952</v>
      </c>
      <c r="FBX52" s="285" t="s">
        <v>981</v>
      </c>
      <c r="FBY52" s="294" t="s">
        <v>982</v>
      </c>
      <c r="FBZ52" s="294" t="s">
        <v>983</v>
      </c>
      <c r="FCA52" s="284">
        <v>230000000</v>
      </c>
      <c r="FCB52" s="285" t="s">
        <v>1802</v>
      </c>
      <c r="FCC52" s="286" t="s">
        <v>933</v>
      </c>
      <c r="FCD52" s="286" t="s">
        <v>980</v>
      </c>
      <c r="FCE52" s="285" t="s">
        <v>952</v>
      </c>
      <c r="FCF52" s="285" t="s">
        <v>981</v>
      </c>
      <c r="FCG52" s="294" t="s">
        <v>982</v>
      </c>
      <c r="FCH52" s="294" t="s">
        <v>983</v>
      </c>
      <c r="FCI52" s="284">
        <v>230000000</v>
      </c>
      <c r="FCJ52" s="285" t="s">
        <v>1802</v>
      </c>
      <c r="FCK52" s="286" t="s">
        <v>933</v>
      </c>
      <c r="FCL52" s="286" t="s">
        <v>980</v>
      </c>
      <c r="FCM52" s="285" t="s">
        <v>952</v>
      </c>
      <c r="FCN52" s="285" t="s">
        <v>981</v>
      </c>
      <c r="FCO52" s="294" t="s">
        <v>982</v>
      </c>
      <c r="FCP52" s="294" t="s">
        <v>983</v>
      </c>
      <c r="FCQ52" s="284">
        <v>230000000</v>
      </c>
      <c r="FCR52" s="285" t="s">
        <v>1802</v>
      </c>
      <c r="FCS52" s="286" t="s">
        <v>933</v>
      </c>
      <c r="FCT52" s="286" t="s">
        <v>980</v>
      </c>
      <c r="FCU52" s="285" t="s">
        <v>952</v>
      </c>
      <c r="FCV52" s="285" t="s">
        <v>981</v>
      </c>
      <c r="FCW52" s="294" t="s">
        <v>982</v>
      </c>
      <c r="FCX52" s="294" t="s">
        <v>983</v>
      </c>
      <c r="FCY52" s="284">
        <v>230000000</v>
      </c>
      <c r="FCZ52" s="285" t="s">
        <v>1802</v>
      </c>
      <c r="FDA52" s="286" t="s">
        <v>933</v>
      </c>
      <c r="FDB52" s="286" t="s">
        <v>980</v>
      </c>
      <c r="FDC52" s="285" t="s">
        <v>952</v>
      </c>
      <c r="FDD52" s="285" t="s">
        <v>981</v>
      </c>
      <c r="FDE52" s="294" t="s">
        <v>982</v>
      </c>
      <c r="FDF52" s="294" t="s">
        <v>983</v>
      </c>
      <c r="FDG52" s="284">
        <v>230000000</v>
      </c>
      <c r="FDH52" s="285" t="s">
        <v>1802</v>
      </c>
      <c r="FDI52" s="286" t="s">
        <v>933</v>
      </c>
      <c r="FDJ52" s="286" t="s">
        <v>980</v>
      </c>
      <c r="FDK52" s="285" t="s">
        <v>952</v>
      </c>
      <c r="FDL52" s="285" t="s">
        <v>981</v>
      </c>
      <c r="FDM52" s="294" t="s">
        <v>982</v>
      </c>
      <c r="FDN52" s="294" t="s">
        <v>983</v>
      </c>
      <c r="FDO52" s="284">
        <v>230000000</v>
      </c>
      <c r="FDP52" s="285" t="s">
        <v>1802</v>
      </c>
      <c r="FDQ52" s="286" t="s">
        <v>933</v>
      </c>
      <c r="FDR52" s="286" t="s">
        <v>980</v>
      </c>
      <c r="FDS52" s="285" t="s">
        <v>952</v>
      </c>
      <c r="FDT52" s="285" t="s">
        <v>981</v>
      </c>
      <c r="FDU52" s="294" t="s">
        <v>982</v>
      </c>
      <c r="FDV52" s="294" t="s">
        <v>983</v>
      </c>
      <c r="FDW52" s="284">
        <v>230000000</v>
      </c>
      <c r="FDX52" s="285" t="s">
        <v>1802</v>
      </c>
      <c r="FDY52" s="286" t="s">
        <v>933</v>
      </c>
      <c r="FDZ52" s="286" t="s">
        <v>980</v>
      </c>
      <c r="FEA52" s="285" t="s">
        <v>952</v>
      </c>
      <c r="FEB52" s="285" t="s">
        <v>981</v>
      </c>
      <c r="FEC52" s="294" t="s">
        <v>982</v>
      </c>
      <c r="FED52" s="294" t="s">
        <v>983</v>
      </c>
      <c r="FEE52" s="284">
        <v>230000000</v>
      </c>
      <c r="FEF52" s="285" t="s">
        <v>1802</v>
      </c>
      <c r="FEG52" s="286" t="s">
        <v>933</v>
      </c>
      <c r="FEH52" s="286" t="s">
        <v>980</v>
      </c>
      <c r="FEI52" s="285" t="s">
        <v>952</v>
      </c>
      <c r="FEJ52" s="285" t="s">
        <v>981</v>
      </c>
      <c r="FEK52" s="294" t="s">
        <v>982</v>
      </c>
      <c r="FEL52" s="294" t="s">
        <v>983</v>
      </c>
      <c r="FEM52" s="284">
        <v>230000000</v>
      </c>
      <c r="FEN52" s="285" t="s">
        <v>1802</v>
      </c>
      <c r="FEO52" s="286" t="s">
        <v>933</v>
      </c>
      <c r="FEP52" s="286" t="s">
        <v>980</v>
      </c>
      <c r="FEQ52" s="285" t="s">
        <v>952</v>
      </c>
      <c r="FER52" s="285" t="s">
        <v>981</v>
      </c>
      <c r="FES52" s="294" t="s">
        <v>982</v>
      </c>
      <c r="FET52" s="294" t="s">
        <v>983</v>
      </c>
      <c r="FEU52" s="284">
        <v>230000000</v>
      </c>
      <c r="FEV52" s="285" t="s">
        <v>1802</v>
      </c>
      <c r="FEW52" s="286" t="s">
        <v>933</v>
      </c>
      <c r="FEX52" s="286" t="s">
        <v>980</v>
      </c>
      <c r="FEY52" s="285" t="s">
        <v>952</v>
      </c>
      <c r="FEZ52" s="285" t="s">
        <v>981</v>
      </c>
      <c r="FFA52" s="294" t="s">
        <v>982</v>
      </c>
      <c r="FFB52" s="294" t="s">
        <v>983</v>
      </c>
      <c r="FFC52" s="284">
        <v>230000000</v>
      </c>
      <c r="FFD52" s="285" t="s">
        <v>1802</v>
      </c>
      <c r="FFE52" s="286" t="s">
        <v>933</v>
      </c>
      <c r="FFF52" s="286" t="s">
        <v>980</v>
      </c>
      <c r="FFG52" s="285" t="s">
        <v>952</v>
      </c>
      <c r="FFH52" s="285" t="s">
        <v>981</v>
      </c>
      <c r="FFI52" s="294" t="s">
        <v>982</v>
      </c>
      <c r="FFJ52" s="294" t="s">
        <v>983</v>
      </c>
      <c r="FFK52" s="284">
        <v>230000000</v>
      </c>
      <c r="FFL52" s="285" t="s">
        <v>1802</v>
      </c>
      <c r="FFM52" s="286" t="s">
        <v>933</v>
      </c>
      <c r="FFN52" s="286" t="s">
        <v>980</v>
      </c>
      <c r="FFO52" s="285" t="s">
        <v>952</v>
      </c>
      <c r="FFP52" s="285" t="s">
        <v>981</v>
      </c>
      <c r="FFQ52" s="294" t="s">
        <v>982</v>
      </c>
      <c r="FFR52" s="294" t="s">
        <v>983</v>
      </c>
      <c r="FFS52" s="284">
        <v>230000000</v>
      </c>
      <c r="FFT52" s="285" t="s">
        <v>1802</v>
      </c>
      <c r="FFU52" s="286" t="s">
        <v>933</v>
      </c>
      <c r="FFV52" s="286" t="s">
        <v>980</v>
      </c>
      <c r="FFW52" s="285" t="s">
        <v>952</v>
      </c>
      <c r="FFX52" s="285" t="s">
        <v>981</v>
      </c>
      <c r="FFY52" s="294" t="s">
        <v>982</v>
      </c>
      <c r="FFZ52" s="294" t="s">
        <v>983</v>
      </c>
      <c r="FGA52" s="284">
        <v>230000000</v>
      </c>
      <c r="FGB52" s="285" t="s">
        <v>1802</v>
      </c>
      <c r="FGC52" s="286" t="s">
        <v>933</v>
      </c>
      <c r="FGD52" s="286" t="s">
        <v>980</v>
      </c>
      <c r="FGE52" s="285" t="s">
        <v>952</v>
      </c>
      <c r="FGF52" s="285" t="s">
        <v>981</v>
      </c>
      <c r="FGG52" s="294" t="s">
        <v>982</v>
      </c>
      <c r="FGH52" s="294" t="s">
        <v>983</v>
      </c>
      <c r="FGI52" s="284">
        <v>230000000</v>
      </c>
      <c r="FGJ52" s="285" t="s">
        <v>1802</v>
      </c>
      <c r="FGK52" s="286" t="s">
        <v>933</v>
      </c>
      <c r="FGL52" s="286" t="s">
        <v>980</v>
      </c>
      <c r="FGM52" s="285" t="s">
        <v>952</v>
      </c>
      <c r="FGN52" s="285" t="s">
        <v>981</v>
      </c>
      <c r="FGO52" s="294" t="s">
        <v>982</v>
      </c>
      <c r="FGP52" s="294" t="s">
        <v>983</v>
      </c>
      <c r="FGQ52" s="284">
        <v>230000000</v>
      </c>
      <c r="FGR52" s="285" t="s">
        <v>1802</v>
      </c>
      <c r="FGS52" s="286" t="s">
        <v>933</v>
      </c>
      <c r="FGT52" s="286" t="s">
        <v>980</v>
      </c>
      <c r="FGU52" s="285" t="s">
        <v>952</v>
      </c>
      <c r="FGV52" s="285" t="s">
        <v>981</v>
      </c>
      <c r="FGW52" s="294" t="s">
        <v>982</v>
      </c>
      <c r="FGX52" s="294" t="s">
        <v>983</v>
      </c>
      <c r="FGY52" s="284">
        <v>230000000</v>
      </c>
      <c r="FGZ52" s="285" t="s">
        <v>1802</v>
      </c>
      <c r="FHA52" s="286" t="s">
        <v>933</v>
      </c>
      <c r="FHB52" s="286" t="s">
        <v>980</v>
      </c>
      <c r="FHC52" s="285" t="s">
        <v>952</v>
      </c>
      <c r="FHD52" s="285" t="s">
        <v>981</v>
      </c>
      <c r="FHE52" s="294" t="s">
        <v>982</v>
      </c>
      <c r="FHF52" s="294" t="s">
        <v>983</v>
      </c>
      <c r="FHG52" s="284">
        <v>230000000</v>
      </c>
      <c r="FHH52" s="285" t="s">
        <v>1802</v>
      </c>
      <c r="FHI52" s="286" t="s">
        <v>933</v>
      </c>
      <c r="FHJ52" s="286" t="s">
        <v>980</v>
      </c>
      <c r="FHK52" s="285" t="s">
        <v>952</v>
      </c>
      <c r="FHL52" s="285" t="s">
        <v>981</v>
      </c>
      <c r="FHM52" s="294" t="s">
        <v>982</v>
      </c>
      <c r="FHN52" s="294" t="s">
        <v>983</v>
      </c>
      <c r="FHO52" s="284">
        <v>230000000</v>
      </c>
      <c r="FHP52" s="285" t="s">
        <v>1802</v>
      </c>
      <c r="FHQ52" s="286" t="s">
        <v>933</v>
      </c>
      <c r="FHR52" s="286" t="s">
        <v>980</v>
      </c>
      <c r="FHS52" s="285" t="s">
        <v>952</v>
      </c>
      <c r="FHT52" s="285" t="s">
        <v>981</v>
      </c>
      <c r="FHU52" s="294" t="s">
        <v>982</v>
      </c>
      <c r="FHV52" s="294" t="s">
        <v>983</v>
      </c>
      <c r="FHW52" s="284">
        <v>230000000</v>
      </c>
      <c r="FHX52" s="285" t="s">
        <v>1802</v>
      </c>
      <c r="FHY52" s="286" t="s">
        <v>933</v>
      </c>
      <c r="FHZ52" s="286" t="s">
        <v>980</v>
      </c>
      <c r="FIA52" s="285" t="s">
        <v>952</v>
      </c>
      <c r="FIB52" s="285" t="s">
        <v>981</v>
      </c>
      <c r="FIC52" s="294" t="s">
        <v>982</v>
      </c>
      <c r="FID52" s="294" t="s">
        <v>983</v>
      </c>
      <c r="FIE52" s="284">
        <v>230000000</v>
      </c>
      <c r="FIF52" s="285" t="s">
        <v>1802</v>
      </c>
      <c r="FIG52" s="286" t="s">
        <v>933</v>
      </c>
      <c r="FIH52" s="286" t="s">
        <v>980</v>
      </c>
      <c r="FII52" s="285" t="s">
        <v>952</v>
      </c>
      <c r="FIJ52" s="285" t="s">
        <v>981</v>
      </c>
      <c r="FIK52" s="294" t="s">
        <v>982</v>
      </c>
      <c r="FIL52" s="294" t="s">
        <v>983</v>
      </c>
      <c r="FIM52" s="284">
        <v>230000000</v>
      </c>
      <c r="FIN52" s="285" t="s">
        <v>1802</v>
      </c>
      <c r="FIO52" s="286" t="s">
        <v>933</v>
      </c>
      <c r="FIP52" s="286" t="s">
        <v>980</v>
      </c>
      <c r="FIQ52" s="285" t="s">
        <v>952</v>
      </c>
      <c r="FIR52" s="285" t="s">
        <v>981</v>
      </c>
      <c r="FIS52" s="294" t="s">
        <v>982</v>
      </c>
      <c r="FIT52" s="294" t="s">
        <v>983</v>
      </c>
      <c r="FIU52" s="284">
        <v>230000000</v>
      </c>
      <c r="FIV52" s="285" t="s">
        <v>1802</v>
      </c>
      <c r="FIW52" s="286" t="s">
        <v>933</v>
      </c>
      <c r="FIX52" s="286" t="s">
        <v>980</v>
      </c>
      <c r="FIY52" s="285" t="s">
        <v>952</v>
      </c>
      <c r="FIZ52" s="285" t="s">
        <v>981</v>
      </c>
      <c r="FJA52" s="294" t="s">
        <v>982</v>
      </c>
      <c r="FJB52" s="294" t="s">
        <v>983</v>
      </c>
      <c r="FJC52" s="284">
        <v>230000000</v>
      </c>
      <c r="FJD52" s="285" t="s">
        <v>1802</v>
      </c>
      <c r="FJE52" s="286" t="s">
        <v>933</v>
      </c>
      <c r="FJF52" s="286" t="s">
        <v>980</v>
      </c>
      <c r="FJG52" s="285" t="s">
        <v>952</v>
      </c>
      <c r="FJH52" s="285" t="s">
        <v>981</v>
      </c>
      <c r="FJI52" s="294" t="s">
        <v>982</v>
      </c>
      <c r="FJJ52" s="294" t="s">
        <v>983</v>
      </c>
      <c r="FJK52" s="284">
        <v>230000000</v>
      </c>
      <c r="FJL52" s="285" t="s">
        <v>1802</v>
      </c>
      <c r="FJM52" s="286" t="s">
        <v>933</v>
      </c>
      <c r="FJN52" s="286" t="s">
        <v>980</v>
      </c>
      <c r="FJO52" s="285" t="s">
        <v>952</v>
      </c>
      <c r="FJP52" s="285" t="s">
        <v>981</v>
      </c>
      <c r="FJQ52" s="294" t="s">
        <v>982</v>
      </c>
      <c r="FJR52" s="294" t="s">
        <v>983</v>
      </c>
      <c r="FJS52" s="284">
        <v>230000000</v>
      </c>
      <c r="FJT52" s="285" t="s">
        <v>1802</v>
      </c>
      <c r="FJU52" s="286" t="s">
        <v>933</v>
      </c>
      <c r="FJV52" s="286" t="s">
        <v>980</v>
      </c>
      <c r="FJW52" s="285" t="s">
        <v>952</v>
      </c>
      <c r="FJX52" s="285" t="s">
        <v>981</v>
      </c>
      <c r="FJY52" s="294" t="s">
        <v>982</v>
      </c>
      <c r="FJZ52" s="294" t="s">
        <v>983</v>
      </c>
      <c r="FKA52" s="284">
        <v>230000000</v>
      </c>
      <c r="FKB52" s="285" t="s">
        <v>1802</v>
      </c>
      <c r="FKC52" s="286" t="s">
        <v>933</v>
      </c>
      <c r="FKD52" s="286" t="s">
        <v>980</v>
      </c>
      <c r="FKE52" s="285" t="s">
        <v>952</v>
      </c>
      <c r="FKF52" s="285" t="s">
        <v>981</v>
      </c>
      <c r="FKG52" s="294" t="s">
        <v>982</v>
      </c>
      <c r="FKH52" s="294" t="s">
        <v>983</v>
      </c>
      <c r="FKI52" s="284">
        <v>230000000</v>
      </c>
      <c r="FKJ52" s="285" t="s">
        <v>1802</v>
      </c>
      <c r="FKK52" s="286" t="s">
        <v>933</v>
      </c>
      <c r="FKL52" s="286" t="s">
        <v>980</v>
      </c>
      <c r="FKM52" s="285" t="s">
        <v>952</v>
      </c>
      <c r="FKN52" s="285" t="s">
        <v>981</v>
      </c>
      <c r="FKO52" s="294" t="s">
        <v>982</v>
      </c>
      <c r="FKP52" s="294" t="s">
        <v>983</v>
      </c>
      <c r="FKQ52" s="284">
        <v>230000000</v>
      </c>
      <c r="FKR52" s="285" t="s">
        <v>1802</v>
      </c>
      <c r="FKS52" s="286" t="s">
        <v>933</v>
      </c>
      <c r="FKT52" s="286" t="s">
        <v>980</v>
      </c>
      <c r="FKU52" s="285" t="s">
        <v>952</v>
      </c>
      <c r="FKV52" s="285" t="s">
        <v>981</v>
      </c>
      <c r="FKW52" s="294" t="s">
        <v>982</v>
      </c>
      <c r="FKX52" s="294" t="s">
        <v>983</v>
      </c>
      <c r="FKY52" s="284">
        <v>230000000</v>
      </c>
      <c r="FKZ52" s="285" t="s">
        <v>1802</v>
      </c>
      <c r="FLA52" s="286" t="s">
        <v>933</v>
      </c>
      <c r="FLB52" s="286" t="s">
        <v>980</v>
      </c>
      <c r="FLC52" s="285" t="s">
        <v>952</v>
      </c>
      <c r="FLD52" s="285" t="s">
        <v>981</v>
      </c>
      <c r="FLE52" s="294" t="s">
        <v>982</v>
      </c>
      <c r="FLF52" s="294" t="s">
        <v>983</v>
      </c>
      <c r="FLG52" s="284">
        <v>230000000</v>
      </c>
      <c r="FLH52" s="285" t="s">
        <v>1802</v>
      </c>
      <c r="FLI52" s="286" t="s">
        <v>933</v>
      </c>
      <c r="FLJ52" s="286" t="s">
        <v>980</v>
      </c>
      <c r="FLK52" s="285" t="s">
        <v>952</v>
      </c>
      <c r="FLL52" s="285" t="s">
        <v>981</v>
      </c>
      <c r="FLM52" s="294" t="s">
        <v>982</v>
      </c>
      <c r="FLN52" s="294" t="s">
        <v>983</v>
      </c>
      <c r="FLO52" s="284">
        <v>230000000</v>
      </c>
      <c r="FLP52" s="285" t="s">
        <v>1802</v>
      </c>
      <c r="FLQ52" s="286" t="s">
        <v>933</v>
      </c>
      <c r="FLR52" s="286" t="s">
        <v>980</v>
      </c>
      <c r="FLS52" s="285" t="s">
        <v>952</v>
      </c>
      <c r="FLT52" s="285" t="s">
        <v>981</v>
      </c>
      <c r="FLU52" s="294" t="s">
        <v>982</v>
      </c>
      <c r="FLV52" s="294" t="s">
        <v>983</v>
      </c>
      <c r="FLW52" s="284">
        <v>230000000</v>
      </c>
      <c r="FLX52" s="285" t="s">
        <v>1802</v>
      </c>
      <c r="FLY52" s="286" t="s">
        <v>933</v>
      </c>
      <c r="FLZ52" s="286" t="s">
        <v>980</v>
      </c>
      <c r="FMA52" s="285" t="s">
        <v>952</v>
      </c>
      <c r="FMB52" s="285" t="s">
        <v>981</v>
      </c>
      <c r="FMC52" s="294" t="s">
        <v>982</v>
      </c>
      <c r="FMD52" s="294" t="s">
        <v>983</v>
      </c>
      <c r="FME52" s="284">
        <v>230000000</v>
      </c>
      <c r="FMF52" s="285" t="s">
        <v>1802</v>
      </c>
      <c r="FMG52" s="286" t="s">
        <v>933</v>
      </c>
      <c r="FMH52" s="286" t="s">
        <v>980</v>
      </c>
      <c r="FMI52" s="285" t="s">
        <v>952</v>
      </c>
      <c r="FMJ52" s="285" t="s">
        <v>981</v>
      </c>
      <c r="FMK52" s="294" t="s">
        <v>982</v>
      </c>
      <c r="FML52" s="294" t="s">
        <v>983</v>
      </c>
      <c r="FMM52" s="284">
        <v>230000000</v>
      </c>
      <c r="FMN52" s="285" t="s">
        <v>1802</v>
      </c>
      <c r="FMO52" s="286" t="s">
        <v>933</v>
      </c>
      <c r="FMP52" s="286" t="s">
        <v>980</v>
      </c>
      <c r="FMQ52" s="285" t="s">
        <v>952</v>
      </c>
      <c r="FMR52" s="285" t="s">
        <v>981</v>
      </c>
      <c r="FMS52" s="294" t="s">
        <v>982</v>
      </c>
      <c r="FMT52" s="294" t="s">
        <v>983</v>
      </c>
      <c r="FMU52" s="284">
        <v>230000000</v>
      </c>
      <c r="FMV52" s="285" t="s">
        <v>1802</v>
      </c>
      <c r="FMW52" s="286" t="s">
        <v>933</v>
      </c>
      <c r="FMX52" s="286" t="s">
        <v>980</v>
      </c>
      <c r="FMY52" s="285" t="s">
        <v>952</v>
      </c>
      <c r="FMZ52" s="285" t="s">
        <v>981</v>
      </c>
      <c r="FNA52" s="294" t="s">
        <v>982</v>
      </c>
      <c r="FNB52" s="294" t="s">
        <v>983</v>
      </c>
      <c r="FNC52" s="284">
        <v>230000000</v>
      </c>
      <c r="FND52" s="285" t="s">
        <v>1802</v>
      </c>
      <c r="FNE52" s="286" t="s">
        <v>933</v>
      </c>
      <c r="FNF52" s="286" t="s">
        <v>980</v>
      </c>
      <c r="FNG52" s="285" t="s">
        <v>952</v>
      </c>
      <c r="FNH52" s="285" t="s">
        <v>981</v>
      </c>
      <c r="FNI52" s="294" t="s">
        <v>982</v>
      </c>
      <c r="FNJ52" s="294" t="s">
        <v>983</v>
      </c>
      <c r="FNK52" s="284">
        <v>230000000</v>
      </c>
      <c r="FNL52" s="285" t="s">
        <v>1802</v>
      </c>
      <c r="FNM52" s="286" t="s">
        <v>933</v>
      </c>
      <c r="FNN52" s="286" t="s">
        <v>980</v>
      </c>
      <c r="FNO52" s="285" t="s">
        <v>952</v>
      </c>
      <c r="FNP52" s="285" t="s">
        <v>981</v>
      </c>
      <c r="FNQ52" s="294" t="s">
        <v>982</v>
      </c>
      <c r="FNR52" s="294" t="s">
        <v>983</v>
      </c>
      <c r="FNS52" s="284">
        <v>230000000</v>
      </c>
      <c r="FNT52" s="285" t="s">
        <v>1802</v>
      </c>
      <c r="FNU52" s="286" t="s">
        <v>933</v>
      </c>
      <c r="FNV52" s="286" t="s">
        <v>980</v>
      </c>
      <c r="FNW52" s="285" t="s">
        <v>952</v>
      </c>
      <c r="FNX52" s="285" t="s">
        <v>981</v>
      </c>
      <c r="FNY52" s="294" t="s">
        <v>982</v>
      </c>
      <c r="FNZ52" s="294" t="s">
        <v>983</v>
      </c>
      <c r="FOA52" s="284">
        <v>230000000</v>
      </c>
      <c r="FOB52" s="285" t="s">
        <v>1802</v>
      </c>
      <c r="FOC52" s="286" t="s">
        <v>933</v>
      </c>
      <c r="FOD52" s="286" t="s">
        <v>980</v>
      </c>
      <c r="FOE52" s="285" t="s">
        <v>952</v>
      </c>
      <c r="FOF52" s="285" t="s">
        <v>981</v>
      </c>
      <c r="FOG52" s="294" t="s">
        <v>982</v>
      </c>
      <c r="FOH52" s="294" t="s">
        <v>983</v>
      </c>
      <c r="FOI52" s="284">
        <v>230000000</v>
      </c>
      <c r="FOJ52" s="285" t="s">
        <v>1802</v>
      </c>
      <c r="FOK52" s="286" t="s">
        <v>933</v>
      </c>
      <c r="FOL52" s="286" t="s">
        <v>980</v>
      </c>
      <c r="FOM52" s="285" t="s">
        <v>952</v>
      </c>
      <c r="FON52" s="285" t="s">
        <v>981</v>
      </c>
      <c r="FOO52" s="294" t="s">
        <v>982</v>
      </c>
      <c r="FOP52" s="294" t="s">
        <v>983</v>
      </c>
      <c r="FOQ52" s="284">
        <v>230000000</v>
      </c>
      <c r="FOR52" s="285" t="s">
        <v>1802</v>
      </c>
      <c r="FOS52" s="286" t="s">
        <v>933</v>
      </c>
      <c r="FOT52" s="286" t="s">
        <v>980</v>
      </c>
      <c r="FOU52" s="285" t="s">
        <v>952</v>
      </c>
      <c r="FOV52" s="285" t="s">
        <v>981</v>
      </c>
      <c r="FOW52" s="294" t="s">
        <v>982</v>
      </c>
      <c r="FOX52" s="294" t="s">
        <v>983</v>
      </c>
      <c r="FOY52" s="284">
        <v>230000000</v>
      </c>
      <c r="FOZ52" s="285" t="s">
        <v>1802</v>
      </c>
      <c r="FPA52" s="286" t="s">
        <v>933</v>
      </c>
      <c r="FPB52" s="286" t="s">
        <v>980</v>
      </c>
      <c r="FPC52" s="285" t="s">
        <v>952</v>
      </c>
      <c r="FPD52" s="285" t="s">
        <v>981</v>
      </c>
      <c r="FPE52" s="294" t="s">
        <v>982</v>
      </c>
      <c r="FPF52" s="294" t="s">
        <v>983</v>
      </c>
      <c r="FPG52" s="284">
        <v>230000000</v>
      </c>
      <c r="FPH52" s="285" t="s">
        <v>1802</v>
      </c>
      <c r="FPI52" s="286" t="s">
        <v>933</v>
      </c>
      <c r="FPJ52" s="286" t="s">
        <v>980</v>
      </c>
      <c r="FPK52" s="285" t="s">
        <v>952</v>
      </c>
      <c r="FPL52" s="285" t="s">
        <v>981</v>
      </c>
      <c r="FPM52" s="294" t="s">
        <v>982</v>
      </c>
      <c r="FPN52" s="294" t="s">
        <v>983</v>
      </c>
      <c r="FPO52" s="284">
        <v>230000000</v>
      </c>
      <c r="FPP52" s="285" t="s">
        <v>1802</v>
      </c>
      <c r="FPQ52" s="286" t="s">
        <v>933</v>
      </c>
      <c r="FPR52" s="286" t="s">
        <v>980</v>
      </c>
      <c r="FPS52" s="285" t="s">
        <v>952</v>
      </c>
      <c r="FPT52" s="285" t="s">
        <v>981</v>
      </c>
      <c r="FPU52" s="294" t="s">
        <v>982</v>
      </c>
      <c r="FPV52" s="294" t="s">
        <v>983</v>
      </c>
      <c r="FPW52" s="284">
        <v>230000000</v>
      </c>
      <c r="FPX52" s="285" t="s">
        <v>1802</v>
      </c>
      <c r="FPY52" s="286" t="s">
        <v>933</v>
      </c>
      <c r="FPZ52" s="286" t="s">
        <v>980</v>
      </c>
      <c r="FQA52" s="285" t="s">
        <v>952</v>
      </c>
      <c r="FQB52" s="285" t="s">
        <v>981</v>
      </c>
      <c r="FQC52" s="294" t="s">
        <v>982</v>
      </c>
      <c r="FQD52" s="294" t="s">
        <v>983</v>
      </c>
      <c r="FQE52" s="284">
        <v>230000000</v>
      </c>
      <c r="FQF52" s="285" t="s">
        <v>1802</v>
      </c>
      <c r="FQG52" s="286" t="s">
        <v>933</v>
      </c>
      <c r="FQH52" s="286" t="s">
        <v>980</v>
      </c>
      <c r="FQI52" s="285" t="s">
        <v>952</v>
      </c>
      <c r="FQJ52" s="285" t="s">
        <v>981</v>
      </c>
      <c r="FQK52" s="294" t="s">
        <v>982</v>
      </c>
      <c r="FQL52" s="294" t="s">
        <v>983</v>
      </c>
      <c r="FQM52" s="284">
        <v>230000000</v>
      </c>
      <c r="FQN52" s="285" t="s">
        <v>1802</v>
      </c>
      <c r="FQO52" s="286" t="s">
        <v>933</v>
      </c>
      <c r="FQP52" s="286" t="s">
        <v>980</v>
      </c>
      <c r="FQQ52" s="285" t="s">
        <v>952</v>
      </c>
      <c r="FQR52" s="285" t="s">
        <v>981</v>
      </c>
      <c r="FQS52" s="294" t="s">
        <v>982</v>
      </c>
      <c r="FQT52" s="294" t="s">
        <v>983</v>
      </c>
      <c r="FQU52" s="284">
        <v>230000000</v>
      </c>
      <c r="FQV52" s="285" t="s">
        <v>1802</v>
      </c>
      <c r="FQW52" s="286" t="s">
        <v>933</v>
      </c>
      <c r="FQX52" s="286" t="s">
        <v>980</v>
      </c>
      <c r="FQY52" s="285" t="s">
        <v>952</v>
      </c>
      <c r="FQZ52" s="285" t="s">
        <v>981</v>
      </c>
      <c r="FRA52" s="294" t="s">
        <v>982</v>
      </c>
      <c r="FRB52" s="294" t="s">
        <v>983</v>
      </c>
      <c r="FRC52" s="284">
        <v>230000000</v>
      </c>
      <c r="FRD52" s="285" t="s">
        <v>1802</v>
      </c>
      <c r="FRE52" s="286" t="s">
        <v>933</v>
      </c>
      <c r="FRF52" s="286" t="s">
        <v>980</v>
      </c>
      <c r="FRG52" s="285" t="s">
        <v>952</v>
      </c>
      <c r="FRH52" s="285" t="s">
        <v>981</v>
      </c>
      <c r="FRI52" s="294" t="s">
        <v>982</v>
      </c>
      <c r="FRJ52" s="294" t="s">
        <v>983</v>
      </c>
      <c r="FRK52" s="284">
        <v>230000000</v>
      </c>
      <c r="FRL52" s="285" t="s">
        <v>1802</v>
      </c>
      <c r="FRM52" s="286" t="s">
        <v>933</v>
      </c>
      <c r="FRN52" s="286" t="s">
        <v>980</v>
      </c>
      <c r="FRO52" s="285" t="s">
        <v>952</v>
      </c>
      <c r="FRP52" s="285" t="s">
        <v>981</v>
      </c>
      <c r="FRQ52" s="294" t="s">
        <v>982</v>
      </c>
      <c r="FRR52" s="294" t="s">
        <v>983</v>
      </c>
      <c r="FRS52" s="284">
        <v>230000000</v>
      </c>
      <c r="FRT52" s="285" t="s">
        <v>1802</v>
      </c>
      <c r="FRU52" s="286" t="s">
        <v>933</v>
      </c>
      <c r="FRV52" s="286" t="s">
        <v>980</v>
      </c>
      <c r="FRW52" s="285" t="s">
        <v>952</v>
      </c>
      <c r="FRX52" s="285" t="s">
        <v>981</v>
      </c>
      <c r="FRY52" s="294" t="s">
        <v>982</v>
      </c>
      <c r="FRZ52" s="294" t="s">
        <v>983</v>
      </c>
      <c r="FSA52" s="284">
        <v>230000000</v>
      </c>
      <c r="FSB52" s="285" t="s">
        <v>1802</v>
      </c>
      <c r="FSC52" s="286" t="s">
        <v>933</v>
      </c>
      <c r="FSD52" s="286" t="s">
        <v>980</v>
      </c>
      <c r="FSE52" s="285" t="s">
        <v>952</v>
      </c>
      <c r="FSF52" s="285" t="s">
        <v>981</v>
      </c>
      <c r="FSG52" s="294" t="s">
        <v>982</v>
      </c>
      <c r="FSH52" s="294" t="s">
        <v>983</v>
      </c>
      <c r="FSI52" s="284">
        <v>230000000</v>
      </c>
      <c r="FSJ52" s="285" t="s">
        <v>1802</v>
      </c>
      <c r="FSK52" s="286" t="s">
        <v>933</v>
      </c>
      <c r="FSL52" s="286" t="s">
        <v>980</v>
      </c>
      <c r="FSM52" s="285" t="s">
        <v>952</v>
      </c>
      <c r="FSN52" s="285" t="s">
        <v>981</v>
      </c>
      <c r="FSO52" s="294" t="s">
        <v>982</v>
      </c>
      <c r="FSP52" s="294" t="s">
        <v>983</v>
      </c>
      <c r="FSQ52" s="284">
        <v>230000000</v>
      </c>
      <c r="FSR52" s="285" t="s">
        <v>1802</v>
      </c>
      <c r="FSS52" s="286" t="s">
        <v>933</v>
      </c>
      <c r="FST52" s="286" t="s">
        <v>980</v>
      </c>
      <c r="FSU52" s="285" t="s">
        <v>952</v>
      </c>
      <c r="FSV52" s="285" t="s">
        <v>981</v>
      </c>
      <c r="FSW52" s="294" t="s">
        <v>982</v>
      </c>
      <c r="FSX52" s="294" t="s">
        <v>983</v>
      </c>
      <c r="FSY52" s="284">
        <v>230000000</v>
      </c>
      <c r="FSZ52" s="285" t="s">
        <v>1802</v>
      </c>
      <c r="FTA52" s="286" t="s">
        <v>933</v>
      </c>
      <c r="FTB52" s="286" t="s">
        <v>980</v>
      </c>
      <c r="FTC52" s="285" t="s">
        <v>952</v>
      </c>
      <c r="FTD52" s="285" t="s">
        <v>981</v>
      </c>
      <c r="FTE52" s="294" t="s">
        <v>982</v>
      </c>
      <c r="FTF52" s="294" t="s">
        <v>983</v>
      </c>
      <c r="FTG52" s="284">
        <v>230000000</v>
      </c>
      <c r="FTH52" s="285" t="s">
        <v>1802</v>
      </c>
      <c r="FTI52" s="286" t="s">
        <v>933</v>
      </c>
      <c r="FTJ52" s="286" t="s">
        <v>980</v>
      </c>
      <c r="FTK52" s="285" t="s">
        <v>952</v>
      </c>
      <c r="FTL52" s="285" t="s">
        <v>981</v>
      </c>
      <c r="FTM52" s="294" t="s">
        <v>982</v>
      </c>
      <c r="FTN52" s="294" t="s">
        <v>983</v>
      </c>
      <c r="FTO52" s="284">
        <v>230000000</v>
      </c>
      <c r="FTP52" s="285" t="s">
        <v>1802</v>
      </c>
      <c r="FTQ52" s="286" t="s">
        <v>933</v>
      </c>
      <c r="FTR52" s="286" t="s">
        <v>980</v>
      </c>
      <c r="FTS52" s="285" t="s">
        <v>952</v>
      </c>
      <c r="FTT52" s="285" t="s">
        <v>981</v>
      </c>
      <c r="FTU52" s="294" t="s">
        <v>982</v>
      </c>
      <c r="FTV52" s="294" t="s">
        <v>983</v>
      </c>
      <c r="FTW52" s="284">
        <v>230000000</v>
      </c>
      <c r="FTX52" s="285" t="s">
        <v>1802</v>
      </c>
      <c r="FTY52" s="286" t="s">
        <v>933</v>
      </c>
      <c r="FTZ52" s="286" t="s">
        <v>980</v>
      </c>
      <c r="FUA52" s="285" t="s">
        <v>952</v>
      </c>
      <c r="FUB52" s="285" t="s">
        <v>981</v>
      </c>
      <c r="FUC52" s="294" t="s">
        <v>982</v>
      </c>
      <c r="FUD52" s="294" t="s">
        <v>983</v>
      </c>
      <c r="FUE52" s="284">
        <v>230000000</v>
      </c>
      <c r="FUF52" s="285" t="s">
        <v>1802</v>
      </c>
      <c r="FUG52" s="286" t="s">
        <v>933</v>
      </c>
      <c r="FUH52" s="286" t="s">
        <v>980</v>
      </c>
      <c r="FUI52" s="285" t="s">
        <v>952</v>
      </c>
      <c r="FUJ52" s="285" t="s">
        <v>981</v>
      </c>
      <c r="FUK52" s="294" t="s">
        <v>982</v>
      </c>
      <c r="FUL52" s="294" t="s">
        <v>983</v>
      </c>
      <c r="FUM52" s="284">
        <v>230000000</v>
      </c>
      <c r="FUN52" s="285" t="s">
        <v>1802</v>
      </c>
      <c r="FUO52" s="286" t="s">
        <v>933</v>
      </c>
      <c r="FUP52" s="286" t="s">
        <v>980</v>
      </c>
      <c r="FUQ52" s="285" t="s">
        <v>952</v>
      </c>
      <c r="FUR52" s="285" t="s">
        <v>981</v>
      </c>
      <c r="FUS52" s="294" t="s">
        <v>982</v>
      </c>
      <c r="FUT52" s="294" t="s">
        <v>983</v>
      </c>
      <c r="FUU52" s="284">
        <v>230000000</v>
      </c>
      <c r="FUV52" s="285" t="s">
        <v>1802</v>
      </c>
      <c r="FUW52" s="286" t="s">
        <v>933</v>
      </c>
      <c r="FUX52" s="286" t="s">
        <v>980</v>
      </c>
      <c r="FUY52" s="285" t="s">
        <v>952</v>
      </c>
      <c r="FUZ52" s="285" t="s">
        <v>981</v>
      </c>
      <c r="FVA52" s="294" t="s">
        <v>982</v>
      </c>
      <c r="FVB52" s="294" t="s">
        <v>983</v>
      </c>
      <c r="FVC52" s="284">
        <v>230000000</v>
      </c>
      <c r="FVD52" s="285" t="s">
        <v>1802</v>
      </c>
      <c r="FVE52" s="286" t="s">
        <v>933</v>
      </c>
      <c r="FVF52" s="286" t="s">
        <v>980</v>
      </c>
      <c r="FVG52" s="285" t="s">
        <v>952</v>
      </c>
      <c r="FVH52" s="285" t="s">
        <v>981</v>
      </c>
      <c r="FVI52" s="294" t="s">
        <v>982</v>
      </c>
      <c r="FVJ52" s="294" t="s">
        <v>983</v>
      </c>
      <c r="FVK52" s="284">
        <v>230000000</v>
      </c>
      <c r="FVL52" s="285" t="s">
        <v>1802</v>
      </c>
      <c r="FVM52" s="286" t="s">
        <v>933</v>
      </c>
      <c r="FVN52" s="286" t="s">
        <v>980</v>
      </c>
      <c r="FVO52" s="285" t="s">
        <v>952</v>
      </c>
      <c r="FVP52" s="285" t="s">
        <v>981</v>
      </c>
      <c r="FVQ52" s="294" t="s">
        <v>982</v>
      </c>
      <c r="FVR52" s="294" t="s">
        <v>983</v>
      </c>
      <c r="FVS52" s="284">
        <v>230000000</v>
      </c>
      <c r="FVT52" s="285" t="s">
        <v>1802</v>
      </c>
      <c r="FVU52" s="286" t="s">
        <v>933</v>
      </c>
      <c r="FVV52" s="286" t="s">
        <v>980</v>
      </c>
      <c r="FVW52" s="285" t="s">
        <v>952</v>
      </c>
      <c r="FVX52" s="285" t="s">
        <v>981</v>
      </c>
      <c r="FVY52" s="294" t="s">
        <v>982</v>
      </c>
      <c r="FVZ52" s="294" t="s">
        <v>983</v>
      </c>
      <c r="FWA52" s="284">
        <v>230000000</v>
      </c>
      <c r="FWB52" s="285" t="s">
        <v>1802</v>
      </c>
      <c r="FWC52" s="286" t="s">
        <v>933</v>
      </c>
      <c r="FWD52" s="286" t="s">
        <v>980</v>
      </c>
      <c r="FWE52" s="285" t="s">
        <v>952</v>
      </c>
      <c r="FWF52" s="285" t="s">
        <v>981</v>
      </c>
      <c r="FWG52" s="294" t="s">
        <v>982</v>
      </c>
      <c r="FWH52" s="294" t="s">
        <v>983</v>
      </c>
      <c r="FWI52" s="284">
        <v>230000000</v>
      </c>
      <c r="FWJ52" s="285" t="s">
        <v>1802</v>
      </c>
      <c r="FWK52" s="286" t="s">
        <v>933</v>
      </c>
      <c r="FWL52" s="286" t="s">
        <v>980</v>
      </c>
      <c r="FWM52" s="285" t="s">
        <v>952</v>
      </c>
      <c r="FWN52" s="285" t="s">
        <v>981</v>
      </c>
      <c r="FWO52" s="294" t="s">
        <v>982</v>
      </c>
      <c r="FWP52" s="294" t="s">
        <v>983</v>
      </c>
      <c r="FWQ52" s="284">
        <v>230000000</v>
      </c>
      <c r="FWR52" s="285" t="s">
        <v>1802</v>
      </c>
      <c r="FWS52" s="286" t="s">
        <v>933</v>
      </c>
      <c r="FWT52" s="286" t="s">
        <v>980</v>
      </c>
      <c r="FWU52" s="285" t="s">
        <v>952</v>
      </c>
      <c r="FWV52" s="285" t="s">
        <v>981</v>
      </c>
      <c r="FWW52" s="294" t="s">
        <v>982</v>
      </c>
      <c r="FWX52" s="294" t="s">
        <v>983</v>
      </c>
      <c r="FWY52" s="284">
        <v>230000000</v>
      </c>
      <c r="FWZ52" s="285" t="s">
        <v>1802</v>
      </c>
      <c r="FXA52" s="286" t="s">
        <v>933</v>
      </c>
      <c r="FXB52" s="286" t="s">
        <v>980</v>
      </c>
      <c r="FXC52" s="285" t="s">
        <v>952</v>
      </c>
      <c r="FXD52" s="285" t="s">
        <v>981</v>
      </c>
      <c r="FXE52" s="294" t="s">
        <v>982</v>
      </c>
      <c r="FXF52" s="294" t="s">
        <v>983</v>
      </c>
      <c r="FXG52" s="284">
        <v>230000000</v>
      </c>
      <c r="FXH52" s="285" t="s">
        <v>1802</v>
      </c>
      <c r="FXI52" s="286" t="s">
        <v>933</v>
      </c>
      <c r="FXJ52" s="286" t="s">
        <v>980</v>
      </c>
      <c r="FXK52" s="285" t="s">
        <v>952</v>
      </c>
      <c r="FXL52" s="285" t="s">
        <v>981</v>
      </c>
      <c r="FXM52" s="294" t="s">
        <v>982</v>
      </c>
      <c r="FXN52" s="294" t="s">
        <v>983</v>
      </c>
      <c r="FXO52" s="284">
        <v>230000000</v>
      </c>
      <c r="FXP52" s="285" t="s">
        <v>1802</v>
      </c>
      <c r="FXQ52" s="286" t="s">
        <v>933</v>
      </c>
      <c r="FXR52" s="286" t="s">
        <v>980</v>
      </c>
      <c r="FXS52" s="285" t="s">
        <v>952</v>
      </c>
      <c r="FXT52" s="285" t="s">
        <v>981</v>
      </c>
      <c r="FXU52" s="294" t="s">
        <v>982</v>
      </c>
      <c r="FXV52" s="294" t="s">
        <v>983</v>
      </c>
      <c r="FXW52" s="284">
        <v>230000000</v>
      </c>
      <c r="FXX52" s="285" t="s">
        <v>1802</v>
      </c>
      <c r="FXY52" s="286" t="s">
        <v>933</v>
      </c>
      <c r="FXZ52" s="286" t="s">
        <v>980</v>
      </c>
      <c r="FYA52" s="285" t="s">
        <v>952</v>
      </c>
      <c r="FYB52" s="285" t="s">
        <v>981</v>
      </c>
      <c r="FYC52" s="294" t="s">
        <v>982</v>
      </c>
      <c r="FYD52" s="294" t="s">
        <v>983</v>
      </c>
      <c r="FYE52" s="284">
        <v>230000000</v>
      </c>
      <c r="FYF52" s="285" t="s">
        <v>1802</v>
      </c>
      <c r="FYG52" s="286" t="s">
        <v>933</v>
      </c>
      <c r="FYH52" s="286" t="s">
        <v>980</v>
      </c>
      <c r="FYI52" s="285" t="s">
        <v>952</v>
      </c>
      <c r="FYJ52" s="285" t="s">
        <v>981</v>
      </c>
      <c r="FYK52" s="294" t="s">
        <v>982</v>
      </c>
      <c r="FYL52" s="294" t="s">
        <v>983</v>
      </c>
      <c r="FYM52" s="284">
        <v>230000000</v>
      </c>
      <c r="FYN52" s="285" t="s">
        <v>1802</v>
      </c>
      <c r="FYO52" s="286" t="s">
        <v>933</v>
      </c>
      <c r="FYP52" s="286" t="s">
        <v>980</v>
      </c>
      <c r="FYQ52" s="285" t="s">
        <v>952</v>
      </c>
      <c r="FYR52" s="285" t="s">
        <v>981</v>
      </c>
      <c r="FYS52" s="294" t="s">
        <v>982</v>
      </c>
      <c r="FYT52" s="294" t="s">
        <v>983</v>
      </c>
      <c r="FYU52" s="284">
        <v>230000000</v>
      </c>
      <c r="FYV52" s="285" t="s">
        <v>1802</v>
      </c>
      <c r="FYW52" s="286" t="s">
        <v>933</v>
      </c>
      <c r="FYX52" s="286" t="s">
        <v>980</v>
      </c>
      <c r="FYY52" s="285" t="s">
        <v>952</v>
      </c>
      <c r="FYZ52" s="285" t="s">
        <v>981</v>
      </c>
      <c r="FZA52" s="294" t="s">
        <v>982</v>
      </c>
      <c r="FZB52" s="294" t="s">
        <v>983</v>
      </c>
      <c r="FZC52" s="284">
        <v>230000000</v>
      </c>
      <c r="FZD52" s="285" t="s">
        <v>1802</v>
      </c>
      <c r="FZE52" s="286" t="s">
        <v>933</v>
      </c>
      <c r="FZF52" s="286" t="s">
        <v>980</v>
      </c>
      <c r="FZG52" s="285" t="s">
        <v>952</v>
      </c>
      <c r="FZH52" s="285" t="s">
        <v>981</v>
      </c>
      <c r="FZI52" s="294" t="s">
        <v>982</v>
      </c>
      <c r="FZJ52" s="294" t="s">
        <v>983</v>
      </c>
      <c r="FZK52" s="284">
        <v>230000000</v>
      </c>
      <c r="FZL52" s="285" t="s">
        <v>1802</v>
      </c>
      <c r="FZM52" s="286" t="s">
        <v>933</v>
      </c>
      <c r="FZN52" s="286" t="s">
        <v>980</v>
      </c>
      <c r="FZO52" s="285" t="s">
        <v>952</v>
      </c>
      <c r="FZP52" s="285" t="s">
        <v>981</v>
      </c>
      <c r="FZQ52" s="294" t="s">
        <v>982</v>
      </c>
      <c r="FZR52" s="294" t="s">
        <v>983</v>
      </c>
      <c r="FZS52" s="284">
        <v>230000000</v>
      </c>
      <c r="FZT52" s="285" t="s">
        <v>1802</v>
      </c>
      <c r="FZU52" s="286" t="s">
        <v>933</v>
      </c>
      <c r="FZV52" s="286" t="s">
        <v>980</v>
      </c>
      <c r="FZW52" s="285" t="s">
        <v>952</v>
      </c>
      <c r="FZX52" s="285" t="s">
        <v>981</v>
      </c>
      <c r="FZY52" s="294" t="s">
        <v>982</v>
      </c>
      <c r="FZZ52" s="294" t="s">
        <v>983</v>
      </c>
      <c r="GAA52" s="284">
        <v>230000000</v>
      </c>
      <c r="GAB52" s="285" t="s">
        <v>1802</v>
      </c>
      <c r="GAC52" s="286" t="s">
        <v>933</v>
      </c>
      <c r="GAD52" s="286" t="s">
        <v>980</v>
      </c>
      <c r="GAE52" s="285" t="s">
        <v>952</v>
      </c>
      <c r="GAF52" s="285" t="s">
        <v>981</v>
      </c>
      <c r="GAG52" s="294" t="s">
        <v>982</v>
      </c>
      <c r="GAH52" s="294" t="s">
        <v>983</v>
      </c>
      <c r="GAI52" s="284">
        <v>230000000</v>
      </c>
      <c r="GAJ52" s="285" t="s">
        <v>1802</v>
      </c>
      <c r="GAK52" s="286" t="s">
        <v>933</v>
      </c>
      <c r="GAL52" s="286" t="s">
        <v>980</v>
      </c>
      <c r="GAM52" s="285" t="s">
        <v>952</v>
      </c>
      <c r="GAN52" s="285" t="s">
        <v>981</v>
      </c>
      <c r="GAO52" s="294" t="s">
        <v>982</v>
      </c>
      <c r="GAP52" s="294" t="s">
        <v>983</v>
      </c>
      <c r="GAQ52" s="284">
        <v>230000000</v>
      </c>
      <c r="GAR52" s="285" t="s">
        <v>1802</v>
      </c>
      <c r="GAS52" s="286" t="s">
        <v>933</v>
      </c>
      <c r="GAT52" s="286" t="s">
        <v>980</v>
      </c>
      <c r="GAU52" s="285" t="s">
        <v>952</v>
      </c>
      <c r="GAV52" s="285" t="s">
        <v>981</v>
      </c>
      <c r="GAW52" s="294" t="s">
        <v>982</v>
      </c>
      <c r="GAX52" s="294" t="s">
        <v>983</v>
      </c>
      <c r="GAY52" s="284">
        <v>230000000</v>
      </c>
      <c r="GAZ52" s="285" t="s">
        <v>1802</v>
      </c>
      <c r="GBA52" s="286" t="s">
        <v>933</v>
      </c>
      <c r="GBB52" s="286" t="s">
        <v>980</v>
      </c>
      <c r="GBC52" s="285" t="s">
        <v>952</v>
      </c>
      <c r="GBD52" s="285" t="s">
        <v>981</v>
      </c>
      <c r="GBE52" s="294" t="s">
        <v>982</v>
      </c>
      <c r="GBF52" s="294" t="s">
        <v>983</v>
      </c>
      <c r="GBG52" s="284">
        <v>230000000</v>
      </c>
      <c r="GBH52" s="285" t="s">
        <v>1802</v>
      </c>
      <c r="GBI52" s="286" t="s">
        <v>933</v>
      </c>
      <c r="GBJ52" s="286" t="s">
        <v>980</v>
      </c>
      <c r="GBK52" s="285" t="s">
        <v>952</v>
      </c>
      <c r="GBL52" s="285" t="s">
        <v>981</v>
      </c>
      <c r="GBM52" s="294" t="s">
        <v>982</v>
      </c>
      <c r="GBN52" s="294" t="s">
        <v>983</v>
      </c>
      <c r="GBO52" s="284">
        <v>230000000</v>
      </c>
      <c r="GBP52" s="285" t="s">
        <v>1802</v>
      </c>
      <c r="GBQ52" s="286" t="s">
        <v>933</v>
      </c>
      <c r="GBR52" s="286" t="s">
        <v>980</v>
      </c>
      <c r="GBS52" s="285" t="s">
        <v>952</v>
      </c>
      <c r="GBT52" s="285" t="s">
        <v>981</v>
      </c>
      <c r="GBU52" s="294" t="s">
        <v>982</v>
      </c>
      <c r="GBV52" s="294" t="s">
        <v>983</v>
      </c>
      <c r="GBW52" s="284">
        <v>230000000</v>
      </c>
      <c r="GBX52" s="285" t="s">
        <v>1802</v>
      </c>
      <c r="GBY52" s="286" t="s">
        <v>933</v>
      </c>
      <c r="GBZ52" s="286" t="s">
        <v>980</v>
      </c>
      <c r="GCA52" s="285" t="s">
        <v>952</v>
      </c>
      <c r="GCB52" s="285" t="s">
        <v>981</v>
      </c>
      <c r="GCC52" s="294" t="s">
        <v>982</v>
      </c>
      <c r="GCD52" s="294" t="s">
        <v>983</v>
      </c>
      <c r="GCE52" s="284">
        <v>230000000</v>
      </c>
      <c r="GCF52" s="285" t="s">
        <v>1802</v>
      </c>
      <c r="GCG52" s="286" t="s">
        <v>933</v>
      </c>
      <c r="GCH52" s="286" t="s">
        <v>980</v>
      </c>
      <c r="GCI52" s="285" t="s">
        <v>952</v>
      </c>
      <c r="GCJ52" s="285" t="s">
        <v>981</v>
      </c>
      <c r="GCK52" s="294" t="s">
        <v>982</v>
      </c>
      <c r="GCL52" s="294" t="s">
        <v>983</v>
      </c>
      <c r="GCM52" s="284">
        <v>230000000</v>
      </c>
      <c r="GCN52" s="285" t="s">
        <v>1802</v>
      </c>
      <c r="GCO52" s="286" t="s">
        <v>933</v>
      </c>
      <c r="GCP52" s="286" t="s">
        <v>980</v>
      </c>
      <c r="GCQ52" s="285" t="s">
        <v>952</v>
      </c>
      <c r="GCR52" s="285" t="s">
        <v>981</v>
      </c>
      <c r="GCS52" s="294" t="s">
        <v>982</v>
      </c>
      <c r="GCT52" s="294" t="s">
        <v>983</v>
      </c>
      <c r="GCU52" s="284">
        <v>230000000</v>
      </c>
      <c r="GCV52" s="285" t="s">
        <v>1802</v>
      </c>
      <c r="GCW52" s="286" t="s">
        <v>933</v>
      </c>
      <c r="GCX52" s="286" t="s">
        <v>980</v>
      </c>
      <c r="GCY52" s="285" t="s">
        <v>952</v>
      </c>
      <c r="GCZ52" s="285" t="s">
        <v>981</v>
      </c>
      <c r="GDA52" s="294" t="s">
        <v>982</v>
      </c>
      <c r="GDB52" s="294" t="s">
        <v>983</v>
      </c>
      <c r="GDC52" s="284">
        <v>230000000</v>
      </c>
      <c r="GDD52" s="285" t="s">
        <v>1802</v>
      </c>
      <c r="GDE52" s="286" t="s">
        <v>933</v>
      </c>
      <c r="GDF52" s="286" t="s">
        <v>980</v>
      </c>
      <c r="GDG52" s="285" t="s">
        <v>952</v>
      </c>
      <c r="GDH52" s="285" t="s">
        <v>981</v>
      </c>
      <c r="GDI52" s="294" t="s">
        <v>982</v>
      </c>
      <c r="GDJ52" s="294" t="s">
        <v>983</v>
      </c>
      <c r="GDK52" s="284">
        <v>230000000</v>
      </c>
      <c r="GDL52" s="285" t="s">
        <v>1802</v>
      </c>
      <c r="GDM52" s="286" t="s">
        <v>933</v>
      </c>
      <c r="GDN52" s="286" t="s">
        <v>980</v>
      </c>
      <c r="GDO52" s="285" t="s">
        <v>952</v>
      </c>
      <c r="GDP52" s="285" t="s">
        <v>981</v>
      </c>
      <c r="GDQ52" s="294" t="s">
        <v>982</v>
      </c>
      <c r="GDR52" s="294" t="s">
        <v>983</v>
      </c>
      <c r="GDS52" s="284">
        <v>230000000</v>
      </c>
      <c r="GDT52" s="285" t="s">
        <v>1802</v>
      </c>
      <c r="GDU52" s="286" t="s">
        <v>933</v>
      </c>
      <c r="GDV52" s="286" t="s">
        <v>980</v>
      </c>
      <c r="GDW52" s="285" t="s">
        <v>952</v>
      </c>
      <c r="GDX52" s="285" t="s">
        <v>981</v>
      </c>
      <c r="GDY52" s="294" t="s">
        <v>982</v>
      </c>
      <c r="GDZ52" s="294" t="s">
        <v>983</v>
      </c>
      <c r="GEA52" s="284">
        <v>230000000</v>
      </c>
      <c r="GEB52" s="285" t="s">
        <v>1802</v>
      </c>
      <c r="GEC52" s="286" t="s">
        <v>933</v>
      </c>
      <c r="GED52" s="286" t="s">
        <v>980</v>
      </c>
      <c r="GEE52" s="285" t="s">
        <v>952</v>
      </c>
      <c r="GEF52" s="285" t="s">
        <v>981</v>
      </c>
      <c r="GEG52" s="294" t="s">
        <v>982</v>
      </c>
      <c r="GEH52" s="294" t="s">
        <v>983</v>
      </c>
      <c r="GEI52" s="284">
        <v>230000000</v>
      </c>
      <c r="GEJ52" s="285" t="s">
        <v>1802</v>
      </c>
      <c r="GEK52" s="286" t="s">
        <v>933</v>
      </c>
      <c r="GEL52" s="286" t="s">
        <v>980</v>
      </c>
      <c r="GEM52" s="285" t="s">
        <v>952</v>
      </c>
      <c r="GEN52" s="285" t="s">
        <v>981</v>
      </c>
      <c r="GEO52" s="294" t="s">
        <v>982</v>
      </c>
      <c r="GEP52" s="294" t="s">
        <v>983</v>
      </c>
      <c r="GEQ52" s="284">
        <v>230000000</v>
      </c>
      <c r="GER52" s="285" t="s">
        <v>1802</v>
      </c>
      <c r="GES52" s="286" t="s">
        <v>933</v>
      </c>
      <c r="GET52" s="286" t="s">
        <v>980</v>
      </c>
      <c r="GEU52" s="285" t="s">
        <v>952</v>
      </c>
      <c r="GEV52" s="285" t="s">
        <v>981</v>
      </c>
      <c r="GEW52" s="294" t="s">
        <v>982</v>
      </c>
      <c r="GEX52" s="294" t="s">
        <v>983</v>
      </c>
      <c r="GEY52" s="284">
        <v>230000000</v>
      </c>
      <c r="GEZ52" s="285" t="s">
        <v>1802</v>
      </c>
      <c r="GFA52" s="286" t="s">
        <v>933</v>
      </c>
      <c r="GFB52" s="286" t="s">
        <v>980</v>
      </c>
      <c r="GFC52" s="285" t="s">
        <v>952</v>
      </c>
      <c r="GFD52" s="285" t="s">
        <v>981</v>
      </c>
      <c r="GFE52" s="294" t="s">
        <v>982</v>
      </c>
      <c r="GFF52" s="294" t="s">
        <v>983</v>
      </c>
      <c r="GFG52" s="284">
        <v>230000000</v>
      </c>
      <c r="GFH52" s="285" t="s">
        <v>1802</v>
      </c>
      <c r="GFI52" s="286" t="s">
        <v>933</v>
      </c>
      <c r="GFJ52" s="286" t="s">
        <v>980</v>
      </c>
      <c r="GFK52" s="285" t="s">
        <v>952</v>
      </c>
      <c r="GFL52" s="285" t="s">
        <v>981</v>
      </c>
      <c r="GFM52" s="294" t="s">
        <v>982</v>
      </c>
      <c r="GFN52" s="294" t="s">
        <v>983</v>
      </c>
      <c r="GFO52" s="284">
        <v>230000000</v>
      </c>
      <c r="GFP52" s="285" t="s">
        <v>1802</v>
      </c>
      <c r="GFQ52" s="286" t="s">
        <v>933</v>
      </c>
      <c r="GFR52" s="286" t="s">
        <v>980</v>
      </c>
      <c r="GFS52" s="285" t="s">
        <v>952</v>
      </c>
      <c r="GFT52" s="285" t="s">
        <v>981</v>
      </c>
      <c r="GFU52" s="294" t="s">
        <v>982</v>
      </c>
      <c r="GFV52" s="294" t="s">
        <v>983</v>
      </c>
      <c r="GFW52" s="284">
        <v>230000000</v>
      </c>
      <c r="GFX52" s="285" t="s">
        <v>1802</v>
      </c>
      <c r="GFY52" s="286" t="s">
        <v>933</v>
      </c>
      <c r="GFZ52" s="286" t="s">
        <v>980</v>
      </c>
      <c r="GGA52" s="285" t="s">
        <v>952</v>
      </c>
      <c r="GGB52" s="285" t="s">
        <v>981</v>
      </c>
      <c r="GGC52" s="294" t="s">
        <v>982</v>
      </c>
      <c r="GGD52" s="294" t="s">
        <v>983</v>
      </c>
      <c r="GGE52" s="284">
        <v>230000000</v>
      </c>
      <c r="GGF52" s="285" t="s">
        <v>1802</v>
      </c>
      <c r="GGG52" s="286" t="s">
        <v>933</v>
      </c>
      <c r="GGH52" s="286" t="s">
        <v>980</v>
      </c>
      <c r="GGI52" s="285" t="s">
        <v>952</v>
      </c>
      <c r="GGJ52" s="285" t="s">
        <v>981</v>
      </c>
      <c r="GGK52" s="294" t="s">
        <v>982</v>
      </c>
      <c r="GGL52" s="294" t="s">
        <v>983</v>
      </c>
      <c r="GGM52" s="284">
        <v>230000000</v>
      </c>
      <c r="GGN52" s="285" t="s">
        <v>1802</v>
      </c>
      <c r="GGO52" s="286" t="s">
        <v>933</v>
      </c>
      <c r="GGP52" s="286" t="s">
        <v>980</v>
      </c>
      <c r="GGQ52" s="285" t="s">
        <v>952</v>
      </c>
      <c r="GGR52" s="285" t="s">
        <v>981</v>
      </c>
      <c r="GGS52" s="294" t="s">
        <v>982</v>
      </c>
      <c r="GGT52" s="294" t="s">
        <v>983</v>
      </c>
      <c r="GGU52" s="284">
        <v>230000000</v>
      </c>
      <c r="GGV52" s="285" t="s">
        <v>1802</v>
      </c>
      <c r="GGW52" s="286" t="s">
        <v>933</v>
      </c>
      <c r="GGX52" s="286" t="s">
        <v>980</v>
      </c>
      <c r="GGY52" s="285" t="s">
        <v>952</v>
      </c>
      <c r="GGZ52" s="285" t="s">
        <v>981</v>
      </c>
      <c r="GHA52" s="294" t="s">
        <v>982</v>
      </c>
      <c r="GHB52" s="294" t="s">
        <v>983</v>
      </c>
      <c r="GHC52" s="284">
        <v>230000000</v>
      </c>
      <c r="GHD52" s="285" t="s">
        <v>1802</v>
      </c>
      <c r="GHE52" s="286" t="s">
        <v>933</v>
      </c>
      <c r="GHF52" s="286" t="s">
        <v>980</v>
      </c>
      <c r="GHG52" s="285" t="s">
        <v>952</v>
      </c>
      <c r="GHH52" s="285" t="s">
        <v>981</v>
      </c>
      <c r="GHI52" s="294" t="s">
        <v>982</v>
      </c>
      <c r="GHJ52" s="294" t="s">
        <v>983</v>
      </c>
      <c r="GHK52" s="284">
        <v>230000000</v>
      </c>
      <c r="GHL52" s="285" t="s">
        <v>1802</v>
      </c>
      <c r="GHM52" s="286" t="s">
        <v>933</v>
      </c>
      <c r="GHN52" s="286" t="s">
        <v>980</v>
      </c>
      <c r="GHO52" s="285" t="s">
        <v>952</v>
      </c>
      <c r="GHP52" s="285" t="s">
        <v>981</v>
      </c>
      <c r="GHQ52" s="294" t="s">
        <v>982</v>
      </c>
      <c r="GHR52" s="294" t="s">
        <v>983</v>
      </c>
      <c r="GHS52" s="284">
        <v>230000000</v>
      </c>
      <c r="GHT52" s="285" t="s">
        <v>1802</v>
      </c>
      <c r="GHU52" s="286" t="s">
        <v>933</v>
      </c>
      <c r="GHV52" s="286" t="s">
        <v>980</v>
      </c>
      <c r="GHW52" s="285" t="s">
        <v>952</v>
      </c>
      <c r="GHX52" s="285" t="s">
        <v>981</v>
      </c>
      <c r="GHY52" s="294" t="s">
        <v>982</v>
      </c>
      <c r="GHZ52" s="294" t="s">
        <v>983</v>
      </c>
      <c r="GIA52" s="284">
        <v>230000000</v>
      </c>
      <c r="GIB52" s="285" t="s">
        <v>1802</v>
      </c>
      <c r="GIC52" s="286" t="s">
        <v>933</v>
      </c>
      <c r="GID52" s="286" t="s">
        <v>980</v>
      </c>
      <c r="GIE52" s="285" t="s">
        <v>952</v>
      </c>
      <c r="GIF52" s="285" t="s">
        <v>981</v>
      </c>
      <c r="GIG52" s="294" t="s">
        <v>982</v>
      </c>
      <c r="GIH52" s="294" t="s">
        <v>983</v>
      </c>
      <c r="GII52" s="284">
        <v>230000000</v>
      </c>
      <c r="GIJ52" s="285" t="s">
        <v>1802</v>
      </c>
      <c r="GIK52" s="286" t="s">
        <v>933</v>
      </c>
      <c r="GIL52" s="286" t="s">
        <v>980</v>
      </c>
      <c r="GIM52" s="285" t="s">
        <v>952</v>
      </c>
      <c r="GIN52" s="285" t="s">
        <v>981</v>
      </c>
      <c r="GIO52" s="294" t="s">
        <v>982</v>
      </c>
      <c r="GIP52" s="294" t="s">
        <v>983</v>
      </c>
      <c r="GIQ52" s="284">
        <v>230000000</v>
      </c>
      <c r="GIR52" s="285" t="s">
        <v>1802</v>
      </c>
      <c r="GIS52" s="286" t="s">
        <v>933</v>
      </c>
      <c r="GIT52" s="286" t="s">
        <v>980</v>
      </c>
      <c r="GIU52" s="285" t="s">
        <v>952</v>
      </c>
      <c r="GIV52" s="285" t="s">
        <v>981</v>
      </c>
      <c r="GIW52" s="294" t="s">
        <v>982</v>
      </c>
      <c r="GIX52" s="294" t="s">
        <v>983</v>
      </c>
      <c r="GIY52" s="284">
        <v>230000000</v>
      </c>
      <c r="GIZ52" s="285" t="s">
        <v>1802</v>
      </c>
      <c r="GJA52" s="286" t="s">
        <v>933</v>
      </c>
      <c r="GJB52" s="286" t="s">
        <v>980</v>
      </c>
      <c r="GJC52" s="285" t="s">
        <v>952</v>
      </c>
      <c r="GJD52" s="285" t="s">
        <v>981</v>
      </c>
      <c r="GJE52" s="294" t="s">
        <v>982</v>
      </c>
      <c r="GJF52" s="294" t="s">
        <v>983</v>
      </c>
      <c r="GJG52" s="284">
        <v>230000000</v>
      </c>
      <c r="GJH52" s="285" t="s">
        <v>1802</v>
      </c>
      <c r="GJI52" s="286" t="s">
        <v>933</v>
      </c>
      <c r="GJJ52" s="286" t="s">
        <v>980</v>
      </c>
      <c r="GJK52" s="285" t="s">
        <v>952</v>
      </c>
      <c r="GJL52" s="285" t="s">
        <v>981</v>
      </c>
      <c r="GJM52" s="294" t="s">
        <v>982</v>
      </c>
      <c r="GJN52" s="294" t="s">
        <v>983</v>
      </c>
      <c r="GJO52" s="284">
        <v>230000000</v>
      </c>
      <c r="GJP52" s="285" t="s">
        <v>1802</v>
      </c>
      <c r="GJQ52" s="286" t="s">
        <v>933</v>
      </c>
      <c r="GJR52" s="286" t="s">
        <v>980</v>
      </c>
      <c r="GJS52" s="285" t="s">
        <v>952</v>
      </c>
      <c r="GJT52" s="285" t="s">
        <v>981</v>
      </c>
      <c r="GJU52" s="294" t="s">
        <v>982</v>
      </c>
      <c r="GJV52" s="294" t="s">
        <v>983</v>
      </c>
      <c r="GJW52" s="284">
        <v>230000000</v>
      </c>
      <c r="GJX52" s="285" t="s">
        <v>1802</v>
      </c>
      <c r="GJY52" s="286" t="s">
        <v>933</v>
      </c>
      <c r="GJZ52" s="286" t="s">
        <v>980</v>
      </c>
      <c r="GKA52" s="285" t="s">
        <v>952</v>
      </c>
      <c r="GKB52" s="285" t="s">
        <v>981</v>
      </c>
      <c r="GKC52" s="294" t="s">
        <v>982</v>
      </c>
      <c r="GKD52" s="294" t="s">
        <v>983</v>
      </c>
      <c r="GKE52" s="284">
        <v>230000000</v>
      </c>
      <c r="GKF52" s="285" t="s">
        <v>1802</v>
      </c>
      <c r="GKG52" s="286" t="s">
        <v>933</v>
      </c>
      <c r="GKH52" s="286" t="s">
        <v>980</v>
      </c>
      <c r="GKI52" s="285" t="s">
        <v>952</v>
      </c>
      <c r="GKJ52" s="285" t="s">
        <v>981</v>
      </c>
      <c r="GKK52" s="294" t="s">
        <v>982</v>
      </c>
      <c r="GKL52" s="294" t="s">
        <v>983</v>
      </c>
      <c r="GKM52" s="284">
        <v>230000000</v>
      </c>
      <c r="GKN52" s="285" t="s">
        <v>1802</v>
      </c>
      <c r="GKO52" s="286" t="s">
        <v>933</v>
      </c>
      <c r="GKP52" s="286" t="s">
        <v>980</v>
      </c>
      <c r="GKQ52" s="285" t="s">
        <v>952</v>
      </c>
      <c r="GKR52" s="285" t="s">
        <v>981</v>
      </c>
      <c r="GKS52" s="294" t="s">
        <v>982</v>
      </c>
      <c r="GKT52" s="294" t="s">
        <v>983</v>
      </c>
      <c r="GKU52" s="284">
        <v>230000000</v>
      </c>
      <c r="GKV52" s="285" t="s">
        <v>1802</v>
      </c>
      <c r="GKW52" s="286" t="s">
        <v>933</v>
      </c>
      <c r="GKX52" s="286" t="s">
        <v>980</v>
      </c>
      <c r="GKY52" s="285" t="s">
        <v>952</v>
      </c>
      <c r="GKZ52" s="285" t="s">
        <v>981</v>
      </c>
      <c r="GLA52" s="294" t="s">
        <v>982</v>
      </c>
      <c r="GLB52" s="294" t="s">
        <v>983</v>
      </c>
      <c r="GLC52" s="284">
        <v>230000000</v>
      </c>
      <c r="GLD52" s="285" t="s">
        <v>1802</v>
      </c>
      <c r="GLE52" s="286" t="s">
        <v>933</v>
      </c>
      <c r="GLF52" s="286" t="s">
        <v>980</v>
      </c>
      <c r="GLG52" s="285" t="s">
        <v>952</v>
      </c>
      <c r="GLH52" s="285" t="s">
        <v>981</v>
      </c>
      <c r="GLI52" s="294" t="s">
        <v>982</v>
      </c>
      <c r="GLJ52" s="294" t="s">
        <v>983</v>
      </c>
      <c r="GLK52" s="284">
        <v>230000000</v>
      </c>
      <c r="GLL52" s="285" t="s">
        <v>1802</v>
      </c>
      <c r="GLM52" s="286" t="s">
        <v>933</v>
      </c>
      <c r="GLN52" s="286" t="s">
        <v>980</v>
      </c>
      <c r="GLO52" s="285" t="s">
        <v>952</v>
      </c>
      <c r="GLP52" s="285" t="s">
        <v>981</v>
      </c>
      <c r="GLQ52" s="294" t="s">
        <v>982</v>
      </c>
      <c r="GLR52" s="294" t="s">
        <v>983</v>
      </c>
      <c r="GLS52" s="284">
        <v>230000000</v>
      </c>
      <c r="GLT52" s="285" t="s">
        <v>1802</v>
      </c>
      <c r="GLU52" s="286" t="s">
        <v>933</v>
      </c>
      <c r="GLV52" s="286" t="s">
        <v>980</v>
      </c>
      <c r="GLW52" s="285" t="s">
        <v>952</v>
      </c>
      <c r="GLX52" s="285" t="s">
        <v>981</v>
      </c>
      <c r="GLY52" s="294" t="s">
        <v>982</v>
      </c>
      <c r="GLZ52" s="294" t="s">
        <v>983</v>
      </c>
      <c r="GMA52" s="284">
        <v>230000000</v>
      </c>
      <c r="GMB52" s="285" t="s">
        <v>1802</v>
      </c>
      <c r="GMC52" s="286" t="s">
        <v>933</v>
      </c>
      <c r="GMD52" s="286" t="s">
        <v>980</v>
      </c>
      <c r="GME52" s="285" t="s">
        <v>952</v>
      </c>
      <c r="GMF52" s="285" t="s">
        <v>981</v>
      </c>
      <c r="GMG52" s="294" t="s">
        <v>982</v>
      </c>
      <c r="GMH52" s="294" t="s">
        <v>983</v>
      </c>
      <c r="GMI52" s="284">
        <v>230000000</v>
      </c>
      <c r="GMJ52" s="285" t="s">
        <v>1802</v>
      </c>
      <c r="GMK52" s="286" t="s">
        <v>933</v>
      </c>
      <c r="GML52" s="286" t="s">
        <v>980</v>
      </c>
      <c r="GMM52" s="285" t="s">
        <v>952</v>
      </c>
      <c r="GMN52" s="285" t="s">
        <v>981</v>
      </c>
      <c r="GMO52" s="294" t="s">
        <v>982</v>
      </c>
      <c r="GMP52" s="294" t="s">
        <v>983</v>
      </c>
      <c r="GMQ52" s="284">
        <v>230000000</v>
      </c>
      <c r="GMR52" s="285" t="s">
        <v>1802</v>
      </c>
      <c r="GMS52" s="286" t="s">
        <v>933</v>
      </c>
      <c r="GMT52" s="286" t="s">
        <v>980</v>
      </c>
      <c r="GMU52" s="285" t="s">
        <v>952</v>
      </c>
      <c r="GMV52" s="285" t="s">
        <v>981</v>
      </c>
      <c r="GMW52" s="294" t="s">
        <v>982</v>
      </c>
      <c r="GMX52" s="294" t="s">
        <v>983</v>
      </c>
      <c r="GMY52" s="284">
        <v>230000000</v>
      </c>
      <c r="GMZ52" s="285" t="s">
        <v>1802</v>
      </c>
      <c r="GNA52" s="286" t="s">
        <v>933</v>
      </c>
      <c r="GNB52" s="286" t="s">
        <v>980</v>
      </c>
      <c r="GNC52" s="285" t="s">
        <v>952</v>
      </c>
      <c r="GND52" s="285" t="s">
        <v>981</v>
      </c>
      <c r="GNE52" s="294" t="s">
        <v>982</v>
      </c>
      <c r="GNF52" s="294" t="s">
        <v>983</v>
      </c>
      <c r="GNG52" s="284">
        <v>230000000</v>
      </c>
      <c r="GNH52" s="285" t="s">
        <v>1802</v>
      </c>
      <c r="GNI52" s="286" t="s">
        <v>933</v>
      </c>
      <c r="GNJ52" s="286" t="s">
        <v>980</v>
      </c>
      <c r="GNK52" s="285" t="s">
        <v>952</v>
      </c>
      <c r="GNL52" s="285" t="s">
        <v>981</v>
      </c>
      <c r="GNM52" s="294" t="s">
        <v>982</v>
      </c>
      <c r="GNN52" s="294" t="s">
        <v>983</v>
      </c>
      <c r="GNO52" s="284">
        <v>230000000</v>
      </c>
      <c r="GNP52" s="285" t="s">
        <v>1802</v>
      </c>
      <c r="GNQ52" s="286" t="s">
        <v>933</v>
      </c>
      <c r="GNR52" s="286" t="s">
        <v>980</v>
      </c>
      <c r="GNS52" s="285" t="s">
        <v>952</v>
      </c>
      <c r="GNT52" s="285" t="s">
        <v>981</v>
      </c>
      <c r="GNU52" s="294" t="s">
        <v>982</v>
      </c>
      <c r="GNV52" s="294" t="s">
        <v>983</v>
      </c>
      <c r="GNW52" s="284">
        <v>230000000</v>
      </c>
      <c r="GNX52" s="285" t="s">
        <v>1802</v>
      </c>
      <c r="GNY52" s="286" t="s">
        <v>933</v>
      </c>
      <c r="GNZ52" s="286" t="s">
        <v>980</v>
      </c>
      <c r="GOA52" s="285" t="s">
        <v>952</v>
      </c>
      <c r="GOB52" s="285" t="s">
        <v>981</v>
      </c>
      <c r="GOC52" s="294" t="s">
        <v>982</v>
      </c>
      <c r="GOD52" s="294" t="s">
        <v>983</v>
      </c>
      <c r="GOE52" s="284">
        <v>230000000</v>
      </c>
      <c r="GOF52" s="285" t="s">
        <v>1802</v>
      </c>
      <c r="GOG52" s="286" t="s">
        <v>933</v>
      </c>
      <c r="GOH52" s="286" t="s">
        <v>980</v>
      </c>
      <c r="GOI52" s="285" t="s">
        <v>952</v>
      </c>
      <c r="GOJ52" s="285" t="s">
        <v>981</v>
      </c>
      <c r="GOK52" s="294" t="s">
        <v>982</v>
      </c>
      <c r="GOL52" s="294" t="s">
        <v>983</v>
      </c>
      <c r="GOM52" s="284">
        <v>230000000</v>
      </c>
      <c r="GON52" s="285" t="s">
        <v>1802</v>
      </c>
      <c r="GOO52" s="286" t="s">
        <v>933</v>
      </c>
      <c r="GOP52" s="286" t="s">
        <v>980</v>
      </c>
      <c r="GOQ52" s="285" t="s">
        <v>952</v>
      </c>
      <c r="GOR52" s="285" t="s">
        <v>981</v>
      </c>
      <c r="GOS52" s="294" t="s">
        <v>982</v>
      </c>
      <c r="GOT52" s="294" t="s">
        <v>983</v>
      </c>
      <c r="GOU52" s="284">
        <v>230000000</v>
      </c>
      <c r="GOV52" s="285" t="s">
        <v>1802</v>
      </c>
      <c r="GOW52" s="286" t="s">
        <v>933</v>
      </c>
      <c r="GOX52" s="286" t="s">
        <v>980</v>
      </c>
      <c r="GOY52" s="285" t="s">
        <v>952</v>
      </c>
      <c r="GOZ52" s="285" t="s">
        <v>981</v>
      </c>
      <c r="GPA52" s="294" t="s">
        <v>982</v>
      </c>
      <c r="GPB52" s="294" t="s">
        <v>983</v>
      </c>
      <c r="GPC52" s="284">
        <v>230000000</v>
      </c>
      <c r="GPD52" s="285" t="s">
        <v>1802</v>
      </c>
      <c r="GPE52" s="286" t="s">
        <v>933</v>
      </c>
      <c r="GPF52" s="286" t="s">
        <v>980</v>
      </c>
      <c r="GPG52" s="285" t="s">
        <v>952</v>
      </c>
      <c r="GPH52" s="285" t="s">
        <v>981</v>
      </c>
      <c r="GPI52" s="294" t="s">
        <v>982</v>
      </c>
      <c r="GPJ52" s="294" t="s">
        <v>983</v>
      </c>
      <c r="GPK52" s="284">
        <v>230000000</v>
      </c>
      <c r="GPL52" s="285" t="s">
        <v>1802</v>
      </c>
      <c r="GPM52" s="286" t="s">
        <v>933</v>
      </c>
      <c r="GPN52" s="286" t="s">
        <v>980</v>
      </c>
      <c r="GPO52" s="285" t="s">
        <v>952</v>
      </c>
      <c r="GPP52" s="285" t="s">
        <v>981</v>
      </c>
      <c r="GPQ52" s="294" t="s">
        <v>982</v>
      </c>
      <c r="GPR52" s="294" t="s">
        <v>983</v>
      </c>
      <c r="GPS52" s="284">
        <v>230000000</v>
      </c>
      <c r="GPT52" s="285" t="s">
        <v>1802</v>
      </c>
      <c r="GPU52" s="286" t="s">
        <v>933</v>
      </c>
      <c r="GPV52" s="286" t="s">
        <v>980</v>
      </c>
      <c r="GPW52" s="285" t="s">
        <v>952</v>
      </c>
      <c r="GPX52" s="285" t="s">
        <v>981</v>
      </c>
      <c r="GPY52" s="294" t="s">
        <v>982</v>
      </c>
      <c r="GPZ52" s="294" t="s">
        <v>983</v>
      </c>
      <c r="GQA52" s="284">
        <v>230000000</v>
      </c>
      <c r="GQB52" s="285" t="s">
        <v>1802</v>
      </c>
      <c r="GQC52" s="286" t="s">
        <v>933</v>
      </c>
      <c r="GQD52" s="286" t="s">
        <v>980</v>
      </c>
      <c r="GQE52" s="285" t="s">
        <v>952</v>
      </c>
      <c r="GQF52" s="285" t="s">
        <v>981</v>
      </c>
      <c r="GQG52" s="294" t="s">
        <v>982</v>
      </c>
      <c r="GQH52" s="294" t="s">
        <v>983</v>
      </c>
      <c r="GQI52" s="284">
        <v>230000000</v>
      </c>
      <c r="GQJ52" s="285" t="s">
        <v>1802</v>
      </c>
      <c r="GQK52" s="286" t="s">
        <v>933</v>
      </c>
      <c r="GQL52" s="286" t="s">
        <v>980</v>
      </c>
      <c r="GQM52" s="285" t="s">
        <v>952</v>
      </c>
      <c r="GQN52" s="285" t="s">
        <v>981</v>
      </c>
      <c r="GQO52" s="294" t="s">
        <v>982</v>
      </c>
      <c r="GQP52" s="294" t="s">
        <v>983</v>
      </c>
      <c r="GQQ52" s="284">
        <v>230000000</v>
      </c>
      <c r="GQR52" s="285" t="s">
        <v>1802</v>
      </c>
      <c r="GQS52" s="286" t="s">
        <v>933</v>
      </c>
      <c r="GQT52" s="286" t="s">
        <v>980</v>
      </c>
      <c r="GQU52" s="285" t="s">
        <v>952</v>
      </c>
      <c r="GQV52" s="285" t="s">
        <v>981</v>
      </c>
      <c r="GQW52" s="294" t="s">
        <v>982</v>
      </c>
      <c r="GQX52" s="294" t="s">
        <v>983</v>
      </c>
      <c r="GQY52" s="284">
        <v>230000000</v>
      </c>
      <c r="GQZ52" s="285" t="s">
        <v>1802</v>
      </c>
      <c r="GRA52" s="286" t="s">
        <v>933</v>
      </c>
      <c r="GRB52" s="286" t="s">
        <v>980</v>
      </c>
      <c r="GRC52" s="285" t="s">
        <v>952</v>
      </c>
      <c r="GRD52" s="285" t="s">
        <v>981</v>
      </c>
      <c r="GRE52" s="294" t="s">
        <v>982</v>
      </c>
      <c r="GRF52" s="294" t="s">
        <v>983</v>
      </c>
      <c r="GRG52" s="284">
        <v>230000000</v>
      </c>
      <c r="GRH52" s="285" t="s">
        <v>1802</v>
      </c>
      <c r="GRI52" s="286" t="s">
        <v>933</v>
      </c>
      <c r="GRJ52" s="286" t="s">
        <v>980</v>
      </c>
      <c r="GRK52" s="285" t="s">
        <v>952</v>
      </c>
      <c r="GRL52" s="285" t="s">
        <v>981</v>
      </c>
      <c r="GRM52" s="294" t="s">
        <v>982</v>
      </c>
      <c r="GRN52" s="294" t="s">
        <v>983</v>
      </c>
      <c r="GRO52" s="284">
        <v>230000000</v>
      </c>
      <c r="GRP52" s="285" t="s">
        <v>1802</v>
      </c>
      <c r="GRQ52" s="286" t="s">
        <v>933</v>
      </c>
      <c r="GRR52" s="286" t="s">
        <v>980</v>
      </c>
      <c r="GRS52" s="285" t="s">
        <v>952</v>
      </c>
      <c r="GRT52" s="285" t="s">
        <v>981</v>
      </c>
      <c r="GRU52" s="294" t="s">
        <v>982</v>
      </c>
      <c r="GRV52" s="294" t="s">
        <v>983</v>
      </c>
      <c r="GRW52" s="284">
        <v>230000000</v>
      </c>
      <c r="GRX52" s="285" t="s">
        <v>1802</v>
      </c>
      <c r="GRY52" s="286" t="s">
        <v>933</v>
      </c>
      <c r="GRZ52" s="286" t="s">
        <v>980</v>
      </c>
      <c r="GSA52" s="285" t="s">
        <v>952</v>
      </c>
      <c r="GSB52" s="285" t="s">
        <v>981</v>
      </c>
      <c r="GSC52" s="294" t="s">
        <v>982</v>
      </c>
      <c r="GSD52" s="294" t="s">
        <v>983</v>
      </c>
      <c r="GSE52" s="284">
        <v>230000000</v>
      </c>
      <c r="GSF52" s="285" t="s">
        <v>1802</v>
      </c>
      <c r="GSG52" s="286" t="s">
        <v>933</v>
      </c>
      <c r="GSH52" s="286" t="s">
        <v>980</v>
      </c>
      <c r="GSI52" s="285" t="s">
        <v>952</v>
      </c>
      <c r="GSJ52" s="285" t="s">
        <v>981</v>
      </c>
      <c r="GSK52" s="294" t="s">
        <v>982</v>
      </c>
      <c r="GSL52" s="294" t="s">
        <v>983</v>
      </c>
      <c r="GSM52" s="284">
        <v>230000000</v>
      </c>
      <c r="GSN52" s="285" t="s">
        <v>1802</v>
      </c>
      <c r="GSO52" s="286" t="s">
        <v>933</v>
      </c>
      <c r="GSP52" s="286" t="s">
        <v>980</v>
      </c>
      <c r="GSQ52" s="285" t="s">
        <v>952</v>
      </c>
      <c r="GSR52" s="285" t="s">
        <v>981</v>
      </c>
      <c r="GSS52" s="294" t="s">
        <v>982</v>
      </c>
      <c r="GST52" s="294" t="s">
        <v>983</v>
      </c>
      <c r="GSU52" s="284">
        <v>230000000</v>
      </c>
      <c r="GSV52" s="285" t="s">
        <v>1802</v>
      </c>
      <c r="GSW52" s="286" t="s">
        <v>933</v>
      </c>
      <c r="GSX52" s="286" t="s">
        <v>980</v>
      </c>
      <c r="GSY52" s="285" t="s">
        <v>952</v>
      </c>
      <c r="GSZ52" s="285" t="s">
        <v>981</v>
      </c>
      <c r="GTA52" s="294" t="s">
        <v>982</v>
      </c>
      <c r="GTB52" s="294" t="s">
        <v>983</v>
      </c>
      <c r="GTC52" s="284">
        <v>230000000</v>
      </c>
      <c r="GTD52" s="285" t="s">
        <v>1802</v>
      </c>
      <c r="GTE52" s="286" t="s">
        <v>933</v>
      </c>
      <c r="GTF52" s="286" t="s">
        <v>980</v>
      </c>
      <c r="GTG52" s="285" t="s">
        <v>952</v>
      </c>
      <c r="GTH52" s="285" t="s">
        <v>981</v>
      </c>
      <c r="GTI52" s="294" t="s">
        <v>982</v>
      </c>
      <c r="GTJ52" s="294" t="s">
        <v>983</v>
      </c>
      <c r="GTK52" s="284">
        <v>230000000</v>
      </c>
      <c r="GTL52" s="285" t="s">
        <v>1802</v>
      </c>
      <c r="GTM52" s="286" t="s">
        <v>933</v>
      </c>
      <c r="GTN52" s="286" t="s">
        <v>980</v>
      </c>
      <c r="GTO52" s="285" t="s">
        <v>952</v>
      </c>
      <c r="GTP52" s="285" t="s">
        <v>981</v>
      </c>
      <c r="GTQ52" s="294" t="s">
        <v>982</v>
      </c>
      <c r="GTR52" s="294" t="s">
        <v>983</v>
      </c>
      <c r="GTS52" s="284">
        <v>230000000</v>
      </c>
      <c r="GTT52" s="285" t="s">
        <v>1802</v>
      </c>
      <c r="GTU52" s="286" t="s">
        <v>933</v>
      </c>
      <c r="GTV52" s="286" t="s">
        <v>980</v>
      </c>
      <c r="GTW52" s="285" t="s">
        <v>952</v>
      </c>
      <c r="GTX52" s="285" t="s">
        <v>981</v>
      </c>
      <c r="GTY52" s="294" t="s">
        <v>982</v>
      </c>
      <c r="GTZ52" s="294" t="s">
        <v>983</v>
      </c>
      <c r="GUA52" s="284">
        <v>230000000</v>
      </c>
      <c r="GUB52" s="285" t="s">
        <v>1802</v>
      </c>
      <c r="GUC52" s="286" t="s">
        <v>933</v>
      </c>
      <c r="GUD52" s="286" t="s">
        <v>980</v>
      </c>
      <c r="GUE52" s="285" t="s">
        <v>952</v>
      </c>
      <c r="GUF52" s="285" t="s">
        <v>981</v>
      </c>
      <c r="GUG52" s="294" t="s">
        <v>982</v>
      </c>
      <c r="GUH52" s="294" t="s">
        <v>983</v>
      </c>
      <c r="GUI52" s="284">
        <v>230000000</v>
      </c>
      <c r="GUJ52" s="285" t="s">
        <v>1802</v>
      </c>
      <c r="GUK52" s="286" t="s">
        <v>933</v>
      </c>
      <c r="GUL52" s="286" t="s">
        <v>980</v>
      </c>
      <c r="GUM52" s="285" t="s">
        <v>952</v>
      </c>
      <c r="GUN52" s="285" t="s">
        <v>981</v>
      </c>
      <c r="GUO52" s="294" t="s">
        <v>982</v>
      </c>
      <c r="GUP52" s="294" t="s">
        <v>983</v>
      </c>
      <c r="GUQ52" s="284">
        <v>230000000</v>
      </c>
      <c r="GUR52" s="285" t="s">
        <v>1802</v>
      </c>
      <c r="GUS52" s="286" t="s">
        <v>933</v>
      </c>
      <c r="GUT52" s="286" t="s">
        <v>980</v>
      </c>
      <c r="GUU52" s="285" t="s">
        <v>952</v>
      </c>
      <c r="GUV52" s="285" t="s">
        <v>981</v>
      </c>
      <c r="GUW52" s="294" t="s">
        <v>982</v>
      </c>
      <c r="GUX52" s="294" t="s">
        <v>983</v>
      </c>
      <c r="GUY52" s="284">
        <v>230000000</v>
      </c>
      <c r="GUZ52" s="285" t="s">
        <v>1802</v>
      </c>
      <c r="GVA52" s="286" t="s">
        <v>933</v>
      </c>
      <c r="GVB52" s="286" t="s">
        <v>980</v>
      </c>
      <c r="GVC52" s="285" t="s">
        <v>952</v>
      </c>
      <c r="GVD52" s="285" t="s">
        <v>981</v>
      </c>
      <c r="GVE52" s="294" t="s">
        <v>982</v>
      </c>
      <c r="GVF52" s="294" t="s">
        <v>983</v>
      </c>
      <c r="GVG52" s="284">
        <v>230000000</v>
      </c>
      <c r="GVH52" s="285" t="s">
        <v>1802</v>
      </c>
      <c r="GVI52" s="286" t="s">
        <v>933</v>
      </c>
      <c r="GVJ52" s="286" t="s">
        <v>980</v>
      </c>
      <c r="GVK52" s="285" t="s">
        <v>952</v>
      </c>
      <c r="GVL52" s="285" t="s">
        <v>981</v>
      </c>
      <c r="GVM52" s="294" t="s">
        <v>982</v>
      </c>
      <c r="GVN52" s="294" t="s">
        <v>983</v>
      </c>
      <c r="GVO52" s="284">
        <v>230000000</v>
      </c>
      <c r="GVP52" s="285" t="s">
        <v>1802</v>
      </c>
      <c r="GVQ52" s="286" t="s">
        <v>933</v>
      </c>
      <c r="GVR52" s="286" t="s">
        <v>980</v>
      </c>
      <c r="GVS52" s="285" t="s">
        <v>952</v>
      </c>
      <c r="GVT52" s="285" t="s">
        <v>981</v>
      </c>
      <c r="GVU52" s="294" t="s">
        <v>982</v>
      </c>
      <c r="GVV52" s="294" t="s">
        <v>983</v>
      </c>
      <c r="GVW52" s="284">
        <v>230000000</v>
      </c>
      <c r="GVX52" s="285" t="s">
        <v>1802</v>
      </c>
      <c r="GVY52" s="286" t="s">
        <v>933</v>
      </c>
      <c r="GVZ52" s="286" t="s">
        <v>980</v>
      </c>
      <c r="GWA52" s="285" t="s">
        <v>952</v>
      </c>
      <c r="GWB52" s="285" t="s">
        <v>981</v>
      </c>
      <c r="GWC52" s="294" t="s">
        <v>982</v>
      </c>
      <c r="GWD52" s="294" t="s">
        <v>983</v>
      </c>
      <c r="GWE52" s="284">
        <v>230000000</v>
      </c>
      <c r="GWF52" s="285" t="s">
        <v>1802</v>
      </c>
      <c r="GWG52" s="286" t="s">
        <v>933</v>
      </c>
      <c r="GWH52" s="286" t="s">
        <v>980</v>
      </c>
      <c r="GWI52" s="285" t="s">
        <v>952</v>
      </c>
      <c r="GWJ52" s="285" t="s">
        <v>981</v>
      </c>
      <c r="GWK52" s="294" t="s">
        <v>982</v>
      </c>
      <c r="GWL52" s="294" t="s">
        <v>983</v>
      </c>
      <c r="GWM52" s="284">
        <v>230000000</v>
      </c>
      <c r="GWN52" s="285" t="s">
        <v>1802</v>
      </c>
      <c r="GWO52" s="286" t="s">
        <v>933</v>
      </c>
      <c r="GWP52" s="286" t="s">
        <v>980</v>
      </c>
      <c r="GWQ52" s="285" t="s">
        <v>952</v>
      </c>
      <c r="GWR52" s="285" t="s">
        <v>981</v>
      </c>
      <c r="GWS52" s="294" t="s">
        <v>982</v>
      </c>
      <c r="GWT52" s="294" t="s">
        <v>983</v>
      </c>
      <c r="GWU52" s="284">
        <v>230000000</v>
      </c>
      <c r="GWV52" s="285" t="s">
        <v>1802</v>
      </c>
      <c r="GWW52" s="286" t="s">
        <v>933</v>
      </c>
      <c r="GWX52" s="286" t="s">
        <v>980</v>
      </c>
      <c r="GWY52" s="285" t="s">
        <v>952</v>
      </c>
      <c r="GWZ52" s="285" t="s">
        <v>981</v>
      </c>
      <c r="GXA52" s="294" t="s">
        <v>982</v>
      </c>
      <c r="GXB52" s="294" t="s">
        <v>983</v>
      </c>
      <c r="GXC52" s="284">
        <v>230000000</v>
      </c>
      <c r="GXD52" s="285" t="s">
        <v>1802</v>
      </c>
      <c r="GXE52" s="286" t="s">
        <v>933</v>
      </c>
      <c r="GXF52" s="286" t="s">
        <v>980</v>
      </c>
      <c r="GXG52" s="285" t="s">
        <v>952</v>
      </c>
      <c r="GXH52" s="285" t="s">
        <v>981</v>
      </c>
      <c r="GXI52" s="294" t="s">
        <v>982</v>
      </c>
      <c r="GXJ52" s="294" t="s">
        <v>983</v>
      </c>
      <c r="GXK52" s="284">
        <v>230000000</v>
      </c>
      <c r="GXL52" s="285" t="s">
        <v>1802</v>
      </c>
      <c r="GXM52" s="286" t="s">
        <v>933</v>
      </c>
      <c r="GXN52" s="286" t="s">
        <v>980</v>
      </c>
      <c r="GXO52" s="285" t="s">
        <v>952</v>
      </c>
      <c r="GXP52" s="285" t="s">
        <v>981</v>
      </c>
      <c r="GXQ52" s="294" t="s">
        <v>982</v>
      </c>
      <c r="GXR52" s="294" t="s">
        <v>983</v>
      </c>
      <c r="GXS52" s="284">
        <v>230000000</v>
      </c>
      <c r="GXT52" s="285" t="s">
        <v>1802</v>
      </c>
      <c r="GXU52" s="286" t="s">
        <v>933</v>
      </c>
      <c r="GXV52" s="286" t="s">
        <v>980</v>
      </c>
      <c r="GXW52" s="285" t="s">
        <v>952</v>
      </c>
      <c r="GXX52" s="285" t="s">
        <v>981</v>
      </c>
      <c r="GXY52" s="294" t="s">
        <v>982</v>
      </c>
      <c r="GXZ52" s="294" t="s">
        <v>983</v>
      </c>
      <c r="GYA52" s="284">
        <v>230000000</v>
      </c>
      <c r="GYB52" s="285" t="s">
        <v>1802</v>
      </c>
      <c r="GYC52" s="286" t="s">
        <v>933</v>
      </c>
      <c r="GYD52" s="286" t="s">
        <v>980</v>
      </c>
      <c r="GYE52" s="285" t="s">
        <v>952</v>
      </c>
      <c r="GYF52" s="285" t="s">
        <v>981</v>
      </c>
      <c r="GYG52" s="294" t="s">
        <v>982</v>
      </c>
      <c r="GYH52" s="294" t="s">
        <v>983</v>
      </c>
      <c r="GYI52" s="284">
        <v>230000000</v>
      </c>
      <c r="GYJ52" s="285" t="s">
        <v>1802</v>
      </c>
      <c r="GYK52" s="286" t="s">
        <v>933</v>
      </c>
      <c r="GYL52" s="286" t="s">
        <v>980</v>
      </c>
      <c r="GYM52" s="285" t="s">
        <v>952</v>
      </c>
      <c r="GYN52" s="285" t="s">
        <v>981</v>
      </c>
      <c r="GYO52" s="294" t="s">
        <v>982</v>
      </c>
      <c r="GYP52" s="294" t="s">
        <v>983</v>
      </c>
      <c r="GYQ52" s="284">
        <v>230000000</v>
      </c>
      <c r="GYR52" s="285" t="s">
        <v>1802</v>
      </c>
      <c r="GYS52" s="286" t="s">
        <v>933</v>
      </c>
      <c r="GYT52" s="286" t="s">
        <v>980</v>
      </c>
      <c r="GYU52" s="285" t="s">
        <v>952</v>
      </c>
      <c r="GYV52" s="285" t="s">
        <v>981</v>
      </c>
      <c r="GYW52" s="294" t="s">
        <v>982</v>
      </c>
      <c r="GYX52" s="294" t="s">
        <v>983</v>
      </c>
      <c r="GYY52" s="284">
        <v>230000000</v>
      </c>
      <c r="GYZ52" s="285" t="s">
        <v>1802</v>
      </c>
      <c r="GZA52" s="286" t="s">
        <v>933</v>
      </c>
      <c r="GZB52" s="286" t="s">
        <v>980</v>
      </c>
      <c r="GZC52" s="285" t="s">
        <v>952</v>
      </c>
      <c r="GZD52" s="285" t="s">
        <v>981</v>
      </c>
      <c r="GZE52" s="294" t="s">
        <v>982</v>
      </c>
      <c r="GZF52" s="294" t="s">
        <v>983</v>
      </c>
      <c r="GZG52" s="284">
        <v>230000000</v>
      </c>
      <c r="GZH52" s="285" t="s">
        <v>1802</v>
      </c>
      <c r="GZI52" s="286" t="s">
        <v>933</v>
      </c>
      <c r="GZJ52" s="286" t="s">
        <v>980</v>
      </c>
      <c r="GZK52" s="285" t="s">
        <v>952</v>
      </c>
      <c r="GZL52" s="285" t="s">
        <v>981</v>
      </c>
      <c r="GZM52" s="294" t="s">
        <v>982</v>
      </c>
      <c r="GZN52" s="294" t="s">
        <v>983</v>
      </c>
      <c r="GZO52" s="284">
        <v>230000000</v>
      </c>
      <c r="GZP52" s="285" t="s">
        <v>1802</v>
      </c>
      <c r="GZQ52" s="286" t="s">
        <v>933</v>
      </c>
      <c r="GZR52" s="286" t="s">
        <v>980</v>
      </c>
      <c r="GZS52" s="285" t="s">
        <v>952</v>
      </c>
      <c r="GZT52" s="285" t="s">
        <v>981</v>
      </c>
      <c r="GZU52" s="294" t="s">
        <v>982</v>
      </c>
      <c r="GZV52" s="294" t="s">
        <v>983</v>
      </c>
      <c r="GZW52" s="284">
        <v>230000000</v>
      </c>
      <c r="GZX52" s="285" t="s">
        <v>1802</v>
      </c>
      <c r="GZY52" s="286" t="s">
        <v>933</v>
      </c>
      <c r="GZZ52" s="286" t="s">
        <v>980</v>
      </c>
      <c r="HAA52" s="285" t="s">
        <v>952</v>
      </c>
      <c r="HAB52" s="285" t="s">
        <v>981</v>
      </c>
      <c r="HAC52" s="294" t="s">
        <v>982</v>
      </c>
      <c r="HAD52" s="294" t="s">
        <v>983</v>
      </c>
      <c r="HAE52" s="284">
        <v>230000000</v>
      </c>
      <c r="HAF52" s="285" t="s">
        <v>1802</v>
      </c>
      <c r="HAG52" s="286" t="s">
        <v>933</v>
      </c>
      <c r="HAH52" s="286" t="s">
        <v>980</v>
      </c>
      <c r="HAI52" s="285" t="s">
        <v>952</v>
      </c>
      <c r="HAJ52" s="285" t="s">
        <v>981</v>
      </c>
      <c r="HAK52" s="294" t="s">
        <v>982</v>
      </c>
      <c r="HAL52" s="294" t="s">
        <v>983</v>
      </c>
      <c r="HAM52" s="284">
        <v>230000000</v>
      </c>
      <c r="HAN52" s="285" t="s">
        <v>1802</v>
      </c>
      <c r="HAO52" s="286" t="s">
        <v>933</v>
      </c>
      <c r="HAP52" s="286" t="s">
        <v>980</v>
      </c>
      <c r="HAQ52" s="285" t="s">
        <v>952</v>
      </c>
      <c r="HAR52" s="285" t="s">
        <v>981</v>
      </c>
      <c r="HAS52" s="294" t="s">
        <v>982</v>
      </c>
      <c r="HAT52" s="294" t="s">
        <v>983</v>
      </c>
      <c r="HAU52" s="284">
        <v>230000000</v>
      </c>
      <c r="HAV52" s="285" t="s">
        <v>1802</v>
      </c>
      <c r="HAW52" s="286" t="s">
        <v>933</v>
      </c>
      <c r="HAX52" s="286" t="s">
        <v>980</v>
      </c>
      <c r="HAY52" s="285" t="s">
        <v>952</v>
      </c>
      <c r="HAZ52" s="285" t="s">
        <v>981</v>
      </c>
      <c r="HBA52" s="294" t="s">
        <v>982</v>
      </c>
      <c r="HBB52" s="294" t="s">
        <v>983</v>
      </c>
      <c r="HBC52" s="284">
        <v>230000000</v>
      </c>
      <c r="HBD52" s="285" t="s">
        <v>1802</v>
      </c>
      <c r="HBE52" s="286" t="s">
        <v>933</v>
      </c>
      <c r="HBF52" s="286" t="s">
        <v>980</v>
      </c>
      <c r="HBG52" s="285" t="s">
        <v>952</v>
      </c>
      <c r="HBH52" s="285" t="s">
        <v>981</v>
      </c>
      <c r="HBI52" s="294" t="s">
        <v>982</v>
      </c>
      <c r="HBJ52" s="294" t="s">
        <v>983</v>
      </c>
      <c r="HBK52" s="284">
        <v>230000000</v>
      </c>
      <c r="HBL52" s="285" t="s">
        <v>1802</v>
      </c>
      <c r="HBM52" s="286" t="s">
        <v>933</v>
      </c>
      <c r="HBN52" s="286" t="s">
        <v>980</v>
      </c>
      <c r="HBO52" s="285" t="s">
        <v>952</v>
      </c>
      <c r="HBP52" s="285" t="s">
        <v>981</v>
      </c>
      <c r="HBQ52" s="294" t="s">
        <v>982</v>
      </c>
      <c r="HBR52" s="294" t="s">
        <v>983</v>
      </c>
      <c r="HBS52" s="284">
        <v>230000000</v>
      </c>
      <c r="HBT52" s="285" t="s">
        <v>1802</v>
      </c>
      <c r="HBU52" s="286" t="s">
        <v>933</v>
      </c>
      <c r="HBV52" s="286" t="s">
        <v>980</v>
      </c>
      <c r="HBW52" s="285" t="s">
        <v>952</v>
      </c>
      <c r="HBX52" s="285" t="s">
        <v>981</v>
      </c>
      <c r="HBY52" s="294" t="s">
        <v>982</v>
      </c>
      <c r="HBZ52" s="294" t="s">
        <v>983</v>
      </c>
      <c r="HCA52" s="284">
        <v>230000000</v>
      </c>
      <c r="HCB52" s="285" t="s">
        <v>1802</v>
      </c>
      <c r="HCC52" s="286" t="s">
        <v>933</v>
      </c>
      <c r="HCD52" s="286" t="s">
        <v>980</v>
      </c>
      <c r="HCE52" s="285" t="s">
        <v>952</v>
      </c>
      <c r="HCF52" s="285" t="s">
        <v>981</v>
      </c>
      <c r="HCG52" s="294" t="s">
        <v>982</v>
      </c>
      <c r="HCH52" s="294" t="s">
        <v>983</v>
      </c>
      <c r="HCI52" s="284">
        <v>230000000</v>
      </c>
      <c r="HCJ52" s="285" t="s">
        <v>1802</v>
      </c>
      <c r="HCK52" s="286" t="s">
        <v>933</v>
      </c>
      <c r="HCL52" s="286" t="s">
        <v>980</v>
      </c>
      <c r="HCM52" s="285" t="s">
        <v>952</v>
      </c>
      <c r="HCN52" s="285" t="s">
        <v>981</v>
      </c>
      <c r="HCO52" s="294" t="s">
        <v>982</v>
      </c>
      <c r="HCP52" s="294" t="s">
        <v>983</v>
      </c>
      <c r="HCQ52" s="284">
        <v>230000000</v>
      </c>
      <c r="HCR52" s="285" t="s">
        <v>1802</v>
      </c>
      <c r="HCS52" s="286" t="s">
        <v>933</v>
      </c>
      <c r="HCT52" s="286" t="s">
        <v>980</v>
      </c>
      <c r="HCU52" s="285" t="s">
        <v>952</v>
      </c>
      <c r="HCV52" s="285" t="s">
        <v>981</v>
      </c>
      <c r="HCW52" s="294" t="s">
        <v>982</v>
      </c>
      <c r="HCX52" s="294" t="s">
        <v>983</v>
      </c>
      <c r="HCY52" s="284">
        <v>230000000</v>
      </c>
      <c r="HCZ52" s="285" t="s">
        <v>1802</v>
      </c>
      <c r="HDA52" s="286" t="s">
        <v>933</v>
      </c>
      <c r="HDB52" s="286" t="s">
        <v>980</v>
      </c>
      <c r="HDC52" s="285" t="s">
        <v>952</v>
      </c>
      <c r="HDD52" s="285" t="s">
        <v>981</v>
      </c>
      <c r="HDE52" s="294" t="s">
        <v>982</v>
      </c>
      <c r="HDF52" s="294" t="s">
        <v>983</v>
      </c>
      <c r="HDG52" s="284">
        <v>230000000</v>
      </c>
      <c r="HDH52" s="285" t="s">
        <v>1802</v>
      </c>
      <c r="HDI52" s="286" t="s">
        <v>933</v>
      </c>
      <c r="HDJ52" s="286" t="s">
        <v>980</v>
      </c>
      <c r="HDK52" s="285" t="s">
        <v>952</v>
      </c>
      <c r="HDL52" s="285" t="s">
        <v>981</v>
      </c>
      <c r="HDM52" s="294" t="s">
        <v>982</v>
      </c>
      <c r="HDN52" s="294" t="s">
        <v>983</v>
      </c>
      <c r="HDO52" s="284">
        <v>230000000</v>
      </c>
      <c r="HDP52" s="285" t="s">
        <v>1802</v>
      </c>
      <c r="HDQ52" s="286" t="s">
        <v>933</v>
      </c>
      <c r="HDR52" s="286" t="s">
        <v>980</v>
      </c>
      <c r="HDS52" s="285" t="s">
        <v>952</v>
      </c>
      <c r="HDT52" s="285" t="s">
        <v>981</v>
      </c>
      <c r="HDU52" s="294" t="s">
        <v>982</v>
      </c>
      <c r="HDV52" s="294" t="s">
        <v>983</v>
      </c>
      <c r="HDW52" s="284">
        <v>230000000</v>
      </c>
      <c r="HDX52" s="285" t="s">
        <v>1802</v>
      </c>
      <c r="HDY52" s="286" t="s">
        <v>933</v>
      </c>
      <c r="HDZ52" s="286" t="s">
        <v>980</v>
      </c>
      <c r="HEA52" s="285" t="s">
        <v>952</v>
      </c>
      <c r="HEB52" s="285" t="s">
        <v>981</v>
      </c>
      <c r="HEC52" s="294" t="s">
        <v>982</v>
      </c>
      <c r="HED52" s="294" t="s">
        <v>983</v>
      </c>
      <c r="HEE52" s="284">
        <v>230000000</v>
      </c>
      <c r="HEF52" s="285" t="s">
        <v>1802</v>
      </c>
      <c r="HEG52" s="286" t="s">
        <v>933</v>
      </c>
      <c r="HEH52" s="286" t="s">
        <v>980</v>
      </c>
      <c r="HEI52" s="285" t="s">
        <v>952</v>
      </c>
      <c r="HEJ52" s="285" t="s">
        <v>981</v>
      </c>
      <c r="HEK52" s="294" t="s">
        <v>982</v>
      </c>
      <c r="HEL52" s="294" t="s">
        <v>983</v>
      </c>
      <c r="HEM52" s="284">
        <v>230000000</v>
      </c>
      <c r="HEN52" s="285" t="s">
        <v>1802</v>
      </c>
      <c r="HEO52" s="286" t="s">
        <v>933</v>
      </c>
      <c r="HEP52" s="286" t="s">
        <v>980</v>
      </c>
      <c r="HEQ52" s="285" t="s">
        <v>952</v>
      </c>
      <c r="HER52" s="285" t="s">
        <v>981</v>
      </c>
      <c r="HES52" s="294" t="s">
        <v>982</v>
      </c>
      <c r="HET52" s="294" t="s">
        <v>983</v>
      </c>
      <c r="HEU52" s="284">
        <v>230000000</v>
      </c>
      <c r="HEV52" s="285" t="s">
        <v>1802</v>
      </c>
      <c r="HEW52" s="286" t="s">
        <v>933</v>
      </c>
      <c r="HEX52" s="286" t="s">
        <v>980</v>
      </c>
      <c r="HEY52" s="285" t="s">
        <v>952</v>
      </c>
      <c r="HEZ52" s="285" t="s">
        <v>981</v>
      </c>
      <c r="HFA52" s="294" t="s">
        <v>982</v>
      </c>
      <c r="HFB52" s="294" t="s">
        <v>983</v>
      </c>
      <c r="HFC52" s="284">
        <v>230000000</v>
      </c>
      <c r="HFD52" s="285" t="s">
        <v>1802</v>
      </c>
      <c r="HFE52" s="286" t="s">
        <v>933</v>
      </c>
      <c r="HFF52" s="286" t="s">
        <v>980</v>
      </c>
      <c r="HFG52" s="285" t="s">
        <v>952</v>
      </c>
      <c r="HFH52" s="285" t="s">
        <v>981</v>
      </c>
      <c r="HFI52" s="294" t="s">
        <v>982</v>
      </c>
      <c r="HFJ52" s="294" t="s">
        <v>983</v>
      </c>
      <c r="HFK52" s="284">
        <v>230000000</v>
      </c>
      <c r="HFL52" s="285" t="s">
        <v>1802</v>
      </c>
      <c r="HFM52" s="286" t="s">
        <v>933</v>
      </c>
      <c r="HFN52" s="286" t="s">
        <v>980</v>
      </c>
      <c r="HFO52" s="285" t="s">
        <v>952</v>
      </c>
      <c r="HFP52" s="285" t="s">
        <v>981</v>
      </c>
      <c r="HFQ52" s="294" t="s">
        <v>982</v>
      </c>
      <c r="HFR52" s="294" t="s">
        <v>983</v>
      </c>
      <c r="HFS52" s="284">
        <v>230000000</v>
      </c>
      <c r="HFT52" s="285" t="s">
        <v>1802</v>
      </c>
      <c r="HFU52" s="286" t="s">
        <v>933</v>
      </c>
      <c r="HFV52" s="286" t="s">
        <v>980</v>
      </c>
      <c r="HFW52" s="285" t="s">
        <v>952</v>
      </c>
      <c r="HFX52" s="285" t="s">
        <v>981</v>
      </c>
      <c r="HFY52" s="294" t="s">
        <v>982</v>
      </c>
      <c r="HFZ52" s="294" t="s">
        <v>983</v>
      </c>
      <c r="HGA52" s="284">
        <v>230000000</v>
      </c>
      <c r="HGB52" s="285" t="s">
        <v>1802</v>
      </c>
      <c r="HGC52" s="286" t="s">
        <v>933</v>
      </c>
      <c r="HGD52" s="286" t="s">
        <v>980</v>
      </c>
      <c r="HGE52" s="285" t="s">
        <v>952</v>
      </c>
      <c r="HGF52" s="285" t="s">
        <v>981</v>
      </c>
      <c r="HGG52" s="294" t="s">
        <v>982</v>
      </c>
      <c r="HGH52" s="294" t="s">
        <v>983</v>
      </c>
      <c r="HGI52" s="284">
        <v>230000000</v>
      </c>
      <c r="HGJ52" s="285" t="s">
        <v>1802</v>
      </c>
      <c r="HGK52" s="286" t="s">
        <v>933</v>
      </c>
      <c r="HGL52" s="286" t="s">
        <v>980</v>
      </c>
      <c r="HGM52" s="285" t="s">
        <v>952</v>
      </c>
      <c r="HGN52" s="285" t="s">
        <v>981</v>
      </c>
      <c r="HGO52" s="294" t="s">
        <v>982</v>
      </c>
      <c r="HGP52" s="294" t="s">
        <v>983</v>
      </c>
      <c r="HGQ52" s="284">
        <v>230000000</v>
      </c>
      <c r="HGR52" s="285" t="s">
        <v>1802</v>
      </c>
      <c r="HGS52" s="286" t="s">
        <v>933</v>
      </c>
      <c r="HGT52" s="286" t="s">
        <v>980</v>
      </c>
      <c r="HGU52" s="285" t="s">
        <v>952</v>
      </c>
      <c r="HGV52" s="285" t="s">
        <v>981</v>
      </c>
      <c r="HGW52" s="294" t="s">
        <v>982</v>
      </c>
      <c r="HGX52" s="294" t="s">
        <v>983</v>
      </c>
      <c r="HGY52" s="284">
        <v>230000000</v>
      </c>
      <c r="HGZ52" s="285" t="s">
        <v>1802</v>
      </c>
      <c r="HHA52" s="286" t="s">
        <v>933</v>
      </c>
      <c r="HHB52" s="286" t="s">
        <v>980</v>
      </c>
      <c r="HHC52" s="285" t="s">
        <v>952</v>
      </c>
      <c r="HHD52" s="285" t="s">
        <v>981</v>
      </c>
      <c r="HHE52" s="294" t="s">
        <v>982</v>
      </c>
      <c r="HHF52" s="294" t="s">
        <v>983</v>
      </c>
      <c r="HHG52" s="284">
        <v>230000000</v>
      </c>
      <c r="HHH52" s="285" t="s">
        <v>1802</v>
      </c>
      <c r="HHI52" s="286" t="s">
        <v>933</v>
      </c>
      <c r="HHJ52" s="286" t="s">
        <v>980</v>
      </c>
      <c r="HHK52" s="285" t="s">
        <v>952</v>
      </c>
      <c r="HHL52" s="285" t="s">
        <v>981</v>
      </c>
      <c r="HHM52" s="294" t="s">
        <v>982</v>
      </c>
      <c r="HHN52" s="294" t="s">
        <v>983</v>
      </c>
      <c r="HHO52" s="284">
        <v>230000000</v>
      </c>
      <c r="HHP52" s="285" t="s">
        <v>1802</v>
      </c>
      <c r="HHQ52" s="286" t="s">
        <v>933</v>
      </c>
      <c r="HHR52" s="286" t="s">
        <v>980</v>
      </c>
      <c r="HHS52" s="285" t="s">
        <v>952</v>
      </c>
      <c r="HHT52" s="285" t="s">
        <v>981</v>
      </c>
      <c r="HHU52" s="294" t="s">
        <v>982</v>
      </c>
      <c r="HHV52" s="294" t="s">
        <v>983</v>
      </c>
      <c r="HHW52" s="284">
        <v>230000000</v>
      </c>
      <c r="HHX52" s="285" t="s">
        <v>1802</v>
      </c>
      <c r="HHY52" s="286" t="s">
        <v>933</v>
      </c>
      <c r="HHZ52" s="286" t="s">
        <v>980</v>
      </c>
      <c r="HIA52" s="285" t="s">
        <v>952</v>
      </c>
      <c r="HIB52" s="285" t="s">
        <v>981</v>
      </c>
      <c r="HIC52" s="294" t="s">
        <v>982</v>
      </c>
      <c r="HID52" s="294" t="s">
        <v>983</v>
      </c>
      <c r="HIE52" s="284">
        <v>230000000</v>
      </c>
      <c r="HIF52" s="285" t="s">
        <v>1802</v>
      </c>
      <c r="HIG52" s="286" t="s">
        <v>933</v>
      </c>
      <c r="HIH52" s="286" t="s">
        <v>980</v>
      </c>
      <c r="HII52" s="285" t="s">
        <v>952</v>
      </c>
      <c r="HIJ52" s="285" t="s">
        <v>981</v>
      </c>
      <c r="HIK52" s="294" t="s">
        <v>982</v>
      </c>
      <c r="HIL52" s="294" t="s">
        <v>983</v>
      </c>
      <c r="HIM52" s="284">
        <v>230000000</v>
      </c>
      <c r="HIN52" s="285" t="s">
        <v>1802</v>
      </c>
      <c r="HIO52" s="286" t="s">
        <v>933</v>
      </c>
      <c r="HIP52" s="286" t="s">
        <v>980</v>
      </c>
      <c r="HIQ52" s="285" t="s">
        <v>952</v>
      </c>
      <c r="HIR52" s="285" t="s">
        <v>981</v>
      </c>
      <c r="HIS52" s="294" t="s">
        <v>982</v>
      </c>
      <c r="HIT52" s="294" t="s">
        <v>983</v>
      </c>
      <c r="HIU52" s="284">
        <v>230000000</v>
      </c>
      <c r="HIV52" s="285" t="s">
        <v>1802</v>
      </c>
      <c r="HIW52" s="286" t="s">
        <v>933</v>
      </c>
      <c r="HIX52" s="286" t="s">
        <v>980</v>
      </c>
      <c r="HIY52" s="285" t="s">
        <v>952</v>
      </c>
      <c r="HIZ52" s="285" t="s">
        <v>981</v>
      </c>
      <c r="HJA52" s="294" t="s">
        <v>982</v>
      </c>
      <c r="HJB52" s="294" t="s">
        <v>983</v>
      </c>
      <c r="HJC52" s="284">
        <v>230000000</v>
      </c>
      <c r="HJD52" s="285" t="s">
        <v>1802</v>
      </c>
      <c r="HJE52" s="286" t="s">
        <v>933</v>
      </c>
      <c r="HJF52" s="286" t="s">
        <v>980</v>
      </c>
      <c r="HJG52" s="285" t="s">
        <v>952</v>
      </c>
      <c r="HJH52" s="285" t="s">
        <v>981</v>
      </c>
      <c r="HJI52" s="294" t="s">
        <v>982</v>
      </c>
      <c r="HJJ52" s="294" t="s">
        <v>983</v>
      </c>
      <c r="HJK52" s="284">
        <v>230000000</v>
      </c>
      <c r="HJL52" s="285" t="s">
        <v>1802</v>
      </c>
      <c r="HJM52" s="286" t="s">
        <v>933</v>
      </c>
      <c r="HJN52" s="286" t="s">
        <v>980</v>
      </c>
      <c r="HJO52" s="285" t="s">
        <v>952</v>
      </c>
      <c r="HJP52" s="285" t="s">
        <v>981</v>
      </c>
      <c r="HJQ52" s="294" t="s">
        <v>982</v>
      </c>
      <c r="HJR52" s="294" t="s">
        <v>983</v>
      </c>
      <c r="HJS52" s="284">
        <v>230000000</v>
      </c>
      <c r="HJT52" s="285" t="s">
        <v>1802</v>
      </c>
      <c r="HJU52" s="286" t="s">
        <v>933</v>
      </c>
      <c r="HJV52" s="286" t="s">
        <v>980</v>
      </c>
      <c r="HJW52" s="285" t="s">
        <v>952</v>
      </c>
      <c r="HJX52" s="285" t="s">
        <v>981</v>
      </c>
      <c r="HJY52" s="294" t="s">
        <v>982</v>
      </c>
      <c r="HJZ52" s="294" t="s">
        <v>983</v>
      </c>
      <c r="HKA52" s="284">
        <v>230000000</v>
      </c>
      <c r="HKB52" s="285" t="s">
        <v>1802</v>
      </c>
      <c r="HKC52" s="286" t="s">
        <v>933</v>
      </c>
      <c r="HKD52" s="286" t="s">
        <v>980</v>
      </c>
      <c r="HKE52" s="285" t="s">
        <v>952</v>
      </c>
      <c r="HKF52" s="285" t="s">
        <v>981</v>
      </c>
      <c r="HKG52" s="294" t="s">
        <v>982</v>
      </c>
      <c r="HKH52" s="294" t="s">
        <v>983</v>
      </c>
      <c r="HKI52" s="284">
        <v>230000000</v>
      </c>
      <c r="HKJ52" s="285" t="s">
        <v>1802</v>
      </c>
      <c r="HKK52" s="286" t="s">
        <v>933</v>
      </c>
      <c r="HKL52" s="286" t="s">
        <v>980</v>
      </c>
      <c r="HKM52" s="285" t="s">
        <v>952</v>
      </c>
      <c r="HKN52" s="285" t="s">
        <v>981</v>
      </c>
      <c r="HKO52" s="294" t="s">
        <v>982</v>
      </c>
      <c r="HKP52" s="294" t="s">
        <v>983</v>
      </c>
      <c r="HKQ52" s="284">
        <v>230000000</v>
      </c>
      <c r="HKR52" s="285" t="s">
        <v>1802</v>
      </c>
      <c r="HKS52" s="286" t="s">
        <v>933</v>
      </c>
      <c r="HKT52" s="286" t="s">
        <v>980</v>
      </c>
      <c r="HKU52" s="285" t="s">
        <v>952</v>
      </c>
      <c r="HKV52" s="285" t="s">
        <v>981</v>
      </c>
      <c r="HKW52" s="294" t="s">
        <v>982</v>
      </c>
      <c r="HKX52" s="294" t="s">
        <v>983</v>
      </c>
      <c r="HKY52" s="284">
        <v>230000000</v>
      </c>
      <c r="HKZ52" s="285" t="s">
        <v>1802</v>
      </c>
      <c r="HLA52" s="286" t="s">
        <v>933</v>
      </c>
      <c r="HLB52" s="286" t="s">
        <v>980</v>
      </c>
      <c r="HLC52" s="285" t="s">
        <v>952</v>
      </c>
      <c r="HLD52" s="285" t="s">
        <v>981</v>
      </c>
      <c r="HLE52" s="294" t="s">
        <v>982</v>
      </c>
      <c r="HLF52" s="294" t="s">
        <v>983</v>
      </c>
      <c r="HLG52" s="284">
        <v>230000000</v>
      </c>
      <c r="HLH52" s="285" t="s">
        <v>1802</v>
      </c>
      <c r="HLI52" s="286" t="s">
        <v>933</v>
      </c>
      <c r="HLJ52" s="286" t="s">
        <v>980</v>
      </c>
      <c r="HLK52" s="285" t="s">
        <v>952</v>
      </c>
      <c r="HLL52" s="285" t="s">
        <v>981</v>
      </c>
      <c r="HLM52" s="294" t="s">
        <v>982</v>
      </c>
      <c r="HLN52" s="294" t="s">
        <v>983</v>
      </c>
      <c r="HLO52" s="284">
        <v>230000000</v>
      </c>
      <c r="HLP52" s="285" t="s">
        <v>1802</v>
      </c>
      <c r="HLQ52" s="286" t="s">
        <v>933</v>
      </c>
      <c r="HLR52" s="286" t="s">
        <v>980</v>
      </c>
      <c r="HLS52" s="285" t="s">
        <v>952</v>
      </c>
      <c r="HLT52" s="285" t="s">
        <v>981</v>
      </c>
      <c r="HLU52" s="294" t="s">
        <v>982</v>
      </c>
      <c r="HLV52" s="294" t="s">
        <v>983</v>
      </c>
      <c r="HLW52" s="284">
        <v>230000000</v>
      </c>
      <c r="HLX52" s="285" t="s">
        <v>1802</v>
      </c>
      <c r="HLY52" s="286" t="s">
        <v>933</v>
      </c>
      <c r="HLZ52" s="286" t="s">
        <v>980</v>
      </c>
      <c r="HMA52" s="285" t="s">
        <v>952</v>
      </c>
      <c r="HMB52" s="285" t="s">
        <v>981</v>
      </c>
      <c r="HMC52" s="294" t="s">
        <v>982</v>
      </c>
      <c r="HMD52" s="294" t="s">
        <v>983</v>
      </c>
      <c r="HME52" s="284">
        <v>230000000</v>
      </c>
      <c r="HMF52" s="285" t="s">
        <v>1802</v>
      </c>
      <c r="HMG52" s="286" t="s">
        <v>933</v>
      </c>
      <c r="HMH52" s="286" t="s">
        <v>980</v>
      </c>
      <c r="HMI52" s="285" t="s">
        <v>952</v>
      </c>
      <c r="HMJ52" s="285" t="s">
        <v>981</v>
      </c>
      <c r="HMK52" s="294" t="s">
        <v>982</v>
      </c>
      <c r="HML52" s="294" t="s">
        <v>983</v>
      </c>
      <c r="HMM52" s="284">
        <v>230000000</v>
      </c>
      <c r="HMN52" s="285" t="s">
        <v>1802</v>
      </c>
      <c r="HMO52" s="286" t="s">
        <v>933</v>
      </c>
      <c r="HMP52" s="286" t="s">
        <v>980</v>
      </c>
      <c r="HMQ52" s="285" t="s">
        <v>952</v>
      </c>
      <c r="HMR52" s="285" t="s">
        <v>981</v>
      </c>
      <c r="HMS52" s="294" t="s">
        <v>982</v>
      </c>
      <c r="HMT52" s="294" t="s">
        <v>983</v>
      </c>
      <c r="HMU52" s="284">
        <v>230000000</v>
      </c>
      <c r="HMV52" s="285" t="s">
        <v>1802</v>
      </c>
      <c r="HMW52" s="286" t="s">
        <v>933</v>
      </c>
      <c r="HMX52" s="286" t="s">
        <v>980</v>
      </c>
      <c r="HMY52" s="285" t="s">
        <v>952</v>
      </c>
      <c r="HMZ52" s="285" t="s">
        <v>981</v>
      </c>
      <c r="HNA52" s="294" t="s">
        <v>982</v>
      </c>
      <c r="HNB52" s="294" t="s">
        <v>983</v>
      </c>
      <c r="HNC52" s="284">
        <v>230000000</v>
      </c>
      <c r="HND52" s="285" t="s">
        <v>1802</v>
      </c>
      <c r="HNE52" s="286" t="s">
        <v>933</v>
      </c>
      <c r="HNF52" s="286" t="s">
        <v>980</v>
      </c>
      <c r="HNG52" s="285" t="s">
        <v>952</v>
      </c>
      <c r="HNH52" s="285" t="s">
        <v>981</v>
      </c>
      <c r="HNI52" s="294" t="s">
        <v>982</v>
      </c>
      <c r="HNJ52" s="294" t="s">
        <v>983</v>
      </c>
      <c r="HNK52" s="284">
        <v>230000000</v>
      </c>
      <c r="HNL52" s="285" t="s">
        <v>1802</v>
      </c>
      <c r="HNM52" s="286" t="s">
        <v>933</v>
      </c>
      <c r="HNN52" s="286" t="s">
        <v>980</v>
      </c>
      <c r="HNO52" s="285" t="s">
        <v>952</v>
      </c>
      <c r="HNP52" s="285" t="s">
        <v>981</v>
      </c>
      <c r="HNQ52" s="294" t="s">
        <v>982</v>
      </c>
      <c r="HNR52" s="294" t="s">
        <v>983</v>
      </c>
      <c r="HNS52" s="284">
        <v>230000000</v>
      </c>
      <c r="HNT52" s="285" t="s">
        <v>1802</v>
      </c>
      <c r="HNU52" s="286" t="s">
        <v>933</v>
      </c>
      <c r="HNV52" s="286" t="s">
        <v>980</v>
      </c>
      <c r="HNW52" s="285" t="s">
        <v>952</v>
      </c>
      <c r="HNX52" s="285" t="s">
        <v>981</v>
      </c>
      <c r="HNY52" s="294" t="s">
        <v>982</v>
      </c>
      <c r="HNZ52" s="294" t="s">
        <v>983</v>
      </c>
      <c r="HOA52" s="284">
        <v>230000000</v>
      </c>
      <c r="HOB52" s="285" t="s">
        <v>1802</v>
      </c>
      <c r="HOC52" s="286" t="s">
        <v>933</v>
      </c>
      <c r="HOD52" s="286" t="s">
        <v>980</v>
      </c>
      <c r="HOE52" s="285" t="s">
        <v>952</v>
      </c>
      <c r="HOF52" s="285" t="s">
        <v>981</v>
      </c>
      <c r="HOG52" s="294" t="s">
        <v>982</v>
      </c>
      <c r="HOH52" s="294" t="s">
        <v>983</v>
      </c>
      <c r="HOI52" s="284">
        <v>230000000</v>
      </c>
      <c r="HOJ52" s="285" t="s">
        <v>1802</v>
      </c>
      <c r="HOK52" s="286" t="s">
        <v>933</v>
      </c>
      <c r="HOL52" s="286" t="s">
        <v>980</v>
      </c>
      <c r="HOM52" s="285" t="s">
        <v>952</v>
      </c>
      <c r="HON52" s="285" t="s">
        <v>981</v>
      </c>
      <c r="HOO52" s="294" t="s">
        <v>982</v>
      </c>
      <c r="HOP52" s="294" t="s">
        <v>983</v>
      </c>
      <c r="HOQ52" s="284">
        <v>230000000</v>
      </c>
      <c r="HOR52" s="285" t="s">
        <v>1802</v>
      </c>
      <c r="HOS52" s="286" t="s">
        <v>933</v>
      </c>
      <c r="HOT52" s="286" t="s">
        <v>980</v>
      </c>
      <c r="HOU52" s="285" t="s">
        <v>952</v>
      </c>
      <c r="HOV52" s="285" t="s">
        <v>981</v>
      </c>
      <c r="HOW52" s="294" t="s">
        <v>982</v>
      </c>
      <c r="HOX52" s="294" t="s">
        <v>983</v>
      </c>
      <c r="HOY52" s="284">
        <v>230000000</v>
      </c>
      <c r="HOZ52" s="285" t="s">
        <v>1802</v>
      </c>
      <c r="HPA52" s="286" t="s">
        <v>933</v>
      </c>
      <c r="HPB52" s="286" t="s">
        <v>980</v>
      </c>
      <c r="HPC52" s="285" t="s">
        <v>952</v>
      </c>
      <c r="HPD52" s="285" t="s">
        <v>981</v>
      </c>
      <c r="HPE52" s="294" t="s">
        <v>982</v>
      </c>
      <c r="HPF52" s="294" t="s">
        <v>983</v>
      </c>
      <c r="HPG52" s="284">
        <v>230000000</v>
      </c>
      <c r="HPH52" s="285" t="s">
        <v>1802</v>
      </c>
      <c r="HPI52" s="286" t="s">
        <v>933</v>
      </c>
      <c r="HPJ52" s="286" t="s">
        <v>980</v>
      </c>
      <c r="HPK52" s="285" t="s">
        <v>952</v>
      </c>
      <c r="HPL52" s="285" t="s">
        <v>981</v>
      </c>
      <c r="HPM52" s="294" t="s">
        <v>982</v>
      </c>
      <c r="HPN52" s="294" t="s">
        <v>983</v>
      </c>
      <c r="HPO52" s="284">
        <v>230000000</v>
      </c>
      <c r="HPP52" s="285" t="s">
        <v>1802</v>
      </c>
      <c r="HPQ52" s="286" t="s">
        <v>933</v>
      </c>
      <c r="HPR52" s="286" t="s">
        <v>980</v>
      </c>
      <c r="HPS52" s="285" t="s">
        <v>952</v>
      </c>
      <c r="HPT52" s="285" t="s">
        <v>981</v>
      </c>
      <c r="HPU52" s="294" t="s">
        <v>982</v>
      </c>
      <c r="HPV52" s="294" t="s">
        <v>983</v>
      </c>
      <c r="HPW52" s="284">
        <v>230000000</v>
      </c>
      <c r="HPX52" s="285" t="s">
        <v>1802</v>
      </c>
      <c r="HPY52" s="286" t="s">
        <v>933</v>
      </c>
      <c r="HPZ52" s="286" t="s">
        <v>980</v>
      </c>
      <c r="HQA52" s="285" t="s">
        <v>952</v>
      </c>
      <c r="HQB52" s="285" t="s">
        <v>981</v>
      </c>
      <c r="HQC52" s="294" t="s">
        <v>982</v>
      </c>
      <c r="HQD52" s="294" t="s">
        <v>983</v>
      </c>
      <c r="HQE52" s="284">
        <v>230000000</v>
      </c>
      <c r="HQF52" s="285" t="s">
        <v>1802</v>
      </c>
      <c r="HQG52" s="286" t="s">
        <v>933</v>
      </c>
      <c r="HQH52" s="286" t="s">
        <v>980</v>
      </c>
      <c r="HQI52" s="285" t="s">
        <v>952</v>
      </c>
      <c r="HQJ52" s="285" t="s">
        <v>981</v>
      </c>
      <c r="HQK52" s="294" t="s">
        <v>982</v>
      </c>
      <c r="HQL52" s="294" t="s">
        <v>983</v>
      </c>
      <c r="HQM52" s="284">
        <v>230000000</v>
      </c>
      <c r="HQN52" s="285" t="s">
        <v>1802</v>
      </c>
      <c r="HQO52" s="286" t="s">
        <v>933</v>
      </c>
      <c r="HQP52" s="286" t="s">
        <v>980</v>
      </c>
      <c r="HQQ52" s="285" t="s">
        <v>952</v>
      </c>
      <c r="HQR52" s="285" t="s">
        <v>981</v>
      </c>
      <c r="HQS52" s="294" t="s">
        <v>982</v>
      </c>
      <c r="HQT52" s="294" t="s">
        <v>983</v>
      </c>
      <c r="HQU52" s="284">
        <v>230000000</v>
      </c>
      <c r="HQV52" s="285" t="s">
        <v>1802</v>
      </c>
      <c r="HQW52" s="286" t="s">
        <v>933</v>
      </c>
      <c r="HQX52" s="286" t="s">
        <v>980</v>
      </c>
      <c r="HQY52" s="285" t="s">
        <v>952</v>
      </c>
      <c r="HQZ52" s="285" t="s">
        <v>981</v>
      </c>
      <c r="HRA52" s="294" t="s">
        <v>982</v>
      </c>
      <c r="HRB52" s="294" t="s">
        <v>983</v>
      </c>
      <c r="HRC52" s="284">
        <v>230000000</v>
      </c>
      <c r="HRD52" s="285" t="s">
        <v>1802</v>
      </c>
      <c r="HRE52" s="286" t="s">
        <v>933</v>
      </c>
      <c r="HRF52" s="286" t="s">
        <v>980</v>
      </c>
      <c r="HRG52" s="285" t="s">
        <v>952</v>
      </c>
      <c r="HRH52" s="285" t="s">
        <v>981</v>
      </c>
      <c r="HRI52" s="294" t="s">
        <v>982</v>
      </c>
      <c r="HRJ52" s="294" t="s">
        <v>983</v>
      </c>
      <c r="HRK52" s="284">
        <v>230000000</v>
      </c>
      <c r="HRL52" s="285" t="s">
        <v>1802</v>
      </c>
      <c r="HRM52" s="286" t="s">
        <v>933</v>
      </c>
      <c r="HRN52" s="286" t="s">
        <v>980</v>
      </c>
      <c r="HRO52" s="285" t="s">
        <v>952</v>
      </c>
      <c r="HRP52" s="285" t="s">
        <v>981</v>
      </c>
      <c r="HRQ52" s="294" t="s">
        <v>982</v>
      </c>
      <c r="HRR52" s="294" t="s">
        <v>983</v>
      </c>
      <c r="HRS52" s="284">
        <v>230000000</v>
      </c>
      <c r="HRT52" s="285" t="s">
        <v>1802</v>
      </c>
      <c r="HRU52" s="286" t="s">
        <v>933</v>
      </c>
      <c r="HRV52" s="286" t="s">
        <v>980</v>
      </c>
      <c r="HRW52" s="285" t="s">
        <v>952</v>
      </c>
      <c r="HRX52" s="285" t="s">
        <v>981</v>
      </c>
      <c r="HRY52" s="294" t="s">
        <v>982</v>
      </c>
      <c r="HRZ52" s="294" t="s">
        <v>983</v>
      </c>
      <c r="HSA52" s="284">
        <v>230000000</v>
      </c>
      <c r="HSB52" s="285" t="s">
        <v>1802</v>
      </c>
      <c r="HSC52" s="286" t="s">
        <v>933</v>
      </c>
      <c r="HSD52" s="286" t="s">
        <v>980</v>
      </c>
      <c r="HSE52" s="285" t="s">
        <v>952</v>
      </c>
      <c r="HSF52" s="285" t="s">
        <v>981</v>
      </c>
      <c r="HSG52" s="294" t="s">
        <v>982</v>
      </c>
      <c r="HSH52" s="294" t="s">
        <v>983</v>
      </c>
      <c r="HSI52" s="284">
        <v>230000000</v>
      </c>
      <c r="HSJ52" s="285" t="s">
        <v>1802</v>
      </c>
      <c r="HSK52" s="286" t="s">
        <v>933</v>
      </c>
      <c r="HSL52" s="286" t="s">
        <v>980</v>
      </c>
      <c r="HSM52" s="285" t="s">
        <v>952</v>
      </c>
      <c r="HSN52" s="285" t="s">
        <v>981</v>
      </c>
      <c r="HSO52" s="294" t="s">
        <v>982</v>
      </c>
      <c r="HSP52" s="294" t="s">
        <v>983</v>
      </c>
      <c r="HSQ52" s="284">
        <v>230000000</v>
      </c>
      <c r="HSR52" s="285" t="s">
        <v>1802</v>
      </c>
      <c r="HSS52" s="286" t="s">
        <v>933</v>
      </c>
      <c r="HST52" s="286" t="s">
        <v>980</v>
      </c>
      <c r="HSU52" s="285" t="s">
        <v>952</v>
      </c>
      <c r="HSV52" s="285" t="s">
        <v>981</v>
      </c>
      <c r="HSW52" s="294" t="s">
        <v>982</v>
      </c>
      <c r="HSX52" s="294" t="s">
        <v>983</v>
      </c>
      <c r="HSY52" s="284">
        <v>230000000</v>
      </c>
      <c r="HSZ52" s="285" t="s">
        <v>1802</v>
      </c>
      <c r="HTA52" s="286" t="s">
        <v>933</v>
      </c>
      <c r="HTB52" s="286" t="s">
        <v>980</v>
      </c>
      <c r="HTC52" s="285" t="s">
        <v>952</v>
      </c>
      <c r="HTD52" s="285" t="s">
        <v>981</v>
      </c>
      <c r="HTE52" s="294" t="s">
        <v>982</v>
      </c>
      <c r="HTF52" s="294" t="s">
        <v>983</v>
      </c>
      <c r="HTG52" s="284">
        <v>230000000</v>
      </c>
      <c r="HTH52" s="285" t="s">
        <v>1802</v>
      </c>
      <c r="HTI52" s="286" t="s">
        <v>933</v>
      </c>
      <c r="HTJ52" s="286" t="s">
        <v>980</v>
      </c>
      <c r="HTK52" s="285" t="s">
        <v>952</v>
      </c>
      <c r="HTL52" s="285" t="s">
        <v>981</v>
      </c>
      <c r="HTM52" s="294" t="s">
        <v>982</v>
      </c>
      <c r="HTN52" s="294" t="s">
        <v>983</v>
      </c>
      <c r="HTO52" s="284">
        <v>230000000</v>
      </c>
      <c r="HTP52" s="285" t="s">
        <v>1802</v>
      </c>
      <c r="HTQ52" s="286" t="s">
        <v>933</v>
      </c>
      <c r="HTR52" s="286" t="s">
        <v>980</v>
      </c>
      <c r="HTS52" s="285" t="s">
        <v>952</v>
      </c>
      <c r="HTT52" s="285" t="s">
        <v>981</v>
      </c>
      <c r="HTU52" s="294" t="s">
        <v>982</v>
      </c>
      <c r="HTV52" s="294" t="s">
        <v>983</v>
      </c>
      <c r="HTW52" s="284">
        <v>230000000</v>
      </c>
      <c r="HTX52" s="285" t="s">
        <v>1802</v>
      </c>
      <c r="HTY52" s="286" t="s">
        <v>933</v>
      </c>
      <c r="HTZ52" s="286" t="s">
        <v>980</v>
      </c>
      <c r="HUA52" s="285" t="s">
        <v>952</v>
      </c>
      <c r="HUB52" s="285" t="s">
        <v>981</v>
      </c>
      <c r="HUC52" s="294" t="s">
        <v>982</v>
      </c>
      <c r="HUD52" s="294" t="s">
        <v>983</v>
      </c>
      <c r="HUE52" s="284">
        <v>230000000</v>
      </c>
      <c r="HUF52" s="285" t="s">
        <v>1802</v>
      </c>
      <c r="HUG52" s="286" t="s">
        <v>933</v>
      </c>
      <c r="HUH52" s="286" t="s">
        <v>980</v>
      </c>
      <c r="HUI52" s="285" t="s">
        <v>952</v>
      </c>
      <c r="HUJ52" s="285" t="s">
        <v>981</v>
      </c>
      <c r="HUK52" s="294" t="s">
        <v>982</v>
      </c>
      <c r="HUL52" s="294" t="s">
        <v>983</v>
      </c>
      <c r="HUM52" s="284">
        <v>230000000</v>
      </c>
      <c r="HUN52" s="285" t="s">
        <v>1802</v>
      </c>
      <c r="HUO52" s="286" t="s">
        <v>933</v>
      </c>
      <c r="HUP52" s="286" t="s">
        <v>980</v>
      </c>
      <c r="HUQ52" s="285" t="s">
        <v>952</v>
      </c>
      <c r="HUR52" s="285" t="s">
        <v>981</v>
      </c>
      <c r="HUS52" s="294" t="s">
        <v>982</v>
      </c>
      <c r="HUT52" s="294" t="s">
        <v>983</v>
      </c>
      <c r="HUU52" s="284">
        <v>230000000</v>
      </c>
      <c r="HUV52" s="285" t="s">
        <v>1802</v>
      </c>
      <c r="HUW52" s="286" t="s">
        <v>933</v>
      </c>
      <c r="HUX52" s="286" t="s">
        <v>980</v>
      </c>
      <c r="HUY52" s="285" t="s">
        <v>952</v>
      </c>
      <c r="HUZ52" s="285" t="s">
        <v>981</v>
      </c>
      <c r="HVA52" s="294" t="s">
        <v>982</v>
      </c>
      <c r="HVB52" s="294" t="s">
        <v>983</v>
      </c>
      <c r="HVC52" s="284">
        <v>230000000</v>
      </c>
      <c r="HVD52" s="285" t="s">
        <v>1802</v>
      </c>
      <c r="HVE52" s="286" t="s">
        <v>933</v>
      </c>
      <c r="HVF52" s="286" t="s">
        <v>980</v>
      </c>
      <c r="HVG52" s="285" t="s">
        <v>952</v>
      </c>
      <c r="HVH52" s="285" t="s">
        <v>981</v>
      </c>
      <c r="HVI52" s="294" t="s">
        <v>982</v>
      </c>
      <c r="HVJ52" s="294" t="s">
        <v>983</v>
      </c>
      <c r="HVK52" s="284">
        <v>230000000</v>
      </c>
      <c r="HVL52" s="285" t="s">
        <v>1802</v>
      </c>
      <c r="HVM52" s="286" t="s">
        <v>933</v>
      </c>
      <c r="HVN52" s="286" t="s">
        <v>980</v>
      </c>
      <c r="HVO52" s="285" t="s">
        <v>952</v>
      </c>
      <c r="HVP52" s="285" t="s">
        <v>981</v>
      </c>
      <c r="HVQ52" s="294" t="s">
        <v>982</v>
      </c>
      <c r="HVR52" s="294" t="s">
        <v>983</v>
      </c>
      <c r="HVS52" s="284">
        <v>230000000</v>
      </c>
      <c r="HVT52" s="285" t="s">
        <v>1802</v>
      </c>
      <c r="HVU52" s="286" t="s">
        <v>933</v>
      </c>
      <c r="HVV52" s="286" t="s">
        <v>980</v>
      </c>
      <c r="HVW52" s="285" t="s">
        <v>952</v>
      </c>
      <c r="HVX52" s="285" t="s">
        <v>981</v>
      </c>
      <c r="HVY52" s="294" t="s">
        <v>982</v>
      </c>
      <c r="HVZ52" s="294" t="s">
        <v>983</v>
      </c>
      <c r="HWA52" s="284">
        <v>230000000</v>
      </c>
      <c r="HWB52" s="285" t="s">
        <v>1802</v>
      </c>
      <c r="HWC52" s="286" t="s">
        <v>933</v>
      </c>
      <c r="HWD52" s="286" t="s">
        <v>980</v>
      </c>
      <c r="HWE52" s="285" t="s">
        <v>952</v>
      </c>
      <c r="HWF52" s="285" t="s">
        <v>981</v>
      </c>
      <c r="HWG52" s="294" t="s">
        <v>982</v>
      </c>
      <c r="HWH52" s="294" t="s">
        <v>983</v>
      </c>
      <c r="HWI52" s="284">
        <v>230000000</v>
      </c>
      <c r="HWJ52" s="285" t="s">
        <v>1802</v>
      </c>
      <c r="HWK52" s="286" t="s">
        <v>933</v>
      </c>
      <c r="HWL52" s="286" t="s">
        <v>980</v>
      </c>
      <c r="HWM52" s="285" t="s">
        <v>952</v>
      </c>
      <c r="HWN52" s="285" t="s">
        <v>981</v>
      </c>
      <c r="HWO52" s="294" t="s">
        <v>982</v>
      </c>
      <c r="HWP52" s="294" t="s">
        <v>983</v>
      </c>
      <c r="HWQ52" s="284">
        <v>230000000</v>
      </c>
      <c r="HWR52" s="285" t="s">
        <v>1802</v>
      </c>
      <c r="HWS52" s="286" t="s">
        <v>933</v>
      </c>
      <c r="HWT52" s="286" t="s">
        <v>980</v>
      </c>
      <c r="HWU52" s="285" t="s">
        <v>952</v>
      </c>
      <c r="HWV52" s="285" t="s">
        <v>981</v>
      </c>
      <c r="HWW52" s="294" t="s">
        <v>982</v>
      </c>
      <c r="HWX52" s="294" t="s">
        <v>983</v>
      </c>
      <c r="HWY52" s="284">
        <v>230000000</v>
      </c>
      <c r="HWZ52" s="285" t="s">
        <v>1802</v>
      </c>
      <c r="HXA52" s="286" t="s">
        <v>933</v>
      </c>
      <c r="HXB52" s="286" t="s">
        <v>980</v>
      </c>
      <c r="HXC52" s="285" t="s">
        <v>952</v>
      </c>
      <c r="HXD52" s="285" t="s">
        <v>981</v>
      </c>
      <c r="HXE52" s="294" t="s">
        <v>982</v>
      </c>
      <c r="HXF52" s="294" t="s">
        <v>983</v>
      </c>
      <c r="HXG52" s="284">
        <v>230000000</v>
      </c>
      <c r="HXH52" s="285" t="s">
        <v>1802</v>
      </c>
      <c r="HXI52" s="286" t="s">
        <v>933</v>
      </c>
      <c r="HXJ52" s="286" t="s">
        <v>980</v>
      </c>
      <c r="HXK52" s="285" t="s">
        <v>952</v>
      </c>
      <c r="HXL52" s="285" t="s">
        <v>981</v>
      </c>
      <c r="HXM52" s="294" t="s">
        <v>982</v>
      </c>
      <c r="HXN52" s="294" t="s">
        <v>983</v>
      </c>
      <c r="HXO52" s="284">
        <v>230000000</v>
      </c>
      <c r="HXP52" s="285" t="s">
        <v>1802</v>
      </c>
      <c r="HXQ52" s="286" t="s">
        <v>933</v>
      </c>
      <c r="HXR52" s="286" t="s">
        <v>980</v>
      </c>
      <c r="HXS52" s="285" t="s">
        <v>952</v>
      </c>
      <c r="HXT52" s="285" t="s">
        <v>981</v>
      </c>
      <c r="HXU52" s="294" t="s">
        <v>982</v>
      </c>
      <c r="HXV52" s="294" t="s">
        <v>983</v>
      </c>
      <c r="HXW52" s="284">
        <v>230000000</v>
      </c>
      <c r="HXX52" s="285" t="s">
        <v>1802</v>
      </c>
      <c r="HXY52" s="286" t="s">
        <v>933</v>
      </c>
      <c r="HXZ52" s="286" t="s">
        <v>980</v>
      </c>
      <c r="HYA52" s="285" t="s">
        <v>952</v>
      </c>
      <c r="HYB52" s="285" t="s">
        <v>981</v>
      </c>
      <c r="HYC52" s="294" t="s">
        <v>982</v>
      </c>
      <c r="HYD52" s="294" t="s">
        <v>983</v>
      </c>
      <c r="HYE52" s="284">
        <v>230000000</v>
      </c>
      <c r="HYF52" s="285" t="s">
        <v>1802</v>
      </c>
      <c r="HYG52" s="286" t="s">
        <v>933</v>
      </c>
      <c r="HYH52" s="286" t="s">
        <v>980</v>
      </c>
      <c r="HYI52" s="285" t="s">
        <v>952</v>
      </c>
      <c r="HYJ52" s="285" t="s">
        <v>981</v>
      </c>
      <c r="HYK52" s="294" t="s">
        <v>982</v>
      </c>
      <c r="HYL52" s="294" t="s">
        <v>983</v>
      </c>
      <c r="HYM52" s="284">
        <v>230000000</v>
      </c>
      <c r="HYN52" s="285" t="s">
        <v>1802</v>
      </c>
      <c r="HYO52" s="286" t="s">
        <v>933</v>
      </c>
      <c r="HYP52" s="286" t="s">
        <v>980</v>
      </c>
      <c r="HYQ52" s="285" t="s">
        <v>952</v>
      </c>
      <c r="HYR52" s="285" t="s">
        <v>981</v>
      </c>
      <c r="HYS52" s="294" t="s">
        <v>982</v>
      </c>
      <c r="HYT52" s="294" t="s">
        <v>983</v>
      </c>
      <c r="HYU52" s="284">
        <v>230000000</v>
      </c>
      <c r="HYV52" s="285" t="s">
        <v>1802</v>
      </c>
      <c r="HYW52" s="286" t="s">
        <v>933</v>
      </c>
      <c r="HYX52" s="286" t="s">
        <v>980</v>
      </c>
      <c r="HYY52" s="285" t="s">
        <v>952</v>
      </c>
      <c r="HYZ52" s="285" t="s">
        <v>981</v>
      </c>
      <c r="HZA52" s="294" t="s">
        <v>982</v>
      </c>
      <c r="HZB52" s="294" t="s">
        <v>983</v>
      </c>
      <c r="HZC52" s="284">
        <v>230000000</v>
      </c>
      <c r="HZD52" s="285" t="s">
        <v>1802</v>
      </c>
      <c r="HZE52" s="286" t="s">
        <v>933</v>
      </c>
      <c r="HZF52" s="286" t="s">
        <v>980</v>
      </c>
      <c r="HZG52" s="285" t="s">
        <v>952</v>
      </c>
      <c r="HZH52" s="285" t="s">
        <v>981</v>
      </c>
      <c r="HZI52" s="294" t="s">
        <v>982</v>
      </c>
      <c r="HZJ52" s="294" t="s">
        <v>983</v>
      </c>
      <c r="HZK52" s="284">
        <v>230000000</v>
      </c>
      <c r="HZL52" s="285" t="s">
        <v>1802</v>
      </c>
      <c r="HZM52" s="286" t="s">
        <v>933</v>
      </c>
      <c r="HZN52" s="286" t="s">
        <v>980</v>
      </c>
      <c r="HZO52" s="285" t="s">
        <v>952</v>
      </c>
      <c r="HZP52" s="285" t="s">
        <v>981</v>
      </c>
      <c r="HZQ52" s="294" t="s">
        <v>982</v>
      </c>
      <c r="HZR52" s="294" t="s">
        <v>983</v>
      </c>
      <c r="HZS52" s="284">
        <v>230000000</v>
      </c>
      <c r="HZT52" s="285" t="s">
        <v>1802</v>
      </c>
      <c r="HZU52" s="286" t="s">
        <v>933</v>
      </c>
      <c r="HZV52" s="286" t="s">
        <v>980</v>
      </c>
      <c r="HZW52" s="285" t="s">
        <v>952</v>
      </c>
      <c r="HZX52" s="285" t="s">
        <v>981</v>
      </c>
      <c r="HZY52" s="294" t="s">
        <v>982</v>
      </c>
      <c r="HZZ52" s="294" t="s">
        <v>983</v>
      </c>
      <c r="IAA52" s="284">
        <v>230000000</v>
      </c>
      <c r="IAB52" s="285" t="s">
        <v>1802</v>
      </c>
      <c r="IAC52" s="286" t="s">
        <v>933</v>
      </c>
      <c r="IAD52" s="286" t="s">
        <v>980</v>
      </c>
      <c r="IAE52" s="285" t="s">
        <v>952</v>
      </c>
      <c r="IAF52" s="285" t="s">
        <v>981</v>
      </c>
      <c r="IAG52" s="294" t="s">
        <v>982</v>
      </c>
      <c r="IAH52" s="294" t="s">
        <v>983</v>
      </c>
      <c r="IAI52" s="284">
        <v>230000000</v>
      </c>
      <c r="IAJ52" s="285" t="s">
        <v>1802</v>
      </c>
      <c r="IAK52" s="286" t="s">
        <v>933</v>
      </c>
      <c r="IAL52" s="286" t="s">
        <v>980</v>
      </c>
      <c r="IAM52" s="285" t="s">
        <v>952</v>
      </c>
      <c r="IAN52" s="285" t="s">
        <v>981</v>
      </c>
      <c r="IAO52" s="294" t="s">
        <v>982</v>
      </c>
      <c r="IAP52" s="294" t="s">
        <v>983</v>
      </c>
      <c r="IAQ52" s="284">
        <v>230000000</v>
      </c>
      <c r="IAR52" s="285" t="s">
        <v>1802</v>
      </c>
      <c r="IAS52" s="286" t="s">
        <v>933</v>
      </c>
      <c r="IAT52" s="286" t="s">
        <v>980</v>
      </c>
      <c r="IAU52" s="285" t="s">
        <v>952</v>
      </c>
      <c r="IAV52" s="285" t="s">
        <v>981</v>
      </c>
      <c r="IAW52" s="294" t="s">
        <v>982</v>
      </c>
      <c r="IAX52" s="294" t="s">
        <v>983</v>
      </c>
      <c r="IAY52" s="284">
        <v>230000000</v>
      </c>
      <c r="IAZ52" s="285" t="s">
        <v>1802</v>
      </c>
      <c r="IBA52" s="286" t="s">
        <v>933</v>
      </c>
      <c r="IBB52" s="286" t="s">
        <v>980</v>
      </c>
      <c r="IBC52" s="285" t="s">
        <v>952</v>
      </c>
      <c r="IBD52" s="285" t="s">
        <v>981</v>
      </c>
      <c r="IBE52" s="294" t="s">
        <v>982</v>
      </c>
      <c r="IBF52" s="294" t="s">
        <v>983</v>
      </c>
      <c r="IBG52" s="284">
        <v>230000000</v>
      </c>
      <c r="IBH52" s="285" t="s">
        <v>1802</v>
      </c>
      <c r="IBI52" s="286" t="s">
        <v>933</v>
      </c>
      <c r="IBJ52" s="286" t="s">
        <v>980</v>
      </c>
      <c r="IBK52" s="285" t="s">
        <v>952</v>
      </c>
      <c r="IBL52" s="285" t="s">
        <v>981</v>
      </c>
      <c r="IBM52" s="294" t="s">
        <v>982</v>
      </c>
      <c r="IBN52" s="294" t="s">
        <v>983</v>
      </c>
      <c r="IBO52" s="284">
        <v>230000000</v>
      </c>
      <c r="IBP52" s="285" t="s">
        <v>1802</v>
      </c>
      <c r="IBQ52" s="286" t="s">
        <v>933</v>
      </c>
      <c r="IBR52" s="286" t="s">
        <v>980</v>
      </c>
      <c r="IBS52" s="285" t="s">
        <v>952</v>
      </c>
      <c r="IBT52" s="285" t="s">
        <v>981</v>
      </c>
      <c r="IBU52" s="294" t="s">
        <v>982</v>
      </c>
      <c r="IBV52" s="294" t="s">
        <v>983</v>
      </c>
      <c r="IBW52" s="284">
        <v>230000000</v>
      </c>
      <c r="IBX52" s="285" t="s">
        <v>1802</v>
      </c>
      <c r="IBY52" s="286" t="s">
        <v>933</v>
      </c>
      <c r="IBZ52" s="286" t="s">
        <v>980</v>
      </c>
      <c r="ICA52" s="285" t="s">
        <v>952</v>
      </c>
      <c r="ICB52" s="285" t="s">
        <v>981</v>
      </c>
      <c r="ICC52" s="294" t="s">
        <v>982</v>
      </c>
      <c r="ICD52" s="294" t="s">
        <v>983</v>
      </c>
      <c r="ICE52" s="284">
        <v>230000000</v>
      </c>
      <c r="ICF52" s="285" t="s">
        <v>1802</v>
      </c>
      <c r="ICG52" s="286" t="s">
        <v>933</v>
      </c>
      <c r="ICH52" s="286" t="s">
        <v>980</v>
      </c>
      <c r="ICI52" s="285" t="s">
        <v>952</v>
      </c>
      <c r="ICJ52" s="285" t="s">
        <v>981</v>
      </c>
      <c r="ICK52" s="294" t="s">
        <v>982</v>
      </c>
      <c r="ICL52" s="294" t="s">
        <v>983</v>
      </c>
      <c r="ICM52" s="284">
        <v>230000000</v>
      </c>
      <c r="ICN52" s="285" t="s">
        <v>1802</v>
      </c>
      <c r="ICO52" s="286" t="s">
        <v>933</v>
      </c>
      <c r="ICP52" s="286" t="s">
        <v>980</v>
      </c>
      <c r="ICQ52" s="285" t="s">
        <v>952</v>
      </c>
      <c r="ICR52" s="285" t="s">
        <v>981</v>
      </c>
      <c r="ICS52" s="294" t="s">
        <v>982</v>
      </c>
      <c r="ICT52" s="294" t="s">
        <v>983</v>
      </c>
      <c r="ICU52" s="284">
        <v>230000000</v>
      </c>
      <c r="ICV52" s="285" t="s">
        <v>1802</v>
      </c>
      <c r="ICW52" s="286" t="s">
        <v>933</v>
      </c>
      <c r="ICX52" s="286" t="s">
        <v>980</v>
      </c>
      <c r="ICY52" s="285" t="s">
        <v>952</v>
      </c>
      <c r="ICZ52" s="285" t="s">
        <v>981</v>
      </c>
      <c r="IDA52" s="294" t="s">
        <v>982</v>
      </c>
      <c r="IDB52" s="294" t="s">
        <v>983</v>
      </c>
      <c r="IDC52" s="284">
        <v>230000000</v>
      </c>
      <c r="IDD52" s="285" t="s">
        <v>1802</v>
      </c>
      <c r="IDE52" s="286" t="s">
        <v>933</v>
      </c>
      <c r="IDF52" s="286" t="s">
        <v>980</v>
      </c>
      <c r="IDG52" s="285" t="s">
        <v>952</v>
      </c>
      <c r="IDH52" s="285" t="s">
        <v>981</v>
      </c>
      <c r="IDI52" s="294" t="s">
        <v>982</v>
      </c>
      <c r="IDJ52" s="294" t="s">
        <v>983</v>
      </c>
      <c r="IDK52" s="284">
        <v>230000000</v>
      </c>
      <c r="IDL52" s="285" t="s">
        <v>1802</v>
      </c>
      <c r="IDM52" s="286" t="s">
        <v>933</v>
      </c>
      <c r="IDN52" s="286" t="s">
        <v>980</v>
      </c>
      <c r="IDO52" s="285" t="s">
        <v>952</v>
      </c>
      <c r="IDP52" s="285" t="s">
        <v>981</v>
      </c>
      <c r="IDQ52" s="294" t="s">
        <v>982</v>
      </c>
      <c r="IDR52" s="294" t="s">
        <v>983</v>
      </c>
      <c r="IDS52" s="284">
        <v>230000000</v>
      </c>
      <c r="IDT52" s="285" t="s">
        <v>1802</v>
      </c>
      <c r="IDU52" s="286" t="s">
        <v>933</v>
      </c>
      <c r="IDV52" s="286" t="s">
        <v>980</v>
      </c>
      <c r="IDW52" s="285" t="s">
        <v>952</v>
      </c>
      <c r="IDX52" s="285" t="s">
        <v>981</v>
      </c>
      <c r="IDY52" s="294" t="s">
        <v>982</v>
      </c>
      <c r="IDZ52" s="294" t="s">
        <v>983</v>
      </c>
      <c r="IEA52" s="284">
        <v>230000000</v>
      </c>
      <c r="IEB52" s="285" t="s">
        <v>1802</v>
      </c>
      <c r="IEC52" s="286" t="s">
        <v>933</v>
      </c>
      <c r="IED52" s="286" t="s">
        <v>980</v>
      </c>
      <c r="IEE52" s="285" t="s">
        <v>952</v>
      </c>
      <c r="IEF52" s="285" t="s">
        <v>981</v>
      </c>
      <c r="IEG52" s="294" t="s">
        <v>982</v>
      </c>
      <c r="IEH52" s="294" t="s">
        <v>983</v>
      </c>
      <c r="IEI52" s="284">
        <v>230000000</v>
      </c>
      <c r="IEJ52" s="285" t="s">
        <v>1802</v>
      </c>
      <c r="IEK52" s="286" t="s">
        <v>933</v>
      </c>
      <c r="IEL52" s="286" t="s">
        <v>980</v>
      </c>
      <c r="IEM52" s="285" t="s">
        <v>952</v>
      </c>
      <c r="IEN52" s="285" t="s">
        <v>981</v>
      </c>
      <c r="IEO52" s="294" t="s">
        <v>982</v>
      </c>
      <c r="IEP52" s="294" t="s">
        <v>983</v>
      </c>
      <c r="IEQ52" s="284">
        <v>230000000</v>
      </c>
      <c r="IER52" s="285" t="s">
        <v>1802</v>
      </c>
      <c r="IES52" s="286" t="s">
        <v>933</v>
      </c>
      <c r="IET52" s="286" t="s">
        <v>980</v>
      </c>
      <c r="IEU52" s="285" t="s">
        <v>952</v>
      </c>
      <c r="IEV52" s="285" t="s">
        <v>981</v>
      </c>
      <c r="IEW52" s="294" t="s">
        <v>982</v>
      </c>
      <c r="IEX52" s="294" t="s">
        <v>983</v>
      </c>
      <c r="IEY52" s="284">
        <v>230000000</v>
      </c>
      <c r="IEZ52" s="285" t="s">
        <v>1802</v>
      </c>
      <c r="IFA52" s="286" t="s">
        <v>933</v>
      </c>
      <c r="IFB52" s="286" t="s">
        <v>980</v>
      </c>
      <c r="IFC52" s="285" t="s">
        <v>952</v>
      </c>
      <c r="IFD52" s="285" t="s">
        <v>981</v>
      </c>
      <c r="IFE52" s="294" t="s">
        <v>982</v>
      </c>
      <c r="IFF52" s="294" t="s">
        <v>983</v>
      </c>
      <c r="IFG52" s="284">
        <v>230000000</v>
      </c>
      <c r="IFH52" s="285" t="s">
        <v>1802</v>
      </c>
      <c r="IFI52" s="286" t="s">
        <v>933</v>
      </c>
      <c r="IFJ52" s="286" t="s">
        <v>980</v>
      </c>
      <c r="IFK52" s="285" t="s">
        <v>952</v>
      </c>
      <c r="IFL52" s="285" t="s">
        <v>981</v>
      </c>
      <c r="IFM52" s="294" t="s">
        <v>982</v>
      </c>
      <c r="IFN52" s="294" t="s">
        <v>983</v>
      </c>
      <c r="IFO52" s="284">
        <v>230000000</v>
      </c>
      <c r="IFP52" s="285" t="s">
        <v>1802</v>
      </c>
      <c r="IFQ52" s="286" t="s">
        <v>933</v>
      </c>
      <c r="IFR52" s="286" t="s">
        <v>980</v>
      </c>
      <c r="IFS52" s="285" t="s">
        <v>952</v>
      </c>
      <c r="IFT52" s="285" t="s">
        <v>981</v>
      </c>
      <c r="IFU52" s="294" t="s">
        <v>982</v>
      </c>
      <c r="IFV52" s="294" t="s">
        <v>983</v>
      </c>
      <c r="IFW52" s="284">
        <v>230000000</v>
      </c>
      <c r="IFX52" s="285" t="s">
        <v>1802</v>
      </c>
      <c r="IFY52" s="286" t="s">
        <v>933</v>
      </c>
      <c r="IFZ52" s="286" t="s">
        <v>980</v>
      </c>
      <c r="IGA52" s="285" t="s">
        <v>952</v>
      </c>
      <c r="IGB52" s="285" t="s">
        <v>981</v>
      </c>
      <c r="IGC52" s="294" t="s">
        <v>982</v>
      </c>
      <c r="IGD52" s="294" t="s">
        <v>983</v>
      </c>
      <c r="IGE52" s="284">
        <v>230000000</v>
      </c>
      <c r="IGF52" s="285" t="s">
        <v>1802</v>
      </c>
      <c r="IGG52" s="286" t="s">
        <v>933</v>
      </c>
      <c r="IGH52" s="286" t="s">
        <v>980</v>
      </c>
      <c r="IGI52" s="285" t="s">
        <v>952</v>
      </c>
      <c r="IGJ52" s="285" t="s">
        <v>981</v>
      </c>
      <c r="IGK52" s="294" t="s">
        <v>982</v>
      </c>
      <c r="IGL52" s="294" t="s">
        <v>983</v>
      </c>
      <c r="IGM52" s="284">
        <v>230000000</v>
      </c>
      <c r="IGN52" s="285" t="s">
        <v>1802</v>
      </c>
      <c r="IGO52" s="286" t="s">
        <v>933</v>
      </c>
      <c r="IGP52" s="286" t="s">
        <v>980</v>
      </c>
      <c r="IGQ52" s="285" t="s">
        <v>952</v>
      </c>
      <c r="IGR52" s="285" t="s">
        <v>981</v>
      </c>
      <c r="IGS52" s="294" t="s">
        <v>982</v>
      </c>
      <c r="IGT52" s="294" t="s">
        <v>983</v>
      </c>
      <c r="IGU52" s="284">
        <v>230000000</v>
      </c>
      <c r="IGV52" s="285" t="s">
        <v>1802</v>
      </c>
      <c r="IGW52" s="286" t="s">
        <v>933</v>
      </c>
      <c r="IGX52" s="286" t="s">
        <v>980</v>
      </c>
      <c r="IGY52" s="285" t="s">
        <v>952</v>
      </c>
      <c r="IGZ52" s="285" t="s">
        <v>981</v>
      </c>
      <c r="IHA52" s="294" t="s">
        <v>982</v>
      </c>
      <c r="IHB52" s="294" t="s">
        <v>983</v>
      </c>
      <c r="IHC52" s="284">
        <v>230000000</v>
      </c>
      <c r="IHD52" s="285" t="s">
        <v>1802</v>
      </c>
      <c r="IHE52" s="286" t="s">
        <v>933</v>
      </c>
      <c r="IHF52" s="286" t="s">
        <v>980</v>
      </c>
      <c r="IHG52" s="285" t="s">
        <v>952</v>
      </c>
      <c r="IHH52" s="285" t="s">
        <v>981</v>
      </c>
      <c r="IHI52" s="294" t="s">
        <v>982</v>
      </c>
      <c r="IHJ52" s="294" t="s">
        <v>983</v>
      </c>
      <c r="IHK52" s="284">
        <v>230000000</v>
      </c>
      <c r="IHL52" s="285" t="s">
        <v>1802</v>
      </c>
      <c r="IHM52" s="286" t="s">
        <v>933</v>
      </c>
      <c r="IHN52" s="286" t="s">
        <v>980</v>
      </c>
      <c r="IHO52" s="285" t="s">
        <v>952</v>
      </c>
      <c r="IHP52" s="285" t="s">
        <v>981</v>
      </c>
      <c r="IHQ52" s="294" t="s">
        <v>982</v>
      </c>
      <c r="IHR52" s="294" t="s">
        <v>983</v>
      </c>
      <c r="IHS52" s="284">
        <v>230000000</v>
      </c>
      <c r="IHT52" s="285" t="s">
        <v>1802</v>
      </c>
      <c r="IHU52" s="286" t="s">
        <v>933</v>
      </c>
      <c r="IHV52" s="286" t="s">
        <v>980</v>
      </c>
      <c r="IHW52" s="285" t="s">
        <v>952</v>
      </c>
      <c r="IHX52" s="285" t="s">
        <v>981</v>
      </c>
      <c r="IHY52" s="294" t="s">
        <v>982</v>
      </c>
      <c r="IHZ52" s="294" t="s">
        <v>983</v>
      </c>
      <c r="IIA52" s="284">
        <v>230000000</v>
      </c>
      <c r="IIB52" s="285" t="s">
        <v>1802</v>
      </c>
      <c r="IIC52" s="286" t="s">
        <v>933</v>
      </c>
      <c r="IID52" s="286" t="s">
        <v>980</v>
      </c>
      <c r="IIE52" s="285" t="s">
        <v>952</v>
      </c>
      <c r="IIF52" s="285" t="s">
        <v>981</v>
      </c>
      <c r="IIG52" s="294" t="s">
        <v>982</v>
      </c>
      <c r="IIH52" s="294" t="s">
        <v>983</v>
      </c>
      <c r="III52" s="284">
        <v>230000000</v>
      </c>
      <c r="IIJ52" s="285" t="s">
        <v>1802</v>
      </c>
      <c r="IIK52" s="286" t="s">
        <v>933</v>
      </c>
      <c r="IIL52" s="286" t="s">
        <v>980</v>
      </c>
      <c r="IIM52" s="285" t="s">
        <v>952</v>
      </c>
      <c r="IIN52" s="285" t="s">
        <v>981</v>
      </c>
      <c r="IIO52" s="294" t="s">
        <v>982</v>
      </c>
      <c r="IIP52" s="294" t="s">
        <v>983</v>
      </c>
      <c r="IIQ52" s="284">
        <v>230000000</v>
      </c>
      <c r="IIR52" s="285" t="s">
        <v>1802</v>
      </c>
      <c r="IIS52" s="286" t="s">
        <v>933</v>
      </c>
      <c r="IIT52" s="286" t="s">
        <v>980</v>
      </c>
      <c r="IIU52" s="285" t="s">
        <v>952</v>
      </c>
      <c r="IIV52" s="285" t="s">
        <v>981</v>
      </c>
      <c r="IIW52" s="294" t="s">
        <v>982</v>
      </c>
      <c r="IIX52" s="294" t="s">
        <v>983</v>
      </c>
      <c r="IIY52" s="284">
        <v>230000000</v>
      </c>
      <c r="IIZ52" s="285" t="s">
        <v>1802</v>
      </c>
      <c r="IJA52" s="286" t="s">
        <v>933</v>
      </c>
      <c r="IJB52" s="286" t="s">
        <v>980</v>
      </c>
      <c r="IJC52" s="285" t="s">
        <v>952</v>
      </c>
      <c r="IJD52" s="285" t="s">
        <v>981</v>
      </c>
      <c r="IJE52" s="294" t="s">
        <v>982</v>
      </c>
      <c r="IJF52" s="294" t="s">
        <v>983</v>
      </c>
      <c r="IJG52" s="284">
        <v>230000000</v>
      </c>
      <c r="IJH52" s="285" t="s">
        <v>1802</v>
      </c>
      <c r="IJI52" s="286" t="s">
        <v>933</v>
      </c>
      <c r="IJJ52" s="286" t="s">
        <v>980</v>
      </c>
      <c r="IJK52" s="285" t="s">
        <v>952</v>
      </c>
      <c r="IJL52" s="285" t="s">
        <v>981</v>
      </c>
      <c r="IJM52" s="294" t="s">
        <v>982</v>
      </c>
      <c r="IJN52" s="294" t="s">
        <v>983</v>
      </c>
      <c r="IJO52" s="284">
        <v>230000000</v>
      </c>
      <c r="IJP52" s="285" t="s">
        <v>1802</v>
      </c>
      <c r="IJQ52" s="286" t="s">
        <v>933</v>
      </c>
      <c r="IJR52" s="286" t="s">
        <v>980</v>
      </c>
      <c r="IJS52" s="285" t="s">
        <v>952</v>
      </c>
      <c r="IJT52" s="285" t="s">
        <v>981</v>
      </c>
      <c r="IJU52" s="294" t="s">
        <v>982</v>
      </c>
      <c r="IJV52" s="294" t="s">
        <v>983</v>
      </c>
      <c r="IJW52" s="284">
        <v>230000000</v>
      </c>
      <c r="IJX52" s="285" t="s">
        <v>1802</v>
      </c>
      <c r="IJY52" s="286" t="s">
        <v>933</v>
      </c>
      <c r="IJZ52" s="286" t="s">
        <v>980</v>
      </c>
      <c r="IKA52" s="285" t="s">
        <v>952</v>
      </c>
      <c r="IKB52" s="285" t="s">
        <v>981</v>
      </c>
      <c r="IKC52" s="294" t="s">
        <v>982</v>
      </c>
      <c r="IKD52" s="294" t="s">
        <v>983</v>
      </c>
      <c r="IKE52" s="284">
        <v>230000000</v>
      </c>
      <c r="IKF52" s="285" t="s">
        <v>1802</v>
      </c>
      <c r="IKG52" s="286" t="s">
        <v>933</v>
      </c>
      <c r="IKH52" s="286" t="s">
        <v>980</v>
      </c>
      <c r="IKI52" s="285" t="s">
        <v>952</v>
      </c>
      <c r="IKJ52" s="285" t="s">
        <v>981</v>
      </c>
      <c r="IKK52" s="294" t="s">
        <v>982</v>
      </c>
      <c r="IKL52" s="294" t="s">
        <v>983</v>
      </c>
      <c r="IKM52" s="284">
        <v>230000000</v>
      </c>
      <c r="IKN52" s="285" t="s">
        <v>1802</v>
      </c>
      <c r="IKO52" s="286" t="s">
        <v>933</v>
      </c>
      <c r="IKP52" s="286" t="s">
        <v>980</v>
      </c>
      <c r="IKQ52" s="285" t="s">
        <v>952</v>
      </c>
      <c r="IKR52" s="285" t="s">
        <v>981</v>
      </c>
      <c r="IKS52" s="294" t="s">
        <v>982</v>
      </c>
      <c r="IKT52" s="294" t="s">
        <v>983</v>
      </c>
      <c r="IKU52" s="284">
        <v>230000000</v>
      </c>
      <c r="IKV52" s="285" t="s">
        <v>1802</v>
      </c>
      <c r="IKW52" s="286" t="s">
        <v>933</v>
      </c>
      <c r="IKX52" s="286" t="s">
        <v>980</v>
      </c>
      <c r="IKY52" s="285" t="s">
        <v>952</v>
      </c>
      <c r="IKZ52" s="285" t="s">
        <v>981</v>
      </c>
      <c r="ILA52" s="294" t="s">
        <v>982</v>
      </c>
      <c r="ILB52" s="294" t="s">
        <v>983</v>
      </c>
      <c r="ILC52" s="284">
        <v>230000000</v>
      </c>
      <c r="ILD52" s="285" t="s">
        <v>1802</v>
      </c>
      <c r="ILE52" s="286" t="s">
        <v>933</v>
      </c>
      <c r="ILF52" s="286" t="s">
        <v>980</v>
      </c>
      <c r="ILG52" s="285" t="s">
        <v>952</v>
      </c>
      <c r="ILH52" s="285" t="s">
        <v>981</v>
      </c>
      <c r="ILI52" s="294" t="s">
        <v>982</v>
      </c>
      <c r="ILJ52" s="294" t="s">
        <v>983</v>
      </c>
      <c r="ILK52" s="284">
        <v>230000000</v>
      </c>
      <c r="ILL52" s="285" t="s">
        <v>1802</v>
      </c>
      <c r="ILM52" s="286" t="s">
        <v>933</v>
      </c>
      <c r="ILN52" s="286" t="s">
        <v>980</v>
      </c>
      <c r="ILO52" s="285" t="s">
        <v>952</v>
      </c>
      <c r="ILP52" s="285" t="s">
        <v>981</v>
      </c>
      <c r="ILQ52" s="294" t="s">
        <v>982</v>
      </c>
      <c r="ILR52" s="294" t="s">
        <v>983</v>
      </c>
      <c r="ILS52" s="284">
        <v>230000000</v>
      </c>
      <c r="ILT52" s="285" t="s">
        <v>1802</v>
      </c>
      <c r="ILU52" s="286" t="s">
        <v>933</v>
      </c>
      <c r="ILV52" s="286" t="s">
        <v>980</v>
      </c>
      <c r="ILW52" s="285" t="s">
        <v>952</v>
      </c>
      <c r="ILX52" s="285" t="s">
        <v>981</v>
      </c>
      <c r="ILY52" s="294" t="s">
        <v>982</v>
      </c>
      <c r="ILZ52" s="294" t="s">
        <v>983</v>
      </c>
      <c r="IMA52" s="284">
        <v>230000000</v>
      </c>
      <c r="IMB52" s="285" t="s">
        <v>1802</v>
      </c>
      <c r="IMC52" s="286" t="s">
        <v>933</v>
      </c>
      <c r="IMD52" s="286" t="s">
        <v>980</v>
      </c>
      <c r="IME52" s="285" t="s">
        <v>952</v>
      </c>
      <c r="IMF52" s="285" t="s">
        <v>981</v>
      </c>
      <c r="IMG52" s="294" t="s">
        <v>982</v>
      </c>
      <c r="IMH52" s="294" t="s">
        <v>983</v>
      </c>
      <c r="IMI52" s="284">
        <v>230000000</v>
      </c>
      <c r="IMJ52" s="285" t="s">
        <v>1802</v>
      </c>
      <c r="IMK52" s="286" t="s">
        <v>933</v>
      </c>
      <c r="IML52" s="286" t="s">
        <v>980</v>
      </c>
      <c r="IMM52" s="285" t="s">
        <v>952</v>
      </c>
      <c r="IMN52" s="285" t="s">
        <v>981</v>
      </c>
      <c r="IMO52" s="294" t="s">
        <v>982</v>
      </c>
      <c r="IMP52" s="294" t="s">
        <v>983</v>
      </c>
      <c r="IMQ52" s="284">
        <v>230000000</v>
      </c>
      <c r="IMR52" s="285" t="s">
        <v>1802</v>
      </c>
      <c r="IMS52" s="286" t="s">
        <v>933</v>
      </c>
      <c r="IMT52" s="286" t="s">
        <v>980</v>
      </c>
      <c r="IMU52" s="285" t="s">
        <v>952</v>
      </c>
      <c r="IMV52" s="285" t="s">
        <v>981</v>
      </c>
      <c r="IMW52" s="294" t="s">
        <v>982</v>
      </c>
      <c r="IMX52" s="294" t="s">
        <v>983</v>
      </c>
      <c r="IMY52" s="284">
        <v>230000000</v>
      </c>
      <c r="IMZ52" s="285" t="s">
        <v>1802</v>
      </c>
      <c r="INA52" s="286" t="s">
        <v>933</v>
      </c>
      <c r="INB52" s="286" t="s">
        <v>980</v>
      </c>
      <c r="INC52" s="285" t="s">
        <v>952</v>
      </c>
      <c r="IND52" s="285" t="s">
        <v>981</v>
      </c>
      <c r="INE52" s="294" t="s">
        <v>982</v>
      </c>
      <c r="INF52" s="294" t="s">
        <v>983</v>
      </c>
      <c r="ING52" s="284">
        <v>230000000</v>
      </c>
      <c r="INH52" s="285" t="s">
        <v>1802</v>
      </c>
      <c r="INI52" s="286" t="s">
        <v>933</v>
      </c>
      <c r="INJ52" s="286" t="s">
        <v>980</v>
      </c>
      <c r="INK52" s="285" t="s">
        <v>952</v>
      </c>
      <c r="INL52" s="285" t="s">
        <v>981</v>
      </c>
      <c r="INM52" s="294" t="s">
        <v>982</v>
      </c>
      <c r="INN52" s="294" t="s">
        <v>983</v>
      </c>
      <c r="INO52" s="284">
        <v>230000000</v>
      </c>
      <c r="INP52" s="285" t="s">
        <v>1802</v>
      </c>
      <c r="INQ52" s="286" t="s">
        <v>933</v>
      </c>
      <c r="INR52" s="286" t="s">
        <v>980</v>
      </c>
      <c r="INS52" s="285" t="s">
        <v>952</v>
      </c>
      <c r="INT52" s="285" t="s">
        <v>981</v>
      </c>
      <c r="INU52" s="294" t="s">
        <v>982</v>
      </c>
      <c r="INV52" s="294" t="s">
        <v>983</v>
      </c>
      <c r="INW52" s="284">
        <v>230000000</v>
      </c>
      <c r="INX52" s="285" t="s">
        <v>1802</v>
      </c>
      <c r="INY52" s="286" t="s">
        <v>933</v>
      </c>
      <c r="INZ52" s="286" t="s">
        <v>980</v>
      </c>
      <c r="IOA52" s="285" t="s">
        <v>952</v>
      </c>
      <c r="IOB52" s="285" t="s">
        <v>981</v>
      </c>
      <c r="IOC52" s="294" t="s">
        <v>982</v>
      </c>
      <c r="IOD52" s="294" t="s">
        <v>983</v>
      </c>
      <c r="IOE52" s="284">
        <v>230000000</v>
      </c>
      <c r="IOF52" s="285" t="s">
        <v>1802</v>
      </c>
      <c r="IOG52" s="286" t="s">
        <v>933</v>
      </c>
      <c r="IOH52" s="286" t="s">
        <v>980</v>
      </c>
      <c r="IOI52" s="285" t="s">
        <v>952</v>
      </c>
      <c r="IOJ52" s="285" t="s">
        <v>981</v>
      </c>
      <c r="IOK52" s="294" t="s">
        <v>982</v>
      </c>
      <c r="IOL52" s="294" t="s">
        <v>983</v>
      </c>
      <c r="IOM52" s="284">
        <v>230000000</v>
      </c>
      <c r="ION52" s="285" t="s">
        <v>1802</v>
      </c>
      <c r="IOO52" s="286" t="s">
        <v>933</v>
      </c>
      <c r="IOP52" s="286" t="s">
        <v>980</v>
      </c>
      <c r="IOQ52" s="285" t="s">
        <v>952</v>
      </c>
      <c r="IOR52" s="285" t="s">
        <v>981</v>
      </c>
      <c r="IOS52" s="294" t="s">
        <v>982</v>
      </c>
      <c r="IOT52" s="294" t="s">
        <v>983</v>
      </c>
      <c r="IOU52" s="284">
        <v>230000000</v>
      </c>
      <c r="IOV52" s="285" t="s">
        <v>1802</v>
      </c>
      <c r="IOW52" s="286" t="s">
        <v>933</v>
      </c>
      <c r="IOX52" s="286" t="s">
        <v>980</v>
      </c>
      <c r="IOY52" s="285" t="s">
        <v>952</v>
      </c>
      <c r="IOZ52" s="285" t="s">
        <v>981</v>
      </c>
      <c r="IPA52" s="294" t="s">
        <v>982</v>
      </c>
      <c r="IPB52" s="294" t="s">
        <v>983</v>
      </c>
      <c r="IPC52" s="284">
        <v>230000000</v>
      </c>
      <c r="IPD52" s="285" t="s">
        <v>1802</v>
      </c>
      <c r="IPE52" s="286" t="s">
        <v>933</v>
      </c>
      <c r="IPF52" s="286" t="s">
        <v>980</v>
      </c>
      <c r="IPG52" s="285" t="s">
        <v>952</v>
      </c>
      <c r="IPH52" s="285" t="s">
        <v>981</v>
      </c>
      <c r="IPI52" s="294" t="s">
        <v>982</v>
      </c>
      <c r="IPJ52" s="294" t="s">
        <v>983</v>
      </c>
      <c r="IPK52" s="284">
        <v>230000000</v>
      </c>
      <c r="IPL52" s="285" t="s">
        <v>1802</v>
      </c>
      <c r="IPM52" s="286" t="s">
        <v>933</v>
      </c>
      <c r="IPN52" s="286" t="s">
        <v>980</v>
      </c>
      <c r="IPO52" s="285" t="s">
        <v>952</v>
      </c>
      <c r="IPP52" s="285" t="s">
        <v>981</v>
      </c>
      <c r="IPQ52" s="294" t="s">
        <v>982</v>
      </c>
      <c r="IPR52" s="294" t="s">
        <v>983</v>
      </c>
      <c r="IPS52" s="284">
        <v>230000000</v>
      </c>
      <c r="IPT52" s="285" t="s">
        <v>1802</v>
      </c>
      <c r="IPU52" s="286" t="s">
        <v>933</v>
      </c>
      <c r="IPV52" s="286" t="s">
        <v>980</v>
      </c>
      <c r="IPW52" s="285" t="s">
        <v>952</v>
      </c>
      <c r="IPX52" s="285" t="s">
        <v>981</v>
      </c>
      <c r="IPY52" s="294" t="s">
        <v>982</v>
      </c>
      <c r="IPZ52" s="294" t="s">
        <v>983</v>
      </c>
      <c r="IQA52" s="284">
        <v>230000000</v>
      </c>
      <c r="IQB52" s="285" t="s">
        <v>1802</v>
      </c>
      <c r="IQC52" s="286" t="s">
        <v>933</v>
      </c>
      <c r="IQD52" s="286" t="s">
        <v>980</v>
      </c>
      <c r="IQE52" s="285" t="s">
        <v>952</v>
      </c>
      <c r="IQF52" s="285" t="s">
        <v>981</v>
      </c>
      <c r="IQG52" s="294" t="s">
        <v>982</v>
      </c>
      <c r="IQH52" s="294" t="s">
        <v>983</v>
      </c>
      <c r="IQI52" s="284">
        <v>230000000</v>
      </c>
      <c r="IQJ52" s="285" t="s">
        <v>1802</v>
      </c>
      <c r="IQK52" s="286" t="s">
        <v>933</v>
      </c>
      <c r="IQL52" s="286" t="s">
        <v>980</v>
      </c>
      <c r="IQM52" s="285" t="s">
        <v>952</v>
      </c>
      <c r="IQN52" s="285" t="s">
        <v>981</v>
      </c>
      <c r="IQO52" s="294" t="s">
        <v>982</v>
      </c>
      <c r="IQP52" s="294" t="s">
        <v>983</v>
      </c>
      <c r="IQQ52" s="284">
        <v>230000000</v>
      </c>
      <c r="IQR52" s="285" t="s">
        <v>1802</v>
      </c>
      <c r="IQS52" s="286" t="s">
        <v>933</v>
      </c>
      <c r="IQT52" s="286" t="s">
        <v>980</v>
      </c>
      <c r="IQU52" s="285" t="s">
        <v>952</v>
      </c>
      <c r="IQV52" s="285" t="s">
        <v>981</v>
      </c>
      <c r="IQW52" s="294" t="s">
        <v>982</v>
      </c>
      <c r="IQX52" s="294" t="s">
        <v>983</v>
      </c>
      <c r="IQY52" s="284">
        <v>230000000</v>
      </c>
      <c r="IQZ52" s="285" t="s">
        <v>1802</v>
      </c>
      <c r="IRA52" s="286" t="s">
        <v>933</v>
      </c>
      <c r="IRB52" s="286" t="s">
        <v>980</v>
      </c>
      <c r="IRC52" s="285" t="s">
        <v>952</v>
      </c>
      <c r="IRD52" s="285" t="s">
        <v>981</v>
      </c>
      <c r="IRE52" s="294" t="s">
        <v>982</v>
      </c>
      <c r="IRF52" s="294" t="s">
        <v>983</v>
      </c>
      <c r="IRG52" s="284">
        <v>230000000</v>
      </c>
      <c r="IRH52" s="285" t="s">
        <v>1802</v>
      </c>
      <c r="IRI52" s="286" t="s">
        <v>933</v>
      </c>
      <c r="IRJ52" s="286" t="s">
        <v>980</v>
      </c>
      <c r="IRK52" s="285" t="s">
        <v>952</v>
      </c>
      <c r="IRL52" s="285" t="s">
        <v>981</v>
      </c>
      <c r="IRM52" s="294" t="s">
        <v>982</v>
      </c>
      <c r="IRN52" s="294" t="s">
        <v>983</v>
      </c>
      <c r="IRO52" s="284">
        <v>230000000</v>
      </c>
      <c r="IRP52" s="285" t="s">
        <v>1802</v>
      </c>
      <c r="IRQ52" s="286" t="s">
        <v>933</v>
      </c>
      <c r="IRR52" s="286" t="s">
        <v>980</v>
      </c>
      <c r="IRS52" s="285" t="s">
        <v>952</v>
      </c>
      <c r="IRT52" s="285" t="s">
        <v>981</v>
      </c>
      <c r="IRU52" s="294" t="s">
        <v>982</v>
      </c>
      <c r="IRV52" s="294" t="s">
        <v>983</v>
      </c>
      <c r="IRW52" s="284">
        <v>230000000</v>
      </c>
      <c r="IRX52" s="285" t="s">
        <v>1802</v>
      </c>
      <c r="IRY52" s="286" t="s">
        <v>933</v>
      </c>
      <c r="IRZ52" s="286" t="s">
        <v>980</v>
      </c>
      <c r="ISA52" s="285" t="s">
        <v>952</v>
      </c>
      <c r="ISB52" s="285" t="s">
        <v>981</v>
      </c>
      <c r="ISC52" s="294" t="s">
        <v>982</v>
      </c>
      <c r="ISD52" s="294" t="s">
        <v>983</v>
      </c>
      <c r="ISE52" s="284">
        <v>230000000</v>
      </c>
      <c r="ISF52" s="285" t="s">
        <v>1802</v>
      </c>
      <c r="ISG52" s="286" t="s">
        <v>933</v>
      </c>
      <c r="ISH52" s="286" t="s">
        <v>980</v>
      </c>
      <c r="ISI52" s="285" t="s">
        <v>952</v>
      </c>
      <c r="ISJ52" s="285" t="s">
        <v>981</v>
      </c>
      <c r="ISK52" s="294" t="s">
        <v>982</v>
      </c>
      <c r="ISL52" s="294" t="s">
        <v>983</v>
      </c>
      <c r="ISM52" s="284">
        <v>230000000</v>
      </c>
      <c r="ISN52" s="285" t="s">
        <v>1802</v>
      </c>
      <c r="ISO52" s="286" t="s">
        <v>933</v>
      </c>
      <c r="ISP52" s="286" t="s">
        <v>980</v>
      </c>
      <c r="ISQ52" s="285" t="s">
        <v>952</v>
      </c>
      <c r="ISR52" s="285" t="s">
        <v>981</v>
      </c>
      <c r="ISS52" s="294" t="s">
        <v>982</v>
      </c>
      <c r="IST52" s="294" t="s">
        <v>983</v>
      </c>
      <c r="ISU52" s="284">
        <v>230000000</v>
      </c>
      <c r="ISV52" s="285" t="s">
        <v>1802</v>
      </c>
      <c r="ISW52" s="286" t="s">
        <v>933</v>
      </c>
      <c r="ISX52" s="286" t="s">
        <v>980</v>
      </c>
      <c r="ISY52" s="285" t="s">
        <v>952</v>
      </c>
      <c r="ISZ52" s="285" t="s">
        <v>981</v>
      </c>
      <c r="ITA52" s="294" t="s">
        <v>982</v>
      </c>
      <c r="ITB52" s="294" t="s">
        <v>983</v>
      </c>
      <c r="ITC52" s="284">
        <v>230000000</v>
      </c>
      <c r="ITD52" s="285" t="s">
        <v>1802</v>
      </c>
      <c r="ITE52" s="286" t="s">
        <v>933</v>
      </c>
      <c r="ITF52" s="286" t="s">
        <v>980</v>
      </c>
      <c r="ITG52" s="285" t="s">
        <v>952</v>
      </c>
      <c r="ITH52" s="285" t="s">
        <v>981</v>
      </c>
      <c r="ITI52" s="294" t="s">
        <v>982</v>
      </c>
      <c r="ITJ52" s="294" t="s">
        <v>983</v>
      </c>
      <c r="ITK52" s="284">
        <v>230000000</v>
      </c>
      <c r="ITL52" s="285" t="s">
        <v>1802</v>
      </c>
      <c r="ITM52" s="286" t="s">
        <v>933</v>
      </c>
      <c r="ITN52" s="286" t="s">
        <v>980</v>
      </c>
      <c r="ITO52" s="285" t="s">
        <v>952</v>
      </c>
      <c r="ITP52" s="285" t="s">
        <v>981</v>
      </c>
      <c r="ITQ52" s="294" t="s">
        <v>982</v>
      </c>
      <c r="ITR52" s="294" t="s">
        <v>983</v>
      </c>
      <c r="ITS52" s="284">
        <v>230000000</v>
      </c>
      <c r="ITT52" s="285" t="s">
        <v>1802</v>
      </c>
      <c r="ITU52" s="286" t="s">
        <v>933</v>
      </c>
      <c r="ITV52" s="286" t="s">
        <v>980</v>
      </c>
      <c r="ITW52" s="285" t="s">
        <v>952</v>
      </c>
      <c r="ITX52" s="285" t="s">
        <v>981</v>
      </c>
      <c r="ITY52" s="294" t="s">
        <v>982</v>
      </c>
      <c r="ITZ52" s="294" t="s">
        <v>983</v>
      </c>
      <c r="IUA52" s="284">
        <v>230000000</v>
      </c>
      <c r="IUB52" s="285" t="s">
        <v>1802</v>
      </c>
      <c r="IUC52" s="286" t="s">
        <v>933</v>
      </c>
      <c r="IUD52" s="286" t="s">
        <v>980</v>
      </c>
      <c r="IUE52" s="285" t="s">
        <v>952</v>
      </c>
      <c r="IUF52" s="285" t="s">
        <v>981</v>
      </c>
      <c r="IUG52" s="294" t="s">
        <v>982</v>
      </c>
      <c r="IUH52" s="294" t="s">
        <v>983</v>
      </c>
      <c r="IUI52" s="284">
        <v>230000000</v>
      </c>
      <c r="IUJ52" s="285" t="s">
        <v>1802</v>
      </c>
      <c r="IUK52" s="286" t="s">
        <v>933</v>
      </c>
      <c r="IUL52" s="286" t="s">
        <v>980</v>
      </c>
      <c r="IUM52" s="285" t="s">
        <v>952</v>
      </c>
      <c r="IUN52" s="285" t="s">
        <v>981</v>
      </c>
      <c r="IUO52" s="294" t="s">
        <v>982</v>
      </c>
      <c r="IUP52" s="294" t="s">
        <v>983</v>
      </c>
      <c r="IUQ52" s="284">
        <v>230000000</v>
      </c>
      <c r="IUR52" s="285" t="s">
        <v>1802</v>
      </c>
      <c r="IUS52" s="286" t="s">
        <v>933</v>
      </c>
      <c r="IUT52" s="286" t="s">
        <v>980</v>
      </c>
      <c r="IUU52" s="285" t="s">
        <v>952</v>
      </c>
      <c r="IUV52" s="285" t="s">
        <v>981</v>
      </c>
      <c r="IUW52" s="294" t="s">
        <v>982</v>
      </c>
      <c r="IUX52" s="294" t="s">
        <v>983</v>
      </c>
      <c r="IUY52" s="284">
        <v>230000000</v>
      </c>
      <c r="IUZ52" s="285" t="s">
        <v>1802</v>
      </c>
      <c r="IVA52" s="286" t="s">
        <v>933</v>
      </c>
      <c r="IVB52" s="286" t="s">
        <v>980</v>
      </c>
      <c r="IVC52" s="285" t="s">
        <v>952</v>
      </c>
      <c r="IVD52" s="285" t="s">
        <v>981</v>
      </c>
      <c r="IVE52" s="294" t="s">
        <v>982</v>
      </c>
      <c r="IVF52" s="294" t="s">
        <v>983</v>
      </c>
      <c r="IVG52" s="284">
        <v>230000000</v>
      </c>
      <c r="IVH52" s="285" t="s">
        <v>1802</v>
      </c>
      <c r="IVI52" s="286" t="s">
        <v>933</v>
      </c>
      <c r="IVJ52" s="286" t="s">
        <v>980</v>
      </c>
      <c r="IVK52" s="285" t="s">
        <v>952</v>
      </c>
      <c r="IVL52" s="285" t="s">
        <v>981</v>
      </c>
      <c r="IVM52" s="294" t="s">
        <v>982</v>
      </c>
      <c r="IVN52" s="294" t="s">
        <v>983</v>
      </c>
      <c r="IVO52" s="284">
        <v>230000000</v>
      </c>
      <c r="IVP52" s="285" t="s">
        <v>1802</v>
      </c>
      <c r="IVQ52" s="286" t="s">
        <v>933</v>
      </c>
      <c r="IVR52" s="286" t="s">
        <v>980</v>
      </c>
      <c r="IVS52" s="285" t="s">
        <v>952</v>
      </c>
      <c r="IVT52" s="285" t="s">
        <v>981</v>
      </c>
      <c r="IVU52" s="294" t="s">
        <v>982</v>
      </c>
      <c r="IVV52" s="294" t="s">
        <v>983</v>
      </c>
      <c r="IVW52" s="284">
        <v>230000000</v>
      </c>
      <c r="IVX52" s="285" t="s">
        <v>1802</v>
      </c>
      <c r="IVY52" s="286" t="s">
        <v>933</v>
      </c>
      <c r="IVZ52" s="286" t="s">
        <v>980</v>
      </c>
      <c r="IWA52" s="285" t="s">
        <v>952</v>
      </c>
      <c r="IWB52" s="285" t="s">
        <v>981</v>
      </c>
      <c r="IWC52" s="294" t="s">
        <v>982</v>
      </c>
      <c r="IWD52" s="294" t="s">
        <v>983</v>
      </c>
      <c r="IWE52" s="284">
        <v>230000000</v>
      </c>
      <c r="IWF52" s="285" t="s">
        <v>1802</v>
      </c>
      <c r="IWG52" s="286" t="s">
        <v>933</v>
      </c>
      <c r="IWH52" s="286" t="s">
        <v>980</v>
      </c>
      <c r="IWI52" s="285" t="s">
        <v>952</v>
      </c>
      <c r="IWJ52" s="285" t="s">
        <v>981</v>
      </c>
      <c r="IWK52" s="294" t="s">
        <v>982</v>
      </c>
      <c r="IWL52" s="294" t="s">
        <v>983</v>
      </c>
      <c r="IWM52" s="284">
        <v>230000000</v>
      </c>
      <c r="IWN52" s="285" t="s">
        <v>1802</v>
      </c>
      <c r="IWO52" s="286" t="s">
        <v>933</v>
      </c>
      <c r="IWP52" s="286" t="s">
        <v>980</v>
      </c>
      <c r="IWQ52" s="285" t="s">
        <v>952</v>
      </c>
      <c r="IWR52" s="285" t="s">
        <v>981</v>
      </c>
      <c r="IWS52" s="294" t="s">
        <v>982</v>
      </c>
      <c r="IWT52" s="294" t="s">
        <v>983</v>
      </c>
      <c r="IWU52" s="284">
        <v>230000000</v>
      </c>
      <c r="IWV52" s="285" t="s">
        <v>1802</v>
      </c>
      <c r="IWW52" s="286" t="s">
        <v>933</v>
      </c>
      <c r="IWX52" s="286" t="s">
        <v>980</v>
      </c>
      <c r="IWY52" s="285" t="s">
        <v>952</v>
      </c>
      <c r="IWZ52" s="285" t="s">
        <v>981</v>
      </c>
      <c r="IXA52" s="294" t="s">
        <v>982</v>
      </c>
      <c r="IXB52" s="294" t="s">
        <v>983</v>
      </c>
      <c r="IXC52" s="284">
        <v>230000000</v>
      </c>
      <c r="IXD52" s="285" t="s">
        <v>1802</v>
      </c>
      <c r="IXE52" s="286" t="s">
        <v>933</v>
      </c>
      <c r="IXF52" s="286" t="s">
        <v>980</v>
      </c>
      <c r="IXG52" s="285" t="s">
        <v>952</v>
      </c>
      <c r="IXH52" s="285" t="s">
        <v>981</v>
      </c>
      <c r="IXI52" s="294" t="s">
        <v>982</v>
      </c>
      <c r="IXJ52" s="294" t="s">
        <v>983</v>
      </c>
      <c r="IXK52" s="284">
        <v>230000000</v>
      </c>
      <c r="IXL52" s="285" t="s">
        <v>1802</v>
      </c>
      <c r="IXM52" s="286" t="s">
        <v>933</v>
      </c>
      <c r="IXN52" s="286" t="s">
        <v>980</v>
      </c>
      <c r="IXO52" s="285" t="s">
        <v>952</v>
      </c>
      <c r="IXP52" s="285" t="s">
        <v>981</v>
      </c>
      <c r="IXQ52" s="294" t="s">
        <v>982</v>
      </c>
      <c r="IXR52" s="294" t="s">
        <v>983</v>
      </c>
      <c r="IXS52" s="284">
        <v>230000000</v>
      </c>
      <c r="IXT52" s="285" t="s">
        <v>1802</v>
      </c>
      <c r="IXU52" s="286" t="s">
        <v>933</v>
      </c>
      <c r="IXV52" s="286" t="s">
        <v>980</v>
      </c>
      <c r="IXW52" s="285" t="s">
        <v>952</v>
      </c>
      <c r="IXX52" s="285" t="s">
        <v>981</v>
      </c>
      <c r="IXY52" s="294" t="s">
        <v>982</v>
      </c>
      <c r="IXZ52" s="294" t="s">
        <v>983</v>
      </c>
      <c r="IYA52" s="284">
        <v>230000000</v>
      </c>
      <c r="IYB52" s="285" t="s">
        <v>1802</v>
      </c>
      <c r="IYC52" s="286" t="s">
        <v>933</v>
      </c>
      <c r="IYD52" s="286" t="s">
        <v>980</v>
      </c>
      <c r="IYE52" s="285" t="s">
        <v>952</v>
      </c>
      <c r="IYF52" s="285" t="s">
        <v>981</v>
      </c>
      <c r="IYG52" s="294" t="s">
        <v>982</v>
      </c>
      <c r="IYH52" s="294" t="s">
        <v>983</v>
      </c>
      <c r="IYI52" s="284">
        <v>230000000</v>
      </c>
      <c r="IYJ52" s="285" t="s">
        <v>1802</v>
      </c>
      <c r="IYK52" s="286" t="s">
        <v>933</v>
      </c>
      <c r="IYL52" s="286" t="s">
        <v>980</v>
      </c>
      <c r="IYM52" s="285" t="s">
        <v>952</v>
      </c>
      <c r="IYN52" s="285" t="s">
        <v>981</v>
      </c>
      <c r="IYO52" s="294" t="s">
        <v>982</v>
      </c>
      <c r="IYP52" s="294" t="s">
        <v>983</v>
      </c>
      <c r="IYQ52" s="284">
        <v>230000000</v>
      </c>
      <c r="IYR52" s="285" t="s">
        <v>1802</v>
      </c>
      <c r="IYS52" s="286" t="s">
        <v>933</v>
      </c>
      <c r="IYT52" s="286" t="s">
        <v>980</v>
      </c>
      <c r="IYU52" s="285" t="s">
        <v>952</v>
      </c>
      <c r="IYV52" s="285" t="s">
        <v>981</v>
      </c>
      <c r="IYW52" s="294" t="s">
        <v>982</v>
      </c>
      <c r="IYX52" s="294" t="s">
        <v>983</v>
      </c>
      <c r="IYY52" s="284">
        <v>230000000</v>
      </c>
      <c r="IYZ52" s="285" t="s">
        <v>1802</v>
      </c>
      <c r="IZA52" s="286" t="s">
        <v>933</v>
      </c>
      <c r="IZB52" s="286" t="s">
        <v>980</v>
      </c>
      <c r="IZC52" s="285" t="s">
        <v>952</v>
      </c>
      <c r="IZD52" s="285" t="s">
        <v>981</v>
      </c>
      <c r="IZE52" s="294" t="s">
        <v>982</v>
      </c>
      <c r="IZF52" s="294" t="s">
        <v>983</v>
      </c>
      <c r="IZG52" s="284">
        <v>230000000</v>
      </c>
      <c r="IZH52" s="285" t="s">
        <v>1802</v>
      </c>
      <c r="IZI52" s="286" t="s">
        <v>933</v>
      </c>
      <c r="IZJ52" s="286" t="s">
        <v>980</v>
      </c>
      <c r="IZK52" s="285" t="s">
        <v>952</v>
      </c>
      <c r="IZL52" s="285" t="s">
        <v>981</v>
      </c>
      <c r="IZM52" s="294" t="s">
        <v>982</v>
      </c>
      <c r="IZN52" s="294" t="s">
        <v>983</v>
      </c>
      <c r="IZO52" s="284">
        <v>230000000</v>
      </c>
      <c r="IZP52" s="285" t="s">
        <v>1802</v>
      </c>
      <c r="IZQ52" s="286" t="s">
        <v>933</v>
      </c>
      <c r="IZR52" s="286" t="s">
        <v>980</v>
      </c>
      <c r="IZS52" s="285" t="s">
        <v>952</v>
      </c>
      <c r="IZT52" s="285" t="s">
        <v>981</v>
      </c>
      <c r="IZU52" s="294" t="s">
        <v>982</v>
      </c>
      <c r="IZV52" s="294" t="s">
        <v>983</v>
      </c>
      <c r="IZW52" s="284">
        <v>230000000</v>
      </c>
      <c r="IZX52" s="285" t="s">
        <v>1802</v>
      </c>
      <c r="IZY52" s="286" t="s">
        <v>933</v>
      </c>
      <c r="IZZ52" s="286" t="s">
        <v>980</v>
      </c>
      <c r="JAA52" s="285" t="s">
        <v>952</v>
      </c>
      <c r="JAB52" s="285" t="s">
        <v>981</v>
      </c>
      <c r="JAC52" s="294" t="s">
        <v>982</v>
      </c>
      <c r="JAD52" s="294" t="s">
        <v>983</v>
      </c>
      <c r="JAE52" s="284">
        <v>230000000</v>
      </c>
      <c r="JAF52" s="285" t="s">
        <v>1802</v>
      </c>
      <c r="JAG52" s="286" t="s">
        <v>933</v>
      </c>
      <c r="JAH52" s="286" t="s">
        <v>980</v>
      </c>
      <c r="JAI52" s="285" t="s">
        <v>952</v>
      </c>
      <c r="JAJ52" s="285" t="s">
        <v>981</v>
      </c>
      <c r="JAK52" s="294" t="s">
        <v>982</v>
      </c>
      <c r="JAL52" s="294" t="s">
        <v>983</v>
      </c>
      <c r="JAM52" s="284">
        <v>230000000</v>
      </c>
      <c r="JAN52" s="285" t="s">
        <v>1802</v>
      </c>
      <c r="JAO52" s="286" t="s">
        <v>933</v>
      </c>
      <c r="JAP52" s="286" t="s">
        <v>980</v>
      </c>
      <c r="JAQ52" s="285" t="s">
        <v>952</v>
      </c>
      <c r="JAR52" s="285" t="s">
        <v>981</v>
      </c>
      <c r="JAS52" s="294" t="s">
        <v>982</v>
      </c>
      <c r="JAT52" s="294" t="s">
        <v>983</v>
      </c>
      <c r="JAU52" s="284">
        <v>230000000</v>
      </c>
      <c r="JAV52" s="285" t="s">
        <v>1802</v>
      </c>
      <c r="JAW52" s="286" t="s">
        <v>933</v>
      </c>
      <c r="JAX52" s="286" t="s">
        <v>980</v>
      </c>
      <c r="JAY52" s="285" t="s">
        <v>952</v>
      </c>
      <c r="JAZ52" s="285" t="s">
        <v>981</v>
      </c>
      <c r="JBA52" s="294" t="s">
        <v>982</v>
      </c>
      <c r="JBB52" s="294" t="s">
        <v>983</v>
      </c>
      <c r="JBC52" s="284">
        <v>230000000</v>
      </c>
      <c r="JBD52" s="285" t="s">
        <v>1802</v>
      </c>
      <c r="JBE52" s="286" t="s">
        <v>933</v>
      </c>
      <c r="JBF52" s="286" t="s">
        <v>980</v>
      </c>
      <c r="JBG52" s="285" t="s">
        <v>952</v>
      </c>
      <c r="JBH52" s="285" t="s">
        <v>981</v>
      </c>
      <c r="JBI52" s="294" t="s">
        <v>982</v>
      </c>
      <c r="JBJ52" s="294" t="s">
        <v>983</v>
      </c>
      <c r="JBK52" s="284">
        <v>230000000</v>
      </c>
      <c r="JBL52" s="285" t="s">
        <v>1802</v>
      </c>
      <c r="JBM52" s="286" t="s">
        <v>933</v>
      </c>
      <c r="JBN52" s="286" t="s">
        <v>980</v>
      </c>
      <c r="JBO52" s="285" t="s">
        <v>952</v>
      </c>
      <c r="JBP52" s="285" t="s">
        <v>981</v>
      </c>
      <c r="JBQ52" s="294" t="s">
        <v>982</v>
      </c>
      <c r="JBR52" s="294" t="s">
        <v>983</v>
      </c>
      <c r="JBS52" s="284">
        <v>230000000</v>
      </c>
      <c r="JBT52" s="285" t="s">
        <v>1802</v>
      </c>
      <c r="JBU52" s="286" t="s">
        <v>933</v>
      </c>
      <c r="JBV52" s="286" t="s">
        <v>980</v>
      </c>
      <c r="JBW52" s="285" t="s">
        <v>952</v>
      </c>
      <c r="JBX52" s="285" t="s">
        <v>981</v>
      </c>
      <c r="JBY52" s="294" t="s">
        <v>982</v>
      </c>
      <c r="JBZ52" s="294" t="s">
        <v>983</v>
      </c>
      <c r="JCA52" s="284">
        <v>230000000</v>
      </c>
      <c r="JCB52" s="285" t="s">
        <v>1802</v>
      </c>
      <c r="JCC52" s="286" t="s">
        <v>933</v>
      </c>
      <c r="JCD52" s="286" t="s">
        <v>980</v>
      </c>
      <c r="JCE52" s="285" t="s">
        <v>952</v>
      </c>
      <c r="JCF52" s="285" t="s">
        <v>981</v>
      </c>
      <c r="JCG52" s="294" t="s">
        <v>982</v>
      </c>
      <c r="JCH52" s="294" t="s">
        <v>983</v>
      </c>
      <c r="JCI52" s="284">
        <v>230000000</v>
      </c>
      <c r="JCJ52" s="285" t="s">
        <v>1802</v>
      </c>
      <c r="JCK52" s="286" t="s">
        <v>933</v>
      </c>
      <c r="JCL52" s="286" t="s">
        <v>980</v>
      </c>
      <c r="JCM52" s="285" t="s">
        <v>952</v>
      </c>
      <c r="JCN52" s="285" t="s">
        <v>981</v>
      </c>
      <c r="JCO52" s="294" t="s">
        <v>982</v>
      </c>
      <c r="JCP52" s="294" t="s">
        <v>983</v>
      </c>
      <c r="JCQ52" s="284">
        <v>230000000</v>
      </c>
      <c r="JCR52" s="285" t="s">
        <v>1802</v>
      </c>
      <c r="JCS52" s="286" t="s">
        <v>933</v>
      </c>
      <c r="JCT52" s="286" t="s">
        <v>980</v>
      </c>
      <c r="JCU52" s="285" t="s">
        <v>952</v>
      </c>
      <c r="JCV52" s="285" t="s">
        <v>981</v>
      </c>
      <c r="JCW52" s="294" t="s">
        <v>982</v>
      </c>
      <c r="JCX52" s="294" t="s">
        <v>983</v>
      </c>
      <c r="JCY52" s="284">
        <v>230000000</v>
      </c>
      <c r="JCZ52" s="285" t="s">
        <v>1802</v>
      </c>
      <c r="JDA52" s="286" t="s">
        <v>933</v>
      </c>
      <c r="JDB52" s="286" t="s">
        <v>980</v>
      </c>
      <c r="JDC52" s="285" t="s">
        <v>952</v>
      </c>
      <c r="JDD52" s="285" t="s">
        <v>981</v>
      </c>
      <c r="JDE52" s="294" t="s">
        <v>982</v>
      </c>
      <c r="JDF52" s="294" t="s">
        <v>983</v>
      </c>
      <c r="JDG52" s="284">
        <v>230000000</v>
      </c>
      <c r="JDH52" s="285" t="s">
        <v>1802</v>
      </c>
      <c r="JDI52" s="286" t="s">
        <v>933</v>
      </c>
      <c r="JDJ52" s="286" t="s">
        <v>980</v>
      </c>
      <c r="JDK52" s="285" t="s">
        <v>952</v>
      </c>
      <c r="JDL52" s="285" t="s">
        <v>981</v>
      </c>
      <c r="JDM52" s="294" t="s">
        <v>982</v>
      </c>
      <c r="JDN52" s="294" t="s">
        <v>983</v>
      </c>
      <c r="JDO52" s="284">
        <v>230000000</v>
      </c>
      <c r="JDP52" s="285" t="s">
        <v>1802</v>
      </c>
      <c r="JDQ52" s="286" t="s">
        <v>933</v>
      </c>
      <c r="JDR52" s="286" t="s">
        <v>980</v>
      </c>
      <c r="JDS52" s="285" t="s">
        <v>952</v>
      </c>
      <c r="JDT52" s="285" t="s">
        <v>981</v>
      </c>
      <c r="JDU52" s="294" t="s">
        <v>982</v>
      </c>
      <c r="JDV52" s="294" t="s">
        <v>983</v>
      </c>
      <c r="JDW52" s="284">
        <v>230000000</v>
      </c>
      <c r="JDX52" s="285" t="s">
        <v>1802</v>
      </c>
      <c r="JDY52" s="286" t="s">
        <v>933</v>
      </c>
      <c r="JDZ52" s="286" t="s">
        <v>980</v>
      </c>
      <c r="JEA52" s="285" t="s">
        <v>952</v>
      </c>
      <c r="JEB52" s="285" t="s">
        <v>981</v>
      </c>
      <c r="JEC52" s="294" t="s">
        <v>982</v>
      </c>
      <c r="JED52" s="294" t="s">
        <v>983</v>
      </c>
      <c r="JEE52" s="284">
        <v>230000000</v>
      </c>
      <c r="JEF52" s="285" t="s">
        <v>1802</v>
      </c>
      <c r="JEG52" s="286" t="s">
        <v>933</v>
      </c>
      <c r="JEH52" s="286" t="s">
        <v>980</v>
      </c>
      <c r="JEI52" s="285" t="s">
        <v>952</v>
      </c>
      <c r="JEJ52" s="285" t="s">
        <v>981</v>
      </c>
      <c r="JEK52" s="294" t="s">
        <v>982</v>
      </c>
      <c r="JEL52" s="294" t="s">
        <v>983</v>
      </c>
      <c r="JEM52" s="284">
        <v>230000000</v>
      </c>
      <c r="JEN52" s="285" t="s">
        <v>1802</v>
      </c>
      <c r="JEO52" s="286" t="s">
        <v>933</v>
      </c>
      <c r="JEP52" s="286" t="s">
        <v>980</v>
      </c>
      <c r="JEQ52" s="285" t="s">
        <v>952</v>
      </c>
      <c r="JER52" s="285" t="s">
        <v>981</v>
      </c>
      <c r="JES52" s="294" t="s">
        <v>982</v>
      </c>
      <c r="JET52" s="294" t="s">
        <v>983</v>
      </c>
      <c r="JEU52" s="284">
        <v>230000000</v>
      </c>
      <c r="JEV52" s="285" t="s">
        <v>1802</v>
      </c>
      <c r="JEW52" s="286" t="s">
        <v>933</v>
      </c>
      <c r="JEX52" s="286" t="s">
        <v>980</v>
      </c>
      <c r="JEY52" s="285" t="s">
        <v>952</v>
      </c>
      <c r="JEZ52" s="285" t="s">
        <v>981</v>
      </c>
      <c r="JFA52" s="294" t="s">
        <v>982</v>
      </c>
      <c r="JFB52" s="294" t="s">
        <v>983</v>
      </c>
      <c r="JFC52" s="284">
        <v>230000000</v>
      </c>
      <c r="JFD52" s="285" t="s">
        <v>1802</v>
      </c>
      <c r="JFE52" s="286" t="s">
        <v>933</v>
      </c>
      <c r="JFF52" s="286" t="s">
        <v>980</v>
      </c>
      <c r="JFG52" s="285" t="s">
        <v>952</v>
      </c>
      <c r="JFH52" s="285" t="s">
        <v>981</v>
      </c>
      <c r="JFI52" s="294" t="s">
        <v>982</v>
      </c>
      <c r="JFJ52" s="294" t="s">
        <v>983</v>
      </c>
      <c r="JFK52" s="284">
        <v>230000000</v>
      </c>
      <c r="JFL52" s="285" t="s">
        <v>1802</v>
      </c>
      <c r="JFM52" s="286" t="s">
        <v>933</v>
      </c>
      <c r="JFN52" s="286" t="s">
        <v>980</v>
      </c>
      <c r="JFO52" s="285" t="s">
        <v>952</v>
      </c>
      <c r="JFP52" s="285" t="s">
        <v>981</v>
      </c>
      <c r="JFQ52" s="294" t="s">
        <v>982</v>
      </c>
      <c r="JFR52" s="294" t="s">
        <v>983</v>
      </c>
      <c r="JFS52" s="284">
        <v>230000000</v>
      </c>
      <c r="JFT52" s="285" t="s">
        <v>1802</v>
      </c>
      <c r="JFU52" s="286" t="s">
        <v>933</v>
      </c>
      <c r="JFV52" s="286" t="s">
        <v>980</v>
      </c>
      <c r="JFW52" s="285" t="s">
        <v>952</v>
      </c>
      <c r="JFX52" s="285" t="s">
        <v>981</v>
      </c>
      <c r="JFY52" s="294" t="s">
        <v>982</v>
      </c>
      <c r="JFZ52" s="294" t="s">
        <v>983</v>
      </c>
      <c r="JGA52" s="284">
        <v>230000000</v>
      </c>
      <c r="JGB52" s="285" t="s">
        <v>1802</v>
      </c>
      <c r="JGC52" s="286" t="s">
        <v>933</v>
      </c>
      <c r="JGD52" s="286" t="s">
        <v>980</v>
      </c>
      <c r="JGE52" s="285" t="s">
        <v>952</v>
      </c>
      <c r="JGF52" s="285" t="s">
        <v>981</v>
      </c>
      <c r="JGG52" s="294" t="s">
        <v>982</v>
      </c>
      <c r="JGH52" s="294" t="s">
        <v>983</v>
      </c>
      <c r="JGI52" s="284">
        <v>230000000</v>
      </c>
      <c r="JGJ52" s="285" t="s">
        <v>1802</v>
      </c>
      <c r="JGK52" s="286" t="s">
        <v>933</v>
      </c>
      <c r="JGL52" s="286" t="s">
        <v>980</v>
      </c>
      <c r="JGM52" s="285" t="s">
        <v>952</v>
      </c>
      <c r="JGN52" s="285" t="s">
        <v>981</v>
      </c>
      <c r="JGO52" s="294" t="s">
        <v>982</v>
      </c>
      <c r="JGP52" s="294" t="s">
        <v>983</v>
      </c>
      <c r="JGQ52" s="284">
        <v>230000000</v>
      </c>
      <c r="JGR52" s="285" t="s">
        <v>1802</v>
      </c>
      <c r="JGS52" s="286" t="s">
        <v>933</v>
      </c>
      <c r="JGT52" s="286" t="s">
        <v>980</v>
      </c>
      <c r="JGU52" s="285" t="s">
        <v>952</v>
      </c>
      <c r="JGV52" s="285" t="s">
        <v>981</v>
      </c>
      <c r="JGW52" s="294" t="s">
        <v>982</v>
      </c>
      <c r="JGX52" s="294" t="s">
        <v>983</v>
      </c>
      <c r="JGY52" s="284">
        <v>230000000</v>
      </c>
      <c r="JGZ52" s="285" t="s">
        <v>1802</v>
      </c>
      <c r="JHA52" s="286" t="s">
        <v>933</v>
      </c>
      <c r="JHB52" s="286" t="s">
        <v>980</v>
      </c>
      <c r="JHC52" s="285" t="s">
        <v>952</v>
      </c>
      <c r="JHD52" s="285" t="s">
        <v>981</v>
      </c>
      <c r="JHE52" s="294" t="s">
        <v>982</v>
      </c>
      <c r="JHF52" s="294" t="s">
        <v>983</v>
      </c>
      <c r="JHG52" s="284">
        <v>230000000</v>
      </c>
      <c r="JHH52" s="285" t="s">
        <v>1802</v>
      </c>
      <c r="JHI52" s="286" t="s">
        <v>933</v>
      </c>
      <c r="JHJ52" s="286" t="s">
        <v>980</v>
      </c>
      <c r="JHK52" s="285" t="s">
        <v>952</v>
      </c>
      <c r="JHL52" s="285" t="s">
        <v>981</v>
      </c>
      <c r="JHM52" s="294" t="s">
        <v>982</v>
      </c>
      <c r="JHN52" s="294" t="s">
        <v>983</v>
      </c>
      <c r="JHO52" s="284">
        <v>230000000</v>
      </c>
      <c r="JHP52" s="285" t="s">
        <v>1802</v>
      </c>
      <c r="JHQ52" s="286" t="s">
        <v>933</v>
      </c>
      <c r="JHR52" s="286" t="s">
        <v>980</v>
      </c>
      <c r="JHS52" s="285" t="s">
        <v>952</v>
      </c>
      <c r="JHT52" s="285" t="s">
        <v>981</v>
      </c>
      <c r="JHU52" s="294" t="s">
        <v>982</v>
      </c>
      <c r="JHV52" s="294" t="s">
        <v>983</v>
      </c>
      <c r="JHW52" s="284">
        <v>230000000</v>
      </c>
      <c r="JHX52" s="285" t="s">
        <v>1802</v>
      </c>
      <c r="JHY52" s="286" t="s">
        <v>933</v>
      </c>
      <c r="JHZ52" s="286" t="s">
        <v>980</v>
      </c>
      <c r="JIA52" s="285" t="s">
        <v>952</v>
      </c>
      <c r="JIB52" s="285" t="s">
        <v>981</v>
      </c>
      <c r="JIC52" s="294" t="s">
        <v>982</v>
      </c>
      <c r="JID52" s="294" t="s">
        <v>983</v>
      </c>
      <c r="JIE52" s="284">
        <v>230000000</v>
      </c>
      <c r="JIF52" s="285" t="s">
        <v>1802</v>
      </c>
      <c r="JIG52" s="286" t="s">
        <v>933</v>
      </c>
      <c r="JIH52" s="286" t="s">
        <v>980</v>
      </c>
      <c r="JII52" s="285" t="s">
        <v>952</v>
      </c>
      <c r="JIJ52" s="285" t="s">
        <v>981</v>
      </c>
      <c r="JIK52" s="294" t="s">
        <v>982</v>
      </c>
      <c r="JIL52" s="294" t="s">
        <v>983</v>
      </c>
      <c r="JIM52" s="284">
        <v>230000000</v>
      </c>
      <c r="JIN52" s="285" t="s">
        <v>1802</v>
      </c>
      <c r="JIO52" s="286" t="s">
        <v>933</v>
      </c>
      <c r="JIP52" s="286" t="s">
        <v>980</v>
      </c>
      <c r="JIQ52" s="285" t="s">
        <v>952</v>
      </c>
      <c r="JIR52" s="285" t="s">
        <v>981</v>
      </c>
      <c r="JIS52" s="294" t="s">
        <v>982</v>
      </c>
      <c r="JIT52" s="294" t="s">
        <v>983</v>
      </c>
      <c r="JIU52" s="284">
        <v>230000000</v>
      </c>
      <c r="JIV52" s="285" t="s">
        <v>1802</v>
      </c>
      <c r="JIW52" s="286" t="s">
        <v>933</v>
      </c>
      <c r="JIX52" s="286" t="s">
        <v>980</v>
      </c>
      <c r="JIY52" s="285" t="s">
        <v>952</v>
      </c>
      <c r="JIZ52" s="285" t="s">
        <v>981</v>
      </c>
      <c r="JJA52" s="294" t="s">
        <v>982</v>
      </c>
      <c r="JJB52" s="294" t="s">
        <v>983</v>
      </c>
      <c r="JJC52" s="284">
        <v>230000000</v>
      </c>
      <c r="JJD52" s="285" t="s">
        <v>1802</v>
      </c>
      <c r="JJE52" s="286" t="s">
        <v>933</v>
      </c>
      <c r="JJF52" s="286" t="s">
        <v>980</v>
      </c>
      <c r="JJG52" s="285" t="s">
        <v>952</v>
      </c>
      <c r="JJH52" s="285" t="s">
        <v>981</v>
      </c>
      <c r="JJI52" s="294" t="s">
        <v>982</v>
      </c>
      <c r="JJJ52" s="294" t="s">
        <v>983</v>
      </c>
      <c r="JJK52" s="284">
        <v>230000000</v>
      </c>
      <c r="JJL52" s="285" t="s">
        <v>1802</v>
      </c>
      <c r="JJM52" s="286" t="s">
        <v>933</v>
      </c>
      <c r="JJN52" s="286" t="s">
        <v>980</v>
      </c>
      <c r="JJO52" s="285" t="s">
        <v>952</v>
      </c>
      <c r="JJP52" s="285" t="s">
        <v>981</v>
      </c>
      <c r="JJQ52" s="294" t="s">
        <v>982</v>
      </c>
      <c r="JJR52" s="294" t="s">
        <v>983</v>
      </c>
      <c r="JJS52" s="284">
        <v>230000000</v>
      </c>
      <c r="JJT52" s="285" t="s">
        <v>1802</v>
      </c>
      <c r="JJU52" s="286" t="s">
        <v>933</v>
      </c>
      <c r="JJV52" s="286" t="s">
        <v>980</v>
      </c>
      <c r="JJW52" s="285" t="s">
        <v>952</v>
      </c>
      <c r="JJX52" s="285" t="s">
        <v>981</v>
      </c>
      <c r="JJY52" s="294" t="s">
        <v>982</v>
      </c>
      <c r="JJZ52" s="294" t="s">
        <v>983</v>
      </c>
      <c r="JKA52" s="284">
        <v>230000000</v>
      </c>
      <c r="JKB52" s="285" t="s">
        <v>1802</v>
      </c>
      <c r="JKC52" s="286" t="s">
        <v>933</v>
      </c>
      <c r="JKD52" s="286" t="s">
        <v>980</v>
      </c>
      <c r="JKE52" s="285" t="s">
        <v>952</v>
      </c>
      <c r="JKF52" s="285" t="s">
        <v>981</v>
      </c>
      <c r="JKG52" s="294" t="s">
        <v>982</v>
      </c>
      <c r="JKH52" s="294" t="s">
        <v>983</v>
      </c>
      <c r="JKI52" s="284">
        <v>230000000</v>
      </c>
      <c r="JKJ52" s="285" t="s">
        <v>1802</v>
      </c>
      <c r="JKK52" s="286" t="s">
        <v>933</v>
      </c>
      <c r="JKL52" s="286" t="s">
        <v>980</v>
      </c>
      <c r="JKM52" s="285" t="s">
        <v>952</v>
      </c>
      <c r="JKN52" s="285" t="s">
        <v>981</v>
      </c>
      <c r="JKO52" s="294" t="s">
        <v>982</v>
      </c>
      <c r="JKP52" s="294" t="s">
        <v>983</v>
      </c>
      <c r="JKQ52" s="284">
        <v>230000000</v>
      </c>
      <c r="JKR52" s="285" t="s">
        <v>1802</v>
      </c>
      <c r="JKS52" s="286" t="s">
        <v>933</v>
      </c>
      <c r="JKT52" s="286" t="s">
        <v>980</v>
      </c>
      <c r="JKU52" s="285" t="s">
        <v>952</v>
      </c>
      <c r="JKV52" s="285" t="s">
        <v>981</v>
      </c>
      <c r="JKW52" s="294" t="s">
        <v>982</v>
      </c>
      <c r="JKX52" s="294" t="s">
        <v>983</v>
      </c>
      <c r="JKY52" s="284">
        <v>230000000</v>
      </c>
      <c r="JKZ52" s="285" t="s">
        <v>1802</v>
      </c>
      <c r="JLA52" s="286" t="s">
        <v>933</v>
      </c>
      <c r="JLB52" s="286" t="s">
        <v>980</v>
      </c>
      <c r="JLC52" s="285" t="s">
        <v>952</v>
      </c>
      <c r="JLD52" s="285" t="s">
        <v>981</v>
      </c>
      <c r="JLE52" s="294" t="s">
        <v>982</v>
      </c>
      <c r="JLF52" s="294" t="s">
        <v>983</v>
      </c>
      <c r="JLG52" s="284">
        <v>230000000</v>
      </c>
      <c r="JLH52" s="285" t="s">
        <v>1802</v>
      </c>
      <c r="JLI52" s="286" t="s">
        <v>933</v>
      </c>
      <c r="JLJ52" s="286" t="s">
        <v>980</v>
      </c>
      <c r="JLK52" s="285" t="s">
        <v>952</v>
      </c>
      <c r="JLL52" s="285" t="s">
        <v>981</v>
      </c>
      <c r="JLM52" s="294" t="s">
        <v>982</v>
      </c>
      <c r="JLN52" s="294" t="s">
        <v>983</v>
      </c>
      <c r="JLO52" s="284">
        <v>230000000</v>
      </c>
      <c r="JLP52" s="285" t="s">
        <v>1802</v>
      </c>
      <c r="JLQ52" s="286" t="s">
        <v>933</v>
      </c>
      <c r="JLR52" s="286" t="s">
        <v>980</v>
      </c>
      <c r="JLS52" s="285" t="s">
        <v>952</v>
      </c>
      <c r="JLT52" s="285" t="s">
        <v>981</v>
      </c>
      <c r="JLU52" s="294" t="s">
        <v>982</v>
      </c>
      <c r="JLV52" s="294" t="s">
        <v>983</v>
      </c>
      <c r="JLW52" s="284">
        <v>230000000</v>
      </c>
      <c r="JLX52" s="285" t="s">
        <v>1802</v>
      </c>
      <c r="JLY52" s="286" t="s">
        <v>933</v>
      </c>
      <c r="JLZ52" s="286" t="s">
        <v>980</v>
      </c>
      <c r="JMA52" s="285" t="s">
        <v>952</v>
      </c>
      <c r="JMB52" s="285" t="s">
        <v>981</v>
      </c>
      <c r="JMC52" s="294" t="s">
        <v>982</v>
      </c>
      <c r="JMD52" s="294" t="s">
        <v>983</v>
      </c>
      <c r="JME52" s="284">
        <v>230000000</v>
      </c>
      <c r="JMF52" s="285" t="s">
        <v>1802</v>
      </c>
      <c r="JMG52" s="286" t="s">
        <v>933</v>
      </c>
      <c r="JMH52" s="286" t="s">
        <v>980</v>
      </c>
      <c r="JMI52" s="285" t="s">
        <v>952</v>
      </c>
      <c r="JMJ52" s="285" t="s">
        <v>981</v>
      </c>
      <c r="JMK52" s="294" t="s">
        <v>982</v>
      </c>
      <c r="JML52" s="294" t="s">
        <v>983</v>
      </c>
      <c r="JMM52" s="284">
        <v>230000000</v>
      </c>
      <c r="JMN52" s="285" t="s">
        <v>1802</v>
      </c>
      <c r="JMO52" s="286" t="s">
        <v>933</v>
      </c>
      <c r="JMP52" s="286" t="s">
        <v>980</v>
      </c>
      <c r="JMQ52" s="285" t="s">
        <v>952</v>
      </c>
      <c r="JMR52" s="285" t="s">
        <v>981</v>
      </c>
      <c r="JMS52" s="294" t="s">
        <v>982</v>
      </c>
      <c r="JMT52" s="294" t="s">
        <v>983</v>
      </c>
      <c r="JMU52" s="284">
        <v>230000000</v>
      </c>
      <c r="JMV52" s="285" t="s">
        <v>1802</v>
      </c>
      <c r="JMW52" s="286" t="s">
        <v>933</v>
      </c>
      <c r="JMX52" s="286" t="s">
        <v>980</v>
      </c>
      <c r="JMY52" s="285" t="s">
        <v>952</v>
      </c>
      <c r="JMZ52" s="285" t="s">
        <v>981</v>
      </c>
      <c r="JNA52" s="294" t="s">
        <v>982</v>
      </c>
      <c r="JNB52" s="294" t="s">
        <v>983</v>
      </c>
      <c r="JNC52" s="284">
        <v>230000000</v>
      </c>
      <c r="JND52" s="285" t="s">
        <v>1802</v>
      </c>
      <c r="JNE52" s="286" t="s">
        <v>933</v>
      </c>
      <c r="JNF52" s="286" t="s">
        <v>980</v>
      </c>
      <c r="JNG52" s="285" t="s">
        <v>952</v>
      </c>
      <c r="JNH52" s="285" t="s">
        <v>981</v>
      </c>
      <c r="JNI52" s="294" t="s">
        <v>982</v>
      </c>
      <c r="JNJ52" s="294" t="s">
        <v>983</v>
      </c>
      <c r="JNK52" s="284">
        <v>230000000</v>
      </c>
      <c r="JNL52" s="285" t="s">
        <v>1802</v>
      </c>
      <c r="JNM52" s="286" t="s">
        <v>933</v>
      </c>
      <c r="JNN52" s="286" t="s">
        <v>980</v>
      </c>
      <c r="JNO52" s="285" t="s">
        <v>952</v>
      </c>
      <c r="JNP52" s="285" t="s">
        <v>981</v>
      </c>
      <c r="JNQ52" s="294" t="s">
        <v>982</v>
      </c>
      <c r="JNR52" s="294" t="s">
        <v>983</v>
      </c>
      <c r="JNS52" s="284">
        <v>230000000</v>
      </c>
      <c r="JNT52" s="285" t="s">
        <v>1802</v>
      </c>
      <c r="JNU52" s="286" t="s">
        <v>933</v>
      </c>
      <c r="JNV52" s="286" t="s">
        <v>980</v>
      </c>
      <c r="JNW52" s="285" t="s">
        <v>952</v>
      </c>
      <c r="JNX52" s="285" t="s">
        <v>981</v>
      </c>
      <c r="JNY52" s="294" t="s">
        <v>982</v>
      </c>
      <c r="JNZ52" s="294" t="s">
        <v>983</v>
      </c>
      <c r="JOA52" s="284">
        <v>230000000</v>
      </c>
      <c r="JOB52" s="285" t="s">
        <v>1802</v>
      </c>
      <c r="JOC52" s="286" t="s">
        <v>933</v>
      </c>
      <c r="JOD52" s="286" t="s">
        <v>980</v>
      </c>
      <c r="JOE52" s="285" t="s">
        <v>952</v>
      </c>
      <c r="JOF52" s="285" t="s">
        <v>981</v>
      </c>
      <c r="JOG52" s="294" t="s">
        <v>982</v>
      </c>
      <c r="JOH52" s="294" t="s">
        <v>983</v>
      </c>
      <c r="JOI52" s="284">
        <v>230000000</v>
      </c>
      <c r="JOJ52" s="285" t="s">
        <v>1802</v>
      </c>
      <c r="JOK52" s="286" t="s">
        <v>933</v>
      </c>
      <c r="JOL52" s="286" t="s">
        <v>980</v>
      </c>
      <c r="JOM52" s="285" t="s">
        <v>952</v>
      </c>
      <c r="JON52" s="285" t="s">
        <v>981</v>
      </c>
      <c r="JOO52" s="294" t="s">
        <v>982</v>
      </c>
      <c r="JOP52" s="294" t="s">
        <v>983</v>
      </c>
      <c r="JOQ52" s="284">
        <v>230000000</v>
      </c>
      <c r="JOR52" s="285" t="s">
        <v>1802</v>
      </c>
      <c r="JOS52" s="286" t="s">
        <v>933</v>
      </c>
      <c r="JOT52" s="286" t="s">
        <v>980</v>
      </c>
      <c r="JOU52" s="285" t="s">
        <v>952</v>
      </c>
      <c r="JOV52" s="285" t="s">
        <v>981</v>
      </c>
      <c r="JOW52" s="294" t="s">
        <v>982</v>
      </c>
      <c r="JOX52" s="294" t="s">
        <v>983</v>
      </c>
      <c r="JOY52" s="284">
        <v>230000000</v>
      </c>
      <c r="JOZ52" s="285" t="s">
        <v>1802</v>
      </c>
      <c r="JPA52" s="286" t="s">
        <v>933</v>
      </c>
      <c r="JPB52" s="286" t="s">
        <v>980</v>
      </c>
      <c r="JPC52" s="285" t="s">
        <v>952</v>
      </c>
      <c r="JPD52" s="285" t="s">
        <v>981</v>
      </c>
      <c r="JPE52" s="294" t="s">
        <v>982</v>
      </c>
      <c r="JPF52" s="294" t="s">
        <v>983</v>
      </c>
      <c r="JPG52" s="284">
        <v>230000000</v>
      </c>
      <c r="JPH52" s="285" t="s">
        <v>1802</v>
      </c>
      <c r="JPI52" s="286" t="s">
        <v>933</v>
      </c>
      <c r="JPJ52" s="286" t="s">
        <v>980</v>
      </c>
      <c r="JPK52" s="285" t="s">
        <v>952</v>
      </c>
      <c r="JPL52" s="285" t="s">
        <v>981</v>
      </c>
      <c r="JPM52" s="294" t="s">
        <v>982</v>
      </c>
      <c r="JPN52" s="294" t="s">
        <v>983</v>
      </c>
      <c r="JPO52" s="284">
        <v>230000000</v>
      </c>
      <c r="JPP52" s="285" t="s">
        <v>1802</v>
      </c>
      <c r="JPQ52" s="286" t="s">
        <v>933</v>
      </c>
      <c r="JPR52" s="286" t="s">
        <v>980</v>
      </c>
      <c r="JPS52" s="285" t="s">
        <v>952</v>
      </c>
      <c r="JPT52" s="285" t="s">
        <v>981</v>
      </c>
      <c r="JPU52" s="294" t="s">
        <v>982</v>
      </c>
      <c r="JPV52" s="294" t="s">
        <v>983</v>
      </c>
      <c r="JPW52" s="284">
        <v>230000000</v>
      </c>
      <c r="JPX52" s="285" t="s">
        <v>1802</v>
      </c>
      <c r="JPY52" s="286" t="s">
        <v>933</v>
      </c>
      <c r="JPZ52" s="286" t="s">
        <v>980</v>
      </c>
      <c r="JQA52" s="285" t="s">
        <v>952</v>
      </c>
      <c r="JQB52" s="285" t="s">
        <v>981</v>
      </c>
      <c r="JQC52" s="294" t="s">
        <v>982</v>
      </c>
      <c r="JQD52" s="294" t="s">
        <v>983</v>
      </c>
      <c r="JQE52" s="284">
        <v>230000000</v>
      </c>
      <c r="JQF52" s="285" t="s">
        <v>1802</v>
      </c>
      <c r="JQG52" s="286" t="s">
        <v>933</v>
      </c>
      <c r="JQH52" s="286" t="s">
        <v>980</v>
      </c>
      <c r="JQI52" s="285" t="s">
        <v>952</v>
      </c>
      <c r="JQJ52" s="285" t="s">
        <v>981</v>
      </c>
      <c r="JQK52" s="294" t="s">
        <v>982</v>
      </c>
      <c r="JQL52" s="294" t="s">
        <v>983</v>
      </c>
      <c r="JQM52" s="284">
        <v>230000000</v>
      </c>
      <c r="JQN52" s="285" t="s">
        <v>1802</v>
      </c>
      <c r="JQO52" s="286" t="s">
        <v>933</v>
      </c>
      <c r="JQP52" s="286" t="s">
        <v>980</v>
      </c>
      <c r="JQQ52" s="285" t="s">
        <v>952</v>
      </c>
      <c r="JQR52" s="285" t="s">
        <v>981</v>
      </c>
      <c r="JQS52" s="294" t="s">
        <v>982</v>
      </c>
      <c r="JQT52" s="294" t="s">
        <v>983</v>
      </c>
      <c r="JQU52" s="284">
        <v>230000000</v>
      </c>
      <c r="JQV52" s="285" t="s">
        <v>1802</v>
      </c>
      <c r="JQW52" s="286" t="s">
        <v>933</v>
      </c>
      <c r="JQX52" s="286" t="s">
        <v>980</v>
      </c>
      <c r="JQY52" s="285" t="s">
        <v>952</v>
      </c>
      <c r="JQZ52" s="285" t="s">
        <v>981</v>
      </c>
      <c r="JRA52" s="294" t="s">
        <v>982</v>
      </c>
      <c r="JRB52" s="294" t="s">
        <v>983</v>
      </c>
      <c r="JRC52" s="284">
        <v>230000000</v>
      </c>
      <c r="JRD52" s="285" t="s">
        <v>1802</v>
      </c>
      <c r="JRE52" s="286" t="s">
        <v>933</v>
      </c>
      <c r="JRF52" s="286" t="s">
        <v>980</v>
      </c>
      <c r="JRG52" s="285" t="s">
        <v>952</v>
      </c>
      <c r="JRH52" s="285" t="s">
        <v>981</v>
      </c>
      <c r="JRI52" s="294" t="s">
        <v>982</v>
      </c>
      <c r="JRJ52" s="294" t="s">
        <v>983</v>
      </c>
      <c r="JRK52" s="284">
        <v>230000000</v>
      </c>
      <c r="JRL52" s="285" t="s">
        <v>1802</v>
      </c>
      <c r="JRM52" s="286" t="s">
        <v>933</v>
      </c>
      <c r="JRN52" s="286" t="s">
        <v>980</v>
      </c>
      <c r="JRO52" s="285" t="s">
        <v>952</v>
      </c>
      <c r="JRP52" s="285" t="s">
        <v>981</v>
      </c>
      <c r="JRQ52" s="294" t="s">
        <v>982</v>
      </c>
      <c r="JRR52" s="294" t="s">
        <v>983</v>
      </c>
      <c r="JRS52" s="284">
        <v>230000000</v>
      </c>
      <c r="JRT52" s="285" t="s">
        <v>1802</v>
      </c>
      <c r="JRU52" s="286" t="s">
        <v>933</v>
      </c>
      <c r="JRV52" s="286" t="s">
        <v>980</v>
      </c>
      <c r="JRW52" s="285" t="s">
        <v>952</v>
      </c>
      <c r="JRX52" s="285" t="s">
        <v>981</v>
      </c>
      <c r="JRY52" s="294" t="s">
        <v>982</v>
      </c>
      <c r="JRZ52" s="294" t="s">
        <v>983</v>
      </c>
      <c r="JSA52" s="284">
        <v>230000000</v>
      </c>
      <c r="JSB52" s="285" t="s">
        <v>1802</v>
      </c>
      <c r="JSC52" s="286" t="s">
        <v>933</v>
      </c>
      <c r="JSD52" s="286" t="s">
        <v>980</v>
      </c>
      <c r="JSE52" s="285" t="s">
        <v>952</v>
      </c>
      <c r="JSF52" s="285" t="s">
        <v>981</v>
      </c>
      <c r="JSG52" s="294" t="s">
        <v>982</v>
      </c>
      <c r="JSH52" s="294" t="s">
        <v>983</v>
      </c>
      <c r="JSI52" s="284">
        <v>230000000</v>
      </c>
      <c r="JSJ52" s="285" t="s">
        <v>1802</v>
      </c>
      <c r="JSK52" s="286" t="s">
        <v>933</v>
      </c>
      <c r="JSL52" s="286" t="s">
        <v>980</v>
      </c>
      <c r="JSM52" s="285" t="s">
        <v>952</v>
      </c>
      <c r="JSN52" s="285" t="s">
        <v>981</v>
      </c>
      <c r="JSO52" s="294" t="s">
        <v>982</v>
      </c>
      <c r="JSP52" s="294" t="s">
        <v>983</v>
      </c>
      <c r="JSQ52" s="284">
        <v>230000000</v>
      </c>
      <c r="JSR52" s="285" t="s">
        <v>1802</v>
      </c>
      <c r="JSS52" s="286" t="s">
        <v>933</v>
      </c>
      <c r="JST52" s="286" t="s">
        <v>980</v>
      </c>
      <c r="JSU52" s="285" t="s">
        <v>952</v>
      </c>
      <c r="JSV52" s="285" t="s">
        <v>981</v>
      </c>
      <c r="JSW52" s="294" t="s">
        <v>982</v>
      </c>
      <c r="JSX52" s="294" t="s">
        <v>983</v>
      </c>
      <c r="JSY52" s="284">
        <v>230000000</v>
      </c>
      <c r="JSZ52" s="285" t="s">
        <v>1802</v>
      </c>
      <c r="JTA52" s="286" t="s">
        <v>933</v>
      </c>
      <c r="JTB52" s="286" t="s">
        <v>980</v>
      </c>
      <c r="JTC52" s="285" t="s">
        <v>952</v>
      </c>
      <c r="JTD52" s="285" t="s">
        <v>981</v>
      </c>
      <c r="JTE52" s="294" t="s">
        <v>982</v>
      </c>
      <c r="JTF52" s="294" t="s">
        <v>983</v>
      </c>
      <c r="JTG52" s="284">
        <v>230000000</v>
      </c>
      <c r="JTH52" s="285" t="s">
        <v>1802</v>
      </c>
      <c r="JTI52" s="286" t="s">
        <v>933</v>
      </c>
      <c r="JTJ52" s="286" t="s">
        <v>980</v>
      </c>
      <c r="JTK52" s="285" t="s">
        <v>952</v>
      </c>
      <c r="JTL52" s="285" t="s">
        <v>981</v>
      </c>
      <c r="JTM52" s="294" t="s">
        <v>982</v>
      </c>
      <c r="JTN52" s="294" t="s">
        <v>983</v>
      </c>
      <c r="JTO52" s="284">
        <v>230000000</v>
      </c>
      <c r="JTP52" s="285" t="s">
        <v>1802</v>
      </c>
      <c r="JTQ52" s="286" t="s">
        <v>933</v>
      </c>
      <c r="JTR52" s="286" t="s">
        <v>980</v>
      </c>
      <c r="JTS52" s="285" t="s">
        <v>952</v>
      </c>
      <c r="JTT52" s="285" t="s">
        <v>981</v>
      </c>
      <c r="JTU52" s="294" t="s">
        <v>982</v>
      </c>
      <c r="JTV52" s="294" t="s">
        <v>983</v>
      </c>
      <c r="JTW52" s="284">
        <v>230000000</v>
      </c>
      <c r="JTX52" s="285" t="s">
        <v>1802</v>
      </c>
      <c r="JTY52" s="286" t="s">
        <v>933</v>
      </c>
      <c r="JTZ52" s="286" t="s">
        <v>980</v>
      </c>
      <c r="JUA52" s="285" t="s">
        <v>952</v>
      </c>
      <c r="JUB52" s="285" t="s">
        <v>981</v>
      </c>
      <c r="JUC52" s="294" t="s">
        <v>982</v>
      </c>
      <c r="JUD52" s="294" t="s">
        <v>983</v>
      </c>
      <c r="JUE52" s="284">
        <v>230000000</v>
      </c>
      <c r="JUF52" s="285" t="s">
        <v>1802</v>
      </c>
      <c r="JUG52" s="286" t="s">
        <v>933</v>
      </c>
      <c r="JUH52" s="286" t="s">
        <v>980</v>
      </c>
      <c r="JUI52" s="285" t="s">
        <v>952</v>
      </c>
      <c r="JUJ52" s="285" t="s">
        <v>981</v>
      </c>
      <c r="JUK52" s="294" t="s">
        <v>982</v>
      </c>
      <c r="JUL52" s="294" t="s">
        <v>983</v>
      </c>
      <c r="JUM52" s="284">
        <v>230000000</v>
      </c>
      <c r="JUN52" s="285" t="s">
        <v>1802</v>
      </c>
      <c r="JUO52" s="286" t="s">
        <v>933</v>
      </c>
      <c r="JUP52" s="286" t="s">
        <v>980</v>
      </c>
      <c r="JUQ52" s="285" t="s">
        <v>952</v>
      </c>
      <c r="JUR52" s="285" t="s">
        <v>981</v>
      </c>
      <c r="JUS52" s="294" t="s">
        <v>982</v>
      </c>
      <c r="JUT52" s="294" t="s">
        <v>983</v>
      </c>
      <c r="JUU52" s="284">
        <v>230000000</v>
      </c>
      <c r="JUV52" s="285" t="s">
        <v>1802</v>
      </c>
      <c r="JUW52" s="286" t="s">
        <v>933</v>
      </c>
      <c r="JUX52" s="286" t="s">
        <v>980</v>
      </c>
      <c r="JUY52" s="285" t="s">
        <v>952</v>
      </c>
      <c r="JUZ52" s="285" t="s">
        <v>981</v>
      </c>
      <c r="JVA52" s="294" t="s">
        <v>982</v>
      </c>
      <c r="JVB52" s="294" t="s">
        <v>983</v>
      </c>
      <c r="JVC52" s="284">
        <v>230000000</v>
      </c>
      <c r="JVD52" s="285" t="s">
        <v>1802</v>
      </c>
      <c r="JVE52" s="286" t="s">
        <v>933</v>
      </c>
      <c r="JVF52" s="286" t="s">
        <v>980</v>
      </c>
      <c r="JVG52" s="285" t="s">
        <v>952</v>
      </c>
      <c r="JVH52" s="285" t="s">
        <v>981</v>
      </c>
      <c r="JVI52" s="294" t="s">
        <v>982</v>
      </c>
      <c r="JVJ52" s="294" t="s">
        <v>983</v>
      </c>
      <c r="JVK52" s="284">
        <v>230000000</v>
      </c>
      <c r="JVL52" s="285" t="s">
        <v>1802</v>
      </c>
      <c r="JVM52" s="286" t="s">
        <v>933</v>
      </c>
      <c r="JVN52" s="286" t="s">
        <v>980</v>
      </c>
      <c r="JVO52" s="285" t="s">
        <v>952</v>
      </c>
      <c r="JVP52" s="285" t="s">
        <v>981</v>
      </c>
      <c r="JVQ52" s="294" t="s">
        <v>982</v>
      </c>
      <c r="JVR52" s="294" t="s">
        <v>983</v>
      </c>
      <c r="JVS52" s="284">
        <v>230000000</v>
      </c>
      <c r="JVT52" s="285" t="s">
        <v>1802</v>
      </c>
      <c r="JVU52" s="286" t="s">
        <v>933</v>
      </c>
      <c r="JVV52" s="286" t="s">
        <v>980</v>
      </c>
      <c r="JVW52" s="285" t="s">
        <v>952</v>
      </c>
      <c r="JVX52" s="285" t="s">
        <v>981</v>
      </c>
      <c r="JVY52" s="294" t="s">
        <v>982</v>
      </c>
      <c r="JVZ52" s="294" t="s">
        <v>983</v>
      </c>
      <c r="JWA52" s="284">
        <v>230000000</v>
      </c>
      <c r="JWB52" s="285" t="s">
        <v>1802</v>
      </c>
      <c r="JWC52" s="286" t="s">
        <v>933</v>
      </c>
      <c r="JWD52" s="286" t="s">
        <v>980</v>
      </c>
      <c r="JWE52" s="285" t="s">
        <v>952</v>
      </c>
      <c r="JWF52" s="285" t="s">
        <v>981</v>
      </c>
      <c r="JWG52" s="294" t="s">
        <v>982</v>
      </c>
      <c r="JWH52" s="294" t="s">
        <v>983</v>
      </c>
      <c r="JWI52" s="284">
        <v>230000000</v>
      </c>
      <c r="JWJ52" s="285" t="s">
        <v>1802</v>
      </c>
      <c r="JWK52" s="286" t="s">
        <v>933</v>
      </c>
      <c r="JWL52" s="286" t="s">
        <v>980</v>
      </c>
      <c r="JWM52" s="285" t="s">
        <v>952</v>
      </c>
      <c r="JWN52" s="285" t="s">
        <v>981</v>
      </c>
      <c r="JWO52" s="294" t="s">
        <v>982</v>
      </c>
      <c r="JWP52" s="294" t="s">
        <v>983</v>
      </c>
      <c r="JWQ52" s="284">
        <v>230000000</v>
      </c>
      <c r="JWR52" s="285" t="s">
        <v>1802</v>
      </c>
      <c r="JWS52" s="286" t="s">
        <v>933</v>
      </c>
      <c r="JWT52" s="286" t="s">
        <v>980</v>
      </c>
      <c r="JWU52" s="285" t="s">
        <v>952</v>
      </c>
      <c r="JWV52" s="285" t="s">
        <v>981</v>
      </c>
      <c r="JWW52" s="294" t="s">
        <v>982</v>
      </c>
      <c r="JWX52" s="294" t="s">
        <v>983</v>
      </c>
      <c r="JWY52" s="284">
        <v>230000000</v>
      </c>
      <c r="JWZ52" s="285" t="s">
        <v>1802</v>
      </c>
      <c r="JXA52" s="286" t="s">
        <v>933</v>
      </c>
      <c r="JXB52" s="286" t="s">
        <v>980</v>
      </c>
      <c r="JXC52" s="285" t="s">
        <v>952</v>
      </c>
      <c r="JXD52" s="285" t="s">
        <v>981</v>
      </c>
      <c r="JXE52" s="294" t="s">
        <v>982</v>
      </c>
      <c r="JXF52" s="294" t="s">
        <v>983</v>
      </c>
      <c r="JXG52" s="284">
        <v>230000000</v>
      </c>
      <c r="JXH52" s="285" t="s">
        <v>1802</v>
      </c>
      <c r="JXI52" s="286" t="s">
        <v>933</v>
      </c>
      <c r="JXJ52" s="286" t="s">
        <v>980</v>
      </c>
      <c r="JXK52" s="285" t="s">
        <v>952</v>
      </c>
      <c r="JXL52" s="285" t="s">
        <v>981</v>
      </c>
      <c r="JXM52" s="294" t="s">
        <v>982</v>
      </c>
      <c r="JXN52" s="294" t="s">
        <v>983</v>
      </c>
      <c r="JXO52" s="284">
        <v>230000000</v>
      </c>
      <c r="JXP52" s="285" t="s">
        <v>1802</v>
      </c>
      <c r="JXQ52" s="286" t="s">
        <v>933</v>
      </c>
      <c r="JXR52" s="286" t="s">
        <v>980</v>
      </c>
      <c r="JXS52" s="285" t="s">
        <v>952</v>
      </c>
      <c r="JXT52" s="285" t="s">
        <v>981</v>
      </c>
      <c r="JXU52" s="294" t="s">
        <v>982</v>
      </c>
      <c r="JXV52" s="294" t="s">
        <v>983</v>
      </c>
      <c r="JXW52" s="284">
        <v>230000000</v>
      </c>
      <c r="JXX52" s="285" t="s">
        <v>1802</v>
      </c>
      <c r="JXY52" s="286" t="s">
        <v>933</v>
      </c>
      <c r="JXZ52" s="286" t="s">
        <v>980</v>
      </c>
      <c r="JYA52" s="285" t="s">
        <v>952</v>
      </c>
      <c r="JYB52" s="285" t="s">
        <v>981</v>
      </c>
      <c r="JYC52" s="294" t="s">
        <v>982</v>
      </c>
      <c r="JYD52" s="294" t="s">
        <v>983</v>
      </c>
      <c r="JYE52" s="284">
        <v>230000000</v>
      </c>
      <c r="JYF52" s="285" t="s">
        <v>1802</v>
      </c>
      <c r="JYG52" s="286" t="s">
        <v>933</v>
      </c>
      <c r="JYH52" s="286" t="s">
        <v>980</v>
      </c>
      <c r="JYI52" s="285" t="s">
        <v>952</v>
      </c>
      <c r="JYJ52" s="285" t="s">
        <v>981</v>
      </c>
      <c r="JYK52" s="294" t="s">
        <v>982</v>
      </c>
      <c r="JYL52" s="294" t="s">
        <v>983</v>
      </c>
      <c r="JYM52" s="284">
        <v>230000000</v>
      </c>
      <c r="JYN52" s="285" t="s">
        <v>1802</v>
      </c>
      <c r="JYO52" s="286" t="s">
        <v>933</v>
      </c>
      <c r="JYP52" s="286" t="s">
        <v>980</v>
      </c>
      <c r="JYQ52" s="285" t="s">
        <v>952</v>
      </c>
      <c r="JYR52" s="285" t="s">
        <v>981</v>
      </c>
      <c r="JYS52" s="294" t="s">
        <v>982</v>
      </c>
      <c r="JYT52" s="294" t="s">
        <v>983</v>
      </c>
      <c r="JYU52" s="284">
        <v>230000000</v>
      </c>
      <c r="JYV52" s="285" t="s">
        <v>1802</v>
      </c>
      <c r="JYW52" s="286" t="s">
        <v>933</v>
      </c>
      <c r="JYX52" s="286" t="s">
        <v>980</v>
      </c>
      <c r="JYY52" s="285" t="s">
        <v>952</v>
      </c>
      <c r="JYZ52" s="285" t="s">
        <v>981</v>
      </c>
      <c r="JZA52" s="294" t="s">
        <v>982</v>
      </c>
      <c r="JZB52" s="294" t="s">
        <v>983</v>
      </c>
      <c r="JZC52" s="284">
        <v>230000000</v>
      </c>
      <c r="JZD52" s="285" t="s">
        <v>1802</v>
      </c>
      <c r="JZE52" s="286" t="s">
        <v>933</v>
      </c>
      <c r="JZF52" s="286" t="s">
        <v>980</v>
      </c>
      <c r="JZG52" s="285" t="s">
        <v>952</v>
      </c>
      <c r="JZH52" s="285" t="s">
        <v>981</v>
      </c>
      <c r="JZI52" s="294" t="s">
        <v>982</v>
      </c>
      <c r="JZJ52" s="294" t="s">
        <v>983</v>
      </c>
      <c r="JZK52" s="284">
        <v>230000000</v>
      </c>
      <c r="JZL52" s="285" t="s">
        <v>1802</v>
      </c>
      <c r="JZM52" s="286" t="s">
        <v>933</v>
      </c>
      <c r="JZN52" s="286" t="s">
        <v>980</v>
      </c>
      <c r="JZO52" s="285" t="s">
        <v>952</v>
      </c>
      <c r="JZP52" s="285" t="s">
        <v>981</v>
      </c>
      <c r="JZQ52" s="294" t="s">
        <v>982</v>
      </c>
      <c r="JZR52" s="294" t="s">
        <v>983</v>
      </c>
      <c r="JZS52" s="284">
        <v>230000000</v>
      </c>
      <c r="JZT52" s="285" t="s">
        <v>1802</v>
      </c>
      <c r="JZU52" s="286" t="s">
        <v>933</v>
      </c>
      <c r="JZV52" s="286" t="s">
        <v>980</v>
      </c>
      <c r="JZW52" s="285" t="s">
        <v>952</v>
      </c>
      <c r="JZX52" s="285" t="s">
        <v>981</v>
      </c>
      <c r="JZY52" s="294" t="s">
        <v>982</v>
      </c>
      <c r="JZZ52" s="294" t="s">
        <v>983</v>
      </c>
      <c r="KAA52" s="284">
        <v>230000000</v>
      </c>
      <c r="KAB52" s="285" t="s">
        <v>1802</v>
      </c>
      <c r="KAC52" s="286" t="s">
        <v>933</v>
      </c>
      <c r="KAD52" s="286" t="s">
        <v>980</v>
      </c>
      <c r="KAE52" s="285" t="s">
        <v>952</v>
      </c>
      <c r="KAF52" s="285" t="s">
        <v>981</v>
      </c>
      <c r="KAG52" s="294" t="s">
        <v>982</v>
      </c>
      <c r="KAH52" s="294" t="s">
        <v>983</v>
      </c>
      <c r="KAI52" s="284">
        <v>230000000</v>
      </c>
      <c r="KAJ52" s="285" t="s">
        <v>1802</v>
      </c>
      <c r="KAK52" s="286" t="s">
        <v>933</v>
      </c>
      <c r="KAL52" s="286" t="s">
        <v>980</v>
      </c>
      <c r="KAM52" s="285" t="s">
        <v>952</v>
      </c>
      <c r="KAN52" s="285" t="s">
        <v>981</v>
      </c>
      <c r="KAO52" s="294" t="s">
        <v>982</v>
      </c>
      <c r="KAP52" s="294" t="s">
        <v>983</v>
      </c>
      <c r="KAQ52" s="284">
        <v>230000000</v>
      </c>
      <c r="KAR52" s="285" t="s">
        <v>1802</v>
      </c>
      <c r="KAS52" s="286" t="s">
        <v>933</v>
      </c>
      <c r="KAT52" s="286" t="s">
        <v>980</v>
      </c>
      <c r="KAU52" s="285" t="s">
        <v>952</v>
      </c>
      <c r="KAV52" s="285" t="s">
        <v>981</v>
      </c>
      <c r="KAW52" s="294" t="s">
        <v>982</v>
      </c>
      <c r="KAX52" s="294" t="s">
        <v>983</v>
      </c>
      <c r="KAY52" s="284">
        <v>230000000</v>
      </c>
      <c r="KAZ52" s="285" t="s">
        <v>1802</v>
      </c>
      <c r="KBA52" s="286" t="s">
        <v>933</v>
      </c>
      <c r="KBB52" s="286" t="s">
        <v>980</v>
      </c>
      <c r="KBC52" s="285" t="s">
        <v>952</v>
      </c>
      <c r="KBD52" s="285" t="s">
        <v>981</v>
      </c>
      <c r="KBE52" s="294" t="s">
        <v>982</v>
      </c>
      <c r="KBF52" s="294" t="s">
        <v>983</v>
      </c>
      <c r="KBG52" s="284">
        <v>230000000</v>
      </c>
      <c r="KBH52" s="285" t="s">
        <v>1802</v>
      </c>
      <c r="KBI52" s="286" t="s">
        <v>933</v>
      </c>
      <c r="KBJ52" s="286" t="s">
        <v>980</v>
      </c>
      <c r="KBK52" s="285" t="s">
        <v>952</v>
      </c>
      <c r="KBL52" s="285" t="s">
        <v>981</v>
      </c>
      <c r="KBM52" s="294" t="s">
        <v>982</v>
      </c>
      <c r="KBN52" s="294" t="s">
        <v>983</v>
      </c>
      <c r="KBO52" s="284">
        <v>230000000</v>
      </c>
      <c r="KBP52" s="285" t="s">
        <v>1802</v>
      </c>
      <c r="KBQ52" s="286" t="s">
        <v>933</v>
      </c>
      <c r="KBR52" s="286" t="s">
        <v>980</v>
      </c>
      <c r="KBS52" s="285" t="s">
        <v>952</v>
      </c>
      <c r="KBT52" s="285" t="s">
        <v>981</v>
      </c>
      <c r="KBU52" s="294" t="s">
        <v>982</v>
      </c>
      <c r="KBV52" s="294" t="s">
        <v>983</v>
      </c>
      <c r="KBW52" s="284">
        <v>230000000</v>
      </c>
      <c r="KBX52" s="285" t="s">
        <v>1802</v>
      </c>
      <c r="KBY52" s="286" t="s">
        <v>933</v>
      </c>
      <c r="KBZ52" s="286" t="s">
        <v>980</v>
      </c>
      <c r="KCA52" s="285" t="s">
        <v>952</v>
      </c>
      <c r="KCB52" s="285" t="s">
        <v>981</v>
      </c>
      <c r="KCC52" s="294" t="s">
        <v>982</v>
      </c>
      <c r="KCD52" s="294" t="s">
        <v>983</v>
      </c>
      <c r="KCE52" s="284">
        <v>230000000</v>
      </c>
      <c r="KCF52" s="285" t="s">
        <v>1802</v>
      </c>
      <c r="KCG52" s="286" t="s">
        <v>933</v>
      </c>
      <c r="KCH52" s="286" t="s">
        <v>980</v>
      </c>
      <c r="KCI52" s="285" t="s">
        <v>952</v>
      </c>
      <c r="KCJ52" s="285" t="s">
        <v>981</v>
      </c>
      <c r="KCK52" s="294" t="s">
        <v>982</v>
      </c>
      <c r="KCL52" s="294" t="s">
        <v>983</v>
      </c>
      <c r="KCM52" s="284">
        <v>230000000</v>
      </c>
      <c r="KCN52" s="285" t="s">
        <v>1802</v>
      </c>
      <c r="KCO52" s="286" t="s">
        <v>933</v>
      </c>
      <c r="KCP52" s="286" t="s">
        <v>980</v>
      </c>
      <c r="KCQ52" s="285" t="s">
        <v>952</v>
      </c>
      <c r="KCR52" s="285" t="s">
        <v>981</v>
      </c>
      <c r="KCS52" s="294" t="s">
        <v>982</v>
      </c>
      <c r="KCT52" s="294" t="s">
        <v>983</v>
      </c>
      <c r="KCU52" s="284">
        <v>230000000</v>
      </c>
      <c r="KCV52" s="285" t="s">
        <v>1802</v>
      </c>
      <c r="KCW52" s="286" t="s">
        <v>933</v>
      </c>
      <c r="KCX52" s="286" t="s">
        <v>980</v>
      </c>
      <c r="KCY52" s="285" t="s">
        <v>952</v>
      </c>
      <c r="KCZ52" s="285" t="s">
        <v>981</v>
      </c>
      <c r="KDA52" s="294" t="s">
        <v>982</v>
      </c>
      <c r="KDB52" s="294" t="s">
        <v>983</v>
      </c>
      <c r="KDC52" s="284">
        <v>230000000</v>
      </c>
      <c r="KDD52" s="285" t="s">
        <v>1802</v>
      </c>
      <c r="KDE52" s="286" t="s">
        <v>933</v>
      </c>
      <c r="KDF52" s="286" t="s">
        <v>980</v>
      </c>
      <c r="KDG52" s="285" t="s">
        <v>952</v>
      </c>
      <c r="KDH52" s="285" t="s">
        <v>981</v>
      </c>
      <c r="KDI52" s="294" t="s">
        <v>982</v>
      </c>
      <c r="KDJ52" s="294" t="s">
        <v>983</v>
      </c>
      <c r="KDK52" s="284">
        <v>230000000</v>
      </c>
      <c r="KDL52" s="285" t="s">
        <v>1802</v>
      </c>
      <c r="KDM52" s="286" t="s">
        <v>933</v>
      </c>
      <c r="KDN52" s="286" t="s">
        <v>980</v>
      </c>
      <c r="KDO52" s="285" t="s">
        <v>952</v>
      </c>
      <c r="KDP52" s="285" t="s">
        <v>981</v>
      </c>
      <c r="KDQ52" s="294" t="s">
        <v>982</v>
      </c>
      <c r="KDR52" s="294" t="s">
        <v>983</v>
      </c>
      <c r="KDS52" s="284">
        <v>230000000</v>
      </c>
      <c r="KDT52" s="285" t="s">
        <v>1802</v>
      </c>
      <c r="KDU52" s="286" t="s">
        <v>933</v>
      </c>
      <c r="KDV52" s="286" t="s">
        <v>980</v>
      </c>
      <c r="KDW52" s="285" t="s">
        <v>952</v>
      </c>
      <c r="KDX52" s="285" t="s">
        <v>981</v>
      </c>
      <c r="KDY52" s="294" t="s">
        <v>982</v>
      </c>
      <c r="KDZ52" s="294" t="s">
        <v>983</v>
      </c>
      <c r="KEA52" s="284">
        <v>230000000</v>
      </c>
      <c r="KEB52" s="285" t="s">
        <v>1802</v>
      </c>
      <c r="KEC52" s="286" t="s">
        <v>933</v>
      </c>
      <c r="KED52" s="286" t="s">
        <v>980</v>
      </c>
      <c r="KEE52" s="285" t="s">
        <v>952</v>
      </c>
      <c r="KEF52" s="285" t="s">
        <v>981</v>
      </c>
      <c r="KEG52" s="294" t="s">
        <v>982</v>
      </c>
      <c r="KEH52" s="294" t="s">
        <v>983</v>
      </c>
      <c r="KEI52" s="284">
        <v>230000000</v>
      </c>
      <c r="KEJ52" s="285" t="s">
        <v>1802</v>
      </c>
      <c r="KEK52" s="286" t="s">
        <v>933</v>
      </c>
      <c r="KEL52" s="286" t="s">
        <v>980</v>
      </c>
      <c r="KEM52" s="285" t="s">
        <v>952</v>
      </c>
      <c r="KEN52" s="285" t="s">
        <v>981</v>
      </c>
      <c r="KEO52" s="294" t="s">
        <v>982</v>
      </c>
      <c r="KEP52" s="294" t="s">
        <v>983</v>
      </c>
      <c r="KEQ52" s="284">
        <v>230000000</v>
      </c>
      <c r="KER52" s="285" t="s">
        <v>1802</v>
      </c>
      <c r="KES52" s="286" t="s">
        <v>933</v>
      </c>
      <c r="KET52" s="286" t="s">
        <v>980</v>
      </c>
      <c r="KEU52" s="285" t="s">
        <v>952</v>
      </c>
      <c r="KEV52" s="285" t="s">
        <v>981</v>
      </c>
      <c r="KEW52" s="294" t="s">
        <v>982</v>
      </c>
      <c r="KEX52" s="294" t="s">
        <v>983</v>
      </c>
      <c r="KEY52" s="284">
        <v>230000000</v>
      </c>
      <c r="KEZ52" s="285" t="s">
        <v>1802</v>
      </c>
      <c r="KFA52" s="286" t="s">
        <v>933</v>
      </c>
      <c r="KFB52" s="286" t="s">
        <v>980</v>
      </c>
      <c r="KFC52" s="285" t="s">
        <v>952</v>
      </c>
      <c r="KFD52" s="285" t="s">
        <v>981</v>
      </c>
      <c r="KFE52" s="294" t="s">
        <v>982</v>
      </c>
      <c r="KFF52" s="294" t="s">
        <v>983</v>
      </c>
      <c r="KFG52" s="284">
        <v>230000000</v>
      </c>
      <c r="KFH52" s="285" t="s">
        <v>1802</v>
      </c>
      <c r="KFI52" s="286" t="s">
        <v>933</v>
      </c>
      <c r="KFJ52" s="286" t="s">
        <v>980</v>
      </c>
      <c r="KFK52" s="285" t="s">
        <v>952</v>
      </c>
      <c r="KFL52" s="285" t="s">
        <v>981</v>
      </c>
      <c r="KFM52" s="294" t="s">
        <v>982</v>
      </c>
      <c r="KFN52" s="294" t="s">
        <v>983</v>
      </c>
      <c r="KFO52" s="284">
        <v>230000000</v>
      </c>
      <c r="KFP52" s="285" t="s">
        <v>1802</v>
      </c>
      <c r="KFQ52" s="286" t="s">
        <v>933</v>
      </c>
      <c r="KFR52" s="286" t="s">
        <v>980</v>
      </c>
      <c r="KFS52" s="285" t="s">
        <v>952</v>
      </c>
      <c r="KFT52" s="285" t="s">
        <v>981</v>
      </c>
      <c r="KFU52" s="294" t="s">
        <v>982</v>
      </c>
      <c r="KFV52" s="294" t="s">
        <v>983</v>
      </c>
      <c r="KFW52" s="284">
        <v>230000000</v>
      </c>
      <c r="KFX52" s="285" t="s">
        <v>1802</v>
      </c>
      <c r="KFY52" s="286" t="s">
        <v>933</v>
      </c>
      <c r="KFZ52" s="286" t="s">
        <v>980</v>
      </c>
      <c r="KGA52" s="285" t="s">
        <v>952</v>
      </c>
      <c r="KGB52" s="285" t="s">
        <v>981</v>
      </c>
      <c r="KGC52" s="294" t="s">
        <v>982</v>
      </c>
      <c r="KGD52" s="294" t="s">
        <v>983</v>
      </c>
      <c r="KGE52" s="284">
        <v>230000000</v>
      </c>
      <c r="KGF52" s="285" t="s">
        <v>1802</v>
      </c>
      <c r="KGG52" s="286" t="s">
        <v>933</v>
      </c>
      <c r="KGH52" s="286" t="s">
        <v>980</v>
      </c>
      <c r="KGI52" s="285" t="s">
        <v>952</v>
      </c>
      <c r="KGJ52" s="285" t="s">
        <v>981</v>
      </c>
      <c r="KGK52" s="294" t="s">
        <v>982</v>
      </c>
      <c r="KGL52" s="294" t="s">
        <v>983</v>
      </c>
      <c r="KGM52" s="284">
        <v>230000000</v>
      </c>
      <c r="KGN52" s="285" t="s">
        <v>1802</v>
      </c>
      <c r="KGO52" s="286" t="s">
        <v>933</v>
      </c>
      <c r="KGP52" s="286" t="s">
        <v>980</v>
      </c>
      <c r="KGQ52" s="285" t="s">
        <v>952</v>
      </c>
      <c r="KGR52" s="285" t="s">
        <v>981</v>
      </c>
      <c r="KGS52" s="294" t="s">
        <v>982</v>
      </c>
      <c r="KGT52" s="294" t="s">
        <v>983</v>
      </c>
      <c r="KGU52" s="284">
        <v>230000000</v>
      </c>
      <c r="KGV52" s="285" t="s">
        <v>1802</v>
      </c>
      <c r="KGW52" s="286" t="s">
        <v>933</v>
      </c>
      <c r="KGX52" s="286" t="s">
        <v>980</v>
      </c>
      <c r="KGY52" s="285" t="s">
        <v>952</v>
      </c>
      <c r="KGZ52" s="285" t="s">
        <v>981</v>
      </c>
      <c r="KHA52" s="294" t="s">
        <v>982</v>
      </c>
      <c r="KHB52" s="294" t="s">
        <v>983</v>
      </c>
      <c r="KHC52" s="284">
        <v>230000000</v>
      </c>
      <c r="KHD52" s="285" t="s">
        <v>1802</v>
      </c>
      <c r="KHE52" s="286" t="s">
        <v>933</v>
      </c>
      <c r="KHF52" s="286" t="s">
        <v>980</v>
      </c>
      <c r="KHG52" s="285" t="s">
        <v>952</v>
      </c>
      <c r="KHH52" s="285" t="s">
        <v>981</v>
      </c>
      <c r="KHI52" s="294" t="s">
        <v>982</v>
      </c>
      <c r="KHJ52" s="294" t="s">
        <v>983</v>
      </c>
      <c r="KHK52" s="284">
        <v>230000000</v>
      </c>
      <c r="KHL52" s="285" t="s">
        <v>1802</v>
      </c>
      <c r="KHM52" s="286" t="s">
        <v>933</v>
      </c>
      <c r="KHN52" s="286" t="s">
        <v>980</v>
      </c>
      <c r="KHO52" s="285" t="s">
        <v>952</v>
      </c>
      <c r="KHP52" s="285" t="s">
        <v>981</v>
      </c>
      <c r="KHQ52" s="294" t="s">
        <v>982</v>
      </c>
      <c r="KHR52" s="294" t="s">
        <v>983</v>
      </c>
      <c r="KHS52" s="284">
        <v>230000000</v>
      </c>
      <c r="KHT52" s="285" t="s">
        <v>1802</v>
      </c>
      <c r="KHU52" s="286" t="s">
        <v>933</v>
      </c>
      <c r="KHV52" s="286" t="s">
        <v>980</v>
      </c>
      <c r="KHW52" s="285" t="s">
        <v>952</v>
      </c>
      <c r="KHX52" s="285" t="s">
        <v>981</v>
      </c>
      <c r="KHY52" s="294" t="s">
        <v>982</v>
      </c>
      <c r="KHZ52" s="294" t="s">
        <v>983</v>
      </c>
      <c r="KIA52" s="284">
        <v>230000000</v>
      </c>
      <c r="KIB52" s="285" t="s">
        <v>1802</v>
      </c>
      <c r="KIC52" s="286" t="s">
        <v>933</v>
      </c>
      <c r="KID52" s="286" t="s">
        <v>980</v>
      </c>
      <c r="KIE52" s="285" t="s">
        <v>952</v>
      </c>
      <c r="KIF52" s="285" t="s">
        <v>981</v>
      </c>
      <c r="KIG52" s="294" t="s">
        <v>982</v>
      </c>
      <c r="KIH52" s="294" t="s">
        <v>983</v>
      </c>
      <c r="KII52" s="284">
        <v>230000000</v>
      </c>
      <c r="KIJ52" s="285" t="s">
        <v>1802</v>
      </c>
      <c r="KIK52" s="286" t="s">
        <v>933</v>
      </c>
      <c r="KIL52" s="286" t="s">
        <v>980</v>
      </c>
      <c r="KIM52" s="285" t="s">
        <v>952</v>
      </c>
      <c r="KIN52" s="285" t="s">
        <v>981</v>
      </c>
      <c r="KIO52" s="294" t="s">
        <v>982</v>
      </c>
      <c r="KIP52" s="294" t="s">
        <v>983</v>
      </c>
      <c r="KIQ52" s="284">
        <v>230000000</v>
      </c>
      <c r="KIR52" s="285" t="s">
        <v>1802</v>
      </c>
      <c r="KIS52" s="286" t="s">
        <v>933</v>
      </c>
      <c r="KIT52" s="286" t="s">
        <v>980</v>
      </c>
      <c r="KIU52" s="285" t="s">
        <v>952</v>
      </c>
      <c r="KIV52" s="285" t="s">
        <v>981</v>
      </c>
      <c r="KIW52" s="294" t="s">
        <v>982</v>
      </c>
      <c r="KIX52" s="294" t="s">
        <v>983</v>
      </c>
      <c r="KIY52" s="284">
        <v>230000000</v>
      </c>
      <c r="KIZ52" s="285" t="s">
        <v>1802</v>
      </c>
      <c r="KJA52" s="286" t="s">
        <v>933</v>
      </c>
      <c r="KJB52" s="286" t="s">
        <v>980</v>
      </c>
      <c r="KJC52" s="285" t="s">
        <v>952</v>
      </c>
      <c r="KJD52" s="285" t="s">
        <v>981</v>
      </c>
      <c r="KJE52" s="294" t="s">
        <v>982</v>
      </c>
      <c r="KJF52" s="294" t="s">
        <v>983</v>
      </c>
      <c r="KJG52" s="284">
        <v>230000000</v>
      </c>
      <c r="KJH52" s="285" t="s">
        <v>1802</v>
      </c>
      <c r="KJI52" s="286" t="s">
        <v>933</v>
      </c>
      <c r="KJJ52" s="286" t="s">
        <v>980</v>
      </c>
      <c r="KJK52" s="285" t="s">
        <v>952</v>
      </c>
      <c r="KJL52" s="285" t="s">
        <v>981</v>
      </c>
      <c r="KJM52" s="294" t="s">
        <v>982</v>
      </c>
      <c r="KJN52" s="294" t="s">
        <v>983</v>
      </c>
      <c r="KJO52" s="284">
        <v>230000000</v>
      </c>
      <c r="KJP52" s="285" t="s">
        <v>1802</v>
      </c>
      <c r="KJQ52" s="286" t="s">
        <v>933</v>
      </c>
      <c r="KJR52" s="286" t="s">
        <v>980</v>
      </c>
      <c r="KJS52" s="285" t="s">
        <v>952</v>
      </c>
      <c r="KJT52" s="285" t="s">
        <v>981</v>
      </c>
      <c r="KJU52" s="294" t="s">
        <v>982</v>
      </c>
      <c r="KJV52" s="294" t="s">
        <v>983</v>
      </c>
      <c r="KJW52" s="284">
        <v>230000000</v>
      </c>
      <c r="KJX52" s="285" t="s">
        <v>1802</v>
      </c>
      <c r="KJY52" s="286" t="s">
        <v>933</v>
      </c>
      <c r="KJZ52" s="286" t="s">
        <v>980</v>
      </c>
      <c r="KKA52" s="285" t="s">
        <v>952</v>
      </c>
      <c r="KKB52" s="285" t="s">
        <v>981</v>
      </c>
      <c r="KKC52" s="294" t="s">
        <v>982</v>
      </c>
      <c r="KKD52" s="294" t="s">
        <v>983</v>
      </c>
      <c r="KKE52" s="284">
        <v>230000000</v>
      </c>
      <c r="KKF52" s="285" t="s">
        <v>1802</v>
      </c>
      <c r="KKG52" s="286" t="s">
        <v>933</v>
      </c>
      <c r="KKH52" s="286" t="s">
        <v>980</v>
      </c>
      <c r="KKI52" s="285" t="s">
        <v>952</v>
      </c>
      <c r="KKJ52" s="285" t="s">
        <v>981</v>
      </c>
      <c r="KKK52" s="294" t="s">
        <v>982</v>
      </c>
      <c r="KKL52" s="294" t="s">
        <v>983</v>
      </c>
      <c r="KKM52" s="284">
        <v>230000000</v>
      </c>
      <c r="KKN52" s="285" t="s">
        <v>1802</v>
      </c>
      <c r="KKO52" s="286" t="s">
        <v>933</v>
      </c>
      <c r="KKP52" s="286" t="s">
        <v>980</v>
      </c>
      <c r="KKQ52" s="285" t="s">
        <v>952</v>
      </c>
      <c r="KKR52" s="285" t="s">
        <v>981</v>
      </c>
      <c r="KKS52" s="294" t="s">
        <v>982</v>
      </c>
      <c r="KKT52" s="294" t="s">
        <v>983</v>
      </c>
      <c r="KKU52" s="284">
        <v>230000000</v>
      </c>
      <c r="KKV52" s="285" t="s">
        <v>1802</v>
      </c>
      <c r="KKW52" s="286" t="s">
        <v>933</v>
      </c>
      <c r="KKX52" s="286" t="s">
        <v>980</v>
      </c>
      <c r="KKY52" s="285" t="s">
        <v>952</v>
      </c>
      <c r="KKZ52" s="285" t="s">
        <v>981</v>
      </c>
      <c r="KLA52" s="294" t="s">
        <v>982</v>
      </c>
      <c r="KLB52" s="294" t="s">
        <v>983</v>
      </c>
      <c r="KLC52" s="284">
        <v>230000000</v>
      </c>
      <c r="KLD52" s="285" t="s">
        <v>1802</v>
      </c>
      <c r="KLE52" s="286" t="s">
        <v>933</v>
      </c>
      <c r="KLF52" s="286" t="s">
        <v>980</v>
      </c>
      <c r="KLG52" s="285" t="s">
        <v>952</v>
      </c>
      <c r="KLH52" s="285" t="s">
        <v>981</v>
      </c>
      <c r="KLI52" s="294" t="s">
        <v>982</v>
      </c>
      <c r="KLJ52" s="294" t="s">
        <v>983</v>
      </c>
      <c r="KLK52" s="284">
        <v>230000000</v>
      </c>
      <c r="KLL52" s="285" t="s">
        <v>1802</v>
      </c>
      <c r="KLM52" s="286" t="s">
        <v>933</v>
      </c>
      <c r="KLN52" s="286" t="s">
        <v>980</v>
      </c>
      <c r="KLO52" s="285" t="s">
        <v>952</v>
      </c>
      <c r="KLP52" s="285" t="s">
        <v>981</v>
      </c>
      <c r="KLQ52" s="294" t="s">
        <v>982</v>
      </c>
      <c r="KLR52" s="294" t="s">
        <v>983</v>
      </c>
      <c r="KLS52" s="284">
        <v>230000000</v>
      </c>
      <c r="KLT52" s="285" t="s">
        <v>1802</v>
      </c>
      <c r="KLU52" s="286" t="s">
        <v>933</v>
      </c>
      <c r="KLV52" s="286" t="s">
        <v>980</v>
      </c>
      <c r="KLW52" s="285" t="s">
        <v>952</v>
      </c>
      <c r="KLX52" s="285" t="s">
        <v>981</v>
      </c>
      <c r="KLY52" s="294" t="s">
        <v>982</v>
      </c>
      <c r="KLZ52" s="294" t="s">
        <v>983</v>
      </c>
      <c r="KMA52" s="284">
        <v>230000000</v>
      </c>
      <c r="KMB52" s="285" t="s">
        <v>1802</v>
      </c>
      <c r="KMC52" s="286" t="s">
        <v>933</v>
      </c>
      <c r="KMD52" s="286" t="s">
        <v>980</v>
      </c>
      <c r="KME52" s="285" t="s">
        <v>952</v>
      </c>
      <c r="KMF52" s="285" t="s">
        <v>981</v>
      </c>
      <c r="KMG52" s="294" t="s">
        <v>982</v>
      </c>
      <c r="KMH52" s="294" t="s">
        <v>983</v>
      </c>
      <c r="KMI52" s="284">
        <v>230000000</v>
      </c>
      <c r="KMJ52" s="285" t="s">
        <v>1802</v>
      </c>
      <c r="KMK52" s="286" t="s">
        <v>933</v>
      </c>
      <c r="KML52" s="286" t="s">
        <v>980</v>
      </c>
      <c r="KMM52" s="285" t="s">
        <v>952</v>
      </c>
      <c r="KMN52" s="285" t="s">
        <v>981</v>
      </c>
      <c r="KMO52" s="294" t="s">
        <v>982</v>
      </c>
      <c r="KMP52" s="294" t="s">
        <v>983</v>
      </c>
      <c r="KMQ52" s="284">
        <v>230000000</v>
      </c>
      <c r="KMR52" s="285" t="s">
        <v>1802</v>
      </c>
      <c r="KMS52" s="286" t="s">
        <v>933</v>
      </c>
      <c r="KMT52" s="286" t="s">
        <v>980</v>
      </c>
      <c r="KMU52" s="285" t="s">
        <v>952</v>
      </c>
      <c r="KMV52" s="285" t="s">
        <v>981</v>
      </c>
      <c r="KMW52" s="294" t="s">
        <v>982</v>
      </c>
      <c r="KMX52" s="294" t="s">
        <v>983</v>
      </c>
      <c r="KMY52" s="284">
        <v>230000000</v>
      </c>
      <c r="KMZ52" s="285" t="s">
        <v>1802</v>
      </c>
      <c r="KNA52" s="286" t="s">
        <v>933</v>
      </c>
      <c r="KNB52" s="286" t="s">
        <v>980</v>
      </c>
      <c r="KNC52" s="285" t="s">
        <v>952</v>
      </c>
      <c r="KND52" s="285" t="s">
        <v>981</v>
      </c>
      <c r="KNE52" s="294" t="s">
        <v>982</v>
      </c>
      <c r="KNF52" s="294" t="s">
        <v>983</v>
      </c>
      <c r="KNG52" s="284">
        <v>230000000</v>
      </c>
      <c r="KNH52" s="285" t="s">
        <v>1802</v>
      </c>
      <c r="KNI52" s="286" t="s">
        <v>933</v>
      </c>
      <c r="KNJ52" s="286" t="s">
        <v>980</v>
      </c>
      <c r="KNK52" s="285" t="s">
        <v>952</v>
      </c>
      <c r="KNL52" s="285" t="s">
        <v>981</v>
      </c>
      <c r="KNM52" s="294" t="s">
        <v>982</v>
      </c>
      <c r="KNN52" s="294" t="s">
        <v>983</v>
      </c>
      <c r="KNO52" s="284">
        <v>230000000</v>
      </c>
      <c r="KNP52" s="285" t="s">
        <v>1802</v>
      </c>
      <c r="KNQ52" s="286" t="s">
        <v>933</v>
      </c>
      <c r="KNR52" s="286" t="s">
        <v>980</v>
      </c>
      <c r="KNS52" s="285" t="s">
        <v>952</v>
      </c>
      <c r="KNT52" s="285" t="s">
        <v>981</v>
      </c>
      <c r="KNU52" s="294" t="s">
        <v>982</v>
      </c>
      <c r="KNV52" s="294" t="s">
        <v>983</v>
      </c>
      <c r="KNW52" s="284">
        <v>230000000</v>
      </c>
      <c r="KNX52" s="285" t="s">
        <v>1802</v>
      </c>
      <c r="KNY52" s="286" t="s">
        <v>933</v>
      </c>
      <c r="KNZ52" s="286" t="s">
        <v>980</v>
      </c>
      <c r="KOA52" s="285" t="s">
        <v>952</v>
      </c>
      <c r="KOB52" s="285" t="s">
        <v>981</v>
      </c>
      <c r="KOC52" s="294" t="s">
        <v>982</v>
      </c>
      <c r="KOD52" s="294" t="s">
        <v>983</v>
      </c>
      <c r="KOE52" s="284">
        <v>230000000</v>
      </c>
      <c r="KOF52" s="285" t="s">
        <v>1802</v>
      </c>
      <c r="KOG52" s="286" t="s">
        <v>933</v>
      </c>
      <c r="KOH52" s="286" t="s">
        <v>980</v>
      </c>
      <c r="KOI52" s="285" t="s">
        <v>952</v>
      </c>
      <c r="KOJ52" s="285" t="s">
        <v>981</v>
      </c>
      <c r="KOK52" s="294" t="s">
        <v>982</v>
      </c>
      <c r="KOL52" s="294" t="s">
        <v>983</v>
      </c>
      <c r="KOM52" s="284">
        <v>230000000</v>
      </c>
      <c r="KON52" s="285" t="s">
        <v>1802</v>
      </c>
      <c r="KOO52" s="286" t="s">
        <v>933</v>
      </c>
      <c r="KOP52" s="286" t="s">
        <v>980</v>
      </c>
      <c r="KOQ52" s="285" t="s">
        <v>952</v>
      </c>
      <c r="KOR52" s="285" t="s">
        <v>981</v>
      </c>
      <c r="KOS52" s="294" t="s">
        <v>982</v>
      </c>
      <c r="KOT52" s="294" t="s">
        <v>983</v>
      </c>
      <c r="KOU52" s="284">
        <v>230000000</v>
      </c>
      <c r="KOV52" s="285" t="s">
        <v>1802</v>
      </c>
      <c r="KOW52" s="286" t="s">
        <v>933</v>
      </c>
      <c r="KOX52" s="286" t="s">
        <v>980</v>
      </c>
      <c r="KOY52" s="285" t="s">
        <v>952</v>
      </c>
      <c r="KOZ52" s="285" t="s">
        <v>981</v>
      </c>
      <c r="KPA52" s="294" t="s">
        <v>982</v>
      </c>
      <c r="KPB52" s="294" t="s">
        <v>983</v>
      </c>
      <c r="KPC52" s="284">
        <v>230000000</v>
      </c>
      <c r="KPD52" s="285" t="s">
        <v>1802</v>
      </c>
      <c r="KPE52" s="286" t="s">
        <v>933</v>
      </c>
      <c r="KPF52" s="286" t="s">
        <v>980</v>
      </c>
      <c r="KPG52" s="285" t="s">
        <v>952</v>
      </c>
      <c r="KPH52" s="285" t="s">
        <v>981</v>
      </c>
      <c r="KPI52" s="294" t="s">
        <v>982</v>
      </c>
      <c r="KPJ52" s="294" t="s">
        <v>983</v>
      </c>
      <c r="KPK52" s="284">
        <v>230000000</v>
      </c>
      <c r="KPL52" s="285" t="s">
        <v>1802</v>
      </c>
      <c r="KPM52" s="286" t="s">
        <v>933</v>
      </c>
      <c r="KPN52" s="286" t="s">
        <v>980</v>
      </c>
      <c r="KPO52" s="285" t="s">
        <v>952</v>
      </c>
      <c r="KPP52" s="285" t="s">
        <v>981</v>
      </c>
      <c r="KPQ52" s="294" t="s">
        <v>982</v>
      </c>
      <c r="KPR52" s="294" t="s">
        <v>983</v>
      </c>
      <c r="KPS52" s="284">
        <v>230000000</v>
      </c>
      <c r="KPT52" s="285" t="s">
        <v>1802</v>
      </c>
      <c r="KPU52" s="286" t="s">
        <v>933</v>
      </c>
      <c r="KPV52" s="286" t="s">
        <v>980</v>
      </c>
      <c r="KPW52" s="285" t="s">
        <v>952</v>
      </c>
      <c r="KPX52" s="285" t="s">
        <v>981</v>
      </c>
      <c r="KPY52" s="294" t="s">
        <v>982</v>
      </c>
      <c r="KPZ52" s="294" t="s">
        <v>983</v>
      </c>
      <c r="KQA52" s="284">
        <v>230000000</v>
      </c>
      <c r="KQB52" s="285" t="s">
        <v>1802</v>
      </c>
      <c r="KQC52" s="286" t="s">
        <v>933</v>
      </c>
      <c r="KQD52" s="286" t="s">
        <v>980</v>
      </c>
      <c r="KQE52" s="285" t="s">
        <v>952</v>
      </c>
      <c r="KQF52" s="285" t="s">
        <v>981</v>
      </c>
      <c r="KQG52" s="294" t="s">
        <v>982</v>
      </c>
      <c r="KQH52" s="294" t="s">
        <v>983</v>
      </c>
      <c r="KQI52" s="284">
        <v>230000000</v>
      </c>
      <c r="KQJ52" s="285" t="s">
        <v>1802</v>
      </c>
      <c r="KQK52" s="286" t="s">
        <v>933</v>
      </c>
      <c r="KQL52" s="286" t="s">
        <v>980</v>
      </c>
      <c r="KQM52" s="285" t="s">
        <v>952</v>
      </c>
      <c r="KQN52" s="285" t="s">
        <v>981</v>
      </c>
      <c r="KQO52" s="294" t="s">
        <v>982</v>
      </c>
      <c r="KQP52" s="294" t="s">
        <v>983</v>
      </c>
      <c r="KQQ52" s="284">
        <v>230000000</v>
      </c>
      <c r="KQR52" s="285" t="s">
        <v>1802</v>
      </c>
      <c r="KQS52" s="286" t="s">
        <v>933</v>
      </c>
      <c r="KQT52" s="286" t="s">
        <v>980</v>
      </c>
      <c r="KQU52" s="285" t="s">
        <v>952</v>
      </c>
      <c r="KQV52" s="285" t="s">
        <v>981</v>
      </c>
      <c r="KQW52" s="294" t="s">
        <v>982</v>
      </c>
      <c r="KQX52" s="294" t="s">
        <v>983</v>
      </c>
      <c r="KQY52" s="284">
        <v>230000000</v>
      </c>
      <c r="KQZ52" s="285" t="s">
        <v>1802</v>
      </c>
      <c r="KRA52" s="286" t="s">
        <v>933</v>
      </c>
      <c r="KRB52" s="286" t="s">
        <v>980</v>
      </c>
      <c r="KRC52" s="285" t="s">
        <v>952</v>
      </c>
      <c r="KRD52" s="285" t="s">
        <v>981</v>
      </c>
      <c r="KRE52" s="294" t="s">
        <v>982</v>
      </c>
      <c r="KRF52" s="294" t="s">
        <v>983</v>
      </c>
      <c r="KRG52" s="284">
        <v>230000000</v>
      </c>
      <c r="KRH52" s="285" t="s">
        <v>1802</v>
      </c>
      <c r="KRI52" s="286" t="s">
        <v>933</v>
      </c>
      <c r="KRJ52" s="286" t="s">
        <v>980</v>
      </c>
      <c r="KRK52" s="285" t="s">
        <v>952</v>
      </c>
      <c r="KRL52" s="285" t="s">
        <v>981</v>
      </c>
      <c r="KRM52" s="294" t="s">
        <v>982</v>
      </c>
      <c r="KRN52" s="294" t="s">
        <v>983</v>
      </c>
      <c r="KRO52" s="284">
        <v>230000000</v>
      </c>
      <c r="KRP52" s="285" t="s">
        <v>1802</v>
      </c>
      <c r="KRQ52" s="286" t="s">
        <v>933</v>
      </c>
      <c r="KRR52" s="286" t="s">
        <v>980</v>
      </c>
      <c r="KRS52" s="285" t="s">
        <v>952</v>
      </c>
      <c r="KRT52" s="285" t="s">
        <v>981</v>
      </c>
      <c r="KRU52" s="294" t="s">
        <v>982</v>
      </c>
      <c r="KRV52" s="294" t="s">
        <v>983</v>
      </c>
      <c r="KRW52" s="284">
        <v>230000000</v>
      </c>
      <c r="KRX52" s="285" t="s">
        <v>1802</v>
      </c>
      <c r="KRY52" s="286" t="s">
        <v>933</v>
      </c>
      <c r="KRZ52" s="286" t="s">
        <v>980</v>
      </c>
      <c r="KSA52" s="285" t="s">
        <v>952</v>
      </c>
      <c r="KSB52" s="285" t="s">
        <v>981</v>
      </c>
      <c r="KSC52" s="294" t="s">
        <v>982</v>
      </c>
      <c r="KSD52" s="294" t="s">
        <v>983</v>
      </c>
      <c r="KSE52" s="284">
        <v>230000000</v>
      </c>
      <c r="KSF52" s="285" t="s">
        <v>1802</v>
      </c>
      <c r="KSG52" s="286" t="s">
        <v>933</v>
      </c>
      <c r="KSH52" s="286" t="s">
        <v>980</v>
      </c>
      <c r="KSI52" s="285" t="s">
        <v>952</v>
      </c>
      <c r="KSJ52" s="285" t="s">
        <v>981</v>
      </c>
      <c r="KSK52" s="294" t="s">
        <v>982</v>
      </c>
      <c r="KSL52" s="294" t="s">
        <v>983</v>
      </c>
      <c r="KSM52" s="284">
        <v>230000000</v>
      </c>
      <c r="KSN52" s="285" t="s">
        <v>1802</v>
      </c>
      <c r="KSO52" s="286" t="s">
        <v>933</v>
      </c>
      <c r="KSP52" s="286" t="s">
        <v>980</v>
      </c>
      <c r="KSQ52" s="285" t="s">
        <v>952</v>
      </c>
      <c r="KSR52" s="285" t="s">
        <v>981</v>
      </c>
      <c r="KSS52" s="294" t="s">
        <v>982</v>
      </c>
      <c r="KST52" s="294" t="s">
        <v>983</v>
      </c>
      <c r="KSU52" s="284">
        <v>230000000</v>
      </c>
      <c r="KSV52" s="285" t="s">
        <v>1802</v>
      </c>
      <c r="KSW52" s="286" t="s">
        <v>933</v>
      </c>
      <c r="KSX52" s="286" t="s">
        <v>980</v>
      </c>
      <c r="KSY52" s="285" t="s">
        <v>952</v>
      </c>
      <c r="KSZ52" s="285" t="s">
        <v>981</v>
      </c>
      <c r="KTA52" s="294" t="s">
        <v>982</v>
      </c>
      <c r="KTB52" s="294" t="s">
        <v>983</v>
      </c>
      <c r="KTC52" s="284">
        <v>230000000</v>
      </c>
      <c r="KTD52" s="285" t="s">
        <v>1802</v>
      </c>
      <c r="KTE52" s="286" t="s">
        <v>933</v>
      </c>
      <c r="KTF52" s="286" t="s">
        <v>980</v>
      </c>
      <c r="KTG52" s="285" t="s">
        <v>952</v>
      </c>
      <c r="KTH52" s="285" t="s">
        <v>981</v>
      </c>
      <c r="KTI52" s="294" t="s">
        <v>982</v>
      </c>
      <c r="KTJ52" s="294" t="s">
        <v>983</v>
      </c>
      <c r="KTK52" s="284">
        <v>230000000</v>
      </c>
      <c r="KTL52" s="285" t="s">
        <v>1802</v>
      </c>
      <c r="KTM52" s="286" t="s">
        <v>933</v>
      </c>
      <c r="KTN52" s="286" t="s">
        <v>980</v>
      </c>
      <c r="KTO52" s="285" t="s">
        <v>952</v>
      </c>
      <c r="KTP52" s="285" t="s">
        <v>981</v>
      </c>
      <c r="KTQ52" s="294" t="s">
        <v>982</v>
      </c>
      <c r="KTR52" s="294" t="s">
        <v>983</v>
      </c>
      <c r="KTS52" s="284">
        <v>230000000</v>
      </c>
      <c r="KTT52" s="285" t="s">
        <v>1802</v>
      </c>
      <c r="KTU52" s="286" t="s">
        <v>933</v>
      </c>
      <c r="KTV52" s="286" t="s">
        <v>980</v>
      </c>
      <c r="KTW52" s="285" t="s">
        <v>952</v>
      </c>
      <c r="KTX52" s="285" t="s">
        <v>981</v>
      </c>
      <c r="KTY52" s="294" t="s">
        <v>982</v>
      </c>
      <c r="KTZ52" s="294" t="s">
        <v>983</v>
      </c>
      <c r="KUA52" s="284">
        <v>230000000</v>
      </c>
      <c r="KUB52" s="285" t="s">
        <v>1802</v>
      </c>
      <c r="KUC52" s="286" t="s">
        <v>933</v>
      </c>
      <c r="KUD52" s="286" t="s">
        <v>980</v>
      </c>
      <c r="KUE52" s="285" t="s">
        <v>952</v>
      </c>
      <c r="KUF52" s="285" t="s">
        <v>981</v>
      </c>
      <c r="KUG52" s="294" t="s">
        <v>982</v>
      </c>
      <c r="KUH52" s="294" t="s">
        <v>983</v>
      </c>
      <c r="KUI52" s="284">
        <v>230000000</v>
      </c>
      <c r="KUJ52" s="285" t="s">
        <v>1802</v>
      </c>
      <c r="KUK52" s="286" t="s">
        <v>933</v>
      </c>
      <c r="KUL52" s="286" t="s">
        <v>980</v>
      </c>
      <c r="KUM52" s="285" t="s">
        <v>952</v>
      </c>
      <c r="KUN52" s="285" t="s">
        <v>981</v>
      </c>
      <c r="KUO52" s="294" t="s">
        <v>982</v>
      </c>
      <c r="KUP52" s="294" t="s">
        <v>983</v>
      </c>
      <c r="KUQ52" s="284">
        <v>230000000</v>
      </c>
      <c r="KUR52" s="285" t="s">
        <v>1802</v>
      </c>
      <c r="KUS52" s="286" t="s">
        <v>933</v>
      </c>
      <c r="KUT52" s="286" t="s">
        <v>980</v>
      </c>
      <c r="KUU52" s="285" t="s">
        <v>952</v>
      </c>
      <c r="KUV52" s="285" t="s">
        <v>981</v>
      </c>
      <c r="KUW52" s="294" t="s">
        <v>982</v>
      </c>
      <c r="KUX52" s="294" t="s">
        <v>983</v>
      </c>
      <c r="KUY52" s="284">
        <v>230000000</v>
      </c>
      <c r="KUZ52" s="285" t="s">
        <v>1802</v>
      </c>
      <c r="KVA52" s="286" t="s">
        <v>933</v>
      </c>
      <c r="KVB52" s="286" t="s">
        <v>980</v>
      </c>
      <c r="KVC52" s="285" t="s">
        <v>952</v>
      </c>
      <c r="KVD52" s="285" t="s">
        <v>981</v>
      </c>
      <c r="KVE52" s="294" t="s">
        <v>982</v>
      </c>
      <c r="KVF52" s="294" t="s">
        <v>983</v>
      </c>
      <c r="KVG52" s="284">
        <v>230000000</v>
      </c>
      <c r="KVH52" s="285" t="s">
        <v>1802</v>
      </c>
      <c r="KVI52" s="286" t="s">
        <v>933</v>
      </c>
      <c r="KVJ52" s="286" t="s">
        <v>980</v>
      </c>
      <c r="KVK52" s="285" t="s">
        <v>952</v>
      </c>
      <c r="KVL52" s="285" t="s">
        <v>981</v>
      </c>
      <c r="KVM52" s="294" t="s">
        <v>982</v>
      </c>
      <c r="KVN52" s="294" t="s">
        <v>983</v>
      </c>
      <c r="KVO52" s="284">
        <v>230000000</v>
      </c>
      <c r="KVP52" s="285" t="s">
        <v>1802</v>
      </c>
      <c r="KVQ52" s="286" t="s">
        <v>933</v>
      </c>
      <c r="KVR52" s="286" t="s">
        <v>980</v>
      </c>
      <c r="KVS52" s="285" t="s">
        <v>952</v>
      </c>
      <c r="KVT52" s="285" t="s">
        <v>981</v>
      </c>
      <c r="KVU52" s="294" t="s">
        <v>982</v>
      </c>
      <c r="KVV52" s="294" t="s">
        <v>983</v>
      </c>
      <c r="KVW52" s="284">
        <v>230000000</v>
      </c>
      <c r="KVX52" s="285" t="s">
        <v>1802</v>
      </c>
      <c r="KVY52" s="286" t="s">
        <v>933</v>
      </c>
      <c r="KVZ52" s="286" t="s">
        <v>980</v>
      </c>
      <c r="KWA52" s="285" t="s">
        <v>952</v>
      </c>
      <c r="KWB52" s="285" t="s">
        <v>981</v>
      </c>
      <c r="KWC52" s="294" t="s">
        <v>982</v>
      </c>
      <c r="KWD52" s="294" t="s">
        <v>983</v>
      </c>
      <c r="KWE52" s="284">
        <v>230000000</v>
      </c>
      <c r="KWF52" s="285" t="s">
        <v>1802</v>
      </c>
      <c r="KWG52" s="286" t="s">
        <v>933</v>
      </c>
      <c r="KWH52" s="286" t="s">
        <v>980</v>
      </c>
      <c r="KWI52" s="285" t="s">
        <v>952</v>
      </c>
      <c r="KWJ52" s="285" t="s">
        <v>981</v>
      </c>
      <c r="KWK52" s="294" t="s">
        <v>982</v>
      </c>
      <c r="KWL52" s="294" t="s">
        <v>983</v>
      </c>
      <c r="KWM52" s="284">
        <v>230000000</v>
      </c>
      <c r="KWN52" s="285" t="s">
        <v>1802</v>
      </c>
      <c r="KWO52" s="286" t="s">
        <v>933</v>
      </c>
      <c r="KWP52" s="286" t="s">
        <v>980</v>
      </c>
      <c r="KWQ52" s="285" t="s">
        <v>952</v>
      </c>
      <c r="KWR52" s="285" t="s">
        <v>981</v>
      </c>
      <c r="KWS52" s="294" t="s">
        <v>982</v>
      </c>
      <c r="KWT52" s="294" t="s">
        <v>983</v>
      </c>
      <c r="KWU52" s="284">
        <v>230000000</v>
      </c>
      <c r="KWV52" s="285" t="s">
        <v>1802</v>
      </c>
      <c r="KWW52" s="286" t="s">
        <v>933</v>
      </c>
      <c r="KWX52" s="286" t="s">
        <v>980</v>
      </c>
      <c r="KWY52" s="285" t="s">
        <v>952</v>
      </c>
      <c r="KWZ52" s="285" t="s">
        <v>981</v>
      </c>
      <c r="KXA52" s="294" t="s">
        <v>982</v>
      </c>
      <c r="KXB52" s="294" t="s">
        <v>983</v>
      </c>
      <c r="KXC52" s="284">
        <v>230000000</v>
      </c>
      <c r="KXD52" s="285" t="s">
        <v>1802</v>
      </c>
      <c r="KXE52" s="286" t="s">
        <v>933</v>
      </c>
      <c r="KXF52" s="286" t="s">
        <v>980</v>
      </c>
      <c r="KXG52" s="285" t="s">
        <v>952</v>
      </c>
      <c r="KXH52" s="285" t="s">
        <v>981</v>
      </c>
      <c r="KXI52" s="294" t="s">
        <v>982</v>
      </c>
      <c r="KXJ52" s="294" t="s">
        <v>983</v>
      </c>
      <c r="KXK52" s="284">
        <v>230000000</v>
      </c>
      <c r="KXL52" s="285" t="s">
        <v>1802</v>
      </c>
      <c r="KXM52" s="286" t="s">
        <v>933</v>
      </c>
      <c r="KXN52" s="286" t="s">
        <v>980</v>
      </c>
      <c r="KXO52" s="285" t="s">
        <v>952</v>
      </c>
      <c r="KXP52" s="285" t="s">
        <v>981</v>
      </c>
      <c r="KXQ52" s="294" t="s">
        <v>982</v>
      </c>
      <c r="KXR52" s="294" t="s">
        <v>983</v>
      </c>
      <c r="KXS52" s="284">
        <v>230000000</v>
      </c>
      <c r="KXT52" s="285" t="s">
        <v>1802</v>
      </c>
      <c r="KXU52" s="286" t="s">
        <v>933</v>
      </c>
      <c r="KXV52" s="286" t="s">
        <v>980</v>
      </c>
      <c r="KXW52" s="285" t="s">
        <v>952</v>
      </c>
      <c r="KXX52" s="285" t="s">
        <v>981</v>
      </c>
      <c r="KXY52" s="294" t="s">
        <v>982</v>
      </c>
      <c r="KXZ52" s="294" t="s">
        <v>983</v>
      </c>
      <c r="KYA52" s="284">
        <v>230000000</v>
      </c>
      <c r="KYB52" s="285" t="s">
        <v>1802</v>
      </c>
      <c r="KYC52" s="286" t="s">
        <v>933</v>
      </c>
      <c r="KYD52" s="286" t="s">
        <v>980</v>
      </c>
      <c r="KYE52" s="285" t="s">
        <v>952</v>
      </c>
      <c r="KYF52" s="285" t="s">
        <v>981</v>
      </c>
      <c r="KYG52" s="294" t="s">
        <v>982</v>
      </c>
      <c r="KYH52" s="294" t="s">
        <v>983</v>
      </c>
      <c r="KYI52" s="284">
        <v>230000000</v>
      </c>
      <c r="KYJ52" s="285" t="s">
        <v>1802</v>
      </c>
      <c r="KYK52" s="286" t="s">
        <v>933</v>
      </c>
      <c r="KYL52" s="286" t="s">
        <v>980</v>
      </c>
      <c r="KYM52" s="285" t="s">
        <v>952</v>
      </c>
      <c r="KYN52" s="285" t="s">
        <v>981</v>
      </c>
      <c r="KYO52" s="294" t="s">
        <v>982</v>
      </c>
      <c r="KYP52" s="294" t="s">
        <v>983</v>
      </c>
      <c r="KYQ52" s="284">
        <v>230000000</v>
      </c>
      <c r="KYR52" s="285" t="s">
        <v>1802</v>
      </c>
      <c r="KYS52" s="286" t="s">
        <v>933</v>
      </c>
      <c r="KYT52" s="286" t="s">
        <v>980</v>
      </c>
      <c r="KYU52" s="285" t="s">
        <v>952</v>
      </c>
      <c r="KYV52" s="285" t="s">
        <v>981</v>
      </c>
      <c r="KYW52" s="294" t="s">
        <v>982</v>
      </c>
      <c r="KYX52" s="294" t="s">
        <v>983</v>
      </c>
      <c r="KYY52" s="284">
        <v>230000000</v>
      </c>
      <c r="KYZ52" s="285" t="s">
        <v>1802</v>
      </c>
      <c r="KZA52" s="286" t="s">
        <v>933</v>
      </c>
      <c r="KZB52" s="286" t="s">
        <v>980</v>
      </c>
      <c r="KZC52" s="285" t="s">
        <v>952</v>
      </c>
      <c r="KZD52" s="285" t="s">
        <v>981</v>
      </c>
      <c r="KZE52" s="294" t="s">
        <v>982</v>
      </c>
      <c r="KZF52" s="294" t="s">
        <v>983</v>
      </c>
      <c r="KZG52" s="284">
        <v>230000000</v>
      </c>
      <c r="KZH52" s="285" t="s">
        <v>1802</v>
      </c>
      <c r="KZI52" s="286" t="s">
        <v>933</v>
      </c>
      <c r="KZJ52" s="286" t="s">
        <v>980</v>
      </c>
      <c r="KZK52" s="285" t="s">
        <v>952</v>
      </c>
      <c r="KZL52" s="285" t="s">
        <v>981</v>
      </c>
      <c r="KZM52" s="294" t="s">
        <v>982</v>
      </c>
      <c r="KZN52" s="294" t="s">
        <v>983</v>
      </c>
      <c r="KZO52" s="284">
        <v>230000000</v>
      </c>
      <c r="KZP52" s="285" t="s">
        <v>1802</v>
      </c>
      <c r="KZQ52" s="286" t="s">
        <v>933</v>
      </c>
      <c r="KZR52" s="286" t="s">
        <v>980</v>
      </c>
      <c r="KZS52" s="285" t="s">
        <v>952</v>
      </c>
      <c r="KZT52" s="285" t="s">
        <v>981</v>
      </c>
      <c r="KZU52" s="294" t="s">
        <v>982</v>
      </c>
      <c r="KZV52" s="294" t="s">
        <v>983</v>
      </c>
      <c r="KZW52" s="284">
        <v>230000000</v>
      </c>
      <c r="KZX52" s="285" t="s">
        <v>1802</v>
      </c>
      <c r="KZY52" s="286" t="s">
        <v>933</v>
      </c>
      <c r="KZZ52" s="286" t="s">
        <v>980</v>
      </c>
      <c r="LAA52" s="285" t="s">
        <v>952</v>
      </c>
      <c r="LAB52" s="285" t="s">
        <v>981</v>
      </c>
      <c r="LAC52" s="294" t="s">
        <v>982</v>
      </c>
      <c r="LAD52" s="294" t="s">
        <v>983</v>
      </c>
      <c r="LAE52" s="284">
        <v>230000000</v>
      </c>
      <c r="LAF52" s="285" t="s">
        <v>1802</v>
      </c>
      <c r="LAG52" s="286" t="s">
        <v>933</v>
      </c>
      <c r="LAH52" s="286" t="s">
        <v>980</v>
      </c>
      <c r="LAI52" s="285" t="s">
        <v>952</v>
      </c>
      <c r="LAJ52" s="285" t="s">
        <v>981</v>
      </c>
      <c r="LAK52" s="294" t="s">
        <v>982</v>
      </c>
      <c r="LAL52" s="294" t="s">
        <v>983</v>
      </c>
      <c r="LAM52" s="284">
        <v>230000000</v>
      </c>
      <c r="LAN52" s="285" t="s">
        <v>1802</v>
      </c>
      <c r="LAO52" s="286" t="s">
        <v>933</v>
      </c>
      <c r="LAP52" s="286" t="s">
        <v>980</v>
      </c>
      <c r="LAQ52" s="285" t="s">
        <v>952</v>
      </c>
      <c r="LAR52" s="285" t="s">
        <v>981</v>
      </c>
      <c r="LAS52" s="294" t="s">
        <v>982</v>
      </c>
      <c r="LAT52" s="294" t="s">
        <v>983</v>
      </c>
      <c r="LAU52" s="284">
        <v>230000000</v>
      </c>
      <c r="LAV52" s="285" t="s">
        <v>1802</v>
      </c>
      <c r="LAW52" s="286" t="s">
        <v>933</v>
      </c>
      <c r="LAX52" s="286" t="s">
        <v>980</v>
      </c>
      <c r="LAY52" s="285" t="s">
        <v>952</v>
      </c>
      <c r="LAZ52" s="285" t="s">
        <v>981</v>
      </c>
      <c r="LBA52" s="294" t="s">
        <v>982</v>
      </c>
      <c r="LBB52" s="294" t="s">
        <v>983</v>
      </c>
      <c r="LBC52" s="284">
        <v>230000000</v>
      </c>
      <c r="LBD52" s="285" t="s">
        <v>1802</v>
      </c>
      <c r="LBE52" s="286" t="s">
        <v>933</v>
      </c>
      <c r="LBF52" s="286" t="s">
        <v>980</v>
      </c>
      <c r="LBG52" s="285" t="s">
        <v>952</v>
      </c>
      <c r="LBH52" s="285" t="s">
        <v>981</v>
      </c>
      <c r="LBI52" s="294" t="s">
        <v>982</v>
      </c>
      <c r="LBJ52" s="294" t="s">
        <v>983</v>
      </c>
      <c r="LBK52" s="284">
        <v>230000000</v>
      </c>
      <c r="LBL52" s="285" t="s">
        <v>1802</v>
      </c>
      <c r="LBM52" s="286" t="s">
        <v>933</v>
      </c>
      <c r="LBN52" s="286" t="s">
        <v>980</v>
      </c>
      <c r="LBO52" s="285" t="s">
        <v>952</v>
      </c>
      <c r="LBP52" s="285" t="s">
        <v>981</v>
      </c>
      <c r="LBQ52" s="294" t="s">
        <v>982</v>
      </c>
      <c r="LBR52" s="294" t="s">
        <v>983</v>
      </c>
      <c r="LBS52" s="284">
        <v>230000000</v>
      </c>
      <c r="LBT52" s="285" t="s">
        <v>1802</v>
      </c>
      <c r="LBU52" s="286" t="s">
        <v>933</v>
      </c>
      <c r="LBV52" s="286" t="s">
        <v>980</v>
      </c>
      <c r="LBW52" s="285" t="s">
        <v>952</v>
      </c>
      <c r="LBX52" s="285" t="s">
        <v>981</v>
      </c>
      <c r="LBY52" s="294" t="s">
        <v>982</v>
      </c>
      <c r="LBZ52" s="294" t="s">
        <v>983</v>
      </c>
      <c r="LCA52" s="284">
        <v>230000000</v>
      </c>
      <c r="LCB52" s="285" t="s">
        <v>1802</v>
      </c>
      <c r="LCC52" s="286" t="s">
        <v>933</v>
      </c>
      <c r="LCD52" s="286" t="s">
        <v>980</v>
      </c>
      <c r="LCE52" s="285" t="s">
        <v>952</v>
      </c>
      <c r="LCF52" s="285" t="s">
        <v>981</v>
      </c>
      <c r="LCG52" s="294" t="s">
        <v>982</v>
      </c>
      <c r="LCH52" s="294" t="s">
        <v>983</v>
      </c>
      <c r="LCI52" s="284">
        <v>230000000</v>
      </c>
      <c r="LCJ52" s="285" t="s">
        <v>1802</v>
      </c>
      <c r="LCK52" s="286" t="s">
        <v>933</v>
      </c>
      <c r="LCL52" s="286" t="s">
        <v>980</v>
      </c>
      <c r="LCM52" s="285" t="s">
        <v>952</v>
      </c>
      <c r="LCN52" s="285" t="s">
        <v>981</v>
      </c>
      <c r="LCO52" s="294" t="s">
        <v>982</v>
      </c>
      <c r="LCP52" s="294" t="s">
        <v>983</v>
      </c>
      <c r="LCQ52" s="284">
        <v>230000000</v>
      </c>
      <c r="LCR52" s="285" t="s">
        <v>1802</v>
      </c>
      <c r="LCS52" s="286" t="s">
        <v>933</v>
      </c>
      <c r="LCT52" s="286" t="s">
        <v>980</v>
      </c>
      <c r="LCU52" s="285" t="s">
        <v>952</v>
      </c>
      <c r="LCV52" s="285" t="s">
        <v>981</v>
      </c>
      <c r="LCW52" s="294" t="s">
        <v>982</v>
      </c>
      <c r="LCX52" s="294" t="s">
        <v>983</v>
      </c>
      <c r="LCY52" s="284">
        <v>230000000</v>
      </c>
      <c r="LCZ52" s="285" t="s">
        <v>1802</v>
      </c>
      <c r="LDA52" s="286" t="s">
        <v>933</v>
      </c>
      <c r="LDB52" s="286" t="s">
        <v>980</v>
      </c>
      <c r="LDC52" s="285" t="s">
        <v>952</v>
      </c>
      <c r="LDD52" s="285" t="s">
        <v>981</v>
      </c>
      <c r="LDE52" s="294" t="s">
        <v>982</v>
      </c>
      <c r="LDF52" s="294" t="s">
        <v>983</v>
      </c>
      <c r="LDG52" s="284">
        <v>230000000</v>
      </c>
      <c r="LDH52" s="285" t="s">
        <v>1802</v>
      </c>
      <c r="LDI52" s="286" t="s">
        <v>933</v>
      </c>
      <c r="LDJ52" s="286" t="s">
        <v>980</v>
      </c>
      <c r="LDK52" s="285" t="s">
        <v>952</v>
      </c>
      <c r="LDL52" s="285" t="s">
        <v>981</v>
      </c>
      <c r="LDM52" s="294" t="s">
        <v>982</v>
      </c>
      <c r="LDN52" s="294" t="s">
        <v>983</v>
      </c>
      <c r="LDO52" s="284">
        <v>230000000</v>
      </c>
      <c r="LDP52" s="285" t="s">
        <v>1802</v>
      </c>
      <c r="LDQ52" s="286" t="s">
        <v>933</v>
      </c>
      <c r="LDR52" s="286" t="s">
        <v>980</v>
      </c>
      <c r="LDS52" s="285" t="s">
        <v>952</v>
      </c>
      <c r="LDT52" s="285" t="s">
        <v>981</v>
      </c>
      <c r="LDU52" s="294" t="s">
        <v>982</v>
      </c>
      <c r="LDV52" s="294" t="s">
        <v>983</v>
      </c>
      <c r="LDW52" s="284">
        <v>230000000</v>
      </c>
      <c r="LDX52" s="285" t="s">
        <v>1802</v>
      </c>
      <c r="LDY52" s="286" t="s">
        <v>933</v>
      </c>
      <c r="LDZ52" s="286" t="s">
        <v>980</v>
      </c>
      <c r="LEA52" s="285" t="s">
        <v>952</v>
      </c>
      <c r="LEB52" s="285" t="s">
        <v>981</v>
      </c>
      <c r="LEC52" s="294" t="s">
        <v>982</v>
      </c>
      <c r="LED52" s="294" t="s">
        <v>983</v>
      </c>
      <c r="LEE52" s="284">
        <v>230000000</v>
      </c>
      <c r="LEF52" s="285" t="s">
        <v>1802</v>
      </c>
      <c r="LEG52" s="286" t="s">
        <v>933</v>
      </c>
      <c r="LEH52" s="286" t="s">
        <v>980</v>
      </c>
      <c r="LEI52" s="285" t="s">
        <v>952</v>
      </c>
      <c r="LEJ52" s="285" t="s">
        <v>981</v>
      </c>
      <c r="LEK52" s="294" t="s">
        <v>982</v>
      </c>
      <c r="LEL52" s="294" t="s">
        <v>983</v>
      </c>
      <c r="LEM52" s="284">
        <v>230000000</v>
      </c>
      <c r="LEN52" s="285" t="s">
        <v>1802</v>
      </c>
      <c r="LEO52" s="286" t="s">
        <v>933</v>
      </c>
      <c r="LEP52" s="286" t="s">
        <v>980</v>
      </c>
      <c r="LEQ52" s="285" t="s">
        <v>952</v>
      </c>
      <c r="LER52" s="285" t="s">
        <v>981</v>
      </c>
      <c r="LES52" s="294" t="s">
        <v>982</v>
      </c>
      <c r="LET52" s="294" t="s">
        <v>983</v>
      </c>
      <c r="LEU52" s="284">
        <v>230000000</v>
      </c>
      <c r="LEV52" s="285" t="s">
        <v>1802</v>
      </c>
      <c r="LEW52" s="286" t="s">
        <v>933</v>
      </c>
      <c r="LEX52" s="286" t="s">
        <v>980</v>
      </c>
      <c r="LEY52" s="285" t="s">
        <v>952</v>
      </c>
      <c r="LEZ52" s="285" t="s">
        <v>981</v>
      </c>
      <c r="LFA52" s="294" t="s">
        <v>982</v>
      </c>
      <c r="LFB52" s="294" t="s">
        <v>983</v>
      </c>
      <c r="LFC52" s="284">
        <v>230000000</v>
      </c>
      <c r="LFD52" s="285" t="s">
        <v>1802</v>
      </c>
      <c r="LFE52" s="286" t="s">
        <v>933</v>
      </c>
      <c r="LFF52" s="286" t="s">
        <v>980</v>
      </c>
      <c r="LFG52" s="285" t="s">
        <v>952</v>
      </c>
      <c r="LFH52" s="285" t="s">
        <v>981</v>
      </c>
      <c r="LFI52" s="294" t="s">
        <v>982</v>
      </c>
      <c r="LFJ52" s="294" t="s">
        <v>983</v>
      </c>
      <c r="LFK52" s="284">
        <v>230000000</v>
      </c>
      <c r="LFL52" s="285" t="s">
        <v>1802</v>
      </c>
      <c r="LFM52" s="286" t="s">
        <v>933</v>
      </c>
      <c r="LFN52" s="286" t="s">
        <v>980</v>
      </c>
      <c r="LFO52" s="285" t="s">
        <v>952</v>
      </c>
      <c r="LFP52" s="285" t="s">
        <v>981</v>
      </c>
      <c r="LFQ52" s="294" t="s">
        <v>982</v>
      </c>
      <c r="LFR52" s="294" t="s">
        <v>983</v>
      </c>
      <c r="LFS52" s="284">
        <v>230000000</v>
      </c>
      <c r="LFT52" s="285" t="s">
        <v>1802</v>
      </c>
      <c r="LFU52" s="286" t="s">
        <v>933</v>
      </c>
      <c r="LFV52" s="286" t="s">
        <v>980</v>
      </c>
      <c r="LFW52" s="285" t="s">
        <v>952</v>
      </c>
      <c r="LFX52" s="285" t="s">
        <v>981</v>
      </c>
      <c r="LFY52" s="294" t="s">
        <v>982</v>
      </c>
      <c r="LFZ52" s="294" t="s">
        <v>983</v>
      </c>
      <c r="LGA52" s="284">
        <v>230000000</v>
      </c>
      <c r="LGB52" s="285" t="s">
        <v>1802</v>
      </c>
      <c r="LGC52" s="286" t="s">
        <v>933</v>
      </c>
      <c r="LGD52" s="286" t="s">
        <v>980</v>
      </c>
      <c r="LGE52" s="285" t="s">
        <v>952</v>
      </c>
      <c r="LGF52" s="285" t="s">
        <v>981</v>
      </c>
      <c r="LGG52" s="294" t="s">
        <v>982</v>
      </c>
      <c r="LGH52" s="294" t="s">
        <v>983</v>
      </c>
      <c r="LGI52" s="284">
        <v>230000000</v>
      </c>
      <c r="LGJ52" s="285" t="s">
        <v>1802</v>
      </c>
      <c r="LGK52" s="286" t="s">
        <v>933</v>
      </c>
      <c r="LGL52" s="286" t="s">
        <v>980</v>
      </c>
      <c r="LGM52" s="285" t="s">
        <v>952</v>
      </c>
      <c r="LGN52" s="285" t="s">
        <v>981</v>
      </c>
      <c r="LGO52" s="294" t="s">
        <v>982</v>
      </c>
      <c r="LGP52" s="294" t="s">
        <v>983</v>
      </c>
      <c r="LGQ52" s="284">
        <v>230000000</v>
      </c>
      <c r="LGR52" s="285" t="s">
        <v>1802</v>
      </c>
      <c r="LGS52" s="286" t="s">
        <v>933</v>
      </c>
      <c r="LGT52" s="286" t="s">
        <v>980</v>
      </c>
      <c r="LGU52" s="285" t="s">
        <v>952</v>
      </c>
      <c r="LGV52" s="285" t="s">
        <v>981</v>
      </c>
      <c r="LGW52" s="294" t="s">
        <v>982</v>
      </c>
      <c r="LGX52" s="294" t="s">
        <v>983</v>
      </c>
      <c r="LGY52" s="284">
        <v>230000000</v>
      </c>
      <c r="LGZ52" s="285" t="s">
        <v>1802</v>
      </c>
      <c r="LHA52" s="286" t="s">
        <v>933</v>
      </c>
      <c r="LHB52" s="286" t="s">
        <v>980</v>
      </c>
      <c r="LHC52" s="285" t="s">
        <v>952</v>
      </c>
      <c r="LHD52" s="285" t="s">
        <v>981</v>
      </c>
      <c r="LHE52" s="294" t="s">
        <v>982</v>
      </c>
      <c r="LHF52" s="294" t="s">
        <v>983</v>
      </c>
      <c r="LHG52" s="284">
        <v>230000000</v>
      </c>
      <c r="LHH52" s="285" t="s">
        <v>1802</v>
      </c>
      <c r="LHI52" s="286" t="s">
        <v>933</v>
      </c>
      <c r="LHJ52" s="286" t="s">
        <v>980</v>
      </c>
      <c r="LHK52" s="285" t="s">
        <v>952</v>
      </c>
      <c r="LHL52" s="285" t="s">
        <v>981</v>
      </c>
      <c r="LHM52" s="294" t="s">
        <v>982</v>
      </c>
      <c r="LHN52" s="294" t="s">
        <v>983</v>
      </c>
      <c r="LHO52" s="284">
        <v>230000000</v>
      </c>
      <c r="LHP52" s="285" t="s">
        <v>1802</v>
      </c>
      <c r="LHQ52" s="286" t="s">
        <v>933</v>
      </c>
      <c r="LHR52" s="286" t="s">
        <v>980</v>
      </c>
      <c r="LHS52" s="285" t="s">
        <v>952</v>
      </c>
      <c r="LHT52" s="285" t="s">
        <v>981</v>
      </c>
      <c r="LHU52" s="294" t="s">
        <v>982</v>
      </c>
      <c r="LHV52" s="294" t="s">
        <v>983</v>
      </c>
      <c r="LHW52" s="284">
        <v>230000000</v>
      </c>
      <c r="LHX52" s="285" t="s">
        <v>1802</v>
      </c>
      <c r="LHY52" s="286" t="s">
        <v>933</v>
      </c>
      <c r="LHZ52" s="286" t="s">
        <v>980</v>
      </c>
      <c r="LIA52" s="285" t="s">
        <v>952</v>
      </c>
      <c r="LIB52" s="285" t="s">
        <v>981</v>
      </c>
      <c r="LIC52" s="294" t="s">
        <v>982</v>
      </c>
      <c r="LID52" s="294" t="s">
        <v>983</v>
      </c>
      <c r="LIE52" s="284">
        <v>230000000</v>
      </c>
      <c r="LIF52" s="285" t="s">
        <v>1802</v>
      </c>
      <c r="LIG52" s="286" t="s">
        <v>933</v>
      </c>
      <c r="LIH52" s="286" t="s">
        <v>980</v>
      </c>
      <c r="LII52" s="285" t="s">
        <v>952</v>
      </c>
      <c r="LIJ52" s="285" t="s">
        <v>981</v>
      </c>
      <c r="LIK52" s="294" t="s">
        <v>982</v>
      </c>
      <c r="LIL52" s="294" t="s">
        <v>983</v>
      </c>
      <c r="LIM52" s="284">
        <v>230000000</v>
      </c>
      <c r="LIN52" s="285" t="s">
        <v>1802</v>
      </c>
      <c r="LIO52" s="286" t="s">
        <v>933</v>
      </c>
      <c r="LIP52" s="286" t="s">
        <v>980</v>
      </c>
      <c r="LIQ52" s="285" t="s">
        <v>952</v>
      </c>
      <c r="LIR52" s="285" t="s">
        <v>981</v>
      </c>
      <c r="LIS52" s="294" t="s">
        <v>982</v>
      </c>
      <c r="LIT52" s="294" t="s">
        <v>983</v>
      </c>
      <c r="LIU52" s="284">
        <v>230000000</v>
      </c>
      <c r="LIV52" s="285" t="s">
        <v>1802</v>
      </c>
      <c r="LIW52" s="286" t="s">
        <v>933</v>
      </c>
      <c r="LIX52" s="286" t="s">
        <v>980</v>
      </c>
      <c r="LIY52" s="285" t="s">
        <v>952</v>
      </c>
      <c r="LIZ52" s="285" t="s">
        <v>981</v>
      </c>
      <c r="LJA52" s="294" t="s">
        <v>982</v>
      </c>
      <c r="LJB52" s="294" t="s">
        <v>983</v>
      </c>
      <c r="LJC52" s="284">
        <v>230000000</v>
      </c>
      <c r="LJD52" s="285" t="s">
        <v>1802</v>
      </c>
      <c r="LJE52" s="286" t="s">
        <v>933</v>
      </c>
      <c r="LJF52" s="286" t="s">
        <v>980</v>
      </c>
      <c r="LJG52" s="285" t="s">
        <v>952</v>
      </c>
      <c r="LJH52" s="285" t="s">
        <v>981</v>
      </c>
      <c r="LJI52" s="294" t="s">
        <v>982</v>
      </c>
      <c r="LJJ52" s="294" t="s">
        <v>983</v>
      </c>
      <c r="LJK52" s="284">
        <v>230000000</v>
      </c>
      <c r="LJL52" s="285" t="s">
        <v>1802</v>
      </c>
      <c r="LJM52" s="286" t="s">
        <v>933</v>
      </c>
      <c r="LJN52" s="286" t="s">
        <v>980</v>
      </c>
      <c r="LJO52" s="285" t="s">
        <v>952</v>
      </c>
      <c r="LJP52" s="285" t="s">
        <v>981</v>
      </c>
      <c r="LJQ52" s="294" t="s">
        <v>982</v>
      </c>
      <c r="LJR52" s="294" t="s">
        <v>983</v>
      </c>
      <c r="LJS52" s="284">
        <v>230000000</v>
      </c>
      <c r="LJT52" s="285" t="s">
        <v>1802</v>
      </c>
      <c r="LJU52" s="286" t="s">
        <v>933</v>
      </c>
      <c r="LJV52" s="286" t="s">
        <v>980</v>
      </c>
      <c r="LJW52" s="285" t="s">
        <v>952</v>
      </c>
      <c r="LJX52" s="285" t="s">
        <v>981</v>
      </c>
      <c r="LJY52" s="294" t="s">
        <v>982</v>
      </c>
      <c r="LJZ52" s="294" t="s">
        <v>983</v>
      </c>
      <c r="LKA52" s="284">
        <v>230000000</v>
      </c>
      <c r="LKB52" s="285" t="s">
        <v>1802</v>
      </c>
      <c r="LKC52" s="286" t="s">
        <v>933</v>
      </c>
      <c r="LKD52" s="286" t="s">
        <v>980</v>
      </c>
      <c r="LKE52" s="285" t="s">
        <v>952</v>
      </c>
      <c r="LKF52" s="285" t="s">
        <v>981</v>
      </c>
      <c r="LKG52" s="294" t="s">
        <v>982</v>
      </c>
      <c r="LKH52" s="294" t="s">
        <v>983</v>
      </c>
      <c r="LKI52" s="284">
        <v>230000000</v>
      </c>
      <c r="LKJ52" s="285" t="s">
        <v>1802</v>
      </c>
      <c r="LKK52" s="286" t="s">
        <v>933</v>
      </c>
      <c r="LKL52" s="286" t="s">
        <v>980</v>
      </c>
      <c r="LKM52" s="285" t="s">
        <v>952</v>
      </c>
      <c r="LKN52" s="285" t="s">
        <v>981</v>
      </c>
      <c r="LKO52" s="294" t="s">
        <v>982</v>
      </c>
      <c r="LKP52" s="294" t="s">
        <v>983</v>
      </c>
      <c r="LKQ52" s="284">
        <v>230000000</v>
      </c>
      <c r="LKR52" s="285" t="s">
        <v>1802</v>
      </c>
      <c r="LKS52" s="286" t="s">
        <v>933</v>
      </c>
      <c r="LKT52" s="286" t="s">
        <v>980</v>
      </c>
      <c r="LKU52" s="285" t="s">
        <v>952</v>
      </c>
      <c r="LKV52" s="285" t="s">
        <v>981</v>
      </c>
      <c r="LKW52" s="294" t="s">
        <v>982</v>
      </c>
      <c r="LKX52" s="294" t="s">
        <v>983</v>
      </c>
      <c r="LKY52" s="284">
        <v>230000000</v>
      </c>
      <c r="LKZ52" s="285" t="s">
        <v>1802</v>
      </c>
      <c r="LLA52" s="286" t="s">
        <v>933</v>
      </c>
      <c r="LLB52" s="286" t="s">
        <v>980</v>
      </c>
      <c r="LLC52" s="285" t="s">
        <v>952</v>
      </c>
      <c r="LLD52" s="285" t="s">
        <v>981</v>
      </c>
      <c r="LLE52" s="294" t="s">
        <v>982</v>
      </c>
      <c r="LLF52" s="294" t="s">
        <v>983</v>
      </c>
      <c r="LLG52" s="284">
        <v>230000000</v>
      </c>
      <c r="LLH52" s="285" t="s">
        <v>1802</v>
      </c>
      <c r="LLI52" s="286" t="s">
        <v>933</v>
      </c>
      <c r="LLJ52" s="286" t="s">
        <v>980</v>
      </c>
      <c r="LLK52" s="285" t="s">
        <v>952</v>
      </c>
      <c r="LLL52" s="285" t="s">
        <v>981</v>
      </c>
      <c r="LLM52" s="294" t="s">
        <v>982</v>
      </c>
      <c r="LLN52" s="294" t="s">
        <v>983</v>
      </c>
      <c r="LLO52" s="284">
        <v>230000000</v>
      </c>
      <c r="LLP52" s="285" t="s">
        <v>1802</v>
      </c>
      <c r="LLQ52" s="286" t="s">
        <v>933</v>
      </c>
      <c r="LLR52" s="286" t="s">
        <v>980</v>
      </c>
      <c r="LLS52" s="285" t="s">
        <v>952</v>
      </c>
      <c r="LLT52" s="285" t="s">
        <v>981</v>
      </c>
      <c r="LLU52" s="294" t="s">
        <v>982</v>
      </c>
      <c r="LLV52" s="294" t="s">
        <v>983</v>
      </c>
      <c r="LLW52" s="284">
        <v>230000000</v>
      </c>
      <c r="LLX52" s="285" t="s">
        <v>1802</v>
      </c>
      <c r="LLY52" s="286" t="s">
        <v>933</v>
      </c>
      <c r="LLZ52" s="286" t="s">
        <v>980</v>
      </c>
      <c r="LMA52" s="285" t="s">
        <v>952</v>
      </c>
      <c r="LMB52" s="285" t="s">
        <v>981</v>
      </c>
      <c r="LMC52" s="294" t="s">
        <v>982</v>
      </c>
      <c r="LMD52" s="294" t="s">
        <v>983</v>
      </c>
      <c r="LME52" s="284">
        <v>230000000</v>
      </c>
      <c r="LMF52" s="285" t="s">
        <v>1802</v>
      </c>
      <c r="LMG52" s="286" t="s">
        <v>933</v>
      </c>
      <c r="LMH52" s="286" t="s">
        <v>980</v>
      </c>
      <c r="LMI52" s="285" t="s">
        <v>952</v>
      </c>
      <c r="LMJ52" s="285" t="s">
        <v>981</v>
      </c>
      <c r="LMK52" s="294" t="s">
        <v>982</v>
      </c>
      <c r="LML52" s="294" t="s">
        <v>983</v>
      </c>
      <c r="LMM52" s="284">
        <v>230000000</v>
      </c>
      <c r="LMN52" s="285" t="s">
        <v>1802</v>
      </c>
      <c r="LMO52" s="286" t="s">
        <v>933</v>
      </c>
      <c r="LMP52" s="286" t="s">
        <v>980</v>
      </c>
      <c r="LMQ52" s="285" t="s">
        <v>952</v>
      </c>
      <c r="LMR52" s="285" t="s">
        <v>981</v>
      </c>
      <c r="LMS52" s="294" t="s">
        <v>982</v>
      </c>
      <c r="LMT52" s="294" t="s">
        <v>983</v>
      </c>
      <c r="LMU52" s="284">
        <v>230000000</v>
      </c>
      <c r="LMV52" s="285" t="s">
        <v>1802</v>
      </c>
      <c r="LMW52" s="286" t="s">
        <v>933</v>
      </c>
      <c r="LMX52" s="286" t="s">
        <v>980</v>
      </c>
      <c r="LMY52" s="285" t="s">
        <v>952</v>
      </c>
      <c r="LMZ52" s="285" t="s">
        <v>981</v>
      </c>
      <c r="LNA52" s="294" t="s">
        <v>982</v>
      </c>
      <c r="LNB52" s="294" t="s">
        <v>983</v>
      </c>
      <c r="LNC52" s="284">
        <v>230000000</v>
      </c>
      <c r="LND52" s="285" t="s">
        <v>1802</v>
      </c>
      <c r="LNE52" s="286" t="s">
        <v>933</v>
      </c>
      <c r="LNF52" s="286" t="s">
        <v>980</v>
      </c>
      <c r="LNG52" s="285" t="s">
        <v>952</v>
      </c>
      <c r="LNH52" s="285" t="s">
        <v>981</v>
      </c>
      <c r="LNI52" s="294" t="s">
        <v>982</v>
      </c>
      <c r="LNJ52" s="294" t="s">
        <v>983</v>
      </c>
      <c r="LNK52" s="284">
        <v>230000000</v>
      </c>
      <c r="LNL52" s="285" t="s">
        <v>1802</v>
      </c>
      <c r="LNM52" s="286" t="s">
        <v>933</v>
      </c>
      <c r="LNN52" s="286" t="s">
        <v>980</v>
      </c>
      <c r="LNO52" s="285" t="s">
        <v>952</v>
      </c>
      <c r="LNP52" s="285" t="s">
        <v>981</v>
      </c>
      <c r="LNQ52" s="294" t="s">
        <v>982</v>
      </c>
      <c r="LNR52" s="294" t="s">
        <v>983</v>
      </c>
      <c r="LNS52" s="284">
        <v>230000000</v>
      </c>
      <c r="LNT52" s="285" t="s">
        <v>1802</v>
      </c>
      <c r="LNU52" s="286" t="s">
        <v>933</v>
      </c>
      <c r="LNV52" s="286" t="s">
        <v>980</v>
      </c>
      <c r="LNW52" s="285" t="s">
        <v>952</v>
      </c>
      <c r="LNX52" s="285" t="s">
        <v>981</v>
      </c>
      <c r="LNY52" s="294" t="s">
        <v>982</v>
      </c>
      <c r="LNZ52" s="294" t="s">
        <v>983</v>
      </c>
      <c r="LOA52" s="284">
        <v>230000000</v>
      </c>
      <c r="LOB52" s="285" t="s">
        <v>1802</v>
      </c>
      <c r="LOC52" s="286" t="s">
        <v>933</v>
      </c>
      <c r="LOD52" s="286" t="s">
        <v>980</v>
      </c>
      <c r="LOE52" s="285" t="s">
        <v>952</v>
      </c>
      <c r="LOF52" s="285" t="s">
        <v>981</v>
      </c>
      <c r="LOG52" s="294" t="s">
        <v>982</v>
      </c>
      <c r="LOH52" s="294" t="s">
        <v>983</v>
      </c>
      <c r="LOI52" s="284">
        <v>230000000</v>
      </c>
      <c r="LOJ52" s="285" t="s">
        <v>1802</v>
      </c>
      <c r="LOK52" s="286" t="s">
        <v>933</v>
      </c>
      <c r="LOL52" s="286" t="s">
        <v>980</v>
      </c>
      <c r="LOM52" s="285" t="s">
        <v>952</v>
      </c>
      <c r="LON52" s="285" t="s">
        <v>981</v>
      </c>
      <c r="LOO52" s="294" t="s">
        <v>982</v>
      </c>
      <c r="LOP52" s="294" t="s">
        <v>983</v>
      </c>
      <c r="LOQ52" s="284">
        <v>230000000</v>
      </c>
      <c r="LOR52" s="285" t="s">
        <v>1802</v>
      </c>
      <c r="LOS52" s="286" t="s">
        <v>933</v>
      </c>
      <c r="LOT52" s="286" t="s">
        <v>980</v>
      </c>
      <c r="LOU52" s="285" t="s">
        <v>952</v>
      </c>
      <c r="LOV52" s="285" t="s">
        <v>981</v>
      </c>
      <c r="LOW52" s="294" t="s">
        <v>982</v>
      </c>
      <c r="LOX52" s="294" t="s">
        <v>983</v>
      </c>
      <c r="LOY52" s="284">
        <v>230000000</v>
      </c>
      <c r="LOZ52" s="285" t="s">
        <v>1802</v>
      </c>
      <c r="LPA52" s="286" t="s">
        <v>933</v>
      </c>
      <c r="LPB52" s="286" t="s">
        <v>980</v>
      </c>
      <c r="LPC52" s="285" t="s">
        <v>952</v>
      </c>
      <c r="LPD52" s="285" t="s">
        <v>981</v>
      </c>
      <c r="LPE52" s="294" t="s">
        <v>982</v>
      </c>
      <c r="LPF52" s="294" t="s">
        <v>983</v>
      </c>
      <c r="LPG52" s="284">
        <v>230000000</v>
      </c>
      <c r="LPH52" s="285" t="s">
        <v>1802</v>
      </c>
      <c r="LPI52" s="286" t="s">
        <v>933</v>
      </c>
      <c r="LPJ52" s="286" t="s">
        <v>980</v>
      </c>
      <c r="LPK52" s="285" t="s">
        <v>952</v>
      </c>
      <c r="LPL52" s="285" t="s">
        <v>981</v>
      </c>
      <c r="LPM52" s="294" t="s">
        <v>982</v>
      </c>
      <c r="LPN52" s="294" t="s">
        <v>983</v>
      </c>
      <c r="LPO52" s="284">
        <v>230000000</v>
      </c>
      <c r="LPP52" s="285" t="s">
        <v>1802</v>
      </c>
      <c r="LPQ52" s="286" t="s">
        <v>933</v>
      </c>
      <c r="LPR52" s="286" t="s">
        <v>980</v>
      </c>
      <c r="LPS52" s="285" t="s">
        <v>952</v>
      </c>
      <c r="LPT52" s="285" t="s">
        <v>981</v>
      </c>
      <c r="LPU52" s="294" t="s">
        <v>982</v>
      </c>
      <c r="LPV52" s="294" t="s">
        <v>983</v>
      </c>
      <c r="LPW52" s="284">
        <v>230000000</v>
      </c>
      <c r="LPX52" s="285" t="s">
        <v>1802</v>
      </c>
      <c r="LPY52" s="286" t="s">
        <v>933</v>
      </c>
      <c r="LPZ52" s="286" t="s">
        <v>980</v>
      </c>
      <c r="LQA52" s="285" t="s">
        <v>952</v>
      </c>
      <c r="LQB52" s="285" t="s">
        <v>981</v>
      </c>
      <c r="LQC52" s="294" t="s">
        <v>982</v>
      </c>
      <c r="LQD52" s="294" t="s">
        <v>983</v>
      </c>
      <c r="LQE52" s="284">
        <v>230000000</v>
      </c>
      <c r="LQF52" s="285" t="s">
        <v>1802</v>
      </c>
      <c r="LQG52" s="286" t="s">
        <v>933</v>
      </c>
      <c r="LQH52" s="286" t="s">
        <v>980</v>
      </c>
      <c r="LQI52" s="285" t="s">
        <v>952</v>
      </c>
      <c r="LQJ52" s="285" t="s">
        <v>981</v>
      </c>
      <c r="LQK52" s="294" t="s">
        <v>982</v>
      </c>
      <c r="LQL52" s="294" t="s">
        <v>983</v>
      </c>
      <c r="LQM52" s="284">
        <v>230000000</v>
      </c>
      <c r="LQN52" s="285" t="s">
        <v>1802</v>
      </c>
      <c r="LQO52" s="286" t="s">
        <v>933</v>
      </c>
      <c r="LQP52" s="286" t="s">
        <v>980</v>
      </c>
      <c r="LQQ52" s="285" t="s">
        <v>952</v>
      </c>
      <c r="LQR52" s="285" t="s">
        <v>981</v>
      </c>
      <c r="LQS52" s="294" t="s">
        <v>982</v>
      </c>
      <c r="LQT52" s="294" t="s">
        <v>983</v>
      </c>
      <c r="LQU52" s="284">
        <v>230000000</v>
      </c>
      <c r="LQV52" s="285" t="s">
        <v>1802</v>
      </c>
      <c r="LQW52" s="286" t="s">
        <v>933</v>
      </c>
      <c r="LQX52" s="286" t="s">
        <v>980</v>
      </c>
      <c r="LQY52" s="285" t="s">
        <v>952</v>
      </c>
      <c r="LQZ52" s="285" t="s">
        <v>981</v>
      </c>
      <c r="LRA52" s="294" t="s">
        <v>982</v>
      </c>
      <c r="LRB52" s="294" t="s">
        <v>983</v>
      </c>
      <c r="LRC52" s="284">
        <v>230000000</v>
      </c>
      <c r="LRD52" s="285" t="s">
        <v>1802</v>
      </c>
      <c r="LRE52" s="286" t="s">
        <v>933</v>
      </c>
      <c r="LRF52" s="286" t="s">
        <v>980</v>
      </c>
      <c r="LRG52" s="285" t="s">
        <v>952</v>
      </c>
      <c r="LRH52" s="285" t="s">
        <v>981</v>
      </c>
      <c r="LRI52" s="294" t="s">
        <v>982</v>
      </c>
      <c r="LRJ52" s="294" t="s">
        <v>983</v>
      </c>
      <c r="LRK52" s="284">
        <v>230000000</v>
      </c>
      <c r="LRL52" s="285" t="s">
        <v>1802</v>
      </c>
      <c r="LRM52" s="286" t="s">
        <v>933</v>
      </c>
      <c r="LRN52" s="286" t="s">
        <v>980</v>
      </c>
      <c r="LRO52" s="285" t="s">
        <v>952</v>
      </c>
      <c r="LRP52" s="285" t="s">
        <v>981</v>
      </c>
      <c r="LRQ52" s="294" t="s">
        <v>982</v>
      </c>
      <c r="LRR52" s="294" t="s">
        <v>983</v>
      </c>
      <c r="LRS52" s="284">
        <v>230000000</v>
      </c>
      <c r="LRT52" s="285" t="s">
        <v>1802</v>
      </c>
      <c r="LRU52" s="286" t="s">
        <v>933</v>
      </c>
      <c r="LRV52" s="286" t="s">
        <v>980</v>
      </c>
      <c r="LRW52" s="285" t="s">
        <v>952</v>
      </c>
      <c r="LRX52" s="285" t="s">
        <v>981</v>
      </c>
      <c r="LRY52" s="294" t="s">
        <v>982</v>
      </c>
      <c r="LRZ52" s="294" t="s">
        <v>983</v>
      </c>
      <c r="LSA52" s="284">
        <v>230000000</v>
      </c>
      <c r="LSB52" s="285" t="s">
        <v>1802</v>
      </c>
      <c r="LSC52" s="286" t="s">
        <v>933</v>
      </c>
      <c r="LSD52" s="286" t="s">
        <v>980</v>
      </c>
      <c r="LSE52" s="285" t="s">
        <v>952</v>
      </c>
      <c r="LSF52" s="285" t="s">
        <v>981</v>
      </c>
      <c r="LSG52" s="294" t="s">
        <v>982</v>
      </c>
      <c r="LSH52" s="294" t="s">
        <v>983</v>
      </c>
      <c r="LSI52" s="284">
        <v>230000000</v>
      </c>
      <c r="LSJ52" s="285" t="s">
        <v>1802</v>
      </c>
      <c r="LSK52" s="286" t="s">
        <v>933</v>
      </c>
      <c r="LSL52" s="286" t="s">
        <v>980</v>
      </c>
      <c r="LSM52" s="285" t="s">
        <v>952</v>
      </c>
      <c r="LSN52" s="285" t="s">
        <v>981</v>
      </c>
      <c r="LSO52" s="294" t="s">
        <v>982</v>
      </c>
      <c r="LSP52" s="294" t="s">
        <v>983</v>
      </c>
      <c r="LSQ52" s="284">
        <v>230000000</v>
      </c>
      <c r="LSR52" s="285" t="s">
        <v>1802</v>
      </c>
      <c r="LSS52" s="286" t="s">
        <v>933</v>
      </c>
      <c r="LST52" s="286" t="s">
        <v>980</v>
      </c>
      <c r="LSU52" s="285" t="s">
        <v>952</v>
      </c>
      <c r="LSV52" s="285" t="s">
        <v>981</v>
      </c>
      <c r="LSW52" s="294" t="s">
        <v>982</v>
      </c>
      <c r="LSX52" s="294" t="s">
        <v>983</v>
      </c>
      <c r="LSY52" s="284">
        <v>230000000</v>
      </c>
      <c r="LSZ52" s="285" t="s">
        <v>1802</v>
      </c>
      <c r="LTA52" s="286" t="s">
        <v>933</v>
      </c>
      <c r="LTB52" s="286" t="s">
        <v>980</v>
      </c>
      <c r="LTC52" s="285" t="s">
        <v>952</v>
      </c>
      <c r="LTD52" s="285" t="s">
        <v>981</v>
      </c>
      <c r="LTE52" s="294" t="s">
        <v>982</v>
      </c>
      <c r="LTF52" s="294" t="s">
        <v>983</v>
      </c>
      <c r="LTG52" s="284">
        <v>230000000</v>
      </c>
      <c r="LTH52" s="285" t="s">
        <v>1802</v>
      </c>
      <c r="LTI52" s="286" t="s">
        <v>933</v>
      </c>
      <c r="LTJ52" s="286" t="s">
        <v>980</v>
      </c>
      <c r="LTK52" s="285" t="s">
        <v>952</v>
      </c>
      <c r="LTL52" s="285" t="s">
        <v>981</v>
      </c>
      <c r="LTM52" s="294" t="s">
        <v>982</v>
      </c>
      <c r="LTN52" s="294" t="s">
        <v>983</v>
      </c>
      <c r="LTO52" s="284">
        <v>230000000</v>
      </c>
      <c r="LTP52" s="285" t="s">
        <v>1802</v>
      </c>
      <c r="LTQ52" s="286" t="s">
        <v>933</v>
      </c>
      <c r="LTR52" s="286" t="s">
        <v>980</v>
      </c>
      <c r="LTS52" s="285" t="s">
        <v>952</v>
      </c>
      <c r="LTT52" s="285" t="s">
        <v>981</v>
      </c>
      <c r="LTU52" s="294" t="s">
        <v>982</v>
      </c>
      <c r="LTV52" s="294" t="s">
        <v>983</v>
      </c>
      <c r="LTW52" s="284">
        <v>230000000</v>
      </c>
      <c r="LTX52" s="285" t="s">
        <v>1802</v>
      </c>
      <c r="LTY52" s="286" t="s">
        <v>933</v>
      </c>
      <c r="LTZ52" s="286" t="s">
        <v>980</v>
      </c>
      <c r="LUA52" s="285" t="s">
        <v>952</v>
      </c>
      <c r="LUB52" s="285" t="s">
        <v>981</v>
      </c>
      <c r="LUC52" s="294" t="s">
        <v>982</v>
      </c>
      <c r="LUD52" s="294" t="s">
        <v>983</v>
      </c>
      <c r="LUE52" s="284">
        <v>230000000</v>
      </c>
      <c r="LUF52" s="285" t="s">
        <v>1802</v>
      </c>
      <c r="LUG52" s="286" t="s">
        <v>933</v>
      </c>
      <c r="LUH52" s="286" t="s">
        <v>980</v>
      </c>
      <c r="LUI52" s="285" t="s">
        <v>952</v>
      </c>
      <c r="LUJ52" s="285" t="s">
        <v>981</v>
      </c>
      <c r="LUK52" s="294" t="s">
        <v>982</v>
      </c>
      <c r="LUL52" s="294" t="s">
        <v>983</v>
      </c>
      <c r="LUM52" s="284">
        <v>230000000</v>
      </c>
      <c r="LUN52" s="285" t="s">
        <v>1802</v>
      </c>
      <c r="LUO52" s="286" t="s">
        <v>933</v>
      </c>
      <c r="LUP52" s="286" t="s">
        <v>980</v>
      </c>
      <c r="LUQ52" s="285" t="s">
        <v>952</v>
      </c>
      <c r="LUR52" s="285" t="s">
        <v>981</v>
      </c>
      <c r="LUS52" s="294" t="s">
        <v>982</v>
      </c>
      <c r="LUT52" s="294" t="s">
        <v>983</v>
      </c>
      <c r="LUU52" s="284">
        <v>230000000</v>
      </c>
      <c r="LUV52" s="285" t="s">
        <v>1802</v>
      </c>
      <c r="LUW52" s="286" t="s">
        <v>933</v>
      </c>
      <c r="LUX52" s="286" t="s">
        <v>980</v>
      </c>
      <c r="LUY52" s="285" t="s">
        <v>952</v>
      </c>
      <c r="LUZ52" s="285" t="s">
        <v>981</v>
      </c>
      <c r="LVA52" s="294" t="s">
        <v>982</v>
      </c>
      <c r="LVB52" s="294" t="s">
        <v>983</v>
      </c>
      <c r="LVC52" s="284">
        <v>230000000</v>
      </c>
      <c r="LVD52" s="285" t="s">
        <v>1802</v>
      </c>
      <c r="LVE52" s="286" t="s">
        <v>933</v>
      </c>
      <c r="LVF52" s="286" t="s">
        <v>980</v>
      </c>
      <c r="LVG52" s="285" t="s">
        <v>952</v>
      </c>
      <c r="LVH52" s="285" t="s">
        <v>981</v>
      </c>
      <c r="LVI52" s="294" t="s">
        <v>982</v>
      </c>
      <c r="LVJ52" s="294" t="s">
        <v>983</v>
      </c>
      <c r="LVK52" s="284">
        <v>230000000</v>
      </c>
      <c r="LVL52" s="285" t="s">
        <v>1802</v>
      </c>
      <c r="LVM52" s="286" t="s">
        <v>933</v>
      </c>
      <c r="LVN52" s="286" t="s">
        <v>980</v>
      </c>
      <c r="LVO52" s="285" t="s">
        <v>952</v>
      </c>
      <c r="LVP52" s="285" t="s">
        <v>981</v>
      </c>
      <c r="LVQ52" s="294" t="s">
        <v>982</v>
      </c>
      <c r="LVR52" s="294" t="s">
        <v>983</v>
      </c>
      <c r="LVS52" s="284">
        <v>230000000</v>
      </c>
      <c r="LVT52" s="285" t="s">
        <v>1802</v>
      </c>
      <c r="LVU52" s="286" t="s">
        <v>933</v>
      </c>
      <c r="LVV52" s="286" t="s">
        <v>980</v>
      </c>
      <c r="LVW52" s="285" t="s">
        <v>952</v>
      </c>
      <c r="LVX52" s="285" t="s">
        <v>981</v>
      </c>
      <c r="LVY52" s="294" t="s">
        <v>982</v>
      </c>
      <c r="LVZ52" s="294" t="s">
        <v>983</v>
      </c>
      <c r="LWA52" s="284">
        <v>230000000</v>
      </c>
      <c r="LWB52" s="285" t="s">
        <v>1802</v>
      </c>
      <c r="LWC52" s="286" t="s">
        <v>933</v>
      </c>
      <c r="LWD52" s="286" t="s">
        <v>980</v>
      </c>
      <c r="LWE52" s="285" t="s">
        <v>952</v>
      </c>
      <c r="LWF52" s="285" t="s">
        <v>981</v>
      </c>
      <c r="LWG52" s="294" t="s">
        <v>982</v>
      </c>
      <c r="LWH52" s="294" t="s">
        <v>983</v>
      </c>
      <c r="LWI52" s="284">
        <v>230000000</v>
      </c>
      <c r="LWJ52" s="285" t="s">
        <v>1802</v>
      </c>
      <c r="LWK52" s="286" t="s">
        <v>933</v>
      </c>
      <c r="LWL52" s="286" t="s">
        <v>980</v>
      </c>
      <c r="LWM52" s="285" t="s">
        <v>952</v>
      </c>
      <c r="LWN52" s="285" t="s">
        <v>981</v>
      </c>
      <c r="LWO52" s="294" t="s">
        <v>982</v>
      </c>
      <c r="LWP52" s="294" t="s">
        <v>983</v>
      </c>
      <c r="LWQ52" s="284">
        <v>230000000</v>
      </c>
      <c r="LWR52" s="285" t="s">
        <v>1802</v>
      </c>
      <c r="LWS52" s="286" t="s">
        <v>933</v>
      </c>
      <c r="LWT52" s="286" t="s">
        <v>980</v>
      </c>
      <c r="LWU52" s="285" t="s">
        <v>952</v>
      </c>
      <c r="LWV52" s="285" t="s">
        <v>981</v>
      </c>
      <c r="LWW52" s="294" t="s">
        <v>982</v>
      </c>
      <c r="LWX52" s="294" t="s">
        <v>983</v>
      </c>
      <c r="LWY52" s="284">
        <v>230000000</v>
      </c>
      <c r="LWZ52" s="285" t="s">
        <v>1802</v>
      </c>
      <c r="LXA52" s="286" t="s">
        <v>933</v>
      </c>
      <c r="LXB52" s="286" t="s">
        <v>980</v>
      </c>
      <c r="LXC52" s="285" t="s">
        <v>952</v>
      </c>
      <c r="LXD52" s="285" t="s">
        <v>981</v>
      </c>
      <c r="LXE52" s="294" t="s">
        <v>982</v>
      </c>
      <c r="LXF52" s="294" t="s">
        <v>983</v>
      </c>
      <c r="LXG52" s="284">
        <v>230000000</v>
      </c>
      <c r="LXH52" s="285" t="s">
        <v>1802</v>
      </c>
      <c r="LXI52" s="286" t="s">
        <v>933</v>
      </c>
      <c r="LXJ52" s="286" t="s">
        <v>980</v>
      </c>
      <c r="LXK52" s="285" t="s">
        <v>952</v>
      </c>
      <c r="LXL52" s="285" t="s">
        <v>981</v>
      </c>
      <c r="LXM52" s="294" t="s">
        <v>982</v>
      </c>
      <c r="LXN52" s="294" t="s">
        <v>983</v>
      </c>
      <c r="LXO52" s="284">
        <v>230000000</v>
      </c>
      <c r="LXP52" s="285" t="s">
        <v>1802</v>
      </c>
      <c r="LXQ52" s="286" t="s">
        <v>933</v>
      </c>
      <c r="LXR52" s="286" t="s">
        <v>980</v>
      </c>
      <c r="LXS52" s="285" t="s">
        <v>952</v>
      </c>
      <c r="LXT52" s="285" t="s">
        <v>981</v>
      </c>
      <c r="LXU52" s="294" t="s">
        <v>982</v>
      </c>
      <c r="LXV52" s="294" t="s">
        <v>983</v>
      </c>
      <c r="LXW52" s="284">
        <v>230000000</v>
      </c>
      <c r="LXX52" s="285" t="s">
        <v>1802</v>
      </c>
      <c r="LXY52" s="286" t="s">
        <v>933</v>
      </c>
      <c r="LXZ52" s="286" t="s">
        <v>980</v>
      </c>
      <c r="LYA52" s="285" t="s">
        <v>952</v>
      </c>
      <c r="LYB52" s="285" t="s">
        <v>981</v>
      </c>
      <c r="LYC52" s="294" t="s">
        <v>982</v>
      </c>
      <c r="LYD52" s="294" t="s">
        <v>983</v>
      </c>
      <c r="LYE52" s="284">
        <v>230000000</v>
      </c>
      <c r="LYF52" s="285" t="s">
        <v>1802</v>
      </c>
      <c r="LYG52" s="286" t="s">
        <v>933</v>
      </c>
      <c r="LYH52" s="286" t="s">
        <v>980</v>
      </c>
      <c r="LYI52" s="285" t="s">
        <v>952</v>
      </c>
      <c r="LYJ52" s="285" t="s">
        <v>981</v>
      </c>
      <c r="LYK52" s="294" t="s">
        <v>982</v>
      </c>
      <c r="LYL52" s="294" t="s">
        <v>983</v>
      </c>
      <c r="LYM52" s="284">
        <v>230000000</v>
      </c>
      <c r="LYN52" s="285" t="s">
        <v>1802</v>
      </c>
      <c r="LYO52" s="286" t="s">
        <v>933</v>
      </c>
      <c r="LYP52" s="286" t="s">
        <v>980</v>
      </c>
      <c r="LYQ52" s="285" t="s">
        <v>952</v>
      </c>
      <c r="LYR52" s="285" t="s">
        <v>981</v>
      </c>
      <c r="LYS52" s="294" t="s">
        <v>982</v>
      </c>
      <c r="LYT52" s="294" t="s">
        <v>983</v>
      </c>
      <c r="LYU52" s="284">
        <v>230000000</v>
      </c>
      <c r="LYV52" s="285" t="s">
        <v>1802</v>
      </c>
      <c r="LYW52" s="286" t="s">
        <v>933</v>
      </c>
      <c r="LYX52" s="286" t="s">
        <v>980</v>
      </c>
      <c r="LYY52" s="285" t="s">
        <v>952</v>
      </c>
      <c r="LYZ52" s="285" t="s">
        <v>981</v>
      </c>
      <c r="LZA52" s="294" t="s">
        <v>982</v>
      </c>
      <c r="LZB52" s="294" t="s">
        <v>983</v>
      </c>
      <c r="LZC52" s="284">
        <v>230000000</v>
      </c>
      <c r="LZD52" s="285" t="s">
        <v>1802</v>
      </c>
      <c r="LZE52" s="286" t="s">
        <v>933</v>
      </c>
      <c r="LZF52" s="286" t="s">
        <v>980</v>
      </c>
      <c r="LZG52" s="285" t="s">
        <v>952</v>
      </c>
      <c r="LZH52" s="285" t="s">
        <v>981</v>
      </c>
      <c r="LZI52" s="294" t="s">
        <v>982</v>
      </c>
      <c r="LZJ52" s="294" t="s">
        <v>983</v>
      </c>
      <c r="LZK52" s="284">
        <v>230000000</v>
      </c>
      <c r="LZL52" s="285" t="s">
        <v>1802</v>
      </c>
      <c r="LZM52" s="286" t="s">
        <v>933</v>
      </c>
      <c r="LZN52" s="286" t="s">
        <v>980</v>
      </c>
      <c r="LZO52" s="285" t="s">
        <v>952</v>
      </c>
      <c r="LZP52" s="285" t="s">
        <v>981</v>
      </c>
      <c r="LZQ52" s="294" t="s">
        <v>982</v>
      </c>
      <c r="LZR52" s="294" t="s">
        <v>983</v>
      </c>
      <c r="LZS52" s="284">
        <v>230000000</v>
      </c>
      <c r="LZT52" s="285" t="s">
        <v>1802</v>
      </c>
      <c r="LZU52" s="286" t="s">
        <v>933</v>
      </c>
      <c r="LZV52" s="286" t="s">
        <v>980</v>
      </c>
      <c r="LZW52" s="285" t="s">
        <v>952</v>
      </c>
      <c r="LZX52" s="285" t="s">
        <v>981</v>
      </c>
      <c r="LZY52" s="294" t="s">
        <v>982</v>
      </c>
      <c r="LZZ52" s="294" t="s">
        <v>983</v>
      </c>
      <c r="MAA52" s="284">
        <v>230000000</v>
      </c>
      <c r="MAB52" s="285" t="s">
        <v>1802</v>
      </c>
      <c r="MAC52" s="286" t="s">
        <v>933</v>
      </c>
      <c r="MAD52" s="286" t="s">
        <v>980</v>
      </c>
      <c r="MAE52" s="285" t="s">
        <v>952</v>
      </c>
      <c r="MAF52" s="285" t="s">
        <v>981</v>
      </c>
      <c r="MAG52" s="294" t="s">
        <v>982</v>
      </c>
      <c r="MAH52" s="294" t="s">
        <v>983</v>
      </c>
      <c r="MAI52" s="284">
        <v>230000000</v>
      </c>
      <c r="MAJ52" s="285" t="s">
        <v>1802</v>
      </c>
      <c r="MAK52" s="286" t="s">
        <v>933</v>
      </c>
      <c r="MAL52" s="286" t="s">
        <v>980</v>
      </c>
      <c r="MAM52" s="285" t="s">
        <v>952</v>
      </c>
      <c r="MAN52" s="285" t="s">
        <v>981</v>
      </c>
      <c r="MAO52" s="294" t="s">
        <v>982</v>
      </c>
      <c r="MAP52" s="294" t="s">
        <v>983</v>
      </c>
      <c r="MAQ52" s="284">
        <v>230000000</v>
      </c>
      <c r="MAR52" s="285" t="s">
        <v>1802</v>
      </c>
      <c r="MAS52" s="286" t="s">
        <v>933</v>
      </c>
      <c r="MAT52" s="286" t="s">
        <v>980</v>
      </c>
      <c r="MAU52" s="285" t="s">
        <v>952</v>
      </c>
      <c r="MAV52" s="285" t="s">
        <v>981</v>
      </c>
      <c r="MAW52" s="294" t="s">
        <v>982</v>
      </c>
      <c r="MAX52" s="294" t="s">
        <v>983</v>
      </c>
      <c r="MAY52" s="284">
        <v>230000000</v>
      </c>
      <c r="MAZ52" s="285" t="s">
        <v>1802</v>
      </c>
      <c r="MBA52" s="286" t="s">
        <v>933</v>
      </c>
      <c r="MBB52" s="286" t="s">
        <v>980</v>
      </c>
      <c r="MBC52" s="285" t="s">
        <v>952</v>
      </c>
      <c r="MBD52" s="285" t="s">
        <v>981</v>
      </c>
      <c r="MBE52" s="294" t="s">
        <v>982</v>
      </c>
      <c r="MBF52" s="294" t="s">
        <v>983</v>
      </c>
      <c r="MBG52" s="284">
        <v>230000000</v>
      </c>
      <c r="MBH52" s="285" t="s">
        <v>1802</v>
      </c>
      <c r="MBI52" s="286" t="s">
        <v>933</v>
      </c>
      <c r="MBJ52" s="286" t="s">
        <v>980</v>
      </c>
      <c r="MBK52" s="285" t="s">
        <v>952</v>
      </c>
      <c r="MBL52" s="285" t="s">
        <v>981</v>
      </c>
      <c r="MBM52" s="294" t="s">
        <v>982</v>
      </c>
      <c r="MBN52" s="294" t="s">
        <v>983</v>
      </c>
      <c r="MBO52" s="284">
        <v>230000000</v>
      </c>
      <c r="MBP52" s="285" t="s">
        <v>1802</v>
      </c>
      <c r="MBQ52" s="286" t="s">
        <v>933</v>
      </c>
      <c r="MBR52" s="286" t="s">
        <v>980</v>
      </c>
      <c r="MBS52" s="285" t="s">
        <v>952</v>
      </c>
      <c r="MBT52" s="285" t="s">
        <v>981</v>
      </c>
      <c r="MBU52" s="294" t="s">
        <v>982</v>
      </c>
      <c r="MBV52" s="294" t="s">
        <v>983</v>
      </c>
      <c r="MBW52" s="284">
        <v>230000000</v>
      </c>
      <c r="MBX52" s="285" t="s">
        <v>1802</v>
      </c>
      <c r="MBY52" s="286" t="s">
        <v>933</v>
      </c>
      <c r="MBZ52" s="286" t="s">
        <v>980</v>
      </c>
      <c r="MCA52" s="285" t="s">
        <v>952</v>
      </c>
      <c r="MCB52" s="285" t="s">
        <v>981</v>
      </c>
      <c r="MCC52" s="294" t="s">
        <v>982</v>
      </c>
      <c r="MCD52" s="294" t="s">
        <v>983</v>
      </c>
      <c r="MCE52" s="284">
        <v>230000000</v>
      </c>
      <c r="MCF52" s="285" t="s">
        <v>1802</v>
      </c>
      <c r="MCG52" s="286" t="s">
        <v>933</v>
      </c>
      <c r="MCH52" s="286" t="s">
        <v>980</v>
      </c>
      <c r="MCI52" s="285" t="s">
        <v>952</v>
      </c>
      <c r="MCJ52" s="285" t="s">
        <v>981</v>
      </c>
      <c r="MCK52" s="294" t="s">
        <v>982</v>
      </c>
      <c r="MCL52" s="294" t="s">
        <v>983</v>
      </c>
      <c r="MCM52" s="284">
        <v>230000000</v>
      </c>
      <c r="MCN52" s="285" t="s">
        <v>1802</v>
      </c>
      <c r="MCO52" s="286" t="s">
        <v>933</v>
      </c>
      <c r="MCP52" s="286" t="s">
        <v>980</v>
      </c>
      <c r="MCQ52" s="285" t="s">
        <v>952</v>
      </c>
      <c r="MCR52" s="285" t="s">
        <v>981</v>
      </c>
      <c r="MCS52" s="294" t="s">
        <v>982</v>
      </c>
      <c r="MCT52" s="294" t="s">
        <v>983</v>
      </c>
      <c r="MCU52" s="284">
        <v>230000000</v>
      </c>
      <c r="MCV52" s="285" t="s">
        <v>1802</v>
      </c>
      <c r="MCW52" s="286" t="s">
        <v>933</v>
      </c>
      <c r="MCX52" s="286" t="s">
        <v>980</v>
      </c>
      <c r="MCY52" s="285" t="s">
        <v>952</v>
      </c>
      <c r="MCZ52" s="285" t="s">
        <v>981</v>
      </c>
      <c r="MDA52" s="294" t="s">
        <v>982</v>
      </c>
      <c r="MDB52" s="294" t="s">
        <v>983</v>
      </c>
      <c r="MDC52" s="284">
        <v>230000000</v>
      </c>
      <c r="MDD52" s="285" t="s">
        <v>1802</v>
      </c>
      <c r="MDE52" s="286" t="s">
        <v>933</v>
      </c>
      <c r="MDF52" s="286" t="s">
        <v>980</v>
      </c>
      <c r="MDG52" s="285" t="s">
        <v>952</v>
      </c>
      <c r="MDH52" s="285" t="s">
        <v>981</v>
      </c>
      <c r="MDI52" s="294" t="s">
        <v>982</v>
      </c>
      <c r="MDJ52" s="294" t="s">
        <v>983</v>
      </c>
      <c r="MDK52" s="284">
        <v>230000000</v>
      </c>
      <c r="MDL52" s="285" t="s">
        <v>1802</v>
      </c>
      <c r="MDM52" s="286" t="s">
        <v>933</v>
      </c>
      <c r="MDN52" s="286" t="s">
        <v>980</v>
      </c>
      <c r="MDO52" s="285" t="s">
        <v>952</v>
      </c>
      <c r="MDP52" s="285" t="s">
        <v>981</v>
      </c>
      <c r="MDQ52" s="294" t="s">
        <v>982</v>
      </c>
      <c r="MDR52" s="294" t="s">
        <v>983</v>
      </c>
      <c r="MDS52" s="284">
        <v>230000000</v>
      </c>
      <c r="MDT52" s="285" t="s">
        <v>1802</v>
      </c>
      <c r="MDU52" s="286" t="s">
        <v>933</v>
      </c>
      <c r="MDV52" s="286" t="s">
        <v>980</v>
      </c>
      <c r="MDW52" s="285" t="s">
        <v>952</v>
      </c>
      <c r="MDX52" s="285" t="s">
        <v>981</v>
      </c>
      <c r="MDY52" s="294" t="s">
        <v>982</v>
      </c>
      <c r="MDZ52" s="294" t="s">
        <v>983</v>
      </c>
      <c r="MEA52" s="284">
        <v>230000000</v>
      </c>
      <c r="MEB52" s="285" t="s">
        <v>1802</v>
      </c>
      <c r="MEC52" s="286" t="s">
        <v>933</v>
      </c>
      <c r="MED52" s="286" t="s">
        <v>980</v>
      </c>
      <c r="MEE52" s="285" t="s">
        <v>952</v>
      </c>
      <c r="MEF52" s="285" t="s">
        <v>981</v>
      </c>
      <c r="MEG52" s="294" t="s">
        <v>982</v>
      </c>
      <c r="MEH52" s="294" t="s">
        <v>983</v>
      </c>
      <c r="MEI52" s="284">
        <v>230000000</v>
      </c>
      <c r="MEJ52" s="285" t="s">
        <v>1802</v>
      </c>
      <c r="MEK52" s="286" t="s">
        <v>933</v>
      </c>
      <c r="MEL52" s="286" t="s">
        <v>980</v>
      </c>
      <c r="MEM52" s="285" t="s">
        <v>952</v>
      </c>
      <c r="MEN52" s="285" t="s">
        <v>981</v>
      </c>
      <c r="MEO52" s="294" t="s">
        <v>982</v>
      </c>
      <c r="MEP52" s="294" t="s">
        <v>983</v>
      </c>
      <c r="MEQ52" s="284">
        <v>230000000</v>
      </c>
      <c r="MER52" s="285" t="s">
        <v>1802</v>
      </c>
      <c r="MES52" s="286" t="s">
        <v>933</v>
      </c>
      <c r="MET52" s="286" t="s">
        <v>980</v>
      </c>
      <c r="MEU52" s="285" t="s">
        <v>952</v>
      </c>
      <c r="MEV52" s="285" t="s">
        <v>981</v>
      </c>
      <c r="MEW52" s="294" t="s">
        <v>982</v>
      </c>
      <c r="MEX52" s="294" t="s">
        <v>983</v>
      </c>
      <c r="MEY52" s="284">
        <v>230000000</v>
      </c>
      <c r="MEZ52" s="285" t="s">
        <v>1802</v>
      </c>
      <c r="MFA52" s="286" t="s">
        <v>933</v>
      </c>
      <c r="MFB52" s="286" t="s">
        <v>980</v>
      </c>
      <c r="MFC52" s="285" t="s">
        <v>952</v>
      </c>
      <c r="MFD52" s="285" t="s">
        <v>981</v>
      </c>
      <c r="MFE52" s="294" t="s">
        <v>982</v>
      </c>
      <c r="MFF52" s="294" t="s">
        <v>983</v>
      </c>
      <c r="MFG52" s="284">
        <v>230000000</v>
      </c>
      <c r="MFH52" s="285" t="s">
        <v>1802</v>
      </c>
      <c r="MFI52" s="286" t="s">
        <v>933</v>
      </c>
      <c r="MFJ52" s="286" t="s">
        <v>980</v>
      </c>
      <c r="MFK52" s="285" t="s">
        <v>952</v>
      </c>
      <c r="MFL52" s="285" t="s">
        <v>981</v>
      </c>
      <c r="MFM52" s="294" t="s">
        <v>982</v>
      </c>
      <c r="MFN52" s="294" t="s">
        <v>983</v>
      </c>
      <c r="MFO52" s="284">
        <v>230000000</v>
      </c>
      <c r="MFP52" s="285" t="s">
        <v>1802</v>
      </c>
      <c r="MFQ52" s="286" t="s">
        <v>933</v>
      </c>
      <c r="MFR52" s="286" t="s">
        <v>980</v>
      </c>
      <c r="MFS52" s="285" t="s">
        <v>952</v>
      </c>
      <c r="MFT52" s="285" t="s">
        <v>981</v>
      </c>
      <c r="MFU52" s="294" t="s">
        <v>982</v>
      </c>
      <c r="MFV52" s="294" t="s">
        <v>983</v>
      </c>
      <c r="MFW52" s="284">
        <v>230000000</v>
      </c>
      <c r="MFX52" s="285" t="s">
        <v>1802</v>
      </c>
      <c r="MFY52" s="286" t="s">
        <v>933</v>
      </c>
      <c r="MFZ52" s="286" t="s">
        <v>980</v>
      </c>
      <c r="MGA52" s="285" t="s">
        <v>952</v>
      </c>
      <c r="MGB52" s="285" t="s">
        <v>981</v>
      </c>
      <c r="MGC52" s="294" t="s">
        <v>982</v>
      </c>
      <c r="MGD52" s="294" t="s">
        <v>983</v>
      </c>
      <c r="MGE52" s="284">
        <v>230000000</v>
      </c>
      <c r="MGF52" s="285" t="s">
        <v>1802</v>
      </c>
      <c r="MGG52" s="286" t="s">
        <v>933</v>
      </c>
      <c r="MGH52" s="286" t="s">
        <v>980</v>
      </c>
      <c r="MGI52" s="285" t="s">
        <v>952</v>
      </c>
      <c r="MGJ52" s="285" t="s">
        <v>981</v>
      </c>
      <c r="MGK52" s="294" t="s">
        <v>982</v>
      </c>
      <c r="MGL52" s="294" t="s">
        <v>983</v>
      </c>
      <c r="MGM52" s="284">
        <v>230000000</v>
      </c>
      <c r="MGN52" s="285" t="s">
        <v>1802</v>
      </c>
      <c r="MGO52" s="286" t="s">
        <v>933</v>
      </c>
      <c r="MGP52" s="286" t="s">
        <v>980</v>
      </c>
      <c r="MGQ52" s="285" t="s">
        <v>952</v>
      </c>
      <c r="MGR52" s="285" t="s">
        <v>981</v>
      </c>
      <c r="MGS52" s="294" t="s">
        <v>982</v>
      </c>
      <c r="MGT52" s="294" t="s">
        <v>983</v>
      </c>
      <c r="MGU52" s="284">
        <v>230000000</v>
      </c>
      <c r="MGV52" s="285" t="s">
        <v>1802</v>
      </c>
      <c r="MGW52" s="286" t="s">
        <v>933</v>
      </c>
      <c r="MGX52" s="286" t="s">
        <v>980</v>
      </c>
      <c r="MGY52" s="285" t="s">
        <v>952</v>
      </c>
      <c r="MGZ52" s="285" t="s">
        <v>981</v>
      </c>
      <c r="MHA52" s="294" t="s">
        <v>982</v>
      </c>
      <c r="MHB52" s="294" t="s">
        <v>983</v>
      </c>
      <c r="MHC52" s="284">
        <v>230000000</v>
      </c>
      <c r="MHD52" s="285" t="s">
        <v>1802</v>
      </c>
      <c r="MHE52" s="286" t="s">
        <v>933</v>
      </c>
      <c r="MHF52" s="286" t="s">
        <v>980</v>
      </c>
      <c r="MHG52" s="285" t="s">
        <v>952</v>
      </c>
      <c r="MHH52" s="285" t="s">
        <v>981</v>
      </c>
      <c r="MHI52" s="294" t="s">
        <v>982</v>
      </c>
      <c r="MHJ52" s="294" t="s">
        <v>983</v>
      </c>
      <c r="MHK52" s="284">
        <v>230000000</v>
      </c>
      <c r="MHL52" s="285" t="s">
        <v>1802</v>
      </c>
      <c r="MHM52" s="286" t="s">
        <v>933</v>
      </c>
      <c r="MHN52" s="286" t="s">
        <v>980</v>
      </c>
      <c r="MHO52" s="285" t="s">
        <v>952</v>
      </c>
      <c r="MHP52" s="285" t="s">
        <v>981</v>
      </c>
      <c r="MHQ52" s="294" t="s">
        <v>982</v>
      </c>
      <c r="MHR52" s="294" t="s">
        <v>983</v>
      </c>
      <c r="MHS52" s="284">
        <v>230000000</v>
      </c>
      <c r="MHT52" s="285" t="s">
        <v>1802</v>
      </c>
      <c r="MHU52" s="286" t="s">
        <v>933</v>
      </c>
      <c r="MHV52" s="286" t="s">
        <v>980</v>
      </c>
      <c r="MHW52" s="285" t="s">
        <v>952</v>
      </c>
      <c r="MHX52" s="285" t="s">
        <v>981</v>
      </c>
      <c r="MHY52" s="294" t="s">
        <v>982</v>
      </c>
      <c r="MHZ52" s="294" t="s">
        <v>983</v>
      </c>
      <c r="MIA52" s="284">
        <v>230000000</v>
      </c>
      <c r="MIB52" s="285" t="s">
        <v>1802</v>
      </c>
      <c r="MIC52" s="286" t="s">
        <v>933</v>
      </c>
      <c r="MID52" s="286" t="s">
        <v>980</v>
      </c>
      <c r="MIE52" s="285" t="s">
        <v>952</v>
      </c>
      <c r="MIF52" s="285" t="s">
        <v>981</v>
      </c>
      <c r="MIG52" s="294" t="s">
        <v>982</v>
      </c>
      <c r="MIH52" s="294" t="s">
        <v>983</v>
      </c>
      <c r="MII52" s="284">
        <v>230000000</v>
      </c>
      <c r="MIJ52" s="285" t="s">
        <v>1802</v>
      </c>
      <c r="MIK52" s="286" t="s">
        <v>933</v>
      </c>
      <c r="MIL52" s="286" t="s">
        <v>980</v>
      </c>
      <c r="MIM52" s="285" t="s">
        <v>952</v>
      </c>
      <c r="MIN52" s="285" t="s">
        <v>981</v>
      </c>
      <c r="MIO52" s="294" t="s">
        <v>982</v>
      </c>
      <c r="MIP52" s="294" t="s">
        <v>983</v>
      </c>
      <c r="MIQ52" s="284">
        <v>230000000</v>
      </c>
      <c r="MIR52" s="285" t="s">
        <v>1802</v>
      </c>
      <c r="MIS52" s="286" t="s">
        <v>933</v>
      </c>
      <c r="MIT52" s="286" t="s">
        <v>980</v>
      </c>
      <c r="MIU52" s="285" t="s">
        <v>952</v>
      </c>
      <c r="MIV52" s="285" t="s">
        <v>981</v>
      </c>
      <c r="MIW52" s="294" t="s">
        <v>982</v>
      </c>
      <c r="MIX52" s="294" t="s">
        <v>983</v>
      </c>
      <c r="MIY52" s="284">
        <v>230000000</v>
      </c>
      <c r="MIZ52" s="285" t="s">
        <v>1802</v>
      </c>
      <c r="MJA52" s="286" t="s">
        <v>933</v>
      </c>
      <c r="MJB52" s="286" t="s">
        <v>980</v>
      </c>
      <c r="MJC52" s="285" t="s">
        <v>952</v>
      </c>
      <c r="MJD52" s="285" t="s">
        <v>981</v>
      </c>
      <c r="MJE52" s="294" t="s">
        <v>982</v>
      </c>
      <c r="MJF52" s="294" t="s">
        <v>983</v>
      </c>
      <c r="MJG52" s="284">
        <v>230000000</v>
      </c>
      <c r="MJH52" s="285" t="s">
        <v>1802</v>
      </c>
      <c r="MJI52" s="286" t="s">
        <v>933</v>
      </c>
      <c r="MJJ52" s="286" t="s">
        <v>980</v>
      </c>
      <c r="MJK52" s="285" t="s">
        <v>952</v>
      </c>
      <c r="MJL52" s="285" t="s">
        <v>981</v>
      </c>
      <c r="MJM52" s="294" t="s">
        <v>982</v>
      </c>
      <c r="MJN52" s="294" t="s">
        <v>983</v>
      </c>
      <c r="MJO52" s="284">
        <v>230000000</v>
      </c>
      <c r="MJP52" s="285" t="s">
        <v>1802</v>
      </c>
      <c r="MJQ52" s="286" t="s">
        <v>933</v>
      </c>
      <c r="MJR52" s="286" t="s">
        <v>980</v>
      </c>
      <c r="MJS52" s="285" t="s">
        <v>952</v>
      </c>
      <c r="MJT52" s="285" t="s">
        <v>981</v>
      </c>
      <c r="MJU52" s="294" t="s">
        <v>982</v>
      </c>
      <c r="MJV52" s="294" t="s">
        <v>983</v>
      </c>
      <c r="MJW52" s="284">
        <v>230000000</v>
      </c>
      <c r="MJX52" s="285" t="s">
        <v>1802</v>
      </c>
      <c r="MJY52" s="286" t="s">
        <v>933</v>
      </c>
      <c r="MJZ52" s="286" t="s">
        <v>980</v>
      </c>
      <c r="MKA52" s="285" t="s">
        <v>952</v>
      </c>
      <c r="MKB52" s="285" t="s">
        <v>981</v>
      </c>
      <c r="MKC52" s="294" t="s">
        <v>982</v>
      </c>
      <c r="MKD52" s="294" t="s">
        <v>983</v>
      </c>
      <c r="MKE52" s="284">
        <v>230000000</v>
      </c>
      <c r="MKF52" s="285" t="s">
        <v>1802</v>
      </c>
      <c r="MKG52" s="286" t="s">
        <v>933</v>
      </c>
      <c r="MKH52" s="286" t="s">
        <v>980</v>
      </c>
      <c r="MKI52" s="285" t="s">
        <v>952</v>
      </c>
      <c r="MKJ52" s="285" t="s">
        <v>981</v>
      </c>
      <c r="MKK52" s="294" t="s">
        <v>982</v>
      </c>
      <c r="MKL52" s="294" t="s">
        <v>983</v>
      </c>
      <c r="MKM52" s="284">
        <v>230000000</v>
      </c>
      <c r="MKN52" s="285" t="s">
        <v>1802</v>
      </c>
      <c r="MKO52" s="286" t="s">
        <v>933</v>
      </c>
      <c r="MKP52" s="286" t="s">
        <v>980</v>
      </c>
      <c r="MKQ52" s="285" t="s">
        <v>952</v>
      </c>
      <c r="MKR52" s="285" t="s">
        <v>981</v>
      </c>
      <c r="MKS52" s="294" t="s">
        <v>982</v>
      </c>
      <c r="MKT52" s="294" t="s">
        <v>983</v>
      </c>
      <c r="MKU52" s="284">
        <v>230000000</v>
      </c>
      <c r="MKV52" s="285" t="s">
        <v>1802</v>
      </c>
      <c r="MKW52" s="286" t="s">
        <v>933</v>
      </c>
      <c r="MKX52" s="286" t="s">
        <v>980</v>
      </c>
      <c r="MKY52" s="285" t="s">
        <v>952</v>
      </c>
      <c r="MKZ52" s="285" t="s">
        <v>981</v>
      </c>
      <c r="MLA52" s="294" t="s">
        <v>982</v>
      </c>
      <c r="MLB52" s="294" t="s">
        <v>983</v>
      </c>
      <c r="MLC52" s="284">
        <v>230000000</v>
      </c>
      <c r="MLD52" s="285" t="s">
        <v>1802</v>
      </c>
      <c r="MLE52" s="286" t="s">
        <v>933</v>
      </c>
      <c r="MLF52" s="286" t="s">
        <v>980</v>
      </c>
      <c r="MLG52" s="285" t="s">
        <v>952</v>
      </c>
      <c r="MLH52" s="285" t="s">
        <v>981</v>
      </c>
      <c r="MLI52" s="294" t="s">
        <v>982</v>
      </c>
      <c r="MLJ52" s="294" t="s">
        <v>983</v>
      </c>
      <c r="MLK52" s="284">
        <v>230000000</v>
      </c>
      <c r="MLL52" s="285" t="s">
        <v>1802</v>
      </c>
      <c r="MLM52" s="286" t="s">
        <v>933</v>
      </c>
      <c r="MLN52" s="286" t="s">
        <v>980</v>
      </c>
      <c r="MLO52" s="285" t="s">
        <v>952</v>
      </c>
      <c r="MLP52" s="285" t="s">
        <v>981</v>
      </c>
      <c r="MLQ52" s="294" t="s">
        <v>982</v>
      </c>
      <c r="MLR52" s="294" t="s">
        <v>983</v>
      </c>
      <c r="MLS52" s="284">
        <v>230000000</v>
      </c>
      <c r="MLT52" s="285" t="s">
        <v>1802</v>
      </c>
      <c r="MLU52" s="286" t="s">
        <v>933</v>
      </c>
      <c r="MLV52" s="286" t="s">
        <v>980</v>
      </c>
      <c r="MLW52" s="285" t="s">
        <v>952</v>
      </c>
      <c r="MLX52" s="285" t="s">
        <v>981</v>
      </c>
      <c r="MLY52" s="294" t="s">
        <v>982</v>
      </c>
      <c r="MLZ52" s="294" t="s">
        <v>983</v>
      </c>
      <c r="MMA52" s="284">
        <v>230000000</v>
      </c>
      <c r="MMB52" s="285" t="s">
        <v>1802</v>
      </c>
      <c r="MMC52" s="286" t="s">
        <v>933</v>
      </c>
      <c r="MMD52" s="286" t="s">
        <v>980</v>
      </c>
      <c r="MME52" s="285" t="s">
        <v>952</v>
      </c>
      <c r="MMF52" s="285" t="s">
        <v>981</v>
      </c>
      <c r="MMG52" s="294" t="s">
        <v>982</v>
      </c>
      <c r="MMH52" s="294" t="s">
        <v>983</v>
      </c>
      <c r="MMI52" s="284">
        <v>230000000</v>
      </c>
      <c r="MMJ52" s="285" t="s">
        <v>1802</v>
      </c>
      <c r="MMK52" s="286" t="s">
        <v>933</v>
      </c>
      <c r="MML52" s="286" t="s">
        <v>980</v>
      </c>
      <c r="MMM52" s="285" t="s">
        <v>952</v>
      </c>
      <c r="MMN52" s="285" t="s">
        <v>981</v>
      </c>
      <c r="MMO52" s="294" t="s">
        <v>982</v>
      </c>
      <c r="MMP52" s="294" t="s">
        <v>983</v>
      </c>
      <c r="MMQ52" s="284">
        <v>230000000</v>
      </c>
      <c r="MMR52" s="285" t="s">
        <v>1802</v>
      </c>
      <c r="MMS52" s="286" t="s">
        <v>933</v>
      </c>
      <c r="MMT52" s="286" t="s">
        <v>980</v>
      </c>
      <c r="MMU52" s="285" t="s">
        <v>952</v>
      </c>
      <c r="MMV52" s="285" t="s">
        <v>981</v>
      </c>
      <c r="MMW52" s="294" t="s">
        <v>982</v>
      </c>
      <c r="MMX52" s="294" t="s">
        <v>983</v>
      </c>
      <c r="MMY52" s="284">
        <v>230000000</v>
      </c>
      <c r="MMZ52" s="285" t="s">
        <v>1802</v>
      </c>
      <c r="MNA52" s="286" t="s">
        <v>933</v>
      </c>
      <c r="MNB52" s="286" t="s">
        <v>980</v>
      </c>
      <c r="MNC52" s="285" t="s">
        <v>952</v>
      </c>
      <c r="MND52" s="285" t="s">
        <v>981</v>
      </c>
      <c r="MNE52" s="294" t="s">
        <v>982</v>
      </c>
      <c r="MNF52" s="294" t="s">
        <v>983</v>
      </c>
      <c r="MNG52" s="284">
        <v>230000000</v>
      </c>
      <c r="MNH52" s="285" t="s">
        <v>1802</v>
      </c>
      <c r="MNI52" s="286" t="s">
        <v>933</v>
      </c>
      <c r="MNJ52" s="286" t="s">
        <v>980</v>
      </c>
      <c r="MNK52" s="285" t="s">
        <v>952</v>
      </c>
      <c r="MNL52" s="285" t="s">
        <v>981</v>
      </c>
      <c r="MNM52" s="294" t="s">
        <v>982</v>
      </c>
      <c r="MNN52" s="294" t="s">
        <v>983</v>
      </c>
      <c r="MNO52" s="284">
        <v>230000000</v>
      </c>
      <c r="MNP52" s="285" t="s">
        <v>1802</v>
      </c>
      <c r="MNQ52" s="286" t="s">
        <v>933</v>
      </c>
      <c r="MNR52" s="286" t="s">
        <v>980</v>
      </c>
      <c r="MNS52" s="285" t="s">
        <v>952</v>
      </c>
      <c r="MNT52" s="285" t="s">
        <v>981</v>
      </c>
      <c r="MNU52" s="294" t="s">
        <v>982</v>
      </c>
      <c r="MNV52" s="294" t="s">
        <v>983</v>
      </c>
      <c r="MNW52" s="284">
        <v>230000000</v>
      </c>
      <c r="MNX52" s="285" t="s">
        <v>1802</v>
      </c>
      <c r="MNY52" s="286" t="s">
        <v>933</v>
      </c>
      <c r="MNZ52" s="286" t="s">
        <v>980</v>
      </c>
      <c r="MOA52" s="285" t="s">
        <v>952</v>
      </c>
      <c r="MOB52" s="285" t="s">
        <v>981</v>
      </c>
      <c r="MOC52" s="294" t="s">
        <v>982</v>
      </c>
      <c r="MOD52" s="294" t="s">
        <v>983</v>
      </c>
      <c r="MOE52" s="284">
        <v>230000000</v>
      </c>
      <c r="MOF52" s="285" t="s">
        <v>1802</v>
      </c>
      <c r="MOG52" s="286" t="s">
        <v>933</v>
      </c>
      <c r="MOH52" s="286" t="s">
        <v>980</v>
      </c>
      <c r="MOI52" s="285" t="s">
        <v>952</v>
      </c>
      <c r="MOJ52" s="285" t="s">
        <v>981</v>
      </c>
      <c r="MOK52" s="294" t="s">
        <v>982</v>
      </c>
      <c r="MOL52" s="294" t="s">
        <v>983</v>
      </c>
      <c r="MOM52" s="284">
        <v>230000000</v>
      </c>
      <c r="MON52" s="285" t="s">
        <v>1802</v>
      </c>
      <c r="MOO52" s="286" t="s">
        <v>933</v>
      </c>
      <c r="MOP52" s="286" t="s">
        <v>980</v>
      </c>
      <c r="MOQ52" s="285" t="s">
        <v>952</v>
      </c>
      <c r="MOR52" s="285" t="s">
        <v>981</v>
      </c>
      <c r="MOS52" s="294" t="s">
        <v>982</v>
      </c>
      <c r="MOT52" s="294" t="s">
        <v>983</v>
      </c>
      <c r="MOU52" s="284">
        <v>230000000</v>
      </c>
      <c r="MOV52" s="285" t="s">
        <v>1802</v>
      </c>
      <c r="MOW52" s="286" t="s">
        <v>933</v>
      </c>
      <c r="MOX52" s="286" t="s">
        <v>980</v>
      </c>
      <c r="MOY52" s="285" t="s">
        <v>952</v>
      </c>
      <c r="MOZ52" s="285" t="s">
        <v>981</v>
      </c>
      <c r="MPA52" s="294" t="s">
        <v>982</v>
      </c>
      <c r="MPB52" s="294" t="s">
        <v>983</v>
      </c>
      <c r="MPC52" s="284">
        <v>230000000</v>
      </c>
      <c r="MPD52" s="285" t="s">
        <v>1802</v>
      </c>
      <c r="MPE52" s="286" t="s">
        <v>933</v>
      </c>
      <c r="MPF52" s="286" t="s">
        <v>980</v>
      </c>
      <c r="MPG52" s="285" t="s">
        <v>952</v>
      </c>
      <c r="MPH52" s="285" t="s">
        <v>981</v>
      </c>
      <c r="MPI52" s="294" t="s">
        <v>982</v>
      </c>
      <c r="MPJ52" s="294" t="s">
        <v>983</v>
      </c>
      <c r="MPK52" s="284">
        <v>230000000</v>
      </c>
      <c r="MPL52" s="285" t="s">
        <v>1802</v>
      </c>
      <c r="MPM52" s="286" t="s">
        <v>933</v>
      </c>
      <c r="MPN52" s="286" t="s">
        <v>980</v>
      </c>
      <c r="MPO52" s="285" t="s">
        <v>952</v>
      </c>
      <c r="MPP52" s="285" t="s">
        <v>981</v>
      </c>
      <c r="MPQ52" s="294" t="s">
        <v>982</v>
      </c>
      <c r="MPR52" s="294" t="s">
        <v>983</v>
      </c>
      <c r="MPS52" s="284">
        <v>230000000</v>
      </c>
      <c r="MPT52" s="285" t="s">
        <v>1802</v>
      </c>
      <c r="MPU52" s="286" t="s">
        <v>933</v>
      </c>
      <c r="MPV52" s="286" t="s">
        <v>980</v>
      </c>
      <c r="MPW52" s="285" t="s">
        <v>952</v>
      </c>
      <c r="MPX52" s="285" t="s">
        <v>981</v>
      </c>
      <c r="MPY52" s="294" t="s">
        <v>982</v>
      </c>
      <c r="MPZ52" s="294" t="s">
        <v>983</v>
      </c>
      <c r="MQA52" s="284">
        <v>230000000</v>
      </c>
      <c r="MQB52" s="285" t="s">
        <v>1802</v>
      </c>
      <c r="MQC52" s="286" t="s">
        <v>933</v>
      </c>
      <c r="MQD52" s="286" t="s">
        <v>980</v>
      </c>
      <c r="MQE52" s="285" t="s">
        <v>952</v>
      </c>
      <c r="MQF52" s="285" t="s">
        <v>981</v>
      </c>
      <c r="MQG52" s="294" t="s">
        <v>982</v>
      </c>
      <c r="MQH52" s="294" t="s">
        <v>983</v>
      </c>
      <c r="MQI52" s="284">
        <v>230000000</v>
      </c>
      <c r="MQJ52" s="285" t="s">
        <v>1802</v>
      </c>
      <c r="MQK52" s="286" t="s">
        <v>933</v>
      </c>
      <c r="MQL52" s="286" t="s">
        <v>980</v>
      </c>
      <c r="MQM52" s="285" t="s">
        <v>952</v>
      </c>
      <c r="MQN52" s="285" t="s">
        <v>981</v>
      </c>
      <c r="MQO52" s="294" t="s">
        <v>982</v>
      </c>
      <c r="MQP52" s="294" t="s">
        <v>983</v>
      </c>
      <c r="MQQ52" s="284">
        <v>230000000</v>
      </c>
      <c r="MQR52" s="285" t="s">
        <v>1802</v>
      </c>
      <c r="MQS52" s="286" t="s">
        <v>933</v>
      </c>
      <c r="MQT52" s="286" t="s">
        <v>980</v>
      </c>
      <c r="MQU52" s="285" t="s">
        <v>952</v>
      </c>
      <c r="MQV52" s="285" t="s">
        <v>981</v>
      </c>
      <c r="MQW52" s="294" t="s">
        <v>982</v>
      </c>
      <c r="MQX52" s="294" t="s">
        <v>983</v>
      </c>
      <c r="MQY52" s="284">
        <v>230000000</v>
      </c>
      <c r="MQZ52" s="285" t="s">
        <v>1802</v>
      </c>
      <c r="MRA52" s="286" t="s">
        <v>933</v>
      </c>
      <c r="MRB52" s="286" t="s">
        <v>980</v>
      </c>
      <c r="MRC52" s="285" t="s">
        <v>952</v>
      </c>
      <c r="MRD52" s="285" t="s">
        <v>981</v>
      </c>
      <c r="MRE52" s="294" t="s">
        <v>982</v>
      </c>
      <c r="MRF52" s="294" t="s">
        <v>983</v>
      </c>
      <c r="MRG52" s="284">
        <v>230000000</v>
      </c>
      <c r="MRH52" s="285" t="s">
        <v>1802</v>
      </c>
      <c r="MRI52" s="286" t="s">
        <v>933</v>
      </c>
      <c r="MRJ52" s="286" t="s">
        <v>980</v>
      </c>
      <c r="MRK52" s="285" t="s">
        <v>952</v>
      </c>
      <c r="MRL52" s="285" t="s">
        <v>981</v>
      </c>
      <c r="MRM52" s="294" t="s">
        <v>982</v>
      </c>
      <c r="MRN52" s="294" t="s">
        <v>983</v>
      </c>
      <c r="MRO52" s="284">
        <v>230000000</v>
      </c>
      <c r="MRP52" s="285" t="s">
        <v>1802</v>
      </c>
      <c r="MRQ52" s="286" t="s">
        <v>933</v>
      </c>
      <c r="MRR52" s="286" t="s">
        <v>980</v>
      </c>
      <c r="MRS52" s="285" t="s">
        <v>952</v>
      </c>
      <c r="MRT52" s="285" t="s">
        <v>981</v>
      </c>
      <c r="MRU52" s="294" t="s">
        <v>982</v>
      </c>
      <c r="MRV52" s="294" t="s">
        <v>983</v>
      </c>
      <c r="MRW52" s="284">
        <v>230000000</v>
      </c>
      <c r="MRX52" s="285" t="s">
        <v>1802</v>
      </c>
      <c r="MRY52" s="286" t="s">
        <v>933</v>
      </c>
      <c r="MRZ52" s="286" t="s">
        <v>980</v>
      </c>
      <c r="MSA52" s="285" t="s">
        <v>952</v>
      </c>
      <c r="MSB52" s="285" t="s">
        <v>981</v>
      </c>
      <c r="MSC52" s="294" t="s">
        <v>982</v>
      </c>
      <c r="MSD52" s="294" t="s">
        <v>983</v>
      </c>
      <c r="MSE52" s="284">
        <v>230000000</v>
      </c>
      <c r="MSF52" s="285" t="s">
        <v>1802</v>
      </c>
      <c r="MSG52" s="286" t="s">
        <v>933</v>
      </c>
      <c r="MSH52" s="286" t="s">
        <v>980</v>
      </c>
      <c r="MSI52" s="285" t="s">
        <v>952</v>
      </c>
      <c r="MSJ52" s="285" t="s">
        <v>981</v>
      </c>
      <c r="MSK52" s="294" t="s">
        <v>982</v>
      </c>
      <c r="MSL52" s="294" t="s">
        <v>983</v>
      </c>
      <c r="MSM52" s="284">
        <v>230000000</v>
      </c>
      <c r="MSN52" s="285" t="s">
        <v>1802</v>
      </c>
      <c r="MSO52" s="286" t="s">
        <v>933</v>
      </c>
      <c r="MSP52" s="286" t="s">
        <v>980</v>
      </c>
      <c r="MSQ52" s="285" t="s">
        <v>952</v>
      </c>
      <c r="MSR52" s="285" t="s">
        <v>981</v>
      </c>
      <c r="MSS52" s="294" t="s">
        <v>982</v>
      </c>
      <c r="MST52" s="294" t="s">
        <v>983</v>
      </c>
      <c r="MSU52" s="284">
        <v>230000000</v>
      </c>
      <c r="MSV52" s="285" t="s">
        <v>1802</v>
      </c>
      <c r="MSW52" s="286" t="s">
        <v>933</v>
      </c>
      <c r="MSX52" s="286" t="s">
        <v>980</v>
      </c>
      <c r="MSY52" s="285" t="s">
        <v>952</v>
      </c>
      <c r="MSZ52" s="285" t="s">
        <v>981</v>
      </c>
      <c r="MTA52" s="294" t="s">
        <v>982</v>
      </c>
      <c r="MTB52" s="294" t="s">
        <v>983</v>
      </c>
      <c r="MTC52" s="284">
        <v>230000000</v>
      </c>
      <c r="MTD52" s="285" t="s">
        <v>1802</v>
      </c>
      <c r="MTE52" s="286" t="s">
        <v>933</v>
      </c>
      <c r="MTF52" s="286" t="s">
        <v>980</v>
      </c>
      <c r="MTG52" s="285" t="s">
        <v>952</v>
      </c>
      <c r="MTH52" s="285" t="s">
        <v>981</v>
      </c>
      <c r="MTI52" s="294" t="s">
        <v>982</v>
      </c>
      <c r="MTJ52" s="294" t="s">
        <v>983</v>
      </c>
      <c r="MTK52" s="284">
        <v>230000000</v>
      </c>
      <c r="MTL52" s="285" t="s">
        <v>1802</v>
      </c>
      <c r="MTM52" s="286" t="s">
        <v>933</v>
      </c>
      <c r="MTN52" s="286" t="s">
        <v>980</v>
      </c>
      <c r="MTO52" s="285" t="s">
        <v>952</v>
      </c>
      <c r="MTP52" s="285" t="s">
        <v>981</v>
      </c>
      <c r="MTQ52" s="294" t="s">
        <v>982</v>
      </c>
      <c r="MTR52" s="294" t="s">
        <v>983</v>
      </c>
      <c r="MTS52" s="284">
        <v>230000000</v>
      </c>
      <c r="MTT52" s="285" t="s">
        <v>1802</v>
      </c>
      <c r="MTU52" s="286" t="s">
        <v>933</v>
      </c>
      <c r="MTV52" s="286" t="s">
        <v>980</v>
      </c>
      <c r="MTW52" s="285" t="s">
        <v>952</v>
      </c>
      <c r="MTX52" s="285" t="s">
        <v>981</v>
      </c>
      <c r="MTY52" s="294" t="s">
        <v>982</v>
      </c>
      <c r="MTZ52" s="294" t="s">
        <v>983</v>
      </c>
      <c r="MUA52" s="284">
        <v>230000000</v>
      </c>
      <c r="MUB52" s="285" t="s">
        <v>1802</v>
      </c>
      <c r="MUC52" s="286" t="s">
        <v>933</v>
      </c>
      <c r="MUD52" s="286" t="s">
        <v>980</v>
      </c>
      <c r="MUE52" s="285" t="s">
        <v>952</v>
      </c>
      <c r="MUF52" s="285" t="s">
        <v>981</v>
      </c>
      <c r="MUG52" s="294" t="s">
        <v>982</v>
      </c>
      <c r="MUH52" s="294" t="s">
        <v>983</v>
      </c>
      <c r="MUI52" s="284">
        <v>230000000</v>
      </c>
      <c r="MUJ52" s="285" t="s">
        <v>1802</v>
      </c>
      <c r="MUK52" s="286" t="s">
        <v>933</v>
      </c>
      <c r="MUL52" s="286" t="s">
        <v>980</v>
      </c>
      <c r="MUM52" s="285" t="s">
        <v>952</v>
      </c>
      <c r="MUN52" s="285" t="s">
        <v>981</v>
      </c>
      <c r="MUO52" s="294" t="s">
        <v>982</v>
      </c>
      <c r="MUP52" s="294" t="s">
        <v>983</v>
      </c>
      <c r="MUQ52" s="284">
        <v>230000000</v>
      </c>
      <c r="MUR52" s="285" t="s">
        <v>1802</v>
      </c>
      <c r="MUS52" s="286" t="s">
        <v>933</v>
      </c>
      <c r="MUT52" s="286" t="s">
        <v>980</v>
      </c>
      <c r="MUU52" s="285" t="s">
        <v>952</v>
      </c>
      <c r="MUV52" s="285" t="s">
        <v>981</v>
      </c>
      <c r="MUW52" s="294" t="s">
        <v>982</v>
      </c>
      <c r="MUX52" s="294" t="s">
        <v>983</v>
      </c>
      <c r="MUY52" s="284">
        <v>230000000</v>
      </c>
      <c r="MUZ52" s="285" t="s">
        <v>1802</v>
      </c>
      <c r="MVA52" s="286" t="s">
        <v>933</v>
      </c>
      <c r="MVB52" s="286" t="s">
        <v>980</v>
      </c>
      <c r="MVC52" s="285" t="s">
        <v>952</v>
      </c>
      <c r="MVD52" s="285" t="s">
        <v>981</v>
      </c>
      <c r="MVE52" s="294" t="s">
        <v>982</v>
      </c>
      <c r="MVF52" s="294" t="s">
        <v>983</v>
      </c>
      <c r="MVG52" s="284">
        <v>230000000</v>
      </c>
      <c r="MVH52" s="285" t="s">
        <v>1802</v>
      </c>
      <c r="MVI52" s="286" t="s">
        <v>933</v>
      </c>
      <c r="MVJ52" s="286" t="s">
        <v>980</v>
      </c>
      <c r="MVK52" s="285" t="s">
        <v>952</v>
      </c>
      <c r="MVL52" s="285" t="s">
        <v>981</v>
      </c>
      <c r="MVM52" s="294" t="s">
        <v>982</v>
      </c>
      <c r="MVN52" s="294" t="s">
        <v>983</v>
      </c>
      <c r="MVO52" s="284">
        <v>230000000</v>
      </c>
      <c r="MVP52" s="285" t="s">
        <v>1802</v>
      </c>
      <c r="MVQ52" s="286" t="s">
        <v>933</v>
      </c>
      <c r="MVR52" s="286" t="s">
        <v>980</v>
      </c>
      <c r="MVS52" s="285" t="s">
        <v>952</v>
      </c>
      <c r="MVT52" s="285" t="s">
        <v>981</v>
      </c>
      <c r="MVU52" s="294" t="s">
        <v>982</v>
      </c>
      <c r="MVV52" s="294" t="s">
        <v>983</v>
      </c>
      <c r="MVW52" s="284">
        <v>230000000</v>
      </c>
      <c r="MVX52" s="285" t="s">
        <v>1802</v>
      </c>
      <c r="MVY52" s="286" t="s">
        <v>933</v>
      </c>
      <c r="MVZ52" s="286" t="s">
        <v>980</v>
      </c>
      <c r="MWA52" s="285" t="s">
        <v>952</v>
      </c>
      <c r="MWB52" s="285" t="s">
        <v>981</v>
      </c>
      <c r="MWC52" s="294" t="s">
        <v>982</v>
      </c>
      <c r="MWD52" s="294" t="s">
        <v>983</v>
      </c>
      <c r="MWE52" s="284">
        <v>230000000</v>
      </c>
      <c r="MWF52" s="285" t="s">
        <v>1802</v>
      </c>
      <c r="MWG52" s="286" t="s">
        <v>933</v>
      </c>
      <c r="MWH52" s="286" t="s">
        <v>980</v>
      </c>
      <c r="MWI52" s="285" t="s">
        <v>952</v>
      </c>
      <c r="MWJ52" s="285" t="s">
        <v>981</v>
      </c>
      <c r="MWK52" s="294" t="s">
        <v>982</v>
      </c>
      <c r="MWL52" s="294" t="s">
        <v>983</v>
      </c>
      <c r="MWM52" s="284">
        <v>230000000</v>
      </c>
      <c r="MWN52" s="285" t="s">
        <v>1802</v>
      </c>
      <c r="MWO52" s="286" t="s">
        <v>933</v>
      </c>
      <c r="MWP52" s="286" t="s">
        <v>980</v>
      </c>
      <c r="MWQ52" s="285" t="s">
        <v>952</v>
      </c>
      <c r="MWR52" s="285" t="s">
        <v>981</v>
      </c>
      <c r="MWS52" s="294" t="s">
        <v>982</v>
      </c>
      <c r="MWT52" s="294" t="s">
        <v>983</v>
      </c>
      <c r="MWU52" s="284">
        <v>230000000</v>
      </c>
      <c r="MWV52" s="285" t="s">
        <v>1802</v>
      </c>
      <c r="MWW52" s="286" t="s">
        <v>933</v>
      </c>
      <c r="MWX52" s="286" t="s">
        <v>980</v>
      </c>
      <c r="MWY52" s="285" t="s">
        <v>952</v>
      </c>
      <c r="MWZ52" s="285" t="s">
        <v>981</v>
      </c>
      <c r="MXA52" s="294" t="s">
        <v>982</v>
      </c>
      <c r="MXB52" s="294" t="s">
        <v>983</v>
      </c>
      <c r="MXC52" s="284">
        <v>230000000</v>
      </c>
      <c r="MXD52" s="285" t="s">
        <v>1802</v>
      </c>
      <c r="MXE52" s="286" t="s">
        <v>933</v>
      </c>
      <c r="MXF52" s="286" t="s">
        <v>980</v>
      </c>
      <c r="MXG52" s="285" t="s">
        <v>952</v>
      </c>
      <c r="MXH52" s="285" t="s">
        <v>981</v>
      </c>
      <c r="MXI52" s="294" t="s">
        <v>982</v>
      </c>
      <c r="MXJ52" s="294" t="s">
        <v>983</v>
      </c>
      <c r="MXK52" s="284">
        <v>230000000</v>
      </c>
      <c r="MXL52" s="285" t="s">
        <v>1802</v>
      </c>
      <c r="MXM52" s="286" t="s">
        <v>933</v>
      </c>
      <c r="MXN52" s="286" t="s">
        <v>980</v>
      </c>
      <c r="MXO52" s="285" t="s">
        <v>952</v>
      </c>
      <c r="MXP52" s="285" t="s">
        <v>981</v>
      </c>
      <c r="MXQ52" s="294" t="s">
        <v>982</v>
      </c>
      <c r="MXR52" s="294" t="s">
        <v>983</v>
      </c>
      <c r="MXS52" s="284">
        <v>230000000</v>
      </c>
      <c r="MXT52" s="285" t="s">
        <v>1802</v>
      </c>
      <c r="MXU52" s="286" t="s">
        <v>933</v>
      </c>
      <c r="MXV52" s="286" t="s">
        <v>980</v>
      </c>
      <c r="MXW52" s="285" t="s">
        <v>952</v>
      </c>
      <c r="MXX52" s="285" t="s">
        <v>981</v>
      </c>
      <c r="MXY52" s="294" t="s">
        <v>982</v>
      </c>
      <c r="MXZ52" s="294" t="s">
        <v>983</v>
      </c>
      <c r="MYA52" s="284">
        <v>230000000</v>
      </c>
      <c r="MYB52" s="285" t="s">
        <v>1802</v>
      </c>
      <c r="MYC52" s="286" t="s">
        <v>933</v>
      </c>
      <c r="MYD52" s="286" t="s">
        <v>980</v>
      </c>
      <c r="MYE52" s="285" t="s">
        <v>952</v>
      </c>
      <c r="MYF52" s="285" t="s">
        <v>981</v>
      </c>
      <c r="MYG52" s="294" t="s">
        <v>982</v>
      </c>
      <c r="MYH52" s="294" t="s">
        <v>983</v>
      </c>
      <c r="MYI52" s="284">
        <v>230000000</v>
      </c>
      <c r="MYJ52" s="285" t="s">
        <v>1802</v>
      </c>
      <c r="MYK52" s="286" t="s">
        <v>933</v>
      </c>
      <c r="MYL52" s="286" t="s">
        <v>980</v>
      </c>
      <c r="MYM52" s="285" t="s">
        <v>952</v>
      </c>
      <c r="MYN52" s="285" t="s">
        <v>981</v>
      </c>
      <c r="MYO52" s="294" t="s">
        <v>982</v>
      </c>
      <c r="MYP52" s="294" t="s">
        <v>983</v>
      </c>
      <c r="MYQ52" s="284">
        <v>230000000</v>
      </c>
      <c r="MYR52" s="285" t="s">
        <v>1802</v>
      </c>
      <c r="MYS52" s="286" t="s">
        <v>933</v>
      </c>
      <c r="MYT52" s="286" t="s">
        <v>980</v>
      </c>
      <c r="MYU52" s="285" t="s">
        <v>952</v>
      </c>
      <c r="MYV52" s="285" t="s">
        <v>981</v>
      </c>
      <c r="MYW52" s="294" t="s">
        <v>982</v>
      </c>
      <c r="MYX52" s="294" t="s">
        <v>983</v>
      </c>
      <c r="MYY52" s="284">
        <v>230000000</v>
      </c>
      <c r="MYZ52" s="285" t="s">
        <v>1802</v>
      </c>
      <c r="MZA52" s="286" t="s">
        <v>933</v>
      </c>
      <c r="MZB52" s="286" t="s">
        <v>980</v>
      </c>
      <c r="MZC52" s="285" t="s">
        <v>952</v>
      </c>
      <c r="MZD52" s="285" t="s">
        <v>981</v>
      </c>
      <c r="MZE52" s="294" t="s">
        <v>982</v>
      </c>
      <c r="MZF52" s="294" t="s">
        <v>983</v>
      </c>
      <c r="MZG52" s="284">
        <v>230000000</v>
      </c>
      <c r="MZH52" s="285" t="s">
        <v>1802</v>
      </c>
      <c r="MZI52" s="286" t="s">
        <v>933</v>
      </c>
      <c r="MZJ52" s="286" t="s">
        <v>980</v>
      </c>
      <c r="MZK52" s="285" t="s">
        <v>952</v>
      </c>
      <c r="MZL52" s="285" t="s">
        <v>981</v>
      </c>
      <c r="MZM52" s="294" t="s">
        <v>982</v>
      </c>
      <c r="MZN52" s="294" t="s">
        <v>983</v>
      </c>
      <c r="MZO52" s="284">
        <v>230000000</v>
      </c>
      <c r="MZP52" s="285" t="s">
        <v>1802</v>
      </c>
      <c r="MZQ52" s="286" t="s">
        <v>933</v>
      </c>
      <c r="MZR52" s="286" t="s">
        <v>980</v>
      </c>
      <c r="MZS52" s="285" t="s">
        <v>952</v>
      </c>
      <c r="MZT52" s="285" t="s">
        <v>981</v>
      </c>
      <c r="MZU52" s="294" t="s">
        <v>982</v>
      </c>
      <c r="MZV52" s="294" t="s">
        <v>983</v>
      </c>
      <c r="MZW52" s="284">
        <v>230000000</v>
      </c>
      <c r="MZX52" s="285" t="s">
        <v>1802</v>
      </c>
      <c r="MZY52" s="286" t="s">
        <v>933</v>
      </c>
      <c r="MZZ52" s="286" t="s">
        <v>980</v>
      </c>
      <c r="NAA52" s="285" t="s">
        <v>952</v>
      </c>
      <c r="NAB52" s="285" t="s">
        <v>981</v>
      </c>
      <c r="NAC52" s="294" t="s">
        <v>982</v>
      </c>
      <c r="NAD52" s="294" t="s">
        <v>983</v>
      </c>
      <c r="NAE52" s="284">
        <v>230000000</v>
      </c>
      <c r="NAF52" s="285" t="s">
        <v>1802</v>
      </c>
      <c r="NAG52" s="286" t="s">
        <v>933</v>
      </c>
      <c r="NAH52" s="286" t="s">
        <v>980</v>
      </c>
      <c r="NAI52" s="285" t="s">
        <v>952</v>
      </c>
      <c r="NAJ52" s="285" t="s">
        <v>981</v>
      </c>
      <c r="NAK52" s="294" t="s">
        <v>982</v>
      </c>
      <c r="NAL52" s="294" t="s">
        <v>983</v>
      </c>
      <c r="NAM52" s="284">
        <v>230000000</v>
      </c>
      <c r="NAN52" s="285" t="s">
        <v>1802</v>
      </c>
      <c r="NAO52" s="286" t="s">
        <v>933</v>
      </c>
      <c r="NAP52" s="286" t="s">
        <v>980</v>
      </c>
      <c r="NAQ52" s="285" t="s">
        <v>952</v>
      </c>
      <c r="NAR52" s="285" t="s">
        <v>981</v>
      </c>
      <c r="NAS52" s="294" t="s">
        <v>982</v>
      </c>
      <c r="NAT52" s="294" t="s">
        <v>983</v>
      </c>
      <c r="NAU52" s="284">
        <v>230000000</v>
      </c>
      <c r="NAV52" s="285" t="s">
        <v>1802</v>
      </c>
      <c r="NAW52" s="286" t="s">
        <v>933</v>
      </c>
      <c r="NAX52" s="286" t="s">
        <v>980</v>
      </c>
      <c r="NAY52" s="285" t="s">
        <v>952</v>
      </c>
      <c r="NAZ52" s="285" t="s">
        <v>981</v>
      </c>
      <c r="NBA52" s="294" t="s">
        <v>982</v>
      </c>
      <c r="NBB52" s="294" t="s">
        <v>983</v>
      </c>
      <c r="NBC52" s="284">
        <v>230000000</v>
      </c>
      <c r="NBD52" s="285" t="s">
        <v>1802</v>
      </c>
      <c r="NBE52" s="286" t="s">
        <v>933</v>
      </c>
      <c r="NBF52" s="286" t="s">
        <v>980</v>
      </c>
      <c r="NBG52" s="285" t="s">
        <v>952</v>
      </c>
      <c r="NBH52" s="285" t="s">
        <v>981</v>
      </c>
      <c r="NBI52" s="294" t="s">
        <v>982</v>
      </c>
      <c r="NBJ52" s="294" t="s">
        <v>983</v>
      </c>
      <c r="NBK52" s="284">
        <v>230000000</v>
      </c>
      <c r="NBL52" s="285" t="s">
        <v>1802</v>
      </c>
      <c r="NBM52" s="286" t="s">
        <v>933</v>
      </c>
      <c r="NBN52" s="286" t="s">
        <v>980</v>
      </c>
      <c r="NBO52" s="285" t="s">
        <v>952</v>
      </c>
      <c r="NBP52" s="285" t="s">
        <v>981</v>
      </c>
      <c r="NBQ52" s="294" t="s">
        <v>982</v>
      </c>
      <c r="NBR52" s="294" t="s">
        <v>983</v>
      </c>
      <c r="NBS52" s="284">
        <v>230000000</v>
      </c>
      <c r="NBT52" s="285" t="s">
        <v>1802</v>
      </c>
      <c r="NBU52" s="286" t="s">
        <v>933</v>
      </c>
      <c r="NBV52" s="286" t="s">
        <v>980</v>
      </c>
      <c r="NBW52" s="285" t="s">
        <v>952</v>
      </c>
      <c r="NBX52" s="285" t="s">
        <v>981</v>
      </c>
      <c r="NBY52" s="294" t="s">
        <v>982</v>
      </c>
      <c r="NBZ52" s="294" t="s">
        <v>983</v>
      </c>
      <c r="NCA52" s="284">
        <v>230000000</v>
      </c>
      <c r="NCB52" s="285" t="s">
        <v>1802</v>
      </c>
      <c r="NCC52" s="286" t="s">
        <v>933</v>
      </c>
      <c r="NCD52" s="286" t="s">
        <v>980</v>
      </c>
      <c r="NCE52" s="285" t="s">
        <v>952</v>
      </c>
      <c r="NCF52" s="285" t="s">
        <v>981</v>
      </c>
      <c r="NCG52" s="294" t="s">
        <v>982</v>
      </c>
      <c r="NCH52" s="294" t="s">
        <v>983</v>
      </c>
      <c r="NCI52" s="284">
        <v>230000000</v>
      </c>
      <c r="NCJ52" s="285" t="s">
        <v>1802</v>
      </c>
      <c r="NCK52" s="286" t="s">
        <v>933</v>
      </c>
      <c r="NCL52" s="286" t="s">
        <v>980</v>
      </c>
      <c r="NCM52" s="285" t="s">
        <v>952</v>
      </c>
      <c r="NCN52" s="285" t="s">
        <v>981</v>
      </c>
      <c r="NCO52" s="294" t="s">
        <v>982</v>
      </c>
      <c r="NCP52" s="294" t="s">
        <v>983</v>
      </c>
      <c r="NCQ52" s="284">
        <v>230000000</v>
      </c>
      <c r="NCR52" s="285" t="s">
        <v>1802</v>
      </c>
      <c r="NCS52" s="286" t="s">
        <v>933</v>
      </c>
      <c r="NCT52" s="286" t="s">
        <v>980</v>
      </c>
      <c r="NCU52" s="285" t="s">
        <v>952</v>
      </c>
      <c r="NCV52" s="285" t="s">
        <v>981</v>
      </c>
      <c r="NCW52" s="294" t="s">
        <v>982</v>
      </c>
      <c r="NCX52" s="294" t="s">
        <v>983</v>
      </c>
      <c r="NCY52" s="284">
        <v>230000000</v>
      </c>
      <c r="NCZ52" s="285" t="s">
        <v>1802</v>
      </c>
      <c r="NDA52" s="286" t="s">
        <v>933</v>
      </c>
      <c r="NDB52" s="286" t="s">
        <v>980</v>
      </c>
      <c r="NDC52" s="285" t="s">
        <v>952</v>
      </c>
      <c r="NDD52" s="285" t="s">
        <v>981</v>
      </c>
      <c r="NDE52" s="294" t="s">
        <v>982</v>
      </c>
      <c r="NDF52" s="294" t="s">
        <v>983</v>
      </c>
      <c r="NDG52" s="284">
        <v>230000000</v>
      </c>
      <c r="NDH52" s="285" t="s">
        <v>1802</v>
      </c>
      <c r="NDI52" s="286" t="s">
        <v>933</v>
      </c>
      <c r="NDJ52" s="286" t="s">
        <v>980</v>
      </c>
      <c r="NDK52" s="285" t="s">
        <v>952</v>
      </c>
      <c r="NDL52" s="285" t="s">
        <v>981</v>
      </c>
      <c r="NDM52" s="294" t="s">
        <v>982</v>
      </c>
      <c r="NDN52" s="294" t="s">
        <v>983</v>
      </c>
      <c r="NDO52" s="284">
        <v>230000000</v>
      </c>
      <c r="NDP52" s="285" t="s">
        <v>1802</v>
      </c>
      <c r="NDQ52" s="286" t="s">
        <v>933</v>
      </c>
      <c r="NDR52" s="286" t="s">
        <v>980</v>
      </c>
      <c r="NDS52" s="285" t="s">
        <v>952</v>
      </c>
      <c r="NDT52" s="285" t="s">
        <v>981</v>
      </c>
      <c r="NDU52" s="294" t="s">
        <v>982</v>
      </c>
      <c r="NDV52" s="294" t="s">
        <v>983</v>
      </c>
      <c r="NDW52" s="284">
        <v>230000000</v>
      </c>
      <c r="NDX52" s="285" t="s">
        <v>1802</v>
      </c>
      <c r="NDY52" s="286" t="s">
        <v>933</v>
      </c>
      <c r="NDZ52" s="286" t="s">
        <v>980</v>
      </c>
      <c r="NEA52" s="285" t="s">
        <v>952</v>
      </c>
      <c r="NEB52" s="285" t="s">
        <v>981</v>
      </c>
      <c r="NEC52" s="294" t="s">
        <v>982</v>
      </c>
      <c r="NED52" s="294" t="s">
        <v>983</v>
      </c>
      <c r="NEE52" s="284">
        <v>230000000</v>
      </c>
      <c r="NEF52" s="285" t="s">
        <v>1802</v>
      </c>
      <c r="NEG52" s="286" t="s">
        <v>933</v>
      </c>
      <c r="NEH52" s="286" t="s">
        <v>980</v>
      </c>
      <c r="NEI52" s="285" t="s">
        <v>952</v>
      </c>
      <c r="NEJ52" s="285" t="s">
        <v>981</v>
      </c>
      <c r="NEK52" s="294" t="s">
        <v>982</v>
      </c>
      <c r="NEL52" s="294" t="s">
        <v>983</v>
      </c>
      <c r="NEM52" s="284">
        <v>230000000</v>
      </c>
      <c r="NEN52" s="285" t="s">
        <v>1802</v>
      </c>
      <c r="NEO52" s="286" t="s">
        <v>933</v>
      </c>
      <c r="NEP52" s="286" t="s">
        <v>980</v>
      </c>
      <c r="NEQ52" s="285" t="s">
        <v>952</v>
      </c>
      <c r="NER52" s="285" t="s">
        <v>981</v>
      </c>
      <c r="NES52" s="294" t="s">
        <v>982</v>
      </c>
      <c r="NET52" s="294" t="s">
        <v>983</v>
      </c>
      <c r="NEU52" s="284">
        <v>230000000</v>
      </c>
      <c r="NEV52" s="285" t="s">
        <v>1802</v>
      </c>
      <c r="NEW52" s="286" t="s">
        <v>933</v>
      </c>
      <c r="NEX52" s="286" t="s">
        <v>980</v>
      </c>
      <c r="NEY52" s="285" t="s">
        <v>952</v>
      </c>
      <c r="NEZ52" s="285" t="s">
        <v>981</v>
      </c>
      <c r="NFA52" s="294" t="s">
        <v>982</v>
      </c>
      <c r="NFB52" s="294" t="s">
        <v>983</v>
      </c>
      <c r="NFC52" s="284">
        <v>230000000</v>
      </c>
      <c r="NFD52" s="285" t="s">
        <v>1802</v>
      </c>
      <c r="NFE52" s="286" t="s">
        <v>933</v>
      </c>
      <c r="NFF52" s="286" t="s">
        <v>980</v>
      </c>
      <c r="NFG52" s="285" t="s">
        <v>952</v>
      </c>
      <c r="NFH52" s="285" t="s">
        <v>981</v>
      </c>
      <c r="NFI52" s="294" t="s">
        <v>982</v>
      </c>
      <c r="NFJ52" s="294" t="s">
        <v>983</v>
      </c>
      <c r="NFK52" s="284">
        <v>230000000</v>
      </c>
      <c r="NFL52" s="285" t="s">
        <v>1802</v>
      </c>
      <c r="NFM52" s="286" t="s">
        <v>933</v>
      </c>
      <c r="NFN52" s="286" t="s">
        <v>980</v>
      </c>
      <c r="NFO52" s="285" t="s">
        <v>952</v>
      </c>
      <c r="NFP52" s="285" t="s">
        <v>981</v>
      </c>
      <c r="NFQ52" s="294" t="s">
        <v>982</v>
      </c>
      <c r="NFR52" s="294" t="s">
        <v>983</v>
      </c>
      <c r="NFS52" s="284">
        <v>230000000</v>
      </c>
      <c r="NFT52" s="285" t="s">
        <v>1802</v>
      </c>
      <c r="NFU52" s="286" t="s">
        <v>933</v>
      </c>
      <c r="NFV52" s="286" t="s">
        <v>980</v>
      </c>
      <c r="NFW52" s="285" t="s">
        <v>952</v>
      </c>
      <c r="NFX52" s="285" t="s">
        <v>981</v>
      </c>
      <c r="NFY52" s="294" t="s">
        <v>982</v>
      </c>
      <c r="NFZ52" s="294" t="s">
        <v>983</v>
      </c>
      <c r="NGA52" s="284">
        <v>230000000</v>
      </c>
      <c r="NGB52" s="285" t="s">
        <v>1802</v>
      </c>
      <c r="NGC52" s="286" t="s">
        <v>933</v>
      </c>
      <c r="NGD52" s="286" t="s">
        <v>980</v>
      </c>
      <c r="NGE52" s="285" t="s">
        <v>952</v>
      </c>
      <c r="NGF52" s="285" t="s">
        <v>981</v>
      </c>
      <c r="NGG52" s="294" t="s">
        <v>982</v>
      </c>
      <c r="NGH52" s="294" t="s">
        <v>983</v>
      </c>
      <c r="NGI52" s="284">
        <v>230000000</v>
      </c>
      <c r="NGJ52" s="285" t="s">
        <v>1802</v>
      </c>
      <c r="NGK52" s="286" t="s">
        <v>933</v>
      </c>
      <c r="NGL52" s="286" t="s">
        <v>980</v>
      </c>
      <c r="NGM52" s="285" t="s">
        <v>952</v>
      </c>
      <c r="NGN52" s="285" t="s">
        <v>981</v>
      </c>
      <c r="NGO52" s="294" t="s">
        <v>982</v>
      </c>
      <c r="NGP52" s="294" t="s">
        <v>983</v>
      </c>
      <c r="NGQ52" s="284">
        <v>230000000</v>
      </c>
      <c r="NGR52" s="285" t="s">
        <v>1802</v>
      </c>
      <c r="NGS52" s="286" t="s">
        <v>933</v>
      </c>
      <c r="NGT52" s="286" t="s">
        <v>980</v>
      </c>
      <c r="NGU52" s="285" t="s">
        <v>952</v>
      </c>
      <c r="NGV52" s="285" t="s">
        <v>981</v>
      </c>
      <c r="NGW52" s="294" t="s">
        <v>982</v>
      </c>
      <c r="NGX52" s="294" t="s">
        <v>983</v>
      </c>
      <c r="NGY52" s="284">
        <v>230000000</v>
      </c>
      <c r="NGZ52" s="285" t="s">
        <v>1802</v>
      </c>
      <c r="NHA52" s="286" t="s">
        <v>933</v>
      </c>
      <c r="NHB52" s="286" t="s">
        <v>980</v>
      </c>
      <c r="NHC52" s="285" t="s">
        <v>952</v>
      </c>
      <c r="NHD52" s="285" t="s">
        <v>981</v>
      </c>
      <c r="NHE52" s="294" t="s">
        <v>982</v>
      </c>
      <c r="NHF52" s="294" t="s">
        <v>983</v>
      </c>
      <c r="NHG52" s="284">
        <v>230000000</v>
      </c>
      <c r="NHH52" s="285" t="s">
        <v>1802</v>
      </c>
      <c r="NHI52" s="286" t="s">
        <v>933</v>
      </c>
      <c r="NHJ52" s="286" t="s">
        <v>980</v>
      </c>
      <c r="NHK52" s="285" t="s">
        <v>952</v>
      </c>
      <c r="NHL52" s="285" t="s">
        <v>981</v>
      </c>
      <c r="NHM52" s="294" t="s">
        <v>982</v>
      </c>
      <c r="NHN52" s="294" t="s">
        <v>983</v>
      </c>
      <c r="NHO52" s="284">
        <v>230000000</v>
      </c>
      <c r="NHP52" s="285" t="s">
        <v>1802</v>
      </c>
      <c r="NHQ52" s="286" t="s">
        <v>933</v>
      </c>
      <c r="NHR52" s="286" t="s">
        <v>980</v>
      </c>
      <c r="NHS52" s="285" t="s">
        <v>952</v>
      </c>
      <c r="NHT52" s="285" t="s">
        <v>981</v>
      </c>
      <c r="NHU52" s="294" t="s">
        <v>982</v>
      </c>
      <c r="NHV52" s="294" t="s">
        <v>983</v>
      </c>
      <c r="NHW52" s="284">
        <v>230000000</v>
      </c>
      <c r="NHX52" s="285" t="s">
        <v>1802</v>
      </c>
      <c r="NHY52" s="286" t="s">
        <v>933</v>
      </c>
      <c r="NHZ52" s="286" t="s">
        <v>980</v>
      </c>
      <c r="NIA52" s="285" t="s">
        <v>952</v>
      </c>
      <c r="NIB52" s="285" t="s">
        <v>981</v>
      </c>
      <c r="NIC52" s="294" t="s">
        <v>982</v>
      </c>
      <c r="NID52" s="294" t="s">
        <v>983</v>
      </c>
      <c r="NIE52" s="284">
        <v>230000000</v>
      </c>
      <c r="NIF52" s="285" t="s">
        <v>1802</v>
      </c>
      <c r="NIG52" s="286" t="s">
        <v>933</v>
      </c>
      <c r="NIH52" s="286" t="s">
        <v>980</v>
      </c>
      <c r="NII52" s="285" t="s">
        <v>952</v>
      </c>
      <c r="NIJ52" s="285" t="s">
        <v>981</v>
      </c>
      <c r="NIK52" s="294" t="s">
        <v>982</v>
      </c>
      <c r="NIL52" s="294" t="s">
        <v>983</v>
      </c>
      <c r="NIM52" s="284">
        <v>230000000</v>
      </c>
      <c r="NIN52" s="285" t="s">
        <v>1802</v>
      </c>
      <c r="NIO52" s="286" t="s">
        <v>933</v>
      </c>
      <c r="NIP52" s="286" t="s">
        <v>980</v>
      </c>
      <c r="NIQ52" s="285" t="s">
        <v>952</v>
      </c>
      <c r="NIR52" s="285" t="s">
        <v>981</v>
      </c>
      <c r="NIS52" s="294" t="s">
        <v>982</v>
      </c>
      <c r="NIT52" s="294" t="s">
        <v>983</v>
      </c>
      <c r="NIU52" s="284">
        <v>230000000</v>
      </c>
      <c r="NIV52" s="285" t="s">
        <v>1802</v>
      </c>
      <c r="NIW52" s="286" t="s">
        <v>933</v>
      </c>
      <c r="NIX52" s="286" t="s">
        <v>980</v>
      </c>
      <c r="NIY52" s="285" t="s">
        <v>952</v>
      </c>
      <c r="NIZ52" s="285" t="s">
        <v>981</v>
      </c>
      <c r="NJA52" s="294" t="s">
        <v>982</v>
      </c>
      <c r="NJB52" s="294" t="s">
        <v>983</v>
      </c>
      <c r="NJC52" s="284">
        <v>230000000</v>
      </c>
      <c r="NJD52" s="285" t="s">
        <v>1802</v>
      </c>
      <c r="NJE52" s="286" t="s">
        <v>933</v>
      </c>
      <c r="NJF52" s="286" t="s">
        <v>980</v>
      </c>
      <c r="NJG52" s="285" t="s">
        <v>952</v>
      </c>
      <c r="NJH52" s="285" t="s">
        <v>981</v>
      </c>
      <c r="NJI52" s="294" t="s">
        <v>982</v>
      </c>
      <c r="NJJ52" s="294" t="s">
        <v>983</v>
      </c>
      <c r="NJK52" s="284">
        <v>230000000</v>
      </c>
      <c r="NJL52" s="285" t="s">
        <v>1802</v>
      </c>
      <c r="NJM52" s="286" t="s">
        <v>933</v>
      </c>
      <c r="NJN52" s="286" t="s">
        <v>980</v>
      </c>
      <c r="NJO52" s="285" t="s">
        <v>952</v>
      </c>
      <c r="NJP52" s="285" t="s">
        <v>981</v>
      </c>
      <c r="NJQ52" s="294" t="s">
        <v>982</v>
      </c>
      <c r="NJR52" s="294" t="s">
        <v>983</v>
      </c>
      <c r="NJS52" s="284">
        <v>230000000</v>
      </c>
      <c r="NJT52" s="285" t="s">
        <v>1802</v>
      </c>
      <c r="NJU52" s="286" t="s">
        <v>933</v>
      </c>
      <c r="NJV52" s="286" t="s">
        <v>980</v>
      </c>
      <c r="NJW52" s="285" t="s">
        <v>952</v>
      </c>
      <c r="NJX52" s="285" t="s">
        <v>981</v>
      </c>
      <c r="NJY52" s="294" t="s">
        <v>982</v>
      </c>
      <c r="NJZ52" s="294" t="s">
        <v>983</v>
      </c>
      <c r="NKA52" s="284">
        <v>230000000</v>
      </c>
      <c r="NKB52" s="285" t="s">
        <v>1802</v>
      </c>
      <c r="NKC52" s="286" t="s">
        <v>933</v>
      </c>
      <c r="NKD52" s="286" t="s">
        <v>980</v>
      </c>
      <c r="NKE52" s="285" t="s">
        <v>952</v>
      </c>
      <c r="NKF52" s="285" t="s">
        <v>981</v>
      </c>
      <c r="NKG52" s="294" t="s">
        <v>982</v>
      </c>
      <c r="NKH52" s="294" t="s">
        <v>983</v>
      </c>
      <c r="NKI52" s="284">
        <v>230000000</v>
      </c>
      <c r="NKJ52" s="285" t="s">
        <v>1802</v>
      </c>
      <c r="NKK52" s="286" t="s">
        <v>933</v>
      </c>
      <c r="NKL52" s="286" t="s">
        <v>980</v>
      </c>
      <c r="NKM52" s="285" t="s">
        <v>952</v>
      </c>
      <c r="NKN52" s="285" t="s">
        <v>981</v>
      </c>
      <c r="NKO52" s="294" t="s">
        <v>982</v>
      </c>
      <c r="NKP52" s="294" t="s">
        <v>983</v>
      </c>
      <c r="NKQ52" s="284">
        <v>230000000</v>
      </c>
      <c r="NKR52" s="285" t="s">
        <v>1802</v>
      </c>
      <c r="NKS52" s="286" t="s">
        <v>933</v>
      </c>
      <c r="NKT52" s="286" t="s">
        <v>980</v>
      </c>
      <c r="NKU52" s="285" t="s">
        <v>952</v>
      </c>
      <c r="NKV52" s="285" t="s">
        <v>981</v>
      </c>
      <c r="NKW52" s="294" t="s">
        <v>982</v>
      </c>
      <c r="NKX52" s="294" t="s">
        <v>983</v>
      </c>
      <c r="NKY52" s="284">
        <v>230000000</v>
      </c>
      <c r="NKZ52" s="285" t="s">
        <v>1802</v>
      </c>
      <c r="NLA52" s="286" t="s">
        <v>933</v>
      </c>
      <c r="NLB52" s="286" t="s">
        <v>980</v>
      </c>
      <c r="NLC52" s="285" t="s">
        <v>952</v>
      </c>
      <c r="NLD52" s="285" t="s">
        <v>981</v>
      </c>
      <c r="NLE52" s="294" t="s">
        <v>982</v>
      </c>
      <c r="NLF52" s="294" t="s">
        <v>983</v>
      </c>
      <c r="NLG52" s="284">
        <v>230000000</v>
      </c>
      <c r="NLH52" s="285" t="s">
        <v>1802</v>
      </c>
      <c r="NLI52" s="286" t="s">
        <v>933</v>
      </c>
      <c r="NLJ52" s="286" t="s">
        <v>980</v>
      </c>
      <c r="NLK52" s="285" t="s">
        <v>952</v>
      </c>
      <c r="NLL52" s="285" t="s">
        <v>981</v>
      </c>
      <c r="NLM52" s="294" t="s">
        <v>982</v>
      </c>
      <c r="NLN52" s="294" t="s">
        <v>983</v>
      </c>
      <c r="NLO52" s="284">
        <v>230000000</v>
      </c>
      <c r="NLP52" s="285" t="s">
        <v>1802</v>
      </c>
      <c r="NLQ52" s="286" t="s">
        <v>933</v>
      </c>
      <c r="NLR52" s="286" t="s">
        <v>980</v>
      </c>
      <c r="NLS52" s="285" t="s">
        <v>952</v>
      </c>
      <c r="NLT52" s="285" t="s">
        <v>981</v>
      </c>
      <c r="NLU52" s="294" t="s">
        <v>982</v>
      </c>
      <c r="NLV52" s="294" t="s">
        <v>983</v>
      </c>
      <c r="NLW52" s="284">
        <v>230000000</v>
      </c>
      <c r="NLX52" s="285" t="s">
        <v>1802</v>
      </c>
      <c r="NLY52" s="286" t="s">
        <v>933</v>
      </c>
      <c r="NLZ52" s="286" t="s">
        <v>980</v>
      </c>
      <c r="NMA52" s="285" t="s">
        <v>952</v>
      </c>
      <c r="NMB52" s="285" t="s">
        <v>981</v>
      </c>
      <c r="NMC52" s="294" t="s">
        <v>982</v>
      </c>
      <c r="NMD52" s="294" t="s">
        <v>983</v>
      </c>
      <c r="NME52" s="284">
        <v>230000000</v>
      </c>
      <c r="NMF52" s="285" t="s">
        <v>1802</v>
      </c>
      <c r="NMG52" s="286" t="s">
        <v>933</v>
      </c>
      <c r="NMH52" s="286" t="s">
        <v>980</v>
      </c>
      <c r="NMI52" s="285" t="s">
        <v>952</v>
      </c>
      <c r="NMJ52" s="285" t="s">
        <v>981</v>
      </c>
      <c r="NMK52" s="294" t="s">
        <v>982</v>
      </c>
      <c r="NML52" s="294" t="s">
        <v>983</v>
      </c>
      <c r="NMM52" s="284">
        <v>230000000</v>
      </c>
      <c r="NMN52" s="285" t="s">
        <v>1802</v>
      </c>
      <c r="NMO52" s="286" t="s">
        <v>933</v>
      </c>
      <c r="NMP52" s="286" t="s">
        <v>980</v>
      </c>
      <c r="NMQ52" s="285" t="s">
        <v>952</v>
      </c>
      <c r="NMR52" s="285" t="s">
        <v>981</v>
      </c>
      <c r="NMS52" s="294" t="s">
        <v>982</v>
      </c>
      <c r="NMT52" s="294" t="s">
        <v>983</v>
      </c>
      <c r="NMU52" s="284">
        <v>230000000</v>
      </c>
      <c r="NMV52" s="285" t="s">
        <v>1802</v>
      </c>
      <c r="NMW52" s="286" t="s">
        <v>933</v>
      </c>
      <c r="NMX52" s="286" t="s">
        <v>980</v>
      </c>
      <c r="NMY52" s="285" t="s">
        <v>952</v>
      </c>
      <c r="NMZ52" s="285" t="s">
        <v>981</v>
      </c>
      <c r="NNA52" s="294" t="s">
        <v>982</v>
      </c>
      <c r="NNB52" s="294" t="s">
        <v>983</v>
      </c>
      <c r="NNC52" s="284">
        <v>230000000</v>
      </c>
      <c r="NND52" s="285" t="s">
        <v>1802</v>
      </c>
      <c r="NNE52" s="286" t="s">
        <v>933</v>
      </c>
      <c r="NNF52" s="286" t="s">
        <v>980</v>
      </c>
      <c r="NNG52" s="285" t="s">
        <v>952</v>
      </c>
      <c r="NNH52" s="285" t="s">
        <v>981</v>
      </c>
      <c r="NNI52" s="294" t="s">
        <v>982</v>
      </c>
      <c r="NNJ52" s="294" t="s">
        <v>983</v>
      </c>
      <c r="NNK52" s="284">
        <v>230000000</v>
      </c>
      <c r="NNL52" s="285" t="s">
        <v>1802</v>
      </c>
      <c r="NNM52" s="286" t="s">
        <v>933</v>
      </c>
      <c r="NNN52" s="286" t="s">
        <v>980</v>
      </c>
      <c r="NNO52" s="285" t="s">
        <v>952</v>
      </c>
      <c r="NNP52" s="285" t="s">
        <v>981</v>
      </c>
      <c r="NNQ52" s="294" t="s">
        <v>982</v>
      </c>
      <c r="NNR52" s="294" t="s">
        <v>983</v>
      </c>
      <c r="NNS52" s="284">
        <v>230000000</v>
      </c>
      <c r="NNT52" s="285" t="s">
        <v>1802</v>
      </c>
      <c r="NNU52" s="286" t="s">
        <v>933</v>
      </c>
      <c r="NNV52" s="286" t="s">
        <v>980</v>
      </c>
      <c r="NNW52" s="285" t="s">
        <v>952</v>
      </c>
      <c r="NNX52" s="285" t="s">
        <v>981</v>
      </c>
      <c r="NNY52" s="294" t="s">
        <v>982</v>
      </c>
      <c r="NNZ52" s="294" t="s">
        <v>983</v>
      </c>
      <c r="NOA52" s="284">
        <v>230000000</v>
      </c>
      <c r="NOB52" s="285" t="s">
        <v>1802</v>
      </c>
      <c r="NOC52" s="286" t="s">
        <v>933</v>
      </c>
      <c r="NOD52" s="286" t="s">
        <v>980</v>
      </c>
      <c r="NOE52" s="285" t="s">
        <v>952</v>
      </c>
      <c r="NOF52" s="285" t="s">
        <v>981</v>
      </c>
      <c r="NOG52" s="294" t="s">
        <v>982</v>
      </c>
      <c r="NOH52" s="294" t="s">
        <v>983</v>
      </c>
      <c r="NOI52" s="284">
        <v>230000000</v>
      </c>
      <c r="NOJ52" s="285" t="s">
        <v>1802</v>
      </c>
      <c r="NOK52" s="286" t="s">
        <v>933</v>
      </c>
      <c r="NOL52" s="286" t="s">
        <v>980</v>
      </c>
      <c r="NOM52" s="285" t="s">
        <v>952</v>
      </c>
      <c r="NON52" s="285" t="s">
        <v>981</v>
      </c>
      <c r="NOO52" s="294" t="s">
        <v>982</v>
      </c>
      <c r="NOP52" s="294" t="s">
        <v>983</v>
      </c>
      <c r="NOQ52" s="284">
        <v>230000000</v>
      </c>
      <c r="NOR52" s="285" t="s">
        <v>1802</v>
      </c>
      <c r="NOS52" s="286" t="s">
        <v>933</v>
      </c>
      <c r="NOT52" s="286" t="s">
        <v>980</v>
      </c>
      <c r="NOU52" s="285" t="s">
        <v>952</v>
      </c>
      <c r="NOV52" s="285" t="s">
        <v>981</v>
      </c>
      <c r="NOW52" s="294" t="s">
        <v>982</v>
      </c>
      <c r="NOX52" s="294" t="s">
        <v>983</v>
      </c>
      <c r="NOY52" s="284">
        <v>230000000</v>
      </c>
      <c r="NOZ52" s="285" t="s">
        <v>1802</v>
      </c>
      <c r="NPA52" s="286" t="s">
        <v>933</v>
      </c>
      <c r="NPB52" s="286" t="s">
        <v>980</v>
      </c>
      <c r="NPC52" s="285" t="s">
        <v>952</v>
      </c>
      <c r="NPD52" s="285" t="s">
        <v>981</v>
      </c>
      <c r="NPE52" s="294" t="s">
        <v>982</v>
      </c>
      <c r="NPF52" s="294" t="s">
        <v>983</v>
      </c>
      <c r="NPG52" s="284">
        <v>230000000</v>
      </c>
      <c r="NPH52" s="285" t="s">
        <v>1802</v>
      </c>
      <c r="NPI52" s="286" t="s">
        <v>933</v>
      </c>
      <c r="NPJ52" s="286" t="s">
        <v>980</v>
      </c>
      <c r="NPK52" s="285" t="s">
        <v>952</v>
      </c>
      <c r="NPL52" s="285" t="s">
        <v>981</v>
      </c>
      <c r="NPM52" s="294" t="s">
        <v>982</v>
      </c>
      <c r="NPN52" s="294" t="s">
        <v>983</v>
      </c>
      <c r="NPO52" s="284">
        <v>230000000</v>
      </c>
      <c r="NPP52" s="285" t="s">
        <v>1802</v>
      </c>
      <c r="NPQ52" s="286" t="s">
        <v>933</v>
      </c>
      <c r="NPR52" s="286" t="s">
        <v>980</v>
      </c>
      <c r="NPS52" s="285" t="s">
        <v>952</v>
      </c>
      <c r="NPT52" s="285" t="s">
        <v>981</v>
      </c>
      <c r="NPU52" s="294" t="s">
        <v>982</v>
      </c>
      <c r="NPV52" s="294" t="s">
        <v>983</v>
      </c>
      <c r="NPW52" s="284">
        <v>230000000</v>
      </c>
      <c r="NPX52" s="285" t="s">
        <v>1802</v>
      </c>
      <c r="NPY52" s="286" t="s">
        <v>933</v>
      </c>
      <c r="NPZ52" s="286" t="s">
        <v>980</v>
      </c>
      <c r="NQA52" s="285" t="s">
        <v>952</v>
      </c>
      <c r="NQB52" s="285" t="s">
        <v>981</v>
      </c>
      <c r="NQC52" s="294" t="s">
        <v>982</v>
      </c>
      <c r="NQD52" s="294" t="s">
        <v>983</v>
      </c>
      <c r="NQE52" s="284">
        <v>230000000</v>
      </c>
      <c r="NQF52" s="285" t="s">
        <v>1802</v>
      </c>
      <c r="NQG52" s="286" t="s">
        <v>933</v>
      </c>
      <c r="NQH52" s="286" t="s">
        <v>980</v>
      </c>
      <c r="NQI52" s="285" t="s">
        <v>952</v>
      </c>
      <c r="NQJ52" s="285" t="s">
        <v>981</v>
      </c>
      <c r="NQK52" s="294" t="s">
        <v>982</v>
      </c>
      <c r="NQL52" s="294" t="s">
        <v>983</v>
      </c>
      <c r="NQM52" s="284">
        <v>230000000</v>
      </c>
      <c r="NQN52" s="285" t="s">
        <v>1802</v>
      </c>
      <c r="NQO52" s="286" t="s">
        <v>933</v>
      </c>
      <c r="NQP52" s="286" t="s">
        <v>980</v>
      </c>
      <c r="NQQ52" s="285" t="s">
        <v>952</v>
      </c>
      <c r="NQR52" s="285" t="s">
        <v>981</v>
      </c>
      <c r="NQS52" s="294" t="s">
        <v>982</v>
      </c>
      <c r="NQT52" s="294" t="s">
        <v>983</v>
      </c>
      <c r="NQU52" s="284">
        <v>230000000</v>
      </c>
      <c r="NQV52" s="285" t="s">
        <v>1802</v>
      </c>
      <c r="NQW52" s="286" t="s">
        <v>933</v>
      </c>
      <c r="NQX52" s="286" t="s">
        <v>980</v>
      </c>
      <c r="NQY52" s="285" t="s">
        <v>952</v>
      </c>
      <c r="NQZ52" s="285" t="s">
        <v>981</v>
      </c>
      <c r="NRA52" s="294" t="s">
        <v>982</v>
      </c>
      <c r="NRB52" s="294" t="s">
        <v>983</v>
      </c>
      <c r="NRC52" s="284">
        <v>230000000</v>
      </c>
      <c r="NRD52" s="285" t="s">
        <v>1802</v>
      </c>
      <c r="NRE52" s="286" t="s">
        <v>933</v>
      </c>
      <c r="NRF52" s="286" t="s">
        <v>980</v>
      </c>
      <c r="NRG52" s="285" t="s">
        <v>952</v>
      </c>
      <c r="NRH52" s="285" t="s">
        <v>981</v>
      </c>
      <c r="NRI52" s="294" t="s">
        <v>982</v>
      </c>
      <c r="NRJ52" s="294" t="s">
        <v>983</v>
      </c>
      <c r="NRK52" s="284">
        <v>230000000</v>
      </c>
      <c r="NRL52" s="285" t="s">
        <v>1802</v>
      </c>
      <c r="NRM52" s="286" t="s">
        <v>933</v>
      </c>
      <c r="NRN52" s="286" t="s">
        <v>980</v>
      </c>
      <c r="NRO52" s="285" t="s">
        <v>952</v>
      </c>
      <c r="NRP52" s="285" t="s">
        <v>981</v>
      </c>
      <c r="NRQ52" s="294" t="s">
        <v>982</v>
      </c>
      <c r="NRR52" s="294" t="s">
        <v>983</v>
      </c>
      <c r="NRS52" s="284">
        <v>230000000</v>
      </c>
      <c r="NRT52" s="285" t="s">
        <v>1802</v>
      </c>
      <c r="NRU52" s="286" t="s">
        <v>933</v>
      </c>
      <c r="NRV52" s="286" t="s">
        <v>980</v>
      </c>
      <c r="NRW52" s="285" t="s">
        <v>952</v>
      </c>
      <c r="NRX52" s="285" t="s">
        <v>981</v>
      </c>
      <c r="NRY52" s="294" t="s">
        <v>982</v>
      </c>
      <c r="NRZ52" s="294" t="s">
        <v>983</v>
      </c>
      <c r="NSA52" s="284">
        <v>230000000</v>
      </c>
      <c r="NSB52" s="285" t="s">
        <v>1802</v>
      </c>
      <c r="NSC52" s="286" t="s">
        <v>933</v>
      </c>
      <c r="NSD52" s="286" t="s">
        <v>980</v>
      </c>
      <c r="NSE52" s="285" t="s">
        <v>952</v>
      </c>
      <c r="NSF52" s="285" t="s">
        <v>981</v>
      </c>
      <c r="NSG52" s="294" t="s">
        <v>982</v>
      </c>
      <c r="NSH52" s="294" t="s">
        <v>983</v>
      </c>
      <c r="NSI52" s="284">
        <v>230000000</v>
      </c>
      <c r="NSJ52" s="285" t="s">
        <v>1802</v>
      </c>
      <c r="NSK52" s="286" t="s">
        <v>933</v>
      </c>
      <c r="NSL52" s="286" t="s">
        <v>980</v>
      </c>
      <c r="NSM52" s="285" t="s">
        <v>952</v>
      </c>
      <c r="NSN52" s="285" t="s">
        <v>981</v>
      </c>
      <c r="NSO52" s="294" t="s">
        <v>982</v>
      </c>
      <c r="NSP52" s="294" t="s">
        <v>983</v>
      </c>
      <c r="NSQ52" s="284">
        <v>230000000</v>
      </c>
      <c r="NSR52" s="285" t="s">
        <v>1802</v>
      </c>
      <c r="NSS52" s="286" t="s">
        <v>933</v>
      </c>
      <c r="NST52" s="286" t="s">
        <v>980</v>
      </c>
      <c r="NSU52" s="285" t="s">
        <v>952</v>
      </c>
      <c r="NSV52" s="285" t="s">
        <v>981</v>
      </c>
      <c r="NSW52" s="294" t="s">
        <v>982</v>
      </c>
      <c r="NSX52" s="294" t="s">
        <v>983</v>
      </c>
      <c r="NSY52" s="284">
        <v>230000000</v>
      </c>
      <c r="NSZ52" s="285" t="s">
        <v>1802</v>
      </c>
      <c r="NTA52" s="286" t="s">
        <v>933</v>
      </c>
      <c r="NTB52" s="286" t="s">
        <v>980</v>
      </c>
      <c r="NTC52" s="285" t="s">
        <v>952</v>
      </c>
      <c r="NTD52" s="285" t="s">
        <v>981</v>
      </c>
      <c r="NTE52" s="294" t="s">
        <v>982</v>
      </c>
      <c r="NTF52" s="294" t="s">
        <v>983</v>
      </c>
      <c r="NTG52" s="284">
        <v>230000000</v>
      </c>
      <c r="NTH52" s="285" t="s">
        <v>1802</v>
      </c>
      <c r="NTI52" s="286" t="s">
        <v>933</v>
      </c>
      <c r="NTJ52" s="286" t="s">
        <v>980</v>
      </c>
      <c r="NTK52" s="285" t="s">
        <v>952</v>
      </c>
      <c r="NTL52" s="285" t="s">
        <v>981</v>
      </c>
      <c r="NTM52" s="294" t="s">
        <v>982</v>
      </c>
      <c r="NTN52" s="294" t="s">
        <v>983</v>
      </c>
      <c r="NTO52" s="284">
        <v>230000000</v>
      </c>
      <c r="NTP52" s="285" t="s">
        <v>1802</v>
      </c>
      <c r="NTQ52" s="286" t="s">
        <v>933</v>
      </c>
      <c r="NTR52" s="286" t="s">
        <v>980</v>
      </c>
      <c r="NTS52" s="285" t="s">
        <v>952</v>
      </c>
      <c r="NTT52" s="285" t="s">
        <v>981</v>
      </c>
      <c r="NTU52" s="294" t="s">
        <v>982</v>
      </c>
      <c r="NTV52" s="294" t="s">
        <v>983</v>
      </c>
      <c r="NTW52" s="284">
        <v>230000000</v>
      </c>
      <c r="NTX52" s="285" t="s">
        <v>1802</v>
      </c>
      <c r="NTY52" s="286" t="s">
        <v>933</v>
      </c>
      <c r="NTZ52" s="286" t="s">
        <v>980</v>
      </c>
      <c r="NUA52" s="285" t="s">
        <v>952</v>
      </c>
      <c r="NUB52" s="285" t="s">
        <v>981</v>
      </c>
      <c r="NUC52" s="294" t="s">
        <v>982</v>
      </c>
      <c r="NUD52" s="294" t="s">
        <v>983</v>
      </c>
      <c r="NUE52" s="284">
        <v>230000000</v>
      </c>
      <c r="NUF52" s="285" t="s">
        <v>1802</v>
      </c>
      <c r="NUG52" s="286" t="s">
        <v>933</v>
      </c>
      <c r="NUH52" s="286" t="s">
        <v>980</v>
      </c>
      <c r="NUI52" s="285" t="s">
        <v>952</v>
      </c>
      <c r="NUJ52" s="285" t="s">
        <v>981</v>
      </c>
      <c r="NUK52" s="294" t="s">
        <v>982</v>
      </c>
      <c r="NUL52" s="294" t="s">
        <v>983</v>
      </c>
      <c r="NUM52" s="284">
        <v>230000000</v>
      </c>
      <c r="NUN52" s="285" t="s">
        <v>1802</v>
      </c>
      <c r="NUO52" s="286" t="s">
        <v>933</v>
      </c>
      <c r="NUP52" s="286" t="s">
        <v>980</v>
      </c>
      <c r="NUQ52" s="285" t="s">
        <v>952</v>
      </c>
      <c r="NUR52" s="285" t="s">
        <v>981</v>
      </c>
      <c r="NUS52" s="294" t="s">
        <v>982</v>
      </c>
      <c r="NUT52" s="294" t="s">
        <v>983</v>
      </c>
      <c r="NUU52" s="284">
        <v>230000000</v>
      </c>
      <c r="NUV52" s="285" t="s">
        <v>1802</v>
      </c>
      <c r="NUW52" s="286" t="s">
        <v>933</v>
      </c>
      <c r="NUX52" s="286" t="s">
        <v>980</v>
      </c>
      <c r="NUY52" s="285" t="s">
        <v>952</v>
      </c>
      <c r="NUZ52" s="285" t="s">
        <v>981</v>
      </c>
      <c r="NVA52" s="294" t="s">
        <v>982</v>
      </c>
      <c r="NVB52" s="294" t="s">
        <v>983</v>
      </c>
      <c r="NVC52" s="284">
        <v>230000000</v>
      </c>
      <c r="NVD52" s="285" t="s">
        <v>1802</v>
      </c>
      <c r="NVE52" s="286" t="s">
        <v>933</v>
      </c>
      <c r="NVF52" s="286" t="s">
        <v>980</v>
      </c>
      <c r="NVG52" s="285" t="s">
        <v>952</v>
      </c>
      <c r="NVH52" s="285" t="s">
        <v>981</v>
      </c>
      <c r="NVI52" s="294" t="s">
        <v>982</v>
      </c>
      <c r="NVJ52" s="294" t="s">
        <v>983</v>
      </c>
      <c r="NVK52" s="284">
        <v>230000000</v>
      </c>
      <c r="NVL52" s="285" t="s">
        <v>1802</v>
      </c>
      <c r="NVM52" s="286" t="s">
        <v>933</v>
      </c>
      <c r="NVN52" s="286" t="s">
        <v>980</v>
      </c>
      <c r="NVO52" s="285" t="s">
        <v>952</v>
      </c>
      <c r="NVP52" s="285" t="s">
        <v>981</v>
      </c>
      <c r="NVQ52" s="294" t="s">
        <v>982</v>
      </c>
      <c r="NVR52" s="294" t="s">
        <v>983</v>
      </c>
      <c r="NVS52" s="284">
        <v>230000000</v>
      </c>
      <c r="NVT52" s="285" t="s">
        <v>1802</v>
      </c>
      <c r="NVU52" s="286" t="s">
        <v>933</v>
      </c>
      <c r="NVV52" s="286" t="s">
        <v>980</v>
      </c>
      <c r="NVW52" s="285" t="s">
        <v>952</v>
      </c>
      <c r="NVX52" s="285" t="s">
        <v>981</v>
      </c>
      <c r="NVY52" s="294" t="s">
        <v>982</v>
      </c>
      <c r="NVZ52" s="294" t="s">
        <v>983</v>
      </c>
      <c r="NWA52" s="284">
        <v>230000000</v>
      </c>
      <c r="NWB52" s="285" t="s">
        <v>1802</v>
      </c>
      <c r="NWC52" s="286" t="s">
        <v>933</v>
      </c>
      <c r="NWD52" s="286" t="s">
        <v>980</v>
      </c>
      <c r="NWE52" s="285" t="s">
        <v>952</v>
      </c>
      <c r="NWF52" s="285" t="s">
        <v>981</v>
      </c>
      <c r="NWG52" s="294" t="s">
        <v>982</v>
      </c>
      <c r="NWH52" s="294" t="s">
        <v>983</v>
      </c>
      <c r="NWI52" s="284">
        <v>230000000</v>
      </c>
      <c r="NWJ52" s="285" t="s">
        <v>1802</v>
      </c>
      <c r="NWK52" s="286" t="s">
        <v>933</v>
      </c>
      <c r="NWL52" s="286" t="s">
        <v>980</v>
      </c>
      <c r="NWM52" s="285" t="s">
        <v>952</v>
      </c>
      <c r="NWN52" s="285" t="s">
        <v>981</v>
      </c>
      <c r="NWO52" s="294" t="s">
        <v>982</v>
      </c>
      <c r="NWP52" s="294" t="s">
        <v>983</v>
      </c>
      <c r="NWQ52" s="284">
        <v>230000000</v>
      </c>
      <c r="NWR52" s="285" t="s">
        <v>1802</v>
      </c>
      <c r="NWS52" s="286" t="s">
        <v>933</v>
      </c>
      <c r="NWT52" s="286" t="s">
        <v>980</v>
      </c>
      <c r="NWU52" s="285" t="s">
        <v>952</v>
      </c>
      <c r="NWV52" s="285" t="s">
        <v>981</v>
      </c>
      <c r="NWW52" s="294" t="s">
        <v>982</v>
      </c>
      <c r="NWX52" s="294" t="s">
        <v>983</v>
      </c>
      <c r="NWY52" s="284">
        <v>230000000</v>
      </c>
      <c r="NWZ52" s="285" t="s">
        <v>1802</v>
      </c>
      <c r="NXA52" s="286" t="s">
        <v>933</v>
      </c>
      <c r="NXB52" s="286" t="s">
        <v>980</v>
      </c>
      <c r="NXC52" s="285" t="s">
        <v>952</v>
      </c>
      <c r="NXD52" s="285" t="s">
        <v>981</v>
      </c>
      <c r="NXE52" s="294" t="s">
        <v>982</v>
      </c>
      <c r="NXF52" s="294" t="s">
        <v>983</v>
      </c>
      <c r="NXG52" s="284">
        <v>230000000</v>
      </c>
      <c r="NXH52" s="285" t="s">
        <v>1802</v>
      </c>
      <c r="NXI52" s="286" t="s">
        <v>933</v>
      </c>
      <c r="NXJ52" s="286" t="s">
        <v>980</v>
      </c>
      <c r="NXK52" s="285" t="s">
        <v>952</v>
      </c>
      <c r="NXL52" s="285" t="s">
        <v>981</v>
      </c>
      <c r="NXM52" s="294" t="s">
        <v>982</v>
      </c>
      <c r="NXN52" s="294" t="s">
        <v>983</v>
      </c>
      <c r="NXO52" s="284">
        <v>230000000</v>
      </c>
      <c r="NXP52" s="285" t="s">
        <v>1802</v>
      </c>
      <c r="NXQ52" s="286" t="s">
        <v>933</v>
      </c>
      <c r="NXR52" s="286" t="s">
        <v>980</v>
      </c>
      <c r="NXS52" s="285" t="s">
        <v>952</v>
      </c>
      <c r="NXT52" s="285" t="s">
        <v>981</v>
      </c>
      <c r="NXU52" s="294" t="s">
        <v>982</v>
      </c>
      <c r="NXV52" s="294" t="s">
        <v>983</v>
      </c>
      <c r="NXW52" s="284">
        <v>230000000</v>
      </c>
      <c r="NXX52" s="285" t="s">
        <v>1802</v>
      </c>
      <c r="NXY52" s="286" t="s">
        <v>933</v>
      </c>
      <c r="NXZ52" s="286" t="s">
        <v>980</v>
      </c>
      <c r="NYA52" s="285" t="s">
        <v>952</v>
      </c>
      <c r="NYB52" s="285" t="s">
        <v>981</v>
      </c>
      <c r="NYC52" s="294" t="s">
        <v>982</v>
      </c>
      <c r="NYD52" s="294" t="s">
        <v>983</v>
      </c>
      <c r="NYE52" s="284">
        <v>230000000</v>
      </c>
      <c r="NYF52" s="285" t="s">
        <v>1802</v>
      </c>
      <c r="NYG52" s="286" t="s">
        <v>933</v>
      </c>
      <c r="NYH52" s="286" t="s">
        <v>980</v>
      </c>
      <c r="NYI52" s="285" t="s">
        <v>952</v>
      </c>
      <c r="NYJ52" s="285" t="s">
        <v>981</v>
      </c>
      <c r="NYK52" s="294" t="s">
        <v>982</v>
      </c>
      <c r="NYL52" s="294" t="s">
        <v>983</v>
      </c>
      <c r="NYM52" s="284">
        <v>230000000</v>
      </c>
      <c r="NYN52" s="285" t="s">
        <v>1802</v>
      </c>
      <c r="NYO52" s="286" t="s">
        <v>933</v>
      </c>
      <c r="NYP52" s="286" t="s">
        <v>980</v>
      </c>
      <c r="NYQ52" s="285" t="s">
        <v>952</v>
      </c>
      <c r="NYR52" s="285" t="s">
        <v>981</v>
      </c>
      <c r="NYS52" s="294" t="s">
        <v>982</v>
      </c>
      <c r="NYT52" s="294" t="s">
        <v>983</v>
      </c>
      <c r="NYU52" s="284">
        <v>230000000</v>
      </c>
      <c r="NYV52" s="285" t="s">
        <v>1802</v>
      </c>
      <c r="NYW52" s="286" t="s">
        <v>933</v>
      </c>
      <c r="NYX52" s="286" t="s">
        <v>980</v>
      </c>
      <c r="NYY52" s="285" t="s">
        <v>952</v>
      </c>
      <c r="NYZ52" s="285" t="s">
        <v>981</v>
      </c>
      <c r="NZA52" s="294" t="s">
        <v>982</v>
      </c>
      <c r="NZB52" s="294" t="s">
        <v>983</v>
      </c>
      <c r="NZC52" s="284">
        <v>230000000</v>
      </c>
      <c r="NZD52" s="285" t="s">
        <v>1802</v>
      </c>
      <c r="NZE52" s="286" t="s">
        <v>933</v>
      </c>
      <c r="NZF52" s="286" t="s">
        <v>980</v>
      </c>
      <c r="NZG52" s="285" t="s">
        <v>952</v>
      </c>
      <c r="NZH52" s="285" t="s">
        <v>981</v>
      </c>
      <c r="NZI52" s="294" t="s">
        <v>982</v>
      </c>
      <c r="NZJ52" s="294" t="s">
        <v>983</v>
      </c>
      <c r="NZK52" s="284">
        <v>230000000</v>
      </c>
      <c r="NZL52" s="285" t="s">
        <v>1802</v>
      </c>
      <c r="NZM52" s="286" t="s">
        <v>933</v>
      </c>
      <c r="NZN52" s="286" t="s">
        <v>980</v>
      </c>
      <c r="NZO52" s="285" t="s">
        <v>952</v>
      </c>
      <c r="NZP52" s="285" t="s">
        <v>981</v>
      </c>
      <c r="NZQ52" s="294" t="s">
        <v>982</v>
      </c>
      <c r="NZR52" s="294" t="s">
        <v>983</v>
      </c>
      <c r="NZS52" s="284">
        <v>230000000</v>
      </c>
      <c r="NZT52" s="285" t="s">
        <v>1802</v>
      </c>
      <c r="NZU52" s="286" t="s">
        <v>933</v>
      </c>
      <c r="NZV52" s="286" t="s">
        <v>980</v>
      </c>
      <c r="NZW52" s="285" t="s">
        <v>952</v>
      </c>
      <c r="NZX52" s="285" t="s">
        <v>981</v>
      </c>
      <c r="NZY52" s="294" t="s">
        <v>982</v>
      </c>
      <c r="NZZ52" s="294" t="s">
        <v>983</v>
      </c>
      <c r="OAA52" s="284">
        <v>230000000</v>
      </c>
      <c r="OAB52" s="285" t="s">
        <v>1802</v>
      </c>
      <c r="OAC52" s="286" t="s">
        <v>933</v>
      </c>
      <c r="OAD52" s="286" t="s">
        <v>980</v>
      </c>
      <c r="OAE52" s="285" t="s">
        <v>952</v>
      </c>
      <c r="OAF52" s="285" t="s">
        <v>981</v>
      </c>
      <c r="OAG52" s="294" t="s">
        <v>982</v>
      </c>
      <c r="OAH52" s="294" t="s">
        <v>983</v>
      </c>
      <c r="OAI52" s="284">
        <v>230000000</v>
      </c>
      <c r="OAJ52" s="285" t="s">
        <v>1802</v>
      </c>
      <c r="OAK52" s="286" t="s">
        <v>933</v>
      </c>
      <c r="OAL52" s="286" t="s">
        <v>980</v>
      </c>
      <c r="OAM52" s="285" t="s">
        <v>952</v>
      </c>
      <c r="OAN52" s="285" t="s">
        <v>981</v>
      </c>
      <c r="OAO52" s="294" t="s">
        <v>982</v>
      </c>
      <c r="OAP52" s="294" t="s">
        <v>983</v>
      </c>
      <c r="OAQ52" s="284">
        <v>230000000</v>
      </c>
      <c r="OAR52" s="285" t="s">
        <v>1802</v>
      </c>
      <c r="OAS52" s="286" t="s">
        <v>933</v>
      </c>
      <c r="OAT52" s="286" t="s">
        <v>980</v>
      </c>
      <c r="OAU52" s="285" t="s">
        <v>952</v>
      </c>
      <c r="OAV52" s="285" t="s">
        <v>981</v>
      </c>
      <c r="OAW52" s="294" t="s">
        <v>982</v>
      </c>
      <c r="OAX52" s="294" t="s">
        <v>983</v>
      </c>
      <c r="OAY52" s="284">
        <v>230000000</v>
      </c>
      <c r="OAZ52" s="285" t="s">
        <v>1802</v>
      </c>
      <c r="OBA52" s="286" t="s">
        <v>933</v>
      </c>
      <c r="OBB52" s="286" t="s">
        <v>980</v>
      </c>
      <c r="OBC52" s="285" t="s">
        <v>952</v>
      </c>
      <c r="OBD52" s="285" t="s">
        <v>981</v>
      </c>
      <c r="OBE52" s="294" t="s">
        <v>982</v>
      </c>
      <c r="OBF52" s="294" t="s">
        <v>983</v>
      </c>
      <c r="OBG52" s="284">
        <v>230000000</v>
      </c>
      <c r="OBH52" s="285" t="s">
        <v>1802</v>
      </c>
      <c r="OBI52" s="286" t="s">
        <v>933</v>
      </c>
      <c r="OBJ52" s="286" t="s">
        <v>980</v>
      </c>
      <c r="OBK52" s="285" t="s">
        <v>952</v>
      </c>
      <c r="OBL52" s="285" t="s">
        <v>981</v>
      </c>
      <c r="OBM52" s="294" t="s">
        <v>982</v>
      </c>
      <c r="OBN52" s="294" t="s">
        <v>983</v>
      </c>
      <c r="OBO52" s="284">
        <v>230000000</v>
      </c>
      <c r="OBP52" s="285" t="s">
        <v>1802</v>
      </c>
      <c r="OBQ52" s="286" t="s">
        <v>933</v>
      </c>
      <c r="OBR52" s="286" t="s">
        <v>980</v>
      </c>
      <c r="OBS52" s="285" t="s">
        <v>952</v>
      </c>
      <c r="OBT52" s="285" t="s">
        <v>981</v>
      </c>
      <c r="OBU52" s="294" t="s">
        <v>982</v>
      </c>
      <c r="OBV52" s="294" t="s">
        <v>983</v>
      </c>
      <c r="OBW52" s="284">
        <v>230000000</v>
      </c>
      <c r="OBX52" s="285" t="s">
        <v>1802</v>
      </c>
      <c r="OBY52" s="286" t="s">
        <v>933</v>
      </c>
      <c r="OBZ52" s="286" t="s">
        <v>980</v>
      </c>
      <c r="OCA52" s="285" t="s">
        <v>952</v>
      </c>
      <c r="OCB52" s="285" t="s">
        <v>981</v>
      </c>
      <c r="OCC52" s="294" t="s">
        <v>982</v>
      </c>
      <c r="OCD52" s="294" t="s">
        <v>983</v>
      </c>
      <c r="OCE52" s="284">
        <v>230000000</v>
      </c>
      <c r="OCF52" s="285" t="s">
        <v>1802</v>
      </c>
      <c r="OCG52" s="286" t="s">
        <v>933</v>
      </c>
      <c r="OCH52" s="286" t="s">
        <v>980</v>
      </c>
      <c r="OCI52" s="285" t="s">
        <v>952</v>
      </c>
      <c r="OCJ52" s="285" t="s">
        <v>981</v>
      </c>
      <c r="OCK52" s="294" t="s">
        <v>982</v>
      </c>
      <c r="OCL52" s="294" t="s">
        <v>983</v>
      </c>
      <c r="OCM52" s="284">
        <v>230000000</v>
      </c>
      <c r="OCN52" s="285" t="s">
        <v>1802</v>
      </c>
      <c r="OCO52" s="286" t="s">
        <v>933</v>
      </c>
      <c r="OCP52" s="286" t="s">
        <v>980</v>
      </c>
      <c r="OCQ52" s="285" t="s">
        <v>952</v>
      </c>
      <c r="OCR52" s="285" t="s">
        <v>981</v>
      </c>
      <c r="OCS52" s="294" t="s">
        <v>982</v>
      </c>
      <c r="OCT52" s="294" t="s">
        <v>983</v>
      </c>
      <c r="OCU52" s="284">
        <v>230000000</v>
      </c>
      <c r="OCV52" s="285" t="s">
        <v>1802</v>
      </c>
      <c r="OCW52" s="286" t="s">
        <v>933</v>
      </c>
      <c r="OCX52" s="286" t="s">
        <v>980</v>
      </c>
      <c r="OCY52" s="285" t="s">
        <v>952</v>
      </c>
      <c r="OCZ52" s="285" t="s">
        <v>981</v>
      </c>
      <c r="ODA52" s="294" t="s">
        <v>982</v>
      </c>
      <c r="ODB52" s="294" t="s">
        <v>983</v>
      </c>
      <c r="ODC52" s="284">
        <v>230000000</v>
      </c>
      <c r="ODD52" s="285" t="s">
        <v>1802</v>
      </c>
      <c r="ODE52" s="286" t="s">
        <v>933</v>
      </c>
      <c r="ODF52" s="286" t="s">
        <v>980</v>
      </c>
      <c r="ODG52" s="285" t="s">
        <v>952</v>
      </c>
      <c r="ODH52" s="285" t="s">
        <v>981</v>
      </c>
      <c r="ODI52" s="294" t="s">
        <v>982</v>
      </c>
      <c r="ODJ52" s="294" t="s">
        <v>983</v>
      </c>
      <c r="ODK52" s="284">
        <v>230000000</v>
      </c>
      <c r="ODL52" s="285" t="s">
        <v>1802</v>
      </c>
      <c r="ODM52" s="286" t="s">
        <v>933</v>
      </c>
      <c r="ODN52" s="286" t="s">
        <v>980</v>
      </c>
      <c r="ODO52" s="285" t="s">
        <v>952</v>
      </c>
      <c r="ODP52" s="285" t="s">
        <v>981</v>
      </c>
      <c r="ODQ52" s="294" t="s">
        <v>982</v>
      </c>
      <c r="ODR52" s="294" t="s">
        <v>983</v>
      </c>
      <c r="ODS52" s="284">
        <v>230000000</v>
      </c>
      <c r="ODT52" s="285" t="s">
        <v>1802</v>
      </c>
      <c r="ODU52" s="286" t="s">
        <v>933</v>
      </c>
      <c r="ODV52" s="286" t="s">
        <v>980</v>
      </c>
      <c r="ODW52" s="285" t="s">
        <v>952</v>
      </c>
      <c r="ODX52" s="285" t="s">
        <v>981</v>
      </c>
      <c r="ODY52" s="294" t="s">
        <v>982</v>
      </c>
      <c r="ODZ52" s="294" t="s">
        <v>983</v>
      </c>
      <c r="OEA52" s="284">
        <v>230000000</v>
      </c>
      <c r="OEB52" s="285" t="s">
        <v>1802</v>
      </c>
      <c r="OEC52" s="286" t="s">
        <v>933</v>
      </c>
      <c r="OED52" s="286" t="s">
        <v>980</v>
      </c>
      <c r="OEE52" s="285" t="s">
        <v>952</v>
      </c>
      <c r="OEF52" s="285" t="s">
        <v>981</v>
      </c>
      <c r="OEG52" s="294" t="s">
        <v>982</v>
      </c>
      <c r="OEH52" s="294" t="s">
        <v>983</v>
      </c>
      <c r="OEI52" s="284">
        <v>230000000</v>
      </c>
      <c r="OEJ52" s="285" t="s">
        <v>1802</v>
      </c>
      <c r="OEK52" s="286" t="s">
        <v>933</v>
      </c>
      <c r="OEL52" s="286" t="s">
        <v>980</v>
      </c>
      <c r="OEM52" s="285" t="s">
        <v>952</v>
      </c>
      <c r="OEN52" s="285" t="s">
        <v>981</v>
      </c>
      <c r="OEO52" s="294" t="s">
        <v>982</v>
      </c>
      <c r="OEP52" s="294" t="s">
        <v>983</v>
      </c>
      <c r="OEQ52" s="284">
        <v>230000000</v>
      </c>
      <c r="OER52" s="285" t="s">
        <v>1802</v>
      </c>
      <c r="OES52" s="286" t="s">
        <v>933</v>
      </c>
      <c r="OET52" s="286" t="s">
        <v>980</v>
      </c>
      <c r="OEU52" s="285" t="s">
        <v>952</v>
      </c>
      <c r="OEV52" s="285" t="s">
        <v>981</v>
      </c>
      <c r="OEW52" s="294" t="s">
        <v>982</v>
      </c>
      <c r="OEX52" s="294" t="s">
        <v>983</v>
      </c>
      <c r="OEY52" s="284">
        <v>230000000</v>
      </c>
      <c r="OEZ52" s="285" t="s">
        <v>1802</v>
      </c>
      <c r="OFA52" s="286" t="s">
        <v>933</v>
      </c>
      <c r="OFB52" s="286" t="s">
        <v>980</v>
      </c>
      <c r="OFC52" s="285" t="s">
        <v>952</v>
      </c>
      <c r="OFD52" s="285" t="s">
        <v>981</v>
      </c>
      <c r="OFE52" s="294" t="s">
        <v>982</v>
      </c>
      <c r="OFF52" s="294" t="s">
        <v>983</v>
      </c>
      <c r="OFG52" s="284">
        <v>230000000</v>
      </c>
      <c r="OFH52" s="285" t="s">
        <v>1802</v>
      </c>
      <c r="OFI52" s="286" t="s">
        <v>933</v>
      </c>
      <c r="OFJ52" s="286" t="s">
        <v>980</v>
      </c>
      <c r="OFK52" s="285" t="s">
        <v>952</v>
      </c>
      <c r="OFL52" s="285" t="s">
        <v>981</v>
      </c>
      <c r="OFM52" s="294" t="s">
        <v>982</v>
      </c>
      <c r="OFN52" s="294" t="s">
        <v>983</v>
      </c>
      <c r="OFO52" s="284">
        <v>230000000</v>
      </c>
      <c r="OFP52" s="285" t="s">
        <v>1802</v>
      </c>
      <c r="OFQ52" s="286" t="s">
        <v>933</v>
      </c>
      <c r="OFR52" s="286" t="s">
        <v>980</v>
      </c>
      <c r="OFS52" s="285" t="s">
        <v>952</v>
      </c>
      <c r="OFT52" s="285" t="s">
        <v>981</v>
      </c>
      <c r="OFU52" s="294" t="s">
        <v>982</v>
      </c>
      <c r="OFV52" s="294" t="s">
        <v>983</v>
      </c>
      <c r="OFW52" s="284">
        <v>230000000</v>
      </c>
      <c r="OFX52" s="285" t="s">
        <v>1802</v>
      </c>
      <c r="OFY52" s="286" t="s">
        <v>933</v>
      </c>
      <c r="OFZ52" s="286" t="s">
        <v>980</v>
      </c>
      <c r="OGA52" s="285" t="s">
        <v>952</v>
      </c>
      <c r="OGB52" s="285" t="s">
        <v>981</v>
      </c>
      <c r="OGC52" s="294" t="s">
        <v>982</v>
      </c>
      <c r="OGD52" s="294" t="s">
        <v>983</v>
      </c>
      <c r="OGE52" s="284">
        <v>230000000</v>
      </c>
      <c r="OGF52" s="285" t="s">
        <v>1802</v>
      </c>
      <c r="OGG52" s="286" t="s">
        <v>933</v>
      </c>
      <c r="OGH52" s="286" t="s">
        <v>980</v>
      </c>
      <c r="OGI52" s="285" t="s">
        <v>952</v>
      </c>
      <c r="OGJ52" s="285" t="s">
        <v>981</v>
      </c>
      <c r="OGK52" s="294" t="s">
        <v>982</v>
      </c>
      <c r="OGL52" s="294" t="s">
        <v>983</v>
      </c>
      <c r="OGM52" s="284">
        <v>230000000</v>
      </c>
      <c r="OGN52" s="285" t="s">
        <v>1802</v>
      </c>
      <c r="OGO52" s="286" t="s">
        <v>933</v>
      </c>
      <c r="OGP52" s="286" t="s">
        <v>980</v>
      </c>
      <c r="OGQ52" s="285" t="s">
        <v>952</v>
      </c>
      <c r="OGR52" s="285" t="s">
        <v>981</v>
      </c>
      <c r="OGS52" s="294" t="s">
        <v>982</v>
      </c>
      <c r="OGT52" s="294" t="s">
        <v>983</v>
      </c>
      <c r="OGU52" s="284">
        <v>230000000</v>
      </c>
      <c r="OGV52" s="285" t="s">
        <v>1802</v>
      </c>
      <c r="OGW52" s="286" t="s">
        <v>933</v>
      </c>
      <c r="OGX52" s="286" t="s">
        <v>980</v>
      </c>
      <c r="OGY52" s="285" t="s">
        <v>952</v>
      </c>
      <c r="OGZ52" s="285" t="s">
        <v>981</v>
      </c>
      <c r="OHA52" s="294" t="s">
        <v>982</v>
      </c>
      <c r="OHB52" s="294" t="s">
        <v>983</v>
      </c>
      <c r="OHC52" s="284">
        <v>230000000</v>
      </c>
      <c r="OHD52" s="285" t="s">
        <v>1802</v>
      </c>
      <c r="OHE52" s="286" t="s">
        <v>933</v>
      </c>
      <c r="OHF52" s="286" t="s">
        <v>980</v>
      </c>
      <c r="OHG52" s="285" t="s">
        <v>952</v>
      </c>
      <c r="OHH52" s="285" t="s">
        <v>981</v>
      </c>
      <c r="OHI52" s="294" t="s">
        <v>982</v>
      </c>
      <c r="OHJ52" s="294" t="s">
        <v>983</v>
      </c>
      <c r="OHK52" s="284">
        <v>230000000</v>
      </c>
      <c r="OHL52" s="285" t="s">
        <v>1802</v>
      </c>
      <c r="OHM52" s="286" t="s">
        <v>933</v>
      </c>
      <c r="OHN52" s="286" t="s">
        <v>980</v>
      </c>
      <c r="OHO52" s="285" t="s">
        <v>952</v>
      </c>
      <c r="OHP52" s="285" t="s">
        <v>981</v>
      </c>
      <c r="OHQ52" s="294" t="s">
        <v>982</v>
      </c>
      <c r="OHR52" s="294" t="s">
        <v>983</v>
      </c>
      <c r="OHS52" s="284">
        <v>230000000</v>
      </c>
      <c r="OHT52" s="285" t="s">
        <v>1802</v>
      </c>
      <c r="OHU52" s="286" t="s">
        <v>933</v>
      </c>
      <c r="OHV52" s="286" t="s">
        <v>980</v>
      </c>
      <c r="OHW52" s="285" t="s">
        <v>952</v>
      </c>
      <c r="OHX52" s="285" t="s">
        <v>981</v>
      </c>
      <c r="OHY52" s="294" t="s">
        <v>982</v>
      </c>
      <c r="OHZ52" s="294" t="s">
        <v>983</v>
      </c>
      <c r="OIA52" s="284">
        <v>230000000</v>
      </c>
      <c r="OIB52" s="285" t="s">
        <v>1802</v>
      </c>
      <c r="OIC52" s="286" t="s">
        <v>933</v>
      </c>
      <c r="OID52" s="286" t="s">
        <v>980</v>
      </c>
      <c r="OIE52" s="285" t="s">
        <v>952</v>
      </c>
      <c r="OIF52" s="285" t="s">
        <v>981</v>
      </c>
      <c r="OIG52" s="294" t="s">
        <v>982</v>
      </c>
      <c r="OIH52" s="294" t="s">
        <v>983</v>
      </c>
      <c r="OII52" s="284">
        <v>230000000</v>
      </c>
      <c r="OIJ52" s="285" t="s">
        <v>1802</v>
      </c>
      <c r="OIK52" s="286" t="s">
        <v>933</v>
      </c>
      <c r="OIL52" s="286" t="s">
        <v>980</v>
      </c>
      <c r="OIM52" s="285" t="s">
        <v>952</v>
      </c>
      <c r="OIN52" s="285" t="s">
        <v>981</v>
      </c>
      <c r="OIO52" s="294" t="s">
        <v>982</v>
      </c>
      <c r="OIP52" s="294" t="s">
        <v>983</v>
      </c>
      <c r="OIQ52" s="284">
        <v>230000000</v>
      </c>
      <c r="OIR52" s="285" t="s">
        <v>1802</v>
      </c>
      <c r="OIS52" s="286" t="s">
        <v>933</v>
      </c>
      <c r="OIT52" s="286" t="s">
        <v>980</v>
      </c>
      <c r="OIU52" s="285" t="s">
        <v>952</v>
      </c>
      <c r="OIV52" s="285" t="s">
        <v>981</v>
      </c>
      <c r="OIW52" s="294" t="s">
        <v>982</v>
      </c>
      <c r="OIX52" s="294" t="s">
        <v>983</v>
      </c>
      <c r="OIY52" s="284">
        <v>230000000</v>
      </c>
      <c r="OIZ52" s="285" t="s">
        <v>1802</v>
      </c>
      <c r="OJA52" s="286" t="s">
        <v>933</v>
      </c>
      <c r="OJB52" s="286" t="s">
        <v>980</v>
      </c>
      <c r="OJC52" s="285" t="s">
        <v>952</v>
      </c>
      <c r="OJD52" s="285" t="s">
        <v>981</v>
      </c>
      <c r="OJE52" s="294" t="s">
        <v>982</v>
      </c>
      <c r="OJF52" s="294" t="s">
        <v>983</v>
      </c>
      <c r="OJG52" s="284">
        <v>230000000</v>
      </c>
      <c r="OJH52" s="285" t="s">
        <v>1802</v>
      </c>
      <c r="OJI52" s="286" t="s">
        <v>933</v>
      </c>
      <c r="OJJ52" s="286" t="s">
        <v>980</v>
      </c>
      <c r="OJK52" s="285" t="s">
        <v>952</v>
      </c>
      <c r="OJL52" s="285" t="s">
        <v>981</v>
      </c>
      <c r="OJM52" s="294" t="s">
        <v>982</v>
      </c>
      <c r="OJN52" s="294" t="s">
        <v>983</v>
      </c>
      <c r="OJO52" s="284">
        <v>230000000</v>
      </c>
      <c r="OJP52" s="285" t="s">
        <v>1802</v>
      </c>
      <c r="OJQ52" s="286" t="s">
        <v>933</v>
      </c>
      <c r="OJR52" s="286" t="s">
        <v>980</v>
      </c>
      <c r="OJS52" s="285" t="s">
        <v>952</v>
      </c>
      <c r="OJT52" s="285" t="s">
        <v>981</v>
      </c>
      <c r="OJU52" s="294" t="s">
        <v>982</v>
      </c>
      <c r="OJV52" s="294" t="s">
        <v>983</v>
      </c>
      <c r="OJW52" s="284">
        <v>230000000</v>
      </c>
      <c r="OJX52" s="285" t="s">
        <v>1802</v>
      </c>
      <c r="OJY52" s="286" t="s">
        <v>933</v>
      </c>
      <c r="OJZ52" s="286" t="s">
        <v>980</v>
      </c>
      <c r="OKA52" s="285" t="s">
        <v>952</v>
      </c>
      <c r="OKB52" s="285" t="s">
        <v>981</v>
      </c>
      <c r="OKC52" s="294" t="s">
        <v>982</v>
      </c>
      <c r="OKD52" s="294" t="s">
        <v>983</v>
      </c>
      <c r="OKE52" s="284">
        <v>230000000</v>
      </c>
      <c r="OKF52" s="285" t="s">
        <v>1802</v>
      </c>
      <c r="OKG52" s="286" t="s">
        <v>933</v>
      </c>
      <c r="OKH52" s="286" t="s">
        <v>980</v>
      </c>
      <c r="OKI52" s="285" t="s">
        <v>952</v>
      </c>
      <c r="OKJ52" s="285" t="s">
        <v>981</v>
      </c>
      <c r="OKK52" s="294" t="s">
        <v>982</v>
      </c>
      <c r="OKL52" s="294" t="s">
        <v>983</v>
      </c>
      <c r="OKM52" s="284">
        <v>230000000</v>
      </c>
      <c r="OKN52" s="285" t="s">
        <v>1802</v>
      </c>
      <c r="OKO52" s="286" t="s">
        <v>933</v>
      </c>
      <c r="OKP52" s="286" t="s">
        <v>980</v>
      </c>
      <c r="OKQ52" s="285" t="s">
        <v>952</v>
      </c>
      <c r="OKR52" s="285" t="s">
        <v>981</v>
      </c>
      <c r="OKS52" s="294" t="s">
        <v>982</v>
      </c>
      <c r="OKT52" s="294" t="s">
        <v>983</v>
      </c>
      <c r="OKU52" s="284">
        <v>230000000</v>
      </c>
      <c r="OKV52" s="285" t="s">
        <v>1802</v>
      </c>
      <c r="OKW52" s="286" t="s">
        <v>933</v>
      </c>
      <c r="OKX52" s="286" t="s">
        <v>980</v>
      </c>
      <c r="OKY52" s="285" t="s">
        <v>952</v>
      </c>
      <c r="OKZ52" s="285" t="s">
        <v>981</v>
      </c>
      <c r="OLA52" s="294" t="s">
        <v>982</v>
      </c>
      <c r="OLB52" s="294" t="s">
        <v>983</v>
      </c>
      <c r="OLC52" s="284">
        <v>230000000</v>
      </c>
      <c r="OLD52" s="285" t="s">
        <v>1802</v>
      </c>
      <c r="OLE52" s="286" t="s">
        <v>933</v>
      </c>
      <c r="OLF52" s="286" t="s">
        <v>980</v>
      </c>
      <c r="OLG52" s="285" t="s">
        <v>952</v>
      </c>
      <c r="OLH52" s="285" t="s">
        <v>981</v>
      </c>
      <c r="OLI52" s="294" t="s">
        <v>982</v>
      </c>
      <c r="OLJ52" s="294" t="s">
        <v>983</v>
      </c>
      <c r="OLK52" s="284">
        <v>230000000</v>
      </c>
      <c r="OLL52" s="285" t="s">
        <v>1802</v>
      </c>
      <c r="OLM52" s="286" t="s">
        <v>933</v>
      </c>
      <c r="OLN52" s="286" t="s">
        <v>980</v>
      </c>
      <c r="OLO52" s="285" t="s">
        <v>952</v>
      </c>
      <c r="OLP52" s="285" t="s">
        <v>981</v>
      </c>
      <c r="OLQ52" s="294" t="s">
        <v>982</v>
      </c>
      <c r="OLR52" s="294" t="s">
        <v>983</v>
      </c>
      <c r="OLS52" s="284">
        <v>230000000</v>
      </c>
      <c r="OLT52" s="285" t="s">
        <v>1802</v>
      </c>
      <c r="OLU52" s="286" t="s">
        <v>933</v>
      </c>
      <c r="OLV52" s="286" t="s">
        <v>980</v>
      </c>
      <c r="OLW52" s="285" t="s">
        <v>952</v>
      </c>
      <c r="OLX52" s="285" t="s">
        <v>981</v>
      </c>
      <c r="OLY52" s="294" t="s">
        <v>982</v>
      </c>
      <c r="OLZ52" s="294" t="s">
        <v>983</v>
      </c>
      <c r="OMA52" s="284">
        <v>230000000</v>
      </c>
      <c r="OMB52" s="285" t="s">
        <v>1802</v>
      </c>
      <c r="OMC52" s="286" t="s">
        <v>933</v>
      </c>
      <c r="OMD52" s="286" t="s">
        <v>980</v>
      </c>
      <c r="OME52" s="285" t="s">
        <v>952</v>
      </c>
      <c r="OMF52" s="285" t="s">
        <v>981</v>
      </c>
      <c r="OMG52" s="294" t="s">
        <v>982</v>
      </c>
      <c r="OMH52" s="294" t="s">
        <v>983</v>
      </c>
      <c r="OMI52" s="284">
        <v>230000000</v>
      </c>
      <c r="OMJ52" s="285" t="s">
        <v>1802</v>
      </c>
      <c r="OMK52" s="286" t="s">
        <v>933</v>
      </c>
      <c r="OML52" s="286" t="s">
        <v>980</v>
      </c>
      <c r="OMM52" s="285" t="s">
        <v>952</v>
      </c>
      <c r="OMN52" s="285" t="s">
        <v>981</v>
      </c>
      <c r="OMO52" s="294" t="s">
        <v>982</v>
      </c>
      <c r="OMP52" s="294" t="s">
        <v>983</v>
      </c>
      <c r="OMQ52" s="284">
        <v>230000000</v>
      </c>
      <c r="OMR52" s="285" t="s">
        <v>1802</v>
      </c>
      <c r="OMS52" s="286" t="s">
        <v>933</v>
      </c>
      <c r="OMT52" s="286" t="s">
        <v>980</v>
      </c>
      <c r="OMU52" s="285" t="s">
        <v>952</v>
      </c>
      <c r="OMV52" s="285" t="s">
        <v>981</v>
      </c>
      <c r="OMW52" s="294" t="s">
        <v>982</v>
      </c>
      <c r="OMX52" s="294" t="s">
        <v>983</v>
      </c>
      <c r="OMY52" s="284">
        <v>230000000</v>
      </c>
      <c r="OMZ52" s="285" t="s">
        <v>1802</v>
      </c>
      <c r="ONA52" s="286" t="s">
        <v>933</v>
      </c>
      <c r="ONB52" s="286" t="s">
        <v>980</v>
      </c>
      <c r="ONC52" s="285" t="s">
        <v>952</v>
      </c>
      <c r="OND52" s="285" t="s">
        <v>981</v>
      </c>
      <c r="ONE52" s="294" t="s">
        <v>982</v>
      </c>
      <c r="ONF52" s="294" t="s">
        <v>983</v>
      </c>
      <c r="ONG52" s="284">
        <v>230000000</v>
      </c>
      <c r="ONH52" s="285" t="s">
        <v>1802</v>
      </c>
      <c r="ONI52" s="286" t="s">
        <v>933</v>
      </c>
      <c r="ONJ52" s="286" t="s">
        <v>980</v>
      </c>
      <c r="ONK52" s="285" t="s">
        <v>952</v>
      </c>
      <c r="ONL52" s="285" t="s">
        <v>981</v>
      </c>
      <c r="ONM52" s="294" t="s">
        <v>982</v>
      </c>
      <c r="ONN52" s="294" t="s">
        <v>983</v>
      </c>
      <c r="ONO52" s="284">
        <v>230000000</v>
      </c>
      <c r="ONP52" s="285" t="s">
        <v>1802</v>
      </c>
      <c r="ONQ52" s="286" t="s">
        <v>933</v>
      </c>
      <c r="ONR52" s="286" t="s">
        <v>980</v>
      </c>
      <c r="ONS52" s="285" t="s">
        <v>952</v>
      </c>
      <c r="ONT52" s="285" t="s">
        <v>981</v>
      </c>
      <c r="ONU52" s="294" t="s">
        <v>982</v>
      </c>
      <c r="ONV52" s="294" t="s">
        <v>983</v>
      </c>
      <c r="ONW52" s="284">
        <v>230000000</v>
      </c>
      <c r="ONX52" s="285" t="s">
        <v>1802</v>
      </c>
      <c r="ONY52" s="286" t="s">
        <v>933</v>
      </c>
      <c r="ONZ52" s="286" t="s">
        <v>980</v>
      </c>
      <c r="OOA52" s="285" t="s">
        <v>952</v>
      </c>
      <c r="OOB52" s="285" t="s">
        <v>981</v>
      </c>
      <c r="OOC52" s="294" t="s">
        <v>982</v>
      </c>
      <c r="OOD52" s="294" t="s">
        <v>983</v>
      </c>
      <c r="OOE52" s="284">
        <v>230000000</v>
      </c>
      <c r="OOF52" s="285" t="s">
        <v>1802</v>
      </c>
      <c r="OOG52" s="286" t="s">
        <v>933</v>
      </c>
      <c r="OOH52" s="286" t="s">
        <v>980</v>
      </c>
      <c r="OOI52" s="285" t="s">
        <v>952</v>
      </c>
      <c r="OOJ52" s="285" t="s">
        <v>981</v>
      </c>
      <c r="OOK52" s="294" t="s">
        <v>982</v>
      </c>
      <c r="OOL52" s="294" t="s">
        <v>983</v>
      </c>
      <c r="OOM52" s="284">
        <v>230000000</v>
      </c>
      <c r="OON52" s="285" t="s">
        <v>1802</v>
      </c>
      <c r="OOO52" s="286" t="s">
        <v>933</v>
      </c>
      <c r="OOP52" s="286" t="s">
        <v>980</v>
      </c>
      <c r="OOQ52" s="285" t="s">
        <v>952</v>
      </c>
      <c r="OOR52" s="285" t="s">
        <v>981</v>
      </c>
      <c r="OOS52" s="294" t="s">
        <v>982</v>
      </c>
      <c r="OOT52" s="294" t="s">
        <v>983</v>
      </c>
      <c r="OOU52" s="284">
        <v>230000000</v>
      </c>
      <c r="OOV52" s="285" t="s">
        <v>1802</v>
      </c>
      <c r="OOW52" s="286" t="s">
        <v>933</v>
      </c>
      <c r="OOX52" s="286" t="s">
        <v>980</v>
      </c>
      <c r="OOY52" s="285" t="s">
        <v>952</v>
      </c>
      <c r="OOZ52" s="285" t="s">
        <v>981</v>
      </c>
      <c r="OPA52" s="294" t="s">
        <v>982</v>
      </c>
      <c r="OPB52" s="294" t="s">
        <v>983</v>
      </c>
      <c r="OPC52" s="284">
        <v>230000000</v>
      </c>
      <c r="OPD52" s="285" t="s">
        <v>1802</v>
      </c>
      <c r="OPE52" s="286" t="s">
        <v>933</v>
      </c>
      <c r="OPF52" s="286" t="s">
        <v>980</v>
      </c>
      <c r="OPG52" s="285" t="s">
        <v>952</v>
      </c>
      <c r="OPH52" s="285" t="s">
        <v>981</v>
      </c>
      <c r="OPI52" s="294" t="s">
        <v>982</v>
      </c>
      <c r="OPJ52" s="294" t="s">
        <v>983</v>
      </c>
      <c r="OPK52" s="284">
        <v>230000000</v>
      </c>
      <c r="OPL52" s="285" t="s">
        <v>1802</v>
      </c>
      <c r="OPM52" s="286" t="s">
        <v>933</v>
      </c>
      <c r="OPN52" s="286" t="s">
        <v>980</v>
      </c>
      <c r="OPO52" s="285" t="s">
        <v>952</v>
      </c>
      <c r="OPP52" s="285" t="s">
        <v>981</v>
      </c>
      <c r="OPQ52" s="294" t="s">
        <v>982</v>
      </c>
      <c r="OPR52" s="294" t="s">
        <v>983</v>
      </c>
      <c r="OPS52" s="284">
        <v>230000000</v>
      </c>
      <c r="OPT52" s="285" t="s">
        <v>1802</v>
      </c>
      <c r="OPU52" s="286" t="s">
        <v>933</v>
      </c>
      <c r="OPV52" s="286" t="s">
        <v>980</v>
      </c>
      <c r="OPW52" s="285" t="s">
        <v>952</v>
      </c>
      <c r="OPX52" s="285" t="s">
        <v>981</v>
      </c>
      <c r="OPY52" s="294" t="s">
        <v>982</v>
      </c>
      <c r="OPZ52" s="294" t="s">
        <v>983</v>
      </c>
      <c r="OQA52" s="284">
        <v>230000000</v>
      </c>
      <c r="OQB52" s="285" t="s">
        <v>1802</v>
      </c>
      <c r="OQC52" s="286" t="s">
        <v>933</v>
      </c>
      <c r="OQD52" s="286" t="s">
        <v>980</v>
      </c>
      <c r="OQE52" s="285" t="s">
        <v>952</v>
      </c>
      <c r="OQF52" s="285" t="s">
        <v>981</v>
      </c>
      <c r="OQG52" s="294" t="s">
        <v>982</v>
      </c>
      <c r="OQH52" s="294" t="s">
        <v>983</v>
      </c>
      <c r="OQI52" s="284">
        <v>230000000</v>
      </c>
      <c r="OQJ52" s="285" t="s">
        <v>1802</v>
      </c>
      <c r="OQK52" s="286" t="s">
        <v>933</v>
      </c>
      <c r="OQL52" s="286" t="s">
        <v>980</v>
      </c>
      <c r="OQM52" s="285" t="s">
        <v>952</v>
      </c>
      <c r="OQN52" s="285" t="s">
        <v>981</v>
      </c>
      <c r="OQO52" s="294" t="s">
        <v>982</v>
      </c>
      <c r="OQP52" s="294" t="s">
        <v>983</v>
      </c>
      <c r="OQQ52" s="284">
        <v>230000000</v>
      </c>
      <c r="OQR52" s="285" t="s">
        <v>1802</v>
      </c>
      <c r="OQS52" s="286" t="s">
        <v>933</v>
      </c>
      <c r="OQT52" s="286" t="s">
        <v>980</v>
      </c>
      <c r="OQU52" s="285" t="s">
        <v>952</v>
      </c>
      <c r="OQV52" s="285" t="s">
        <v>981</v>
      </c>
      <c r="OQW52" s="294" t="s">
        <v>982</v>
      </c>
      <c r="OQX52" s="294" t="s">
        <v>983</v>
      </c>
      <c r="OQY52" s="284">
        <v>230000000</v>
      </c>
      <c r="OQZ52" s="285" t="s">
        <v>1802</v>
      </c>
      <c r="ORA52" s="286" t="s">
        <v>933</v>
      </c>
      <c r="ORB52" s="286" t="s">
        <v>980</v>
      </c>
      <c r="ORC52" s="285" t="s">
        <v>952</v>
      </c>
      <c r="ORD52" s="285" t="s">
        <v>981</v>
      </c>
      <c r="ORE52" s="294" t="s">
        <v>982</v>
      </c>
      <c r="ORF52" s="294" t="s">
        <v>983</v>
      </c>
      <c r="ORG52" s="284">
        <v>230000000</v>
      </c>
      <c r="ORH52" s="285" t="s">
        <v>1802</v>
      </c>
      <c r="ORI52" s="286" t="s">
        <v>933</v>
      </c>
      <c r="ORJ52" s="286" t="s">
        <v>980</v>
      </c>
      <c r="ORK52" s="285" t="s">
        <v>952</v>
      </c>
      <c r="ORL52" s="285" t="s">
        <v>981</v>
      </c>
      <c r="ORM52" s="294" t="s">
        <v>982</v>
      </c>
      <c r="ORN52" s="294" t="s">
        <v>983</v>
      </c>
      <c r="ORO52" s="284">
        <v>230000000</v>
      </c>
      <c r="ORP52" s="285" t="s">
        <v>1802</v>
      </c>
      <c r="ORQ52" s="286" t="s">
        <v>933</v>
      </c>
      <c r="ORR52" s="286" t="s">
        <v>980</v>
      </c>
      <c r="ORS52" s="285" t="s">
        <v>952</v>
      </c>
      <c r="ORT52" s="285" t="s">
        <v>981</v>
      </c>
      <c r="ORU52" s="294" t="s">
        <v>982</v>
      </c>
      <c r="ORV52" s="294" t="s">
        <v>983</v>
      </c>
      <c r="ORW52" s="284">
        <v>230000000</v>
      </c>
      <c r="ORX52" s="285" t="s">
        <v>1802</v>
      </c>
      <c r="ORY52" s="286" t="s">
        <v>933</v>
      </c>
      <c r="ORZ52" s="286" t="s">
        <v>980</v>
      </c>
      <c r="OSA52" s="285" t="s">
        <v>952</v>
      </c>
      <c r="OSB52" s="285" t="s">
        <v>981</v>
      </c>
      <c r="OSC52" s="294" t="s">
        <v>982</v>
      </c>
      <c r="OSD52" s="294" t="s">
        <v>983</v>
      </c>
      <c r="OSE52" s="284">
        <v>230000000</v>
      </c>
      <c r="OSF52" s="285" t="s">
        <v>1802</v>
      </c>
      <c r="OSG52" s="286" t="s">
        <v>933</v>
      </c>
      <c r="OSH52" s="286" t="s">
        <v>980</v>
      </c>
      <c r="OSI52" s="285" t="s">
        <v>952</v>
      </c>
      <c r="OSJ52" s="285" t="s">
        <v>981</v>
      </c>
      <c r="OSK52" s="294" t="s">
        <v>982</v>
      </c>
      <c r="OSL52" s="294" t="s">
        <v>983</v>
      </c>
      <c r="OSM52" s="284">
        <v>230000000</v>
      </c>
      <c r="OSN52" s="285" t="s">
        <v>1802</v>
      </c>
      <c r="OSO52" s="286" t="s">
        <v>933</v>
      </c>
      <c r="OSP52" s="286" t="s">
        <v>980</v>
      </c>
      <c r="OSQ52" s="285" t="s">
        <v>952</v>
      </c>
      <c r="OSR52" s="285" t="s">
        <v>981</v>
      </c>
      <c r="OSS52" s="294" t="s">
        <v>982</v>
      </c>
      <c r="OST52" s="294" t="s">
        <v>983</v>
      </c>
      <c r="OSU52" s="284">
        <v>230000000</v>
      </c>
      <c r="OSV52" s="285" t="s">
        <v>1802</v>
      </c>
      <c r="OSW52" s="286" t="s">
        <v>933</v>
      </c>
      <c r="OSX52" s="286" t="s">
        <v>980</v>
      </c>
      <c r="OSY52" s="285" t="s">
        <v>952</v>
      </c>
      <c r="OSZ52" s="285" t="s">
        <v>981</v>
      </c>
      <c r="OTA52" s="294" t="s">
        <v>982</v>
      </c>
      <c r="OTB52" s="294" t="s">
        <v>983</v>
      </c>
      <c r="OTC52" s="284">
        <v>230000000</v>
      </c>
      <c r="OTD52" s="285" t="s">
        <v>1802</v>
      </c>
      <c r="OTE52" s="286" t="s">
        <v>933</v>
      </c>
      <c r="OTF52" s="286" t="s">
        <v>980</v>
      </c>
      <c r="OTG52" s="285" t="s">
        <v>952</v>
      </c>
      <c r="OTH52" s="285" t="s">
        <v>981</v>
      </c>
      <c r="OTI52" s="294" t="s">
        <v>982</v>
      </c>
      <c r="OTJ52" s="294" t="s">
        <v>983</v>
      </c>
      <c r="OTK52" s="284">
        <v>230000000</v>
      </c>
      <c r="OTL52" s="285" t="s">
        <v>1802</v>
      </c>
      <c r="OTM52" s="286" t="s">
        <v>933</v>
      </c>
      <c r="OTN52" s="286" t="s">
        <v>980</v>
      </c>
      <c r="OTO52" s="285" t="s">
        <v>952</v>
      </c>
      <c r="OTP52" s="285" t="s">
        <v>981</v>
      </c>
      <c r="OTQ52" s="294" t="s">
        <v>982</v>
      </c>
      <c r="OTR52" s="294" t="s">
        <v>983</v>
      </c>
      <c r="OTS52" s="284">
        <v>230000000</v>
      </c>
      <c r="OTT52" s="285" t="s">
        <v>1802</v>
      </c>
      <c r="OTU52" s="286" t="s">
        <v>933</v>
      </c>
      <c r="OTV52" s="286" t="s">
        <v>980</v>
      </c>
      <c r="OTW52" s="285" t="s">
        <v>952</v>
      </c>
      <c r="OTX52" s="285" t="s">
        <v>981</v>
      </c>
      <c r="OTY52" s="294" t="s">
        <v>982</v>
      </c>
      <c r="OTZ52" s="294" t="s">
        <v>983</v>
      </c>
      <c r="OUA52" s="284">
        <v>230000000</v>
      </c>
      <c r="OUB52" s="285" t="s">
        <v>1802</v>
      </c>
      <c r="OUC52" s="286" t="s">
        <v>933</v>
      </c>
      <c r="OUD52" s="286" t="s">
        <v>980</v>
      </c>
      <c r="OUE52" s="285" t="s">
        <v>952</v>
      </c>
      <c r="OUF52" s="285" t="s">
        <v>981</v>
      </c>
      <c r="OUG52" s="294" t="s">
        <v>982</v>
      </c>
      <c r="OUH52" s="294" t="s">
        <v>983</v>
      </c>
      <c r="OUI52" s="284">
        <v>230000000</v>
      </c>
      <c r="OUJ52" s="285" t="s">
        <v>1802</v>
      </c>
      <c r="OUK52" s="286" t="s">
        <v>933</v>
      </c>
      <c r="OUL52" s="286" t="s">
        <v>980</v>
      </c>
      <c r="OUM52" s="285" t="s">
        <v>952</v>
      </c>
      <c r="OUN52" s="285" t="s">
        <v>981</v>
      </c>
      <c r="OUO52" s="294" t="s">
        <v>982</v>
      </c>
      <c r="OUP52" s="294" t="s">
        <v>983</v>
      </c>
      <c r="OUQ52" s="284">
        <v>230000000</v>
      </c>
      <c r="OUR52" s="285" t="s">
        <v>1802</v>
      </c>
      <c r="OUS52" s="286" t="s">
        <v>933</v>
      </c>
      <c r="OUT52" s="286" t="s">
        <v>980</v>
      </c>
      <c r="OUU52" s="285" t="s">
        <v>952</v>
      </c>
      <c r="OUV52" s="285" t="s">
        <v>981</v>
      </c>
      <c r="OUW52" s="294" t="s">
        <v>982</v>
      </c>
      <c r="OUX52" s="294" t="s">
        <v>983</v>
      </c>
      <c r="OUY52" s="284">
        <v>230000000</v>
      </c>
      <c r="OUZ52" s="285" t="s">
        <v>1802</v>
      </c>
      <c r="OVA52" s="286" t="s">
        <v>933</v>
      </c>
      <c r="OVB52" s="286" t="s">
        <v>980</v>
      </c>
      <c r="OVC52" s="285" t="s">
        <v>952</v>
      </c>
      <c r="OVD52" s="285" t="s">
        <v>981</v>
      </c>
      <c r="OVE52" s="294" t="s">
        <v>982</v>
      </c>
      <c r="OVF52" s="294" t="s">
        <v>983</v>
      </c>
      <c r="OVG52" s="284">
        <v>230000000</v>
      </c>
      <c r="OVH52" s="285" t="s">
        <v>1802</v>
      </c>
      <c r="OVI52" s="286" t="s">
        <v>933</v>
      </c>
      <c r="OVJ52" s="286" t="s">
        <v>980</v>
      </c>
      <c r="OVK52" s="285" t="s">
        <v>952</v>
      </c>
      <c r="OVL52" s="285" t="s">
        <v>981</v>
      </c>
      <c r="OVM52" s="294" t="s">
        <v>982</v>
      </c>
      <c r="OVN52" s="294" t="s">
        <v>983</v>
      </c>
      <c r="OVO52" s="284">
        <v>230000000</v>
      </c>
      <c r="OVP52" s="285" t="s">
        <v>1802</v>
      </c>
      <c r="OVQ52" s="286" t="s">
        <v>933</v>
      </c>
      <c r="OVR52" s="286" t="s">
        <v>980</v>
      </c>
      <c r="OVS52" s="285" t="s">
        <v>952</v>
      </c>
      <c r="OVT52" s="285" t="s">
        <v>981</v>
      </c>
      <c r="OVU52" s="294" t="s">
        <v>982</v>
      </c>
      <c r="OVV52" s="294" t="s">
        <v>983</v>
      </c>
      <c r="OVW52" s="284">
        <v>230000000</v>
      </c>
      <c r="OVX52" s="285" t="s">
        <v>1802</v>
      </c>
      <c r="OVY52" s="286" t="s">
        <v>933</v>
      </c>
      <c r="OVZ52" s="286" t="s">
        <v>980</v>
      </c>
      <c r="OWA52" s="285" t="s">
        <v>952</v>
      </c>
      <c r="OWB52" s="285" t="s">
        <v>981</v>
      </c>
      <c r="OWC52" s="294" t="s">
        <v>982</v>
      </c>
      <c r="OWD52" s="294" t="s">
        <v>983</v>
      </c>
      <c r="OWE52" s="284">
        <v>230000000</v>
      </c>
      <c r="OWF52" s="285" t="s">
        <v>1802</v>
      </c>
      <c r="OWG52" s="286" t="s">
        <v>933</v>
      </c>
      <c r="OWH52" s="286" t="s">
        <v>980</v>
      </c>
      <c r="OWI52" s="285" t="s">
        <v>952</v>
      </c>
      <c r="OWJ52" s="285" t="s">
        <v>981</v>
      </c>
      <c r="OWK52" s="294" t="s">
        <v>982</v>
      </c>
      <c r="OWL52" s="294" t="s">
        <v>983</v>
      </c>
      <c r="OWM52" s="284">
        <v>230000000</v>
      </c>
      <c r="OWN52" s="285" t="s">
        <v>1802</v>
      </c>
      <c r="OWO52" s="286" t="s">
        <v>933</v>
      </c>
      <c r="OWP52" s="286" t="s">
        <v>980</v>
      </c>
      <c r="OWQ52" s="285" t="s">
        <v>952</v>
      </c>
      <c r="OWR52" s="285" t="s">
        <v>981</v>
      </c>
      <c r="OWS52" s="294" t="s">
        <v>982</v>
      </c>
      <c r="OWT52" s="294" t="s">
        <v>983</v>
      </c>
      <c r="OWU52" s="284">
        <v>230000000</v>
      </c>
      <c r="OWV52" s="285" t="s">
        <v>1802</v>
      </c>
      <c r="OWW52" s="286" t="s">
        <v>933</v>
      </c>
      <c r="OWX52" s="286" t="s">
        <v>980</v>
      </c>
      <c r="OWY52" s="285" t="s">
        <v>952</v>
      </c>
      <c r="OWZ52" s="285" t="s">
        <v>981</v>
      </c>
      <c r="OXA52" s="294" t="s">
        <v>982</v>
      </c>
      <c r="OXB52" s="294" t="s">
        <v>983</v>
      </c>
      <c r="OXC52" s="284">
        <v>230000000</v>
      </c>
      <c r="OXD52" s="285" t="s">
        <v>1802</v>
      </c>
      <c r="OXE52" s="286" t="s">
        <v>933</v>
      </c>
      <c r="OXF52" s="286" t="s">
        <v>980</v>
      </c>
      <c r="OXG52" s="285" t="s">
        <v>952</v>
      </c>
      <c r="OXH52" s="285" t="s">
        <v>981</v>
      </c>
      <c r="OXI52" s="294" t="s">
        <v>982</v>
      </c>
      <c r="OXJ52" s="294" t="s">
        <v>983</v>
      </c>
      <c r="OXK52" s="284">
        <v>230000000</v>
      </c>
      <c r="OXL52" s="285" t="s">
        <v>1802</v>
      </c>
      <c r="OXM52" s="286" t="s">
        <v>933</v>
      </c>
      <c r="OXN52" s="286" t="s">
        <v>980</v>
      </c>
      <c r="OXO52" s="285" t="s">
        <v>952</v>
      </c>
      <c r="OXP52" s="285" t="s">
        <v>981</v>
      </c>
      <c r="OXQ52" s="294" t="s">
        <v>982</v>
      </c>
      <c r="OXR52" s="294" t="s">
        <v>983</v>
      </c>
      <c r="OXS52" s="284">
        <v>230000000</v>
      </c>
      <c r="OXT52" s="285" t="s">
        <v>1802</v>
      </c>
      <c r="OXU52" s="286" t="s">
        <v>933</v>
      </c>
      <c r="OXV52" s="286" t="s">
        <v>980</v>
      </c>
      <c r="OXW52" s="285" t="s">
        <v>952</v>
      </c>
      <c r="OXX52" s="285" t="s">
        <v>981</v>
      </c>
      <c r="OXY52" s="294" t="s">
        <v>982</v>
      </c>
      <c r="OXZ52" s="294" t="s">
        <v>983</v>
      </c>
      <c r="OYA52" s="284">
        <v>230000000</v>
      </c>
      <c r="OYB52" s="285" t="s">
        <v>1802</v>
      </c>
      <c r="OYC52" s="286" t="s">
        <v>933</v>
      </c>
      <c r="OYD52" s="286" t="s">
        <v>980</v>
      </c>
      <c r="OYE52" s="285" t="s">
        <v>952</v>
      </c>
      <c r="OYF52" s="285" t="s">
        <v>981</v>
      </c>
      <c r="OYG52" s="294" t="s">
        <v>982</v>
      </c>
      <c r="OYH52" s="294" t="s">
        <v>983</v>
      </c>
      <c r="OYI52" s="284">
        <v>230000000</v>
      </c>
      <c r="OYJ52" s="285" t="s">
        <v>1802</v>
      </c>
      <c r="OYK52" s="286" t="s">
        <v>933</v>
      </c>
      <c r="OYL52" s="286" t="s">
        <v>980</v>
      </c>
      <c r="OYM52" s="285" t="s">
        <v>952</v>
      </c>
      <c r="OYN52" s="285" t="s">
        <v>981</v>
      </c>
      <c r="OYO52" s="294" t="s">
        <v>982</v>
      </c>
      <c r="OYP52" s="294" t="s">
        <v>983</v>
      </c>
      <c r="OYQ52" s="284">
        <v>230000000</v>
      </c>
      <c r="OYR52" s="285" t="s">
        <v>1802</v>
      </c>
      <c r="OYS52" s="286" t="s">
        <v>933</v>
      </c>
      <c r="OYT52" s="286" t="s">
        <v>980</v>
      </c>
      <c r="OYU52" s="285" t="s">
        <v>952</v>
      </c>
      <c r="OYV52" s="285" t="s">
        <v>981</v>
      </c>
      <c r="OYW52" s="294" t="s">
        <v>982</v>
      </c>
      <c r="OYX52" s="294" t="s">
        <v>983</v>
      </c>
      <c r="OYY52" s="284">
        <v>230000000</v>
      </c>
      <c r="OYZ52" s="285" t="s">
        <v>1802</v>
      </c>
      <c r="OZA52" s="286" t="s">
        <v>933</v>
      </c>
      <c r="OZB52" s="286" t="s">
        <v>980</v>
      </c>
      <c r="OZC52" s="285" t="s">
        <v>952</v>
      </c>
      <c r="OZD52" s="285" t="s">
        <v>981</v>
      </c>
      <c r="OZE52" s="294" t="s">
        <v>982</v>
      </c>
      <c r="OZF52" s="294" t="s">
        <v>983</v>
      </c>
      <c r="OZG52" s="284">
        <v>230000000</v>
      </c>
      <c r="OZH52" s="285" t="s">
        <v>1802</v>
      </c>
      <c r="OZI52" s="286" t="s">
        <v>933</v>
      </c>
      <c r="OZJ52" s="286" t="s">
        <v>980</v>
      </c>
      <c r="OZK52" s="285" t="s">
        <v>952</v>
      </c>
      <c r="OZL52" s="285" t="s">
        <v>981</v>
      </c>
      <c r="OZM52" s="294" t="s">
        <v>982</v>
      </c>
      <c r="OZN52" s="294" t="s">
        <v>983</v>
      </c>
      <c r="OZO52" s="284">
        <v>230000000</v>
      </c>
      <c r="OZP52" s="285" t="s">
        <v>1802</v>
      </c>
      <c r="OZQ52" s="286" t="s">
        <v>933</v>
      </c>
      <c r="OZR52" s="286" t="s">
        <v>980</v>
      </c>
      <c r="OZS52" s="285" t="s">
        <v>952</v>
      </c>
      <c r="OZT52" s="285" t="s">
        <v>981</v>
      </c>
      <c r="OZU52" s="294" t="s">
        <v>982</v>
      </c>
      <c r="OZV52" s="294" t="s">
        <v>983</v>
      </c>
      <c r="OZW52" s="284">
        <v>230000000</v>
      </c>
      <c r="OZX52" s="285" t="s">
        <v>1802</v>
      </c>
      <c r="OZY52" s="286" t="s">
        <v>933</v>
      </c>
      <c r="OZZ52" s="286" t="s">
        <v>980</v>
      </c>
      <c r="PAA52" s="285" t="s">
        <v>952</v>
      </c>
      <c r="PAB52" s="285" t="s">
        <v>981</v>
      </c>
      <c r="PAC52" s="294" t="s">
        <v>982</v>
      </c>
      <c r="PAD52" s="294" t="s">
        <v>983</v>
      </c>
      <c r="PAE52" s="284">
        <v>230000000</v>
      </c>
      <c r="PAF52" s="285" t="s">
        <v>1802</v>
      </c>
      <c r="PAG52" s="286" t="s">
        <v>933</v>
      </c>
      <c r="PAH52" s="286" t="s">
        <v>980</v>
      </c>
      <c r="PAI52" s="285" t="s">
        <v>952</v>
      </c>
      <c r="PAJ52" s="285" t="s">
        <v>981</v>
      </c>
      <c r="PAK52" s="294" t="s">
        <v>982</v>
      </c>
      <c r="PAL52" s="294" t="s">
        <v>983</v>
      </c>
      <c r="PAM52" s="284">
        <v>230000000</v>
      </c>
      <c r="PAN52" s="285" t="s">
        <v>1802</v>
      </c>
      <c r="PAO52" s="286" t="s">
        <v>933</v>
      </c>
      <c r="PAP52" s="286" t="s">
        <v>980</v>
      </c>
      <c r="PAQ52" s="285" t="s">
        <v>952</v>
      </c>
      <c r="PAR52" s="285" t="s">
        <v>981</v>
      </c>
      <c r="PAS52" s="294" t="s">
        <v>982</v>
      </c>
      <c r="PAT52" s="294" t="s">
        <v>983</v>
      </c>
      <c r="PAU52" s="284">
        <v>230000000</v>
      </c>
      <c r="PAV52" s="285" t="s">
        <v>1802</v>
      </c>
      <c r="PAW52" s="286" t="s">
        <v>933</v>
      </c>
      <c r="PAX52" s="286" t="s">
        <v>980</v>
      </c>
      <c r="PAY52" s="285" t="s">
        <v>952</v>
      </c>
      <c r="PAZ52" s="285" t="s">
        <v>981</v>
      </c>
      <c r="PBA52" s="294" t="s">
        <v>982</v>
      </c>
      <c r="PBB52" s="294" t="s">
        <v>983</v>
      </c>
      <c r="PBC52" s="284">
        <v>230000000</v>
      </c>
      <c r="PBD52" s="285" t="s">
        <v>1802</v>
      </c>
      <c r="PBE52" s="286" t="s">
        <v>933</v>
      </c>
      <c r="PBF52" s="286" t="s">
        <v>980</v>
      </c>
      <c r="PBG52" s="285" t="s">
        <v>952</v>
      </c>
      <c r="PBH52" s="285" t="s">
        <v>981</v>
      </c>
      <c r="PBI52" s="294" t="s">
        <v>982</v>
      </c>
      <c r="PBJ52" s="294" t="s">
        <v>983</v>
      </c>
      <c r="PBK52" s="284">
        <v>230000000</v>
      </c>
      <c r="PBL52" s="285" t="s">
        <v>1802</v>
      </c>
      <c r="PBM52" s="286" t="s">
        <v>933</v>
      </c>
      <c r="PBN52" s="286" t="s">
        <v>980</v>
      </c>
      <c r="PBO52" s="285" t="s">
        <v>952</v>
      </c>
      <c r="PBP52" s="285" t="s">
        <v>981</v>
      </c>
      <c r="PBQ52" s="294" t="s">
        <v>982</v>
      </c>
      <c r="PBR52" s="294" t="s">
        <v>983</v>
      </c>
      <c r="PBS52" s="284">
        <v>230000000</v>
      </c>
      <c r="PBT52" s="285" t="s">
        <v>1802</v>
      </c>
      <c r="PBU52" s="286" t="s">
        <v>933</v>
      </c>
      <c r="PBV52" s="286" t="s">
        <v>980</v>
      </c>
      <c r="PBW52" s="285" t="s">
        <v>952</v>
      </c>
      <c r="PBX52" s="285" t="s">
        <v>981</v>
      </c>
      <c r="PBY52" s="294" t="s">
        <v>982</v>
      </c>
      <c r="PBZ52" s="294" t="s">
        <v>983</v>
      </c>
      <c r="PCA52" s="284">
        <v>230000000</v>
      </c>
      <c r="PCB52" s="285" t="s">
        <v>1802</v>
      </c>
      <c r="PCC52" s="286" t="s">
        <v>933</v>
      </c>
      <c r="PCD52" s="286" t="s">
        <v>980</v>
      </c>
      <c r="PCE52" s="285" t="s">
        <v>952</v>
      </c>
      <c r="PCF52" s="285" t="s">
        <v>981</v>
      </c>
      <c r="PCG52" s="294" t="s">
        <v>982</v>
      </c>
      <c r="PCH52" s="294" t="s">
        <v>983</v>
      </c>
      <c r="PCI52" s="284">
        <v>230000000</v>
      </c>
      <c r="PCJ52" s="285" t="s">
        <v>1802</v>
      </c>
      <c r="PCK52" s="286" t="s">
        <v>933</v>
      </c>
      <c r="PCL52" s="286" t="s">
        <v>980</v>
      </c>
      <c r="PCM52" s="285" t="s">
        <v>952</v>
      </c>
      <c r="PCN52" s="285" t="s">
        <v>981</v>
      </c>
      <c r="PCO52" s="294" t="s">
        <v>982</v>
      </c>
      <c r="PCP52" s="294" t="s">
        <v>983</v>
      </c>
      <c r="PCQ52" s="284">
        <v>230000000</v>
      </c>
      <c r="PCR52" s="285" t="s">
        <v>1802</v>
      </c>
      <c r="PCS52" s="286" t="s">
        <v>933</v>
      </c>
      <c r="PCT52" s="286" t="s">
        <v>980</v>
      </c>
      <c r="PCU52" s="285" t="s">
        <v>952</v>
      </c>
      <c r="PCV52" s="285" t="s">
        <v>981</v>
      </c>
      <c r="PCW52" s="294" t="s">
        <v>982</v>
      </c>
      <c r="PCX52" s="294" t="s">
        <v>983</v>
      </c>
      <c r="PCY52" s="284">
        <v>230000000</v>
      </c>
      <c r="PCZ52" s="285" t="s">
        <v>1802</v>
      </c>
      <c r="PDA52" s="286" t="s">
        <v>933</v>
      </c>
      <c r="PDB52" s="286" t="s">
        <v>980</v>
      </c>
      <c r="PDC52" s="285" t="s">
        <v>952</v>
      </c>
      <c r="PDD52" s="285" t="s">
        <v>981</v>
      </c>
      <c r="PDE52" s="294" t="s">
        <v>982</v>
      </c>
      <c r="PDF52" s="294" t="s">
        <v>983</v>
      </c>
      <c r="PDG52" s="284">
        <v>230000000</v>
      </c>
      <c r="PDH52" s="285" t="s">
        <v>1802</v>
      </c>
      <c r="PDI52" s="286" t="s">
        <v>933</v>
      </c>
      <c r="PDJ52" s="286" t="s">
        <v>980</v>
      </c>
      <c r="PDK52" s="285" t="s">
        <v>952</v>
      </c>
      <c r="PDL52" s="285" t="s">
        <v>981</v>
      </c>
      <c r="PDM52" s="294" t="s">
        <v>982</v>
      </c>
      <c r="PDN52" s="294" t="s">
        <v>983</v>
      </c>
      <c r="PDO52" s="284">
        <v>230000000</v>
      </c>
      <c r="PDP52" s="285" t="s">
        <v>1802</v>
      </c>
      <c r="PDQ52" s="286" t="s">
        <v>933</v>
      </c>
      <c r="PDR52" s="286" t="s">
        <v>980</v>
      </c>
      <c r="PDS52" s="285" t="s">
        <v>952</v>
      </c>
      <c r="PDT52" s="285" t="s">
        <v>981</v>
      </c>
      <c r="PDU52" s="294" t="s">
        <v>982</v>
      </c>
      <c r="PDV52" s="294" t="s">
        <v>983</v>
      </c>
      <c r="PDW52" s="284">
        <v>230000000</v>
      </c>
      <c r="PDX52" s="285" t="s">
        <v>1802</v>
      </c>
      <c r="PDY52" s="286" t="s">
        <v>933</v>
      </c>
      <c r="PDZ52" s="286" t="s">
        <v>980</v>
      </c>
      <c r="PEA52" s="285" t="s">
        <v>952</v>
      </c>
      <c r="PEB52" s="285" t="s">
        <v>981</v>
      </c>
      <c r="PEC52" s="294" t="s">
        <v>982</v>
      </c>
      <c r="PED52" s="294" t="s">
        <v>983</v>
      </c>
      <c r="PEE52" s="284">
        <v>230000000</v>
      </c>
      <c r="PEF52" s="285" t="s">
        <v>1802</v>
      </c>
      <c r="PEG52" s="286" t="s">
        <v>933</v>
      </c>
      <c r="PEH52" s="286" t="s">
        <v>980</v>
      </c>
      <c r="PEI52" s="285" t="s">
        <v>952</v>
      </c>
      <c r="PEJ52" s="285" t="s">
        <v>981</v>
      </c>
      <c r="PEK52" s="294" t="s">
        <v>982</v>
      </c>
      <c r="PEL52" s="294" t="s">
        <v>983</v>
      </c>
      <c r="PEM52" s="284">
        <v>230000000</v>
      </c>
      <c r="PEN52" s="285" t="s">
        <v>1802</v>
      </c>
      <c r="PEO52" s="286" t="s">
        <v>933</v>
      </c>
      <c r="PEP52" s="286" t="s">
        <v>980</v>
      </c>
      <c r="PEQ52" s="285" t="s">
        <v>952</v>
      </c>
      <c r="PER52" s="285" t="s">
        <v>981</v>
      </c>
      <c r="PES52" s="294" t="s">
        <v>982</v>
      </c>
      <c r="PET52" s="294" t="s">
        <v>983</v>
      </c>
      <c r="PEU52" s="284">
        <v>230000000</v>
      </c>
      <c r="PEV52" s="285" t="s">
        <v>1802</v>
      </c>
      <c r="PEW52" s="286" t="s">
        <v>933</v>
      </c>
      <c r="PEX52" s="286" t="s">
        <v>980</v>
      </c>
      <c r="PEY52" s="285" t="s">
        <v>952</v>
      </c>
      <c r="PEZ52" s="285" t="s">
        <v>981</v>
      </c>
      <c r="PFA52" s="294" t="s">
        <v>982</v>
      </c>
      <c r="PFB52" s="294" t="s">
        <v>983</v>
      </c>
      <c r="PFC52" s="284">
        <v>230000000</v>
      </c>
      <c r="PFD52" s="285" t="s">
        <v>1802</v>
      </c>
      <c r="PFE52" s="286" t="s">
        <v>933</v>
      </c>
      <c r="PFF52" s="286" t="s">
        <v>980</v>
      </c>
      <c r="PFG52" s="285" t="s">
        <v>952</v>
      </c>
      <c r="PFH52" s="285" t="s">
        <v>981</v>
      </c>
      <c r="PFI52" s="294" t="s">
        <v>982</v>
      </c>
      <c r="PFJ52" s="294" t="s">
        <v>983</v>
      </c>
      <c r="PFK52" s="284">
        <v>230000000</v>
      </c>
      <c r="PFL52" s="285" t="s">
        <v>1802</v>
      </c>
      <c r="PFM52" s="286" t="s">
        <v>933</v>
      </c>
      <c r="PFN52" s="286" t="s">
        <v>980</v>
      </c>
      <c r="PFO52" s="285" t="s">
        <v>952</v>
      </c>
      <c r="PFP52" s="285" t="s">
        <v>981</v>
      </c>
      <c r="PFQ52" s="294" t="s">
        <v>982</v>
      </c>
      <c r="PFR52" s="294" t="s">
        <v>983</v>
      </c>
      <c r="PFS52" s="284">
        <v>230000000</v>
      </c>
      <c r="PFT52" s="285" t="s">
        <v>1802</v>
      </c>
      <c r="PFU52" s="286" t="s">
        <v>933</v>
      </c>
      <c r="PFV52" s="286" t="s">
        <v>980</v>
      </c>
      <c r="PFW52" s="285" t="s">
        <v>952</v>
      </c>
      <c r="PFX52" s="285" t="s">
        <v>981</v>
      </c>
      <c r="PFY52" s="294" t="s">
        <v>982</v>
      </c>
      <c r="PFZ52" s="294" t="s">
        <v>983</v>
      </c>
      <c r="PGA52" s="284">
        <v>230000000</v>
      </c>
      <c r="PGB52" s="285" t="s">
        <v>1802</v>
      </c>
      <c r="PGC52" s="286" t="s">
        <v>933</v>
      </c>
      <c r="PGD52" s="286" t="s">
        <v>980</v>
      </c>
      <c r="PGE52" s="285" t="s">
        <v>952</v>
      </c>
      <c r="PGF52" s="285" t="s">
        <v>981</v>
      </c>
      <c r="PGG52" s="294" t="s">
        <v>982</v>
      </c>
      <c r="PGH52" s="294" t="s">
        <v>983</v>
      </c>
      <c r="PGI52" s="284">
        <v>230000000</v>
      </c>
      <c r="PGJ52" s="285" t="s">
        <v>1802</v>
      </c>
      <c r="PGK52" s="286" t="s">
        <v>933</v>
      </c>
      <c r="PGL52" s="286" t="s">
        <v>980</v>
      </c>
      <c r="PGM52" s="285" t="s">
        <v>952</v>
      </c>
      <c r="PGN52" s="285" t="s">
        <v>981</v>
      </c>
      <c r="PGO52" s="294" t="s">
        <v>982</v>
      </c>
      <c r="PGP52" s="294" t="s">
        <v>983</v>
      </c>
      <c r="PGQ52" s="284">
        <v>230000000</v>
      </c>
      <c r="PGR52" s="285" t="s">
        <v>1802</v>
      </c>
      <c r="PGS52" s="286" t="s">
        <v>933</v>
      </c>
      <c r="PGT52" s="286" t="s">
        <v>980</v>
      </c>
      <c r="PGU52" s="285" t="s">
        <v>952</v>
      </c>
      <c r="PGV52" s="285" t="s">
        <v>981</v>
      </c>
      <c r="PGW52" s="294" t="s">
        <v>982</v>
      </c>
      <c r="PGX52" s="294" t="s">
        <v>983</v>
      </c>
      <c r="PGY52" s="284">
        <v>230000000</v>
      </c>
      <c r="PGZ52" s="285" t="s">
        <v>1802</v>
      </c>
      <c r="PHA52" s="286" t="s">
        <v>933</v>
      </c>
      <c r="PHB52" s="286" t="s">
        <v>980</v>
      </c>
      <c r="PHC52" s="285" t="s">
        <v>952</v>
      </c>
      <c r="PHD52" s="285" t="s">
        <v>981</v>
      </c>
      <c r="PHE52" s="294" t="s">
        <v>982</v>
      </c>
      <c r="PHF52" s="294" t="s">
        <v>983</v>
      </c>
      <c r="PHG52" s="284">
        <v>230000000</v>
      </c>
      <c r="PHH52" s="285" t="s">
        <v>1802</v>
      </c>
      <c r="PHI52" s="286" t="s">
        <v>933</v>
      </c>
      <c r="PHJ52" s="286" t="s">
        <v>980</v>
      </c>
      <c r="PHK52" s="285" t="s">
        <v>952</v>
      </c>
      <c r="PHL52" s="285" t="s">
        <v>981</v>
      </c>
      <c r="PHM52" s="294" t="s">
        <v>982</v>
      </c>
      <c r="PHN52" s="294" t="s">
        <v>983</v>
      </c>
      <c r="PHO52" s="284">
        <v>230000000</v>
      </c>
      <c r="PHP52" s="285" t="s">
        <v>1802</v>
      </c>
      <c r="PHQ52" s="286" t="s">
        <v>933</v>
      </c>
      <c r="PHR52" s="286" t="s">
        <v>980</v>
      </c>
      <c r="PHS52" s="285" t="s">
        <v>952</v>
      </c>
      <c r="PHT52" s="285" t="s">
        <v>981</v>
      </c>
      <c r="PHU52" s="294" t="s">
        <v>982</v>
      </c>
      <c r="PHV52" s="294" t="s">
        <v>983</v>
      </c>
      <c r="PHW52" s="284">
        <v>230000000</v>
      </c>
      <c r="PHX52" s="285" t="s">
        <v>1802</v>
      </c>
      <c r="PHY52" s="286" t="s">
        <v>933</v>
      </c>
      <c r="PHZ52" s="286" t="s">
        <v>980</v>
      </c>
      <c r="PIA52" s="285" t="s">
        <v>952</v>
      </c>
      <c r="PIB52" s="285" t="s">
        <v>981</v>
      </c>
      <c r="PIC52" s="294" t="s">
        <v>982</v>
      </c>
      <c r="PID52" s="294" t="s">
        <v>983</v>
      </c>
      <c r="PIE52" s="284">
        <v>230000000</v>
      </c>
      <c r="PIF52" s="285" t="s">
        <v>1802</v>
      </c>
      <c r="PIG52" s="286" t="s">
        <v>933</v>
      </c>
      <c r="PIH52" s="286" t="s">
        <v>980</v>
      </c>
      <c r="PII52" s="285" t="s">
        <v>952</v>
      </c>
      <c r="PIJ52" s="285" t="s">
        <v>981</v>
      </c>
      <c r="PIK52" s="294" t="s">
        <v>982</v>
      </c>
      <c r="PIL52" s="294" t="s">
        <v>983</v>
      </c>
      <c r="PIM52" s="284">
        <v>230000000</v>
      </c>
      <c r="PIN52" s="285" t="s">
        <v>1802</v>
      </c>
      <c r="PIO52" s="286" t="s">
        <v>933</v>
      </c>
      <c r="PIP52" s="286" t="s">
        <v>980</v>
      </c>
      <c r="PIQ52" s="285" t="s">
        <v>952</v>
      </c>
      <c r="PIR52" s="285" t="s">
        <v>981</v>
      </c>
      <c r="PIS52" s="294" t="s">
        <v>982</v>
      </c>
      <c r="PIT52" s="294" t="s">
        <v>983</v>
      </c>
      <c r="PIU52" s="284">
        <v>230000000</v>
      </c>
      <c r="PIV52" s="285" t="s">
        <v>1802</v>
      </c>
      <c r="PIW52" s="286" t="s">
        <v>933</v>
      </c>
      <c r="PIX52" s="286" t="s">
        <v>980</v>
      </c>
      <c r="PIY52" s="285" t="s">
        <v>952</v>
      </c>
      <c r="PIZ52" s="285" t="s">
        <v>981</v>
      </c>
      <c r="PJA52" s="294" t="s">
        <v>982</v>
      </c>
      <c r="PJB52" s="294" t="s">
        <v>983</v>
      </c>
      <c r="PJC52" s="284">
        <v>230000000</v>
      </c>
      <c r="PJD52" s="285" t="s">
        <v>1802</v>
      </c>
      <c r="PJE52" s="286" t="s">
        <v>933</v>
      </c>
      <c r="PJF52" s="286" t="s">
        <v>980</v>
      </c>
      <c r="PJG52" s="285" t="s">
        <v>952</v>
      </c>
      <c r="PJH52" s="285" t="s">
        <v>981</v>
      </c>
      <c r="PJI52" s="294" t="s">
        <v>982</v>
      </c>
      <c r="PJJ52" s="294" t="s">
        <v>983</v>
      </c>
      <c r="PJK52" s="284">
        <v>230000000</v>
      </c>
      <c r="PJL52" s="285" t="s">
        <v>1802</v>
      </c>
      <c r="PJM52" s="286" t="s">
        <v>933</v>
      </c>
      <c r="PJN52" s="286" t="s">
        <v>980</v>
      </c>
      <c r="PJO52" s="285" t="s">
        <v>952</v>
      </c>
      <c r="PJP52" s="285" t="s">
        <v>981</v>
      </c>
      <c r="PJQ52" s="294" t="s">
        <v>982</v>
      </c>
      <c r="PJR52" s="294" t="s">
        <v>983</v>
      </c>
      <c r="PJS52" s="284">
        <v>230000000</v>
      </c>
      <c r="PJT52" s="285" t="s">
        <v>1802</v>
      </c>
      <c r="PJU52" s="286" t="s">
        <v>933</v>
      </c>
      <c r="PJV52" s="286" t="s">
        <v>980</v>
      </c>
      <c r="PJW52" s="285" t="s">
        <v>952</v>
      </c>
      <c r="PJX52" s="285" t="s">
        <v>981</v>
      </c>
      <c r="PJY52" s="294" t="s">
        <v>982</v>
      </c>
      <c r="PJZ52" s="294" t="s">
        <v>983</v>
      </c>
      <c r="PKA52" s="284">
        <v>230000000</v>
      </c>
      <c r="PKB52" s="285" t="s">
        <v>1802</v>
      </c>
      <c r="PKC52" s="286" t="s">
        <v>933</v>
      </c>
      <c r="PKD52" s="286" t="s">
        <v>980</v>
      </c>
      <c r="PKE52" s="285" t="s">
        <v>952</v>
      </c>
      <c r="PKF52" s="285" t="s">
        <v>981</v>
      </c>
      <c r="PKG52" s="294" t="s">
        <v>982</v>
      </c>
      <c r="PKH52" s="294" t="s">
        <v>983</v>
      </c>
      <c r="PKI52" s="284">
        <v>230000000</v>
      </c>
      <c r="PKJ52" s="285" t="s">
        <v>1802</v>
      </c>
      <c r="PKK52" s="286" t="s">
        <v>933</v>
      </c>
      <c r="PKL52" s="286" t="s">
        <v>980</v>
      </c>
      <c r="PKM52" s="285" t="s">
        <v>952</v>
      </c>
      <c r="PKN52" s="285" t="s">
        <v>981</v>
      </c>
      <c r="PKO52" s="294" t="s">
        <v>982</v>
      </c>
      <c r="PKP52" s="294" t="s">
        <v>983</v>
      </c>
      <c r="PKQ52" s="284">
        <v>230000000</v>
      </c>
      <c r="PKR52" s="285" t="s">
        <v>1802</v>
      </c>
      <c r="PKS52" s="286" t="s">
        <v>933</v>
      </c>
      <c r="PKT52" s="286" t="s">
        <v>980</v>
      </c>
      <c r="PKU52" s="285" t="s">
        <v>952</v>
      </c>
      <c r="PKV52" s="285" t="s">
        <v>981</v>
      </c>
      <c r="PKW52" s="294" t="s">
        <v>982</v>
      </c>
      <c r="PKX52" s="294" t="s">
        <v>983</v>
      </c>
      <c r="PKY52" s="284">
        <v>230000000</v>
      </c>
      <c r="PKZ52" s="285" t="s">
        <v>1802</v>
      </c>
      <c r="PLA52" s="286" t="s">
        <v>933</v>
      </c>
      <c r="PLB52" s="286" t="s">
        <v>980</v>
      </c>
      <c r="PLC52" s="285" t="s">
        <v>952</v>
      </c>
      <c r="PLD52" s="285" t="s">
        <v>981</v>
      </c>
      <c r="PLE52" s="294" t="s">
        <v>982</v>
      </c>
      <c r="PLF52" s="294" t="s">
        <v>983</v>
      </c>
      <c r="PLG52" s="284">
        <v>230000000</v>
      </c>
      <c r="PLH52" s="285" t="s">
        <v>1802</v>
      </c>
      <c r="PLI52" s="286" t="s">
        <v>933</v>
      </c>
      <c r="PLJ52" s="286" t="s">
        <v>980</v>
      </c>
      <c r="PLK52" s="285" t="s">
        <v>952</v>
      </c>
      <c r="PLL52" s="285" t="s">
        <v>981</v>
      </c>
      <c r="PLM52" s="294" t="s">
        <v>982</v>
      </c>
      <c r="PLN52" s="294" t="s">
        <v>983</v>
      </c>
      <c r="PLO52" s="284">
        <v>230000000</v>
      </c>
      <c r="PLP52" s="285" t="s">
        <v>1802</v>
      </c>
      <c r="PLQ52" s="286" t="s">
        <v>933</v>
      </c>
      <c r="PLR52" s="286" t="s">
        <v>980</v>
      </c>
      <c r="PLS52" s="285" t="s">
        <v>952</v>
      </c>
      <c r="PLT52" s="285" t="s">
        <v>981</v>
      </c>
      <c r="PLU52" s="294" t="s">
        <v>982</v>
      </c>
      <c r="PLV52" s="294" t="s">
        <v>983</v>
      </c>
      <c r="PLW52" s="284">
        <v>230000000</v>
      </c>
      <c r="PLX52" s="285" t="s">
        <v>1802</v>
      </c>
      <c r="PLY52" s="286" t="s">
        <v>933</v>
      </c>
      <c r="PLZ52" s="286" t="s">
        <v>980</v>
      </c>
      <c r="PMA52" s="285" t="s">
        <v>952</v>
      </c>
      <c r="PMB52" s="285" t="s">
        <v>981</v>
      </c>
      <c r="PMC52" s="294" t="s">
        <v>982</v>
      </c>
      <c r="PMD52" s="294" t="s">
        <v>983</v>
      </c>
      <c r="PME52" s="284">
        <v>230000000</v>
      </c>
      <c r="PMF52" s="285" t="s">
        <v>1802</v>
      </c>
      <c r="PMG52" s="286" t="s">
        <v>933</v>
      </c>
      <c r="PMH52" s="286" t="s">
        <v>980</v>
      </c>
      <c r="PMI52" s="285" t="s">
        <v>952</v>
      </c>
      <c r="PMJ52" s="285" t="s">
        <v>981</v>
      </c>
      <c r="PMK52" s="294" t="s">
        <v>982</v>
      </c>
      <c r="PML52" s="294" t="s">
        <v>983</v>
      </c>
      <c r="PMM52" s="284">
        <v>230000000</v>
      </c>
      <c r="PMN52" s="285" t="s">
        <v>1802</v>
      </c>
      <c r="PMO52" s="286" t="s">
        <v>933</v>
      </c>
      <c r="PMP52" s="286" t="s">
        <v>980</v>
      </c>
      <c r="PMQ52" s="285" t="s">
        <v>952</v>
      </c>
      <c r="PMR52" s="285" t="s">
        <v>981</v>
      </c>
      <c r="PMS52" s="294" t="s">
        <v>982</v>
      </c>
      <c r="PMT52" s="294" t="s">
        <v>983</v>
      </c>
      <c r="PMU52" s="284">
        <v>230000000</v>
      </c>
      <c r="PMV52" s="285" t="s">
        <v>1802</v>
      </c>
      <c r="PMW52" s="286" t="s">
        <v>933</v>
      </c>
      <c r="PMX52" s="286" t="s">
        <v>980</v>
      </c>
      <c r="PMY52" s="285" t="s">
        <v>952</v>
      </c>
      <c r="PMZ52" s="285" t="s">
        <v>981</v>
      </c>
      <c r="PNA52" s="294" t="s">
        <v>982</v>
      </c>
      <c r="PNB52" s="294" t="s">
        <v>983</v>
      </c>
      <c r="PNC52" s="284">
        <v>230000000</v>
      </c>
      <c r="PND52" s="285" t="s">
        <v>1802</v>
      </c>
      <c r="PNE52" s="286" t="s">
        <v>933</v>
      </c>
      <c r="PNF52" s="286" t="s">
        <v>980</v>
      </c>
      <c r="PNG52" s="285" t="s">
        <v>952</v>
      </c>
      <c r="PNH52" s="285" t="s">
        <v>981</v>
      </c>
      <c r="PNI52" s="294" t="s">
        <v>982</v>
      </c>
      <c r="PNJ52" s="294" t="s">
        <v>983</v>
      </c>
      <c r="PNK52" s="284">
        <v>230000000</v>
      </c>
      <c r="PNL52" s="285" t="s">
        <v>1802</v>
      </c>
      <c r="PNM52" s="286" t="s">
        <v>933</v>
      </c>
      <c r="PNN52" s="286" t="s">
        <v>980</v>
      </c>
      <c r="PNO52" s="285" t="s">
        <v>952</v>
      </c>
      <c r="PNP52" s="285" t="s">
        <v>981</v>
      </c>
      <c r="PNQ52" s="294" t="s">
        <v>982</v>
      </c>
      <c r="PNR52" s="294" t="s">
        <v>983</v>
      </c>
      <c r="PNS52" s="284">
        <v>230000000</v>
      </c>
      <c r="PNT52" s="285" t="s">
        <v>1802</v>
      </c>
      <c r="PNU52" s="286" t="s">
        <v>933</v>
      </c>
      <c r="PNV52" s="286" t="s">
        <v>980</v>
      </c>
      <c r="PNW52" s="285" t="s">
        <v>952</v>
      </c>
      <c r="PNX52" s="285" t="s">
        <v>981</v>
      </c>
      <c r="PNY52" s="294" t="s">
        <v>982</v>
      </c>
      <c r="PNZ52" s="294" t="s">
        <v>983</v>
      </c>
      <c r="POA52" s="284">
        <v>230000000</v>
      </c>
      <c r="POB52" s="285" t="s">
        <v>1802</v>
      </c>
      <c r="POC52" s="286" t="s">
        <v>933</v>
      </c>
      <c r="POD52" s="286" t="s">
        <v>980</v>
      </c>
      <c r="POE52" s="285" t="s">
        <v>952</v>
      </c>
      <c r="POF52" s="285" t="s">
        <v>981</v>
      </c>
      <c r="POG52" s="294" t="s">
        <v>982</v>
      </c>
      <c r="POH52" s="294" t="s">
        <v>983</v>
      </c>
      <c r="POI52" s="284">
        <v>230000000</v>
      </c>
      <c r="POJ52" s="285" t="s">
        <v>1802</v>
      </c>
      <c r="POK52" s="286" t="s">
        <v>933</v>
      </c>
      <c r="POL52" s="286" t="s">
        <v>980</v>
      </c>
      <c r="POM52" s="285" t="s">
        <v>952</v>
      </c>
      <c r="PON52" s="285" t="s">
        <v>981</v>
      </c>
      <c r="POO52" s="294" t="s">
        <v>982</v>
      </c>
      <c r="POP52" s="294" t="s">
        <v>983</v>
      </c>
      <c r="POQ52" s="284">
        <v>230000000</v>
      </c>
      <c r="POR52" s="285" t="s">
        <v>1802</v>
      </c>
      <c r="POS52" s="286" t="s">
        <v>933</v>
      </c>
      <c r="POT52" s="286" t="s">
        <v>980</v>
      </c>
      <c r="POU52" s="285" t="s">
        <v>952</v>
      </c>
      <c r="POV52" s="285" t="s">
        <v>981</v>
      </c>
      <c r="POW52" s="294" t="s">
        <v>982</v>
      </c>
      <c r="POX52" s="294" t="s">
        <v>983</v>
      </c>
      <c r="POY52" s="284">
        <v>230000000</v>
      </c>
      <c r="POZ52" s="285" t="s">
        <v>1802</v>
      </c>
      <c r="PPA52" s="286" t="s">
        <v>933</v>
      </c>
      <c r="PPB52" s="286" t="s">
        <v>980</v>
      </c>
      <c r="PPC52" s="285" t="s">
        <v>952</v>
      </c>
      <c r="PPD52" s="285" t="s">
        <v>981</v>
      </c>
      <c r="PPE52" s="294" t="s">
        <v>982</v>
      </c>
      <c r="PPF52" s="294" t="s">
        <v>983</v>
      </c>
      <c r="PPG52" s="284">
        <v>230000000</v>
      </c>
      <c r="PPH52" s="285" t="s">
        <v>1802</v>
      </c>
      <c r="PPI52" s="286" t="s">
        <v>933</v>
      </c>
      <c r="PPJ52" s="286" t="s">
        <v>980</v>
      </c>
      <c r="PPK52" s="285" t="s">
        <v>952</v>
      </c>
      <c r="PPL52" s="285" t="s">
        <v>981</v>
      </c>
      <c r="PPM52" s="294" t="s">
        <v>982</v>
      </c>
      <c r="PPN52" s="294" t="s">
        <v>983</v>
      </c>
      <c r="PPO52" s="284">
        <v>230000000</v>
      </c>
      <c r="PPP52" s="285" t="s">
        <v>1802</v>
      </c>
      <c r="PPQ52" s="286" t="s">
        <v>933</v>
      </c>
      <c r="PPR52" s="286" t="s">
        <v>980</v>
      </c>
      <c r="PPS52" s="285" t="s">
        <v>952</v>
      </c>
      <c r="PPT52" s="285" t="s">
        <v>981</v>
      </c>
      <c r="PPU52" s="294" t="s">
        <v>982</v>
      </c>
      <c r="PPV52" s="294" t="s">
        <v>983</v>
      </c>
      <c r="PPW52" s="284">
        <v>230000000</v>
      </c>
      <c r="PPX52" s="285" t="s">
        <v>1802</v>
      </c>
      <c r="PPY52" s="286" t="s">
        <v>933</v>
      </c>
      <c r="PPZ52" s="286" t="s">
        <v>980</v>
      </c>
      <c r="PQA52" s="285" t="s">
        <v>952</v>
      </c>
      <c r="PQB52" s="285" t="s">
        <v>981</v>
      </c>
      <c r="PQC52" s="294" t="s">
        <v>982</v>
      </c>
      <c r="PQD52" s="294" t="s">
        <v>983</v>
      </c>
      <c r="PQE52" s="284">
        <v>230000000</v>
      </c>
      <c r="PQF52" s="285" t="s">
        <v>1802</v>
      </c>
      <c r="PQG52" s="286" t="s">
        <v>933</v>
      </c>
      <c r="PQH52" s="286" t="s">
        <v>980</v>
      </c>
      <c r="PQI52" s="285" t="s">
        <v>952</v>
      </c>
      <c r="PQJ52" s="285" t="s">
        <v>981</v>
      </c>
      <c r="PQK52" s="294" t="s">
        <v>982</v>
      </c>
      <c r="PQL52" s="294" t="s">
        <v>983</v>
      </c>
      <c r="PQM52" s="284">
        <v>230000000</v>
      </c>
      <c r="PQN52" s="285" t="s">
        <v>1802</v>
      </c>
      <c r="PQO52" s="286" t="s">
        <v>933</v>
      </c>
      <c r="PQP52" s="286" t="s">
        <v>980</v>
      </c>
      <c r="PQQ52" s="285" t="s">
        <v>952</v>
      </c>
      <c r="PQR52" s="285" t="s">
        <v>981</v>
      </c>
      <c r="PQS52" s="294" t="s">
        <v>982</v>
      </c>
      <c r="PQT52" s="294" t="s">
        <v>983</v>
      </c>
      <c r="PQU52" s="284">
        <v>230000000</v>
      </c>
      <c r="PQV52" s="285" t="s">
        <v>1802</v>
      </c>
      <c r="PQW52" s="286" t="s">
        <v>933</v>
      </c>
      <c r="PQX52" s="286" t="s">
        <v>980</v>
      </c>
      <c r="PQY52" s="285" t="s">
        <v>952</v>
      </c>
      <c r="PQZ52" s="285" t="s">
        <v>981</v>
      </c>
      <c r="PRA52" s="294" t="s">
        <v>982</v>
      </c>
      <c r="PRB52" s="294" t="s">
        <v>983</v>
      </c>
      <c r="PRC52" s="284">
        <v>230000000</v>
      </c>
      <c r="PRD52" s="285" t="s">
        <v>1802</v>
      </c>
      <c r="PRE52" s="286" t="s">
        <v>933</v>
      </c>
      <c r="PRF52" s="286" t="s">
        <v>980</v>
      </c>
      <c r="PRG52" s="285" t="s">
        <v>952</v>
      </c>
      <c r="PRH52" s="285" t="s">
        <v>981</v>
      </c>
      <c r="PRI52" s="294" t="s">
        <v>982</v>
      </c>
      <c r="PRJ52" s="294" t="s">
        <v>983</v>
      </c>
      <c r="PRK52" s="284">
        <v>230000000</v>
      </c>
      <c r="PRL52" s="285" t="s">
        <v>1802</v>
      </c>
      <c r="PRM52" s="286" t="s">
        <v>933</v>
      </c>
      <c r="PRN52" s="286" t="s">
        <v>980</v>
      </c>
      <c r="PRO52" s="285" t="s">
        <v>952</v>
      </c>
      <c r="PRP52" s="285" t="s">
        <v>981</v>
      </c>
      <c r="PRQ52" s="294" t="s">
        <v>982</v>
      </c>
      <c r="PRR52" s="294" t="s">
        <v>983</v>
      </c>
      <c r="PRS52" s="284">
        <v>230000000</v>
      </c>
      <c r="PRT52" s="285" t="s">
        <v>1802</v>
      </c>
      <c r="PRU52" s="286" t="s">
        <v>933</v>
      </c>
      <c r="PRV52" s="286" t="s">
        <v>980</v>
      </c>
      <c r="PRW52" s="285" t="s">
        <v>952</v>
      </c>
      <c r="PRX52" s="285" t="s">
        <v>981</v>
      </c>
      <c r="PRY52" s="294" t="s">
        <v>982</v>
      </c>
      <c r="PRZ52" s="294" t="s">
        <v>983</v>
      </c>
      <c r="PSA52" s="284">
        <v>230000000</v>
      </c>
      <c r="PSB52" s="285" t="s">
        <v>1802</v>
      </c>
      <c r="PSC52" s="286" t="s">
        <v>933</v>
      </c>
      <c r="PSD52" s="286" t="s">
        <v>980</v>
      </c>
      <c r="PSE52" s="285" t="s">
        <v>952</v>
      </c>
      <c r="PSF52" s="285" t="s">
        <v>981</v>
      </c>
      <c r="PSG52" s="294" t="s">
        <v>982</v>
      </c>
      <c r="PSH52" s="294" t="s">
        <v>983</v>
      </c>
      <c r="PSI52" s="284">
        <v>230000000</v>
      </c>
      <c r="PSJ52" s="285" t="s">
        <v>1802</v>
      </c>
      <c r="PSK52" s="286" t="s">
        <v>933</v>
      </c>
      <c r="PSL52" s="286" t="s">
        <v>980</v>
      </c>
      <c r="PSM52" s="285" t="s">
        <v>952</v>
      </c>
      <c r="PSN52" s="285" t="s">
        <v>981</v>
      </c>
      <c r="PSO52" s="294" t="s">
        <v>982</v>
      </c>
      <c r="PSP52" s="294" t="s">
        <v>983</v>
      </c>
      <c r="PSQ52" s="284">
        <v>230000000</v>
      </c>
      <c r="PSR52" s="285" t="s">
        <v>1802</v>
      </c>
      <c r="PSS52" s="286" t="s">
        <v>933</v>
      </c>
      <c r="PST52" s="286" t="s">
        <v>980</v>
      </c>
      <c r="PSU52" s="285" t="s">
        <v>952</v>
      </c>
      <c r="PSV52" s="285" t="s">
        <v>981</v>
      </c>
      <c r="PSW52" s="294" t="s">
        <v>982</v>
      </c>
      <c r="PSX52" s="294" t="s">
        <v>983</v>
      </c>
      <c r="PSY52" s="284">
        <v>230000000</v>
      </c>
      <c r="PSZ52" s="285" t="s">
        <v>1802</v>
      </c>
      <c r="PTA52" s="286" t="s">
        <v>933</v>
      </c>
      <c r="PTB52" s="286" t="s">
        <v>980</v>
      </c>
      <c r="PTC52" s="285" t="s">
        <v>952</v>
      </c>
      <c r="PTD52" s="285" t="s">
        <v>981</v>
      </c>
      <c r="PTE52" s="294" t="s">
        <v>982</v>
      </c>
      <c r="PTF52" s="294" t="s">
        <v>983</v>
      </c>
      <c r="PTG52" s="284">
        <v>230000000</v>
      </c>
      <c r="PTH52" s="285" t="s">
        <v>1802</v>
      </c>
      <c r="PTI52" s="286" t="s">
        <v>933</v>
      </c>
      <c r="PTJ52" s="286" t="s">
        <v>980</v>
      </c>
      <c r="PTK52" s="285" t="s">
        <v>952</v>
      </c>
      <c r="PTL52" s="285" t="s">
        <v>981</v>
      </c>
      <c r="PTM52" s="294" t="s">
        <v>982</v>
      </c>
      <c r="PTN52" s="294" t="s">
        <v>983</v>
      </c>
      <c r="PTO52" s="284">
        <v>230000000</v>
      </c>
      <c r="PTP52" s="285" t="s">
        <v>1802</v>
      </c>
      <c r="PTQ52" s="286" t="s">
        <v>933</v>
      </c>
      <c r="PTR52" s="286" t="s">
        <v>980</v>
      </c>
      <c r="PTS52" s="285" t="s">
        <v>952</v>
      </c>
      <c r="PTT52" s="285" t="s">
        <v>981</v>
      </c>
      <c r="PTU52" s="294" t="s">
        <v>982</v>
      </c>
      <c r="PTV52" s="294" t="s">
        <v>983</v>
      </c>
      <c r="PTW52" s="284">
        <v>230000000</v>
      </c>
      <c r="PTX52" s="285" t="s">
        <v>1802</v>
      </c>
      <c r="PTY52" s="286" t="s">
        <v>933</v>
      </c>
      <c r="PTZ52" s="286" t="s">
        <v>980</v>
      </c>
      <c r="PUA52" s="285" t="s">
        <v>952</v>
      </c>
      <c r="PUB52" s="285" t="s">
        <v>981</v>
      </c>
      <c r="PUC52" s="294" t="s">
        <v>982</v>
      </c>
      <c r="PUD52" s="294" t="s">
        <v>983</v>
      </c>
      <c r="PUE52" s="284">
        <v>230000000</v>
      </c>
      <c r="PUF52" s="285" t="s">
        <v>1802</v>
      </c>
      <c r="PUG52" s="286" t="s">
        <v>933</v>
      </c>
      <c r="PUH52" s="286" t="s">
        <v>980</v>
      </c>
      <c r="PUI52" s="285" t="s">
        <v>952</v>
      </c>
      <c r="PUJ52" s="285" t="s">
        <v>981</v>
      </c>
      <c r="PUK52" s="294" t="s">
        <v>982</v>
      </c>
      <c r="PUL52" s="294" t="s">
        <v>983</v>
      </c>
      <c r="PUM52" s="284">
        <v>230000000</v>
      </c>
      <c r="PUN52" s="285" t="s">
        <v>1802</v>
      </c>
      <c r="PUO52" s="286" t="s">
        <v>933</v>
      </c>
      <c r="PUP52" s="286" t="s">
        <v>980</v>
      </c>
      <c r="PUQ52" s="285" t="s">
        <v>952</v>
      </c>
      <c r="PUR52" s="285" t="s">
        <v>981</v>
      </c>
      <c r="PUS52" s="294" t="s">
        <v>982</v>
      </c>
      <c r="PUT52" s="294" t="s">
        <v>983</v>
      </c>
      <c r="PUU52" s="284">
        <v>230000000</v>
      </c>
      <c r="PUV52" s="285" t="s">
        <v>1802</v>
      </c>
      <c r="PUW52" s="286" t="s">
        <v>933</v>
      </c>
      <c r="PUX52" s="286" t="s">
        <v>980</v>
      </c>
      <c r="PUY52" s="285" t="s">
        <v>952</v>
      </c>
      <c r="PUZ52" s="285" t="s">
        <v>981</v>
      </c>
      <c r="PVA52" s="294" t="s">
        <v>982</v>
      </c>
      <c r="PVB52" s="294" t="s">
        <v>983</v>
      </c>
      <c r="PVC52" s="284">
        <v>230000000</v>
      </c>
      <c r="PVD52" s="285" t="s">
        <v>1802</v>
      </c>
      <c r="PVE52" s="286" t="s">
        <v>933</v>
      </c>
      <c r="PVF52" s="286" t="s">
        <v>980</v>
      </c>
      <c r="PVG52" s="285" t="s">
        <v>952</v>
      </c>
      <c r="PVH52" s="285" t="s">
        <v>981</v>
      </c>
      <c r="PVI52" s="294" t="s">
        <v>982</v>
      </c>
      <c r="PVJ52" s="294" t="s">
        <v>983</v>
      </c>
      <c r="PVK52" s="284">
        <v>230000000</v>
      </c>
      <c r="PVL52" s="285" t="s">
        <v>1802</v>
      </c>
      <c r="PVM52" s="286" t="s">
        <v>933</v>
      </c>
      <c r="PVN52" s="286" t="s">
        <v>980</v>
      </c>
      <c r="PVO52" s="285" t="s">
        <v>952</v>
      </c>
      <c r="PVP52" s="285" t="s">
        <v>981</v>
      </c>
      <c r="PVQ52" s="294" t="s">
        <v>982</v>
      </c>
      <c r="PVR52" s="294" t="s">
        <v>983</v>
      </c>
      <c r="PVS52" s="284">
        <v>230000000</v>
      </c>
      <c r="PVT52" s="285" t="s">
        <v>1802</v>
      </c>
      <c r="PVU52" s="286" t="s">
        <v>933</v>
      </c>
      <c r="PVV52" s="286" t="s">
        <v>980</v>
      </c>
      <c r="PVW52" s="285" t="s">
        <v>952</v>
      </c>
      <c r="PVX52" s="285" t="s">
        <v>981</v>
      </c>
      <c r="PVY52" s="294" t="s">
        <v>982</v>
      </c>
      <c r="PVZ52" s="294" t="s">
        <v>983</v>
      </c>
      <c r="PWA52" s="284">
        <v>230000000</v>
      </c>
      <c r="PWB52" s="285" t="s">
        <v>1802</v>
      </c>
      <c r="PWC52" s="286" t="s">
        <v>933</v>
      </c>
      <c r="PWD52" s="286" t="s">
        <v>980</v>
      </c>
      <c r="PWE52" s="285" t="s">
        <v>952</v>
      </c>
      <c r="PWF52" s="285" t="s">
        <v>981</v>
      </c>
      <c r="PWG52" s="294" t="s">
        <v>982</v>
      </c>
      <c r="PWH52" s="294" t="s">
        <v>983</v>
      </c>
      <c r="PWI52" s="284">
        <v>230000000</v>
      </c>
      <c r="PWJ52" s="285" t="s">
        <v>1802</v>
      </c>
      <c r="PWK52" s="286" t="s">
        <v>933</v>
      </c>
      <c r="PWL52" s="286" t="s">
        <v>980</v>
      </c>
      <c r="PWM52" s="285" t="s">
        <v>952</v>
      </c>
      <c r="PWN52" s="285" t="s">
        <v>981</v>
      </c>
      <c r="PWO52" s="294" t="s">
        <v>982</v>
      </c>
      <c r="PWP52" s="294" t="s">
        <v>983</v>
      </c>
      <c r="PWQ52" s="284">
        <v>230000000</v>
      </c>
      <c r="PWR52" s="285" t="s">
        <v>1802</v>
      </c>
      <c r="PWS52" s="286" t="s">
        <v>933</v>
      </c>
      <c r="PWT52" s="286" t="s">
        <v>980</v>
      </c>
      <c r="PWU52" s="285" t="s">
        <v>952</v>
      </c>
      <c r="PWV52" s="285" t="s">
        <v>981</v>
      </c>
      <c r="PWW52" s="294" t="s">
        <v>982</v>
      </c>
      <c r="PWX52" s="294" t="s">
        <v>983</v>
      </c>
      <c r="PWY52" s="284">
        <v>230000000</v>
      </c>
      <c r="PWZ52" s="285" t="s">
        <v>1802</v>
      </c>
      <c r="PXA52" s="286" t="s">
        <v>933</v>
      </c>
      <c r="PXB52" s="286" t="s">
        <v>980</v>
      </c>
      <c r="PXC52" s="285" t="s">
        <v>952</v>
      </c>
      <c r="PXD52" s="285" t="s">
        <v>981</v>
      </c>
      <c r="PXE52" s="294" t="s">
        <v>982</v>
      </c>
      <c r="PXF52" s="294" t="s">
        <v>983</v>
      </c>
      <c r="PXG52" s="284">
        <v>230000000</v>
      </c>
      <c r="PXH52" s="285" t="s">
        <v>1802</v>
      </c>
      <c r="PXI52" s="286" t="s">
        <v>933</v>
      </c>
      <c r="PXJ52" s="286" t="s">
        <v>980</v>
      </c>
      <c r="PXK52" s="285" t="s">
        <v>952</v>
      </c>
      <c r="PXL52" s="285" t="s">
        <v>981</v>
      </c>
      <c r="PXM52" s="294" t="s">
        <v>982</v>
      </c>
      <c r="PXN52" s="294" t="s">
        <v>983</v>
      </c>
      <c r="PXO52" s="284">
        <v>230000000</v>
      </c>
      <c r="PXP52" s="285" t="s">
        <v>1802</v>
      </c>
      <c r="PXQ52" s="286" t="s">
        <v>933</v>
      </c>
      <c r="PXR52" s="286" t="s">
        <v>980</v>
      </c>
      <c r="PXS52" s="285" t="s">
        <v>952</v>
      </c>
      <c r="PXT52" s="285" t="s">
        <v>981</v>
      </c>
      <c r="PXU52" s="294" t="s">
        <v>982</v>
      </c>
      <c r="PXV52" s="294" t="s">
        <v>983</v>
      </c>
      <c r="PXW52" s="284">
        <v>230000000</v>
      </c>
      <c r="PXX52" s="285" t="s">
        <v>1802</v>
      </c>
      <c r="PXY52" s="286" t="s">
        <v>933</v>
      </c>
      <c r="PXZ52" s="286" t="s">
        <v>980</v>
      </c>
      <c r="PYA52" s="285" t="s">
        <v>952</v>
      </c>
      <c r="PYB52" s="285" t="s">
        <v>981</v>
      </c>
      <c r="PYC52" s="294" t="s">
        <v>982</v>
      </c>
      <c r="PYD52" s="294" t="s">
        <v>983</v>
      </c>
      <c r="PYE52" s="284">
        <v>230000000</v>
      </c>
      <c r="PYF52" s="285" t="s">
        <v>1802</v>
      </c>
      <c r="PYG52" s="286" t="s">
        <v>933</v>
      </c>
      <c r="PYH52" s="286" t="s">
        <v>980</v>
      </c>
      <c r="PYI52" s="285" t="s">
        <v>952</v>
      </c>
      <c r="PYJ52" s="285" t="s">
        <v>981</v>
      </c>
      <c r="PYK52" s="294" t="s">
        <v>982</v>
      </c>
      <c r="PYL52" s="294" t="s">
        <v>983</v>
      </c>
      <c r="PYM52" s="284">
        <v>230000000</v>
      </c>
      <c r="PYN52" s="285" t="s">
        <v>1802</v>
      </c>
      <c r="PYO52" s="286" t="s">
        <v>933</v>
      </c>
      <c r="PYP52" s="286" t="s">
        <v>980</v>
      </c>
      <c r="PYQ52" s="285" t="s">
        <v>952</v>
      </c>
      <c r="PYR52" s="285" t="s">
        <v>981</v>
      </c>
      <c r="PYS52" s="294" t="s">
        <v>982</v>
      </c>
      <c r="PYT52" s="294" t="s">
        <v>983</v>
      </c>
      <c r="PYU52" s="284">
        <v>230000000</v>
      </c>
      <c r="PYV52" s="285" t="s">
        <v>1802</v>
      </c>
      <c r="PYW52" s="286" t="s">
        <v>933</v>
      </c>
      <c r="PYX52" s="286" t="s">
        <v>980</v>
      </c>
      <c r="PYY52" s="285" t="s">
        <v>952</v>
      </c>
      <c r="PYZ52" s="285" t="s">
        <v>981</v>
      </c>
      <c r="PZA52" s="294" t="s">
        <v>982</v>
      </c>
      <c r="PZB52" s="294" t="s">
        <v>983</v>
      </c>
      <c r="PZC52" s="284">
        <v>230000000</v>
      </c>
      <c r="PZD52" s="285" t="s">
        <v>1802</v>
      </c>
      <c r="PZE52" s="286" t="s">
        <v>933</v>
      </c>
      <c r="PZF52" s="286" t="s">
        <v>980</v>
      </c>
      <c r="PZG52" s="285" t="s">
        <v>952</v>
      </c>
      <c r="PZH52" s="285" t="s">
        <v>981</v>
      </c>
      <c r="PZI52" s="294" t="s">
        <v>982</v>
      </c>
      <c r="PZJ52" s="294" t="s">
        <v>983</v>
      </c>
      <c r="PZK52" s="284">
        <v>230000000</v>
      </c>
      <c r="PZL52" s="285" t="s">
        <v>1802</v>
      </c>
      <c r="PZM52" s="286" t="s">
        <v>933</v>
      </c>
      <c r="PZN52" s="286" t="s">
        <v>980</v>
      </c>
      <c r="PZO52" s="285" t="s">
        <v>952</v>
      </c>
      <c r="PZP52" s="285" t="s">
        <v>981</v>
      </c>
      <c r="PZQ52" s="294" t="s">
        <v>982</v>
      </c>
      <c r="PZR52" s="294" t="s">
        <v>983</v>
      </c>
      <c r="PZS52" s="284">
        <v>230000000</v>
      </c>
      <c r="PZT52" s="285" t="s">
        <v>1802</v>
      </c>
      <c r="PZU52" s="286" t="s">
        <v>933</v>
      </c>
      <c r="PZV52" s="286" t="s">
        <v>980</v>
      </c>
      <c r="PZW52" s="285" t="s">
        <v>952</v>
      </c>
      <c r="PZX52" s="285" t="s">
        <v>981</v>
      </c>
      <c r="PZY52" s="294" t="s">
        <v>982</v>
      </c>
      <c r="PZZ52" s="294" t="s">
        <v>983</v>
      </c>
      <c r="QAA52" s="284">
        <v>230000000</v>
      </c>
      <c r="QAB52" s="285" t="s">
        <v>1802</v>
      </c>
      <c r="QAC52" s="286" t="s">
        <v>933</v>
      </c>
      <c r="QAD52" s="286" t="s">
        <v>980</v>
      </c>
      <c r="QAE52" s="285" t="s">
        <v>952</v>
      </c>
      <c r="QAF52" s="285" t="s">
        <v>981</v>
      </c>
      <c r="QAG52" s="294" t="s">
        <v>982</v>
      </c>
      <c r="QAH52" s="294" t="s">
        <v>983</v>
      </c>
      <c r="QAI52" s="284">
        <v>230000000</v>
      </c>
      <c r="QAJ52" s="285" t="s">
        <v>1802</v>
      </c>
      <c r="QAK52" s="286" t="s">
        <v>933</v>
      </c>
      <c r="QAL52" s="286" t="s">
        <v>980</v>
      </c>
      <c r="QAM52" s="285" t="s">
        <v>952</v>
      </c>
      <c r="QAN52" s="285" t="s">
        <v>981</v>
      </c>
      <c r="QAO52" s="294" t="s">
        <v>982</v>
      </c>
      <c r="QAP52" s="294" t="s">
        <v>983</v>
      </c>
      <c r="QAQ52" s="284">
        <v>230000000</v>
      </c>
      <c r="QAR52" s="285" t="s">
        <v>1802</v>
      </c>
      <c r="QAS52" s="286" t="s">
        <v>933</v>
      </c>
      <c r="QAT52" s="286" t="s">
        <v>980</v>
      </c>
      <c r="QAU52" s="285" t="s">
        <v>952</v>
      </c>
      <c r="QAV52" s="285" t="s">
        <v>981</v>
      </c>
      <c r="QAW52" s="294" t="s">
        <v>982</v>
      </c>
      <c r="QAX52" s="294" t="s">
        <v>983</v>
      </c>
      <c r="QAY52" s="284">
        <v>230000000</v>
      </c>
      <c r="QAZ52" s="285" t="s">
        <v>1802</v>
      </c>
      <c r="QBA52" s="286" t="s">
        <v>933</v>
      </c>
      <c r="QBB52" s="286" t="s">
        <v>980</v>
      </c>
      <c r="QBC52" s="285" t="s">
        <v>952</v>
      </c>
      <c r="QBD52" s="285" t="s">
        <v>981</v>
      </c>
      <c r="QBE52" s="294" t="s">
        <v>982</v>
      </c>
      <c r="QBF52" s="294" t="s">
        <v>983</v>
      </c>
      <c r="QBG52" s="284">
        <v>230000000</v>
      </c>
      <c r="QBH52" s="285" t="s">
        <v>1802</v>
      </c>
      <c r="QBI52" s="286" t="s">
        <v>933</v>
      </c>
      <c r="QBJ52" s="286" t="s">
        <v>980</v>
      </c>
      <c r="QBK52" s="285" t="s">
        <v>952</v>
      </c>
      <c r="QBL52" s="285" t="s">
        <v>981</v>
      </c>
      <c r="QBM52" s="294" t="s">
        <v>982</v>
      </c>
      <c r="QBN52" s="294" t="s">
        <v>983</v>
      </c>
      <c r="QBO52" s="284">
        <v>230000000</v>
      </c>
      <c r="QBP52" s="285" t="s">
        <v>1802</v>
      </c>
      <c r="QBQ52" s="286" t="s">
        <v>933</v>
      </c>
      <c r="QBR52" s="286" t="s">
        <v>980</v>
      </c>
      <c r="QBS52" s="285" t="s">
        <v>952</v>
      </c>
      <c r="QBT52" s="285" t="s">
        <v>981</v>
      </c>
      <c r="QBU52" s="294" t="s">
        <v>982</v>
      </c>
      <c r="QBV52" s="294" t="s">
        <v>983</v>
      </c>
      <c r="QBW52" s="284">
        <v>230000000</v>
      </c>
      <c r="QBX52" s="285" t="s">
        <v>1802</v>
      </c>
      <c r="QBY52" s="286" t="s">
        <v>933</v>
      </c>
      <c r="QBZ52" s="286" t="s">
        <v>980</v>
      </c>
      <c r="QCA52" s="285" t="s">
        <v>952</v>
      </c>
      <c r="QCB52" s="285" t="s">
        <v>981</v>
      </c>
      <c r="QCC52" s="294" t="s">
        <v>982</v>
      </c>
      <c r="QCD52" s="294" t="s">
        <v>983</v>
      </c>
      <c r="QCE52" s="284">
        <v>230000000</v>
      </c>
      <c r="QCF52" s="285" t="s">
        <v>1802</v>
      </c>
      <c r="QCG52" s="286" t="s">
        <v>933</v>
      </c>
      <c r="QCH52" s="286" t="s">
        <v>980</v>
      </c>
      <c r="QCI52" s="285" t="s">
        <v>952</v>
      </c>
      <c r="QCJ52" s="285" t="s">
        <v>981</v>
      </c>
      <c r="QCK52" s="294" t="s">
        <v>982</v>
      </c>
      <c r="QCL52" s="294" t="s">
        <v>983</v>
      </c>
      <c r="QCM52" s="284">
        <v>230000000</v>
      </c>
      <c r="QCN52" s="285" t="s">
        <v>1802</v>
      </c>
      <c r="QCO52" s="286" t="s">
        <v>933</v>
      </c>
      <c r="QCP52" s="286" t="s">
        <v>980</v>
      </c>
      <c r="QCQ52" s="285" t="s">
        <v>952</v>
      </c>
      <c r="QCR52" s="285" t="s">
        <v>981</v>
      </c>
      <c r="QCS52" s="294" t="s">
        <v>982</v>
      </c>
      <c r="QCT52" s="294" t="s">
        <v>983</v>
      </c>
      <c r="QCU52" s="284">
        <v>230000000</v>
      </c>
      <c r="QCV52" s="285" t="s">
        <v>1802</v>
      </c>
      <c r="QCW52" s="286" t="s">
        <v>933</v>
      </c>
      <c r="QCX52" s="286" t="s">
        <v>980</v>
      </c>
      <c r="QCY52" s="285" t="s">
        <v>952</v>
      </c>
      <c r="QCZ52" s="285" t="s">
        <v>981</v>
      </c>
      <c r="QDA52" s="294" t="s">
        <v>982</v>
      </c>
      <c r="QDB52" s="294" t="s">
        <v>983</v>
      </c>
      <c r="QDC52" s="284">
        <v>230000000</v>
      </c>
      <c r="QDD52" s="285" t="s">
        <v>1802</v>
      </c>
      <c r="QDE52" s="286" t="s">
        <v>933</v>
      </c>
      <c r="QDF52" s="286" t="s">
        <v>980</v>
      </c>
      <c r="QDG52" s="285" t="s">
        <v>952</v>
      </c>
      <c r="QDH52" s="285" t="s">
        <v>981</v>
      </c>
      <c r="QDI52" s="294" t="s">
        <v>982</v>
      </c>
      <c r="QDJ52" s="294" t="s">
        <v>983</v>
      </c>
      <c r="QDK52" s="284">
        <v>230000000</v>
      </c>
      <c r="QDL52" s="285" t="s">
        <v>1802</v>
      </c>
      <c r="QDM52" s="286" t="s">
        <v>933</v>
      </c>
      <c r="QDN52" s="286" t="s">
        <v>980</v>
      </c>
      <c r="QDO52" s="285" t="s">
        <v>952</v>
      </c>
      <c r="QDP52" s="285" t="s">
        <v>981</v>
      </c>
      <c r="QDQ52" s="294" t="s">
        <v>982</v>
      </c>
      <c r="QDR52" s="294" t="s">
        <v>983</v>
      </c>
      <c r="QDS52" s="284">
        <v>230000000</v>
      </c>
      <c r="QDT52" s="285" t="s">
        <v>1802</v>
      </c>
      <c r="QDU52" s="286" t="s">
        <v>933</v>
      </c>
      <c r="QDV52" s="286" t="s">
        <v>980</v>
      </c>
      <c r="QDW52" s="285" t="s">
        <v>952</v>
      </c>
      <c r="QDX52" s="285" t="s">
        <v>981</v>
      </c>
      <c r="QDY52" s="294" t="s">
        <v>982</v>
      </c>
      <c r="QDZ52" s="294" t="s">
        <v>983</v>
      </c>
      <c r="QEA52" s="284">
        <v>230000000</v>
      </c>
      <c r="QEB52" s="285" t="s">
        <v>1802</v>
      </c>
      <c r="QEC52" s="286" t="s">
        <v>933</v>
      </c>
      <c r="QED52" s="286" t="s">
        <v>980</v>
      </c>
      <c r="QEE52" s="285" t="s">
        <v>952</v>
      </c>
      <c r="QEF52" s="285" t="s">
        <v>981</v>
      </c>
      <c r="QEG52" s="294" t="s">
        <v>982</v>
      </c>
      <c r="QEH52" s="294" t="s">
        <v>983</v>
      </c>
      <c r="QEI52" s="284">
        <v>230000000</v>
      </c>
      <c r="QEJ52" s="285" t="s">
        <v>1802</v>
      </c>
      <c r="QEK52" s="286" t="s">
        <v>933</v>
      </c>
      <c r="QEL52" s="286" t="s">
        <v>980</v>
      </c>
      <c r="QEM52" s="285" t="s">
        <v>952</v>
      </c>
      <c r="QEN52" s="285" t="s">
        <v>981</v>
      </c>
      <c r="QEO52" s="294" t="s">
        <v>982</v>
      </c>
      <c r="QEP52" s="294" t="s">
        <v>983</v>
      </c>
      <c r="QEQ52" s="284">
        <v>230000000</v>
      </c>
      <c r="QER52" s="285" t="s">
        <v>1802</v>
      </c>
      <c r="QES52" s="286" t="s">
        <v>933</v>
      </c>
      <c r="QET52" s="286" t="s">
        <v>980</v>
      </c>
      <c r="QEU52" s="285" t="s">
        <v>952</v>
      </c>
      <c r="QEV52" s="285" t="s">
        <v>981</v>
      </c>
      <c r="QEW52" s="294" t="s">
        <v>982</v>
      </c>
      <c r="QEX52" s="294" t="s">
        <v>983</v>
      </c>
      <c r="QEY52" s="284">
        <v>230000000</v>
      </c>
      <c r="QEZ52" s="285" t="s">
        <v>1802</v>
      </c>
      <c r="QFA52" s="286" t="s">
        <v>933</v>
      </c>
      <c r="QFB52" s="286" t="s">
        <v>980</v>
      </c>
      <c r="QFC52" s="285" t="s">
        <v>952</v>
      </c>
      <c r="QFD52" s="285" t="s">
        <v>981</v>
      </c>
      <c r="QFE52" s="294" t="s">
        <v>982</v>
      </c>
      <c r="QFF52" s="294" t="s">
        <v>983</v>
      </c>
      <c r="QFG52" s="284">
        <v>230000000</v>
      </c>
      <c r="QFH52" s="285" t="s">
        <v>1802</v>
      </c>
      <c r="QFI52" s="286" t="s">
        <v>933</v>
      </c>
      <c r="QFJ52" s="286" t="s">
        <v>980</v>
      </c>
      <c r="QFK52" s="285" t="s">
        <v>952</v>
      </c>
      <c r="QFL52" s="285" t="s">
        <v>981</v>
      </c>
      <c r="QFM52" s="294" t="s">
        <v>982</v>
      </c>
      <c r="QFN52" s="294" t="s">
        <v>983</v>
      </c>
      <c r="QFO52" s="284">
        <v>230000000</v>
      </c>
      <c r="QFP52" s="285" t="s">
        <v>1802</v>
      </c>
      <c r="QFQ52" s="286" t="s">
        <v>933</v>
      </c>
      <c r="QFR52" s="286" t="s">
        <v>980</v>
      </c>
      <c r="QFS52" s="285" t="s">
        <v>952</v>
      </c>
      <c r="QFT52" s="285" t="s">
        <v>981</v>
      </c>
      <c r="QFU52" s="294" t="s">
        <v>982</v>
      </c>
      <c r="QFV52" s="294" t="s">
        <v>983</v>
      </c>
      <c r="QFW52" s="284">
        <v>230000000</v>
      </c>
      <c r="QFX52" s="285" t="s">
        <v>1802</v>
      </c>
      <c r="QFY52" s="286" t="s">
        <v>933</v>
      </c>
      <c r="QFZ52" s="286" t="s">
        <v>980</v>
      </c>
      <c r="QGA52" s="285" t="s">
        <v>952</v>
      </c>
      <c r="QGB52" s="285" t="s">
        <v>981</v>
      </c>
      <c r="QGC52" s="294" t="s">
        <v>982</v>
      </c>
      <c r="QGD52" s="294" t="s">
        <v>983</v>
      </c>
      <c r="QGE52" s="284">
        <v>230000000</v>
      </c>
      <c r="QGF52" s="285" t="s">
        <v>1802</v>
      </c>
      <c r="QGG52" s="286" t="s">
        <v>933</v>
      </c>
      <c r="QGH52" s="286" t="s">
        <v>980</v>
      </c>
      <c r="QGI52" s="285" t="s">
        <v>952</v>
      </c>
      <c r="QGJ52" s="285" t="s">
        <v>981</v>
      </c>
      <c r="QGK52" s="294" t="s">
        <v>982</v>
      </c>
      <c r="QGL52" s="294" t="s">
        <v>983</v>
      </c>
      <c r="QGM52" s="284">
        <v>230000000</v>
      </c>
      <c r="QGN52" s="285" t="s">
        <v>1802</v>
      </c>
      <c r="QGO52" s="286" t="s">
        <v>933</v>
      </c>
      <c r="QGP52" s="286" t="s">
        <v>980</v>
      </c>
      <c r="QGQ52" s="285" t="s">
        <v>952</v>
      </c>
      <c r="QGR52" s="285" t="s">
        <v>981</v>
      </c>
      <c r="QGS52" s="294" t="s">
        <v>982</v>
      </c>
      <c r="QGT52" s="294" t="s">
        <v>983</v>
      </c>
      <c r="QGU52" s="284">
        <v>230000000</v>
      </c>
      <c r="QGV52" s="285" t="s">
        <v>1802</v>
      </c>
      <c r="QGW52" s="286" t="s">
        <v>933</v>
      </c>
      <c r="QGX52" s="286" t="s">
        <v>980</v>
      </c>
      <c r="QGY52" s="285" t="s">
        <v>952</v>
      </c>
      <c r="QGZ52" s="285" t="s">
        <v>981</v>
      </c>
      <c r="QHA52" s="294" t="s">
        <v>982</v>
      </c>
      <c r="QHB52" s="294" t="s">
        <v>983</v>
      </c>
      <c r="QHC52" s="284">
        <v>230000000</v>
      </c>
      <c r="QHD52" s="285" t="s">
        <v>1802</v>
      </c>
      <c r="QHE52" s="286" t="s">
        <v>933</v>
      </c>
      <c r="QHF52" s="286" t="s">
        <v>980</v>
      </c>
      <c r="QHG52" s="285" t="s">
        <v>952</v>
      </c>
      <c r="QHH52" s="285" t="s">
        <v>981</v>
      </c>
      <c r="QHI52" s="294" t="s">
        <v>982</v>
      </c>
      <c r="QHJ52" s="294" t="s">
        <v>983</v>
      </c>
      <c r="QHK52" s="284">
        <v>230000000</v>
      </c>
      <c r="QHL52" s="285" t="s">
        <v>1802</v>
      </c>
      <c r="QHM52" s="286" t="s">
        <v>933</v>
      </c>
      <c r="QHN52" s="286" t="s">
        <v>980</v>
      </c>
      <c r="QHO52" s="285" t="s">
        <v>952</v>
      </c>
      <c r="QHP52" s="285" t="s">
        <v>981</v>
      </c>
      <c r="QHQ52" s="294" t="s">
        <v>982</v>
      </c>
      <c r="QHR52" s="294" t="s">
        <v>983</v>
      </c>
      <c r="QHS52" s="284">
        <v>230000000</v>
      </c>
      <c r="QHT52" s="285" t="s">
        <v>1802</v>
      </c>
      <c r="QHU52" s="286" t="s">
        <v>933</v>
      </c>
      <c r="QHV52" s="286" t="s">
        <v>980</v>
      </c>
      <c r="QHW52" s="285" t="s">
        <v>952</v>
      </c>
      <c r="QHX52" s="285" t="s">
        <v>981</v>
      </c>
      <c r="QHY52" s="294" t="s">
        <v>982</v>
      </c>
      <c r="QHZ52" s="294" t="s">
        <v>983</v>
      </c>
      <c r="QIA52" s="284">
        <v>230000000</v>
      </c>
      <c r="QIB52" s="285" t="s">
        <v>1802</v>
      </c>
      <c r="QIC52" s="286" t="s">
        <v>933</v>
      </c>
      <c r="QID52" s="286" t="s">
        <v>980</v>
      </c>
      <c r="QIE52" s="285" t="s">
        <v>952</v>
      </c>
      <c r="QIF52" s="285" t="s">
        <v>981</v>
      </c>
      <c r="QIG52" s="294" t="s">
        <v>982</v>
      </c>
      <c r="QIH52" s="294" t="s">
        <v>983</v>
      </c>
      <c r="QII52" s="284">
        <v>230000000</v>
      </c>
      <c r="QIJ52" s="285" t="s">
        <v>1802</v>
      </c>
      <c r="QIK52" s="286" t="s">
        <v>933</v>
      </c>
      <c r="QIL52" s="286" t="s">
        <v>980</v>
      </c>
      <c r="QIM52" s="285" t="s">
        <v>952</v>
      </c>
      <c r="QIN52" s="285" t="s">
        <v>981</v>
      </c>
      <c r="QIO52" s="294" t="s">
        <v>982</v>
      </c>
      <c r="QIP52" s="294" t="s">
        <v>983</v>
      </c>
      <c r="QIQ52" s="284">
        <v>230000000</v>
      </c>
      <c r="QIR52" s="285" t="s">
        <v>1802</v>
      </c>
      <c r="QIS52" s="286" t="s">
        <v>933</v>
      </c>
      <c r="QIT52" s="286" t="s">
        <v>980</v>
      </c>
      <c r="QIU52" s="285" t="s">
        <v>952</v>
      </c>
      <c r="QIV52" s="285" t="s">
        <v>981</v>
      </c>
      <c r="QIW52" s="294" t="s">
        <v>982</v>
      </c>
      <c r="QIX52" s="294" t="s">
        <v>983</v>
      </c>
      <c r="QIY52" s="284">
        <v>230000000</v>
      </c>
      <c r="QIZ52" s="285" t="s">
        <v>1802</v>
      </c>
      <c r="QJA52" s="286" t="s">
        <v>933</v>
      </c>
      <c r="QJB52" s="286" t="s">
        <v>980</v>
      </c>
      <c r="QJC52" s="285" t="s">
        <v>952</v>
      </c>
      <c r="QJD52" s="285" t="s">
        <v>981</v>
      </c>
      <c r="QJE52" s="294" t="s">
        <v>982</v>
      </c>
      <c r="QJF52" s="294" t="s">
        <v>983</v>
      </c>
      <c r="QJG52" s="284">
        <v>230000000</v>
      </c>
      <c r="QJH52" s="285" t="s">
        <v>1802</v>
      </c>
      <c r="QJI52" s="286" t="s">
        <v>933</v>
      </c>
      <c r="QJJ52" s="286" t="s">
        <v>980</v>
      </c>
      <c r="QJK52" s="285" t="s">
        <v>952</v>
      </c>
      <c r="QJL52" s="285" t="s">
        <v>981</v>
      </c>
      <c r="QJM52" s="294" t="s">
        <v>982</v>
      </c>
      <c r="QJN52" s="294" t="s">
        <v>983</v>
      </c>
      <c r="QJO52" s="284">
        <v>230000000</v>
      </c>
      <c r="QJP52" s="285" t="s">
        <v>1802</v>
      </c>
      <c r="QJQ52" s="286" t="s">
        <v>933</v>
      </c>
      <c r="QJR52" s="286" t="s">
        <v>980</v>
      </c>
      <c r="QJS52" s="285" t="s">
        <v>952</v>
      </c>
      <c r="QJT52" s="285" t="s">
        <v>981</v>
      </c>
      <c r="QJU52" s="294" t="s">
        <v>982</v>
      </c>
      <c r="QJV52" s="294" t="s">
        <v>983</v>
      </c>
      <c r="QJW52" s="284">
        <v>230000000</v>
      </c>
      <c r="QJX52" s="285" t="s">
        <v>1802</v>
      </c>
      <c r="QJY52" s="286" t="s">
        <v>933</v>
      </c>
      <c r="QJZ52" s="286" t="s">
        <v>980</v>
      </c>
      <c r="QKA52" s="285" t="s">
        <v>952</v>
      </c>
      <c r="QKB52" s="285" t="s">
        <v>981</v>
      </c>
      <c r="QKC52" s="294" t="s">
        <v>982</v>
      </c>
      <c r="QKD52" s="294" t="s">
        <v>983</v>
      </c>
      <c r="QKE52" s="284">
        <v>230000000</v>
      </c>
      <c r="QKF52" s="285" t="s">
        <v>1802</v>
      </c>
      <c r="QKG52" s="286" t="s">
        <v>933</v>
      </c>
      <c r="QKH52" s="286" t="s">
        <v>980</v>
      </c>
      <c r="QKI52" s="285" t="s">
        <v>952</v>
      </c>
      <c r="QKJ52" s="285" t="s">
        <v>981</v>
      </c>
      <c r="QKK52" s="294" t="s">
        <v>982</v>
      </c>
      <c r="QKL52" s="294" t="s">
        <v>983</v>
      </c>
      <c r="QKM52" s="284">
        <v>230000000</v>
      </c>
      <c r="QKN52" s="285" t="s">
        <v>1802</v>
      </c>
      <c r="QKO52" s="286" t="s">
        <v>933</v>
      </c>
      <c r="QKP52" s="286" t="s">
        <v>980</v>
      </c>
      <c r="QKQ52" s="285" t="s">
        <v>952</v>
      </c>
      <c r="QKR52" s="285" t="s">
        <v>981</v>
      </c>
      <c r="QKS52" s="294" t="s">
        <v>982</v>
      </c>
      <c r="QKT52" s="294" t="s">
        <v>983</v>
      </c>
      <c r="QKU52" s="284">
        <v>230000000</v>
      </c>
      <c r="QKV52" s="285" t="s">
        <v>1802</v>
      </c>
      <c r="QKW52" s="286" t="s">
        <v>933</v>
      </c>
      <c r="QKX52" s="286" t="s">
        <v>980</v>
      </c>
      <c r="QKY52" s="285" t="s">
        <v>952</v>
      </c>
      <c r="QKZ52" s="285" t="s">
        <v>981</v>
      </c>
      <c r="QLA52" s="294" t="s">
        <v>982</v>
      </c>
      <c r="QLB52" s="294" t="s">
        <v>983</v>
      </c>
      <c r="QLC52" s="284">
        <v>230000000</v>
      </c>
      <c r="QLD52" s="285" t="s">
        <v>1802</v>
      </c>
      <c r="QLE52" s="286" t="s">
        <v>933</v>
      </c>
      <c r="QLF52" s="286" t="s">
        <v>980</v>
      </c>
      <c r="QLG52" s="285" t="s">
        <v>952</v>
      </c>
      <c r="QLH52" s="285" t="s">
        <v>981</v>
      </c>
      <c r="QLI52" s="294" t="s">
        <v>982</v>
      </c>
      <c r="QLJ52" s="294" t="s">
        <v>983</v>
      </c>
      <c r="QLK52" s="284">
        <v>230000000</v>
      </c>
      <c r="QLL52" s="285" t="s">
        <v>1802</v>
      </c>
      <c r="QLM52" s="286" t="s">
        <v>933</v>
      </c>
      <c r="QLN52" s="286" t="s">
        <v>980</v>
      </c>
      <c r="QLO52" s="285" t="s">
        <v>952</v>
      </c>
      <c r="QLP52" s="285" t="s">
        <v>981</v>
      </c>
      <c r="QLQ52" s="294" t="s">
        <v>982</v>
      </c>
      <c r="QLR52" s="294" t="s">
        <v>983</v>
      </c>
      <c r="QLS52" s="284">
        <v>230000000</v>
      </c>
      <c r="QLT52" s="285" t="s">
        <v>1802</v>
      </c>
      <c r="QLU52" s="286" t="s">
        <v>933</v>
      </c>
      <c r="QLV52" s="286" t="s">
        <v>980</v>
      </c>
      <c r="QLW52" s="285" t="s">
        <v>952</v>
      </c>
      <c r="QLX52" s="285" t="s">
        <v>981</v>
      </c>
      <c r="QLY52" s="294" t="s">
        <v>982</v>
      </c>
      <c r="QLZ52" s="294" t="s">
        <v>983</v>
      </c>
      <c r="QMA52" s="284">
        <v>230000000</v>
      </c>
      <c r="QMB52" s="285" t="s">
        <v>1802</v>
      </c>
      <c r="QMC52" s="286" t="s">
        <v>933</v>
      </c>
      <c r="QMD52" s="286" t="s">
        <v>980</v>
      </c>
      <c r="QME52" s="285" t="s">
        <v>952</v>
      </c>
      <c r="QMF52" s="285" t="s">
        <v>981</v>
      </c>
      <c r="QMG52" s="294" t="s">
        <v>982</v>
      </c>
      <c r="QMH52" s="294" t="s">
        <v>983</v>
      </c>
      <c r="QMI52" s="284">
        <v>230000000</v>
      </c>
      <c r="QMJ52" s="285" t="s">
        <v>1802</v>
      </c>
      <c r="QMK52" s="286" t="s">
        <v>933</v>
      </c>
      <c r="QML52" s="286" t="s">
        <v>980</v>
      </c>
      <c r="QMM52" s="285" t="s">
        <v>952</v>
      </c>
      <c r="QMN52" s="285" t="s">
        <v>981</v>
      </c>
      <c r="QMO52" s="294" t="s">
        <v>982</v>
      </c>
      <c r="QMP52" s="294" t="s">
        <v>983</v>
      </c>
      <c r="QMQ52" s="284">
        <v>230000000</v>
      </c>
      <c r="QMR52" s="285" t="s">
        <v>1802</v>
      </c>
      <c r="QMS52" s="286" t="s">
        <v>933</v>
      </c>
      <c r="QMT52" s="286" t="s">
        <v>980</v>
      </c>
      <c r="QMU52" s="285" t="s">
        <v>952</v>
      </c>
      <c r="QMV52" s="285" t="s">
        <v>981</v>
      </c>
      <c r="QMW52" s="294" t="s">
        <v>982</v>
      </c>
      <c r="QMX52" s="294" t="s">
        <v>983</v>
      </c>
      <c r="QMY52" s="284">
        <v>230000000</v>
      </c>
      <c r="QMZ52" s="285" t="s">
        <v>1802</v>
      </c>
      <c r="QNA52" s="286" t="s">
        <v>933</v>
      </c>
      <c r="QNB52" s="286" t="s">
        <v>980</v>
      </c>
      <c r="QNC52" s="285" t="s">
        <v>952</v>
      </c>
      <c r="QND52" s="285" t="s">
        <v>981</v>
      </c>
      <c r="QNE52" s="294" t="s">
        <v>982</v>
      </c>
      <c r="QNF52" s="294" t="s">
        <v>983</v>
      </c>
      <c r="QNG52" s="284">
        <v>230000000</v>
      </c>
      <c r="QNH52" s="285" t="s">
        <v>1802</v>
      </c>
      <c r="QNI52" s="286" t="s">
        <v>933</v>
      </c>
      <c r="QNJ52" s="286" t="s">
        <v>980</v>
      </c>
      <c r="QNK52" s="285" t="s">
        <v>952</v>
      </c>
      <c r="QNL52" s="285" t="s">
        <v>981</v>
      </c>
      <c r="QNM52" s="294" t="s">
        <v>982</v>
      </c>
      <c r="QNN52" s="294" t="s">
        <v>983</v>
      </c>
      <c r="QNO52" s="284">
        <v>230000000</v>
      </c>
      <c r="QNP52" s="285" t="s">
        <v>1802</v>
      </c>
      <c r="QNQ52" s="286" t="s">
        <v>933</v>
      </c>
      <c r="QNR52" s="286" t="s">
        <v>980</v>
      </c>
      <c r="QNS52" s="285" t="s">
        <v>952</v>
      </c>
      <c r="QNT52" s="285" t="s">
        <v>981</v>
      </c>
      <c r="QNU52" s="294" t="s">
        <v>982</v>
      </c>
      <c r="QNV52" s="294" t="s">
        <v>983</v>
      </c>
      <c r="QNW52" s="284">
        <v>230000000</v>
      </c>
      <c r="QNX52" s="285" t="s">
        <v>1802</v>
      </c>
      <c r="QNY52" s="286" t="s">
        <v>933</v>
      </c>
      <c r="QNZ52" s="286" t="s">
        <v>980</v>
      </c>
      <c r="QOA52" s="285" t="s">
        <v>952</v>
      </c>
      <c r="QOB52" s="285" t="s">
        <v>981</v>
      </c>
      <c r="QOC52" s="294" t="s">
        <v>982</v>
      </c>
      <c r="QOD52" s="294" t="s">
        <v>983</v>
      </c>
      <c r="QOE52" s="284">
        <v>230000000</v>
      </c>
      <c r="QOF52" s="285" t="s">
        <v>1802</v>
      </c>
      <c r="QOG52" s="286" t="s">
        <v>933</v>
      </c>
      <c r="QOH52" s="286" t="s">
        <v>980</v>
      </c>
      <c r="QOI52" s="285" t="s">
        <v>952</v>
      </c>
      <c r="QOJ52" s="285" t="s">
        <v>981</v>
      </c>
      <c r="QOK52" s="294" t="s">
        <v>982</v>
      </c>
      <c r="QOL52" s="294" t="s">
        <v>983</v>
      </c>
      <c r="QOM52" s="284">
        <v>230000000</v>
      </c>
      <c r="QON52" s="285" t="s">
        <v>1802</v>
      </c>
      <c r="QOO52" s="286" t="s">
        <v>933</v>
      </c>
      <c r="QOP52" s="286" t="s">
        <v>980</v>
      </c>
      <c r="QOQ52" s="285" t="s">
        <v>952</v>
      </c>
      <c r="QOR52" s="285" t="s">
        <v>981</v>
      </c>
      <c r="QOS52" s="294" t="s">
        <v>982</v>
      </c>
      <c r="QOT52" s="294" t="s">
        <v>983</v>
      </c>
      <c r="QOU52" s="284">
        <v>230000000</v>
      </c>
      <c r="QOV52" s="285" t="s">
        <v>1802</v>
      </c>
      <c r="QOW52" s="286" t="s">
        <v>933</v>
      </c>
      <c r="QOX52" s="286" t="s">
        <v>980</v>
      </c>
      <c r="QOY52" s="285" t="s">
        <v>952</v>
      </c>
      <c r="QOZ52" s="285" t="s">
        <v>981</v>
      </c>
      <c r="QPA52" s="294" t="s">
        <v>982</v>
      </c>
      <c r="QPB52" s="294" t="s">
        <v>983</v>
      </c>
      <c r="QPC52" s="284">
        <v>230000000</v>
      </c>
      <c r="QPD52" s="285" t="s">
        <v>1802</v>
      </c>
      <c r="QPE52" s="286" t="s">
        <v>933</v>
      </c>
      <c r="QPF52" s="286" t="s">
        <v>980</v>
      </c>
      <c r="QPG52" s="285" t="s">
        <v>952</v>
      </c>
      <c r="QPH52" s="285" t="s">
        <v>981</v>
      </c>
      <c r="QPI52" s="294" t="s">
        <v>982</v>
      </c>
      <c r="QPJ52" s="294" t="s">
        <v>983</v>
      </c>
      <c r="QPK52" s="284">
        <v>230000000</v>
      </c>
      <c r="QPL52" s="285" t="s">
        <v>1802</v>
      </c>
      <c r="QPM52" s="286" t="s">
        <v>933</v>
      </c>
      <c r="QPN52" s="286" t="s">
        <v>980</v>
      </c>
      <c r="QPO52" s="285" t="s">
        <v>952</v>
      </c>
      <c r="QPP52" s="285" t="s">
        <v>981</v>
      </c>
      <c r="QPQ52" s="294" t="s">
        <v>982</v>
      </c>
      <c r="QPR52" s="294" t="s">
        <v>983</v>
      </c>
      <c r="QPS52" s="284">
        <v>230000000</v>
      </c>
      <c r="QPT52" s="285" t="s">
        <v>1802</v>
      </c>
      <c r="QPU52" s="286" t="s">
        <v>933</v>
      </c>
      <c r="QPV52" s="286" t="s">
        <v>980</v>
      </c>
      <c r="QPW52" s="285" t="s">
        <v>952</v>
      </c>
      <c r="QPX52" s="285" t="s">
        <v>981</v>
      </c>
      <c r="QPY52" s="294" t="s">
        <v>982</v>
      </c>
      <c r="QPZ52" s="294" t="s">
        <v>983</v>
      </c>
      <c r="QQA52" s="284">
        <v>230000000</v>
      </c>
      <c r="QQB52" s="285" t="s">
        <v>1802</v>
      </c>
      <c r="QQC52" s="286" t="s">
        <v>933</v>
      </c>
      <c r="QQD52" s="286" t="s">
        <v>980</v>
      </c>
      <c r="QQE52" s="285" t="s">
        <v>952</v>
      </c>
      <c r="QQF52" s="285" t="s">
        <v>981</v>
      </c>
      <c r="QQG52" s="294" t="s">
        <v>982</v>
      </c>
      <c r="QQH52" s="294" t="s">
        <v>983</v>
      </c>
      <c r="QQI52" s="284">
        <v>230000000</v>
      </c>
      <c r="QQJ52" s="285" t="s">
        <v>1802</v>
      </c>
      <c r="QQK52" s="286" t="s">
        <v>933</v>
      </c>
      <c r="QQL52" s="286" t="s">
        <v>980</v>
      </c>
      <c r="QQM52" s="285" t="s">
        <v>952</v>
      </c>
      <c r="QQN52" s="285" t="s">
        <v>981</v>
      </c>
      <c r="QQO52" s="294" t="s">
        <v>982</v>
      </c>
      <c r="QQP52" s="294" t="s">
        <v>983</v>
      </c>
      <c r="QQQ52" s="284">
        <v>230000000</v>
      </c>
      <c r="QQR52" s="285" t="s">
        <v>1802</v>
      </c>
      <c r="QQS52" s="286" t="s">
        <v>933</v>
      </c>
      <c r="QQT52" s="286" t="s">
        <v>980</v>
      </c>
      <c r="QQU52" s="285" t="s">
        <v>952</v>
      </c>
      <c r="QQV52" s="285" t="s">
        <v>981</v>
      </c>
      <c r="QQW52" s="294" t="s">
        <v>982</v>
      </c>
      <c r="QQX52" s="294" t="s">
        <v>983</v>
      </c>
      <c r="QQY52" s="284">
        <v>230000000</v>
      </c>
      <c r="QQZ52" s="285" t="s">
        <v>1802</v>
      </c>
      <c r="QRA52" s="286" t="s">
        <v>933</v>
      </c>
      <c r="QRB52" s="286" t="s">
        <v>980</v>
      </c>
      <c r="QRC52" s="285" t="s">
        <v>952</v>
      </c>
      <c r="QRD52" s="285" t="s">
        <v>981</v>
      </c>
      <c r="QRE52" s="294" t="s">
        <v>982</v>
      </c>
      <c r="QRF52" s="294" t="s">
        <v>983</v>
      </c>
      <c r="QRG52" s="284">
        <v>230000000</v>
      </c>
      <c r="QRH52" s="285" t="s">
        <v>1802</v>
      </c>
      <c r="QRI52" s="286" t="s">
        <v>933</v>
      </c>
      <c r="QRJ52" s="286" t="s">
        <v>980</v>
      </c>
      <c r="QRK52" s="285" t="s">
        <v>952</v>
      </c>
      <c r="QRL52" s="285" t="s">
        <v>981</v>
      </c>
      <c r="QRM52" s="294" t="s">
        <v>982</v>
      </c>
      <c r="QRN52" s="294" t="s">
        <v>983</v>
      </c>
      <c r="QRO52" s="284">
        <v>230000000</v>
      </c>
      <c r="QRP52" s="285" t="s">
        <v>1802</v>
      </c>
      <c r="QRQ52" s="286" t="s">
        <v>933</v>
      </c>
      <c r="QRR52" s="286" t="s">
        <v>980</v>
      </c>
      <c r="QRS52" s="285" t="s">
        <v>952</v>
      </c>
      <c r="QRT52" s="285" t="s">
        <v>981</v>
      </c>
      <c r="QRU52" s="294" t="s">
        <v>982</v>
      </c>
      <c r="QRV52" s="294" t="s">
        <v>983</v>
      </c>
      <c r="QRW52" s="284">
        <v>230000000</v>
      </c>
      <c r="QRX52" s="285" t="s">
        <v>1802</v>
      </c>
      <c r="QRY52" s="286" t="s">
        <v>933</v>
      </c>
      <c r="QRZ52" s="286" t="s">
        <v>980</v>
      </c>
      <c r="QSA52" s="285" t="s">
        <v>952</v>
      </c>
      <c r="QSB52" s="285" t="s">
        <v>981</v>
      </c>
      <c r="QSC52" s="294" t="s">
        <v>982</v>
      </c>
      <c r="QSD52" s="294" t="s">
        <v>983</v>
      </c>
      <c r="QSE52" s="284">
        <v>230000000</v>
      </c>
      <c r="QSF52" s="285" t="s">
        <v>1802</v>
      </c>
      <c r="QSG52" s="286" t="s">
        <v>933</v>
      </c>
      <c r="QSH52" s="286" t="s">
        <v>980</v>
      </c>
      <c r="QSI52" s="285" t="s">
        <v>952</v>
      </c>
      <c r="QSJ52" s="285" t="s">
        <v>981</v>
      </c>
      <c r="QSK52" s="294" t="s">
        <v>982</v>
      </c>
      <c r="QSL52" s="294" t="s">
        <v>983</v>
      </c>
      <c r="QSM52" s="284">
        <v>230000000</v>
      </c>
      <c r="QSN52" s="285" t="s">
        <v>1802</v>
      </c>
      <c r="QSO52" s="286" t="s">
        <v>933</v>
      </c>
      <c r="QSP52" s="286" t="s">
        <v>980</v>
      </c>
      <c r="QSQ52" s="285" t="s">
        <v>952</v>
      </c>
      <c r="QSR52" s="285" t="s">
        <v>981</v>
      </c>
      <c r="QSS52" s="294" t="s">
        <v>982</v>
      </c>
      <c r="QST52" s="294" t="s">
        <v>983</v>
      </c>
      <c r="QSU52" s="284">
        <v>230000000</v>
      </c>
      <c r="QSV52" s="285" t="s">
        <v>1802</v>
      </c>
      <c r="QSW52" s="286" t="s">
        <v>933</v>
      </c>
      <c r="QSX52" s="286" t="s">
        <v>980</v>
      </c>
      <c r="QSY52" s="285" t="s">
        <v>952</v>
      </c>
      <c r="QSZ52" s="285" t="s">
        <v>981</v>
      </c>
      <c r="QTA52" s="294" t="s">
        <v>982</v>
      </c>
      <c r="QTB52" s="294" t="s">
        <v>983</v>
      </c>
      <c r="QTC52" s="284">
        <v>230000000</v>
      </c>
      <c r="QTD52" s="285" t="s">
        <v>1802</v>
      </c>
      <c r="QTE52" s="286" t="s">
        <v>933</v>
      </c>
      <c r="QTF52" s="286" t="s">
        <v>980</v>
      </c>
      <c r="QTG52" s="285" t="s">
        <v>952</v>
      </c>
      <c r="QTH52" s="285" t="s">
        <v>981</v>
      </c>
      <c r="QTI52" s="294" t="s">
        <v>982</v>
      </c>
      <c r="QTJ52" s="294" t="s">
        <v>983</v>
      </c>
      <c r="QTK52" s="284">
        <v>230000000</v>
      </c>
      <c r="QTL52" s="285" t="s">
        <v>1802</v>
      </c>
      <c r="QTM52" s="286" t="s">
        <v>933</v>
      </c>
      <c r="QTN52" s="286" t="s">
        <v>980</v>
      </c>
      <c r="QTO52" s="285" t="s">
        <v>952</v>
      </c>
      <c r="QTP52" s="285" t="s">
        <v>981</v>
      </c>
      <c r="QTQ52" s="294" t="s">
        <v>982</v>
      </c>
      <c r="QTR52" s="294" t="s">
        <v>983</v>
      </c>
      <c r="QTS52" s="284">
        <v>230000000</v>
      </c>
      <c r="QTT52" s="285" t="s">
        <v>1802</v>
      </c>
      <c r="QTU52" s="286" t="s">
        <v>933</v>
      </c>
      <c r="QTV52" s="286" t="s">
        <v>980</v>
      </c>
      <c r="QTW52" s="285" t="s">
        <v>952</v>
      </c>
      <c r="QTX52" s="285" t="s">
        <v>981</v>
      </c>
      <c r="QTY52" s="294" t="s">
        <v>982</v>
      </c>
      <c r="QTZ52" s="294" t="s">
        <v>983</v>
      </c>
      <c r="QUA52" s="284">
        <v>230000000</v>
      </c>
      <c r="QUB52" s="285" t="s">
        <v>1802</v>
      </c>
      <c r="QUC52" s="286" t="s">
        <v>933</v>
      </c>
      <c r="QUD52" s="286" t="s">
        <v>980</v>
      </c>
      <c r="QUE52" s="285" t="s">
        <v>952</v>
      </c>
      <c r="QUF52" s="285" t="s">
        <v>981</v>
      </c>
      <c r="QUG52" s="294" t="s">
        <v>982</v>
      </c>
      <c r="QUH52" s="294" t="s">
        <v>983</v>
      </c>
      <c r="QUI52" s="284">
        <v>230000000</v>
      </c>
      <c r="QUJ52" s="285" t="s">
        <v>1802</v>
      </c>
      <c r="QUK52" s="286" t="s">
        <v>933</v>
      </c>
      <c r="QUL52" s="286" t="s">
        <v>980</v>
      </c>
      <c r="QUM52" s="285" t="s">
        <v>952</v>
      </c>
      <c r="QUN52" s="285" t="s">
        <v>981</v>
      </c>
      <c r="QUO52" s="294" t="s">
        <v>982</v>
      </c>
      <c r="QUP52" s="294" t="s">
        <v>983</v>
      </c>
      <c r="QUQ52" s="284">
        <v>230000000</v>
      </c>
      <c r="QUR52" s="285" t="s">
        <v>1802</v>
      </c>
      <c r="QUS52" s="286" t="s">
        <v>933</v>
      </c>
      <c r="QUT52" s="286" t="s">
        <v>980</v>
      </c>
      <c r="QUU52" s="285" t="s">
        <v>952</v>
      </c>
      <c r="QUV52" s="285" t="s">
        <v>981</v>
      </c>
      <c r="QUW52" s="294" t="s">
        <v>982</v>
      </c>
      <c r="QUX52" s="294" t="s">
        <v>983</v>
      </c>
      <c r="QUY52" s="284">
        <v>230000000</v>
      </c>
      <c r="QUZ52" s="285" t="s">
        <v>1802</v>
      </c>
      <c r="QVA52" s="286" t="s">
        <v>933</v>
      </c>
      <c r="QVB52" s="286" t="s">
        <v>980</v>
      </c>
      <c r="QVC52" s="285" t="s">
        <v>952</v>
      </c>
      <c r="QVD52" s="285" t="s">
        <v>981</v>
      </c>
      <c r="QVE52" s="294" t="s">
        <v>982</v>
      </c>
      <c r="QVF52" s="294" t="s">
        <v>983</v>
      </c>
      <c r="QVG52" s="284">
        <v>230000000</v>
      </c>
      <c r="QVH52" s="285" t="s">
        <v>1802</v>
      </c>
      <c r="QVI52" s="286" t="s">
        <v>933</v>
      </c>
      <c r="QVJ52" s="286" t="s">
        <v>980</v>
      </c>
      <c r="QVK52" s="285" t="s">
        <v>952</v>
      </c>
      <c r="QVL52" s="285" t="s">
        <v>981</v>
      </c>
      <c r="QVM52" s="294" t="s">
        <v>982</v>
      </c>
      <c r="QVN52" s="294" t="s">
        <v>983</v>
      </c>
      <c r="QVO52" s="284">
        <v>230000000</v>
      </c>
      <c r="QVP52" s="285" t="s">
        <v>1802</v>
      </c>
      <c r="QVQ52" s="286" t="s">
        <v>933</v>
      </c>
      <c r="QVR52" s="286" t="s">
        <v>980</v>
      </c>
      <c r="QVS52" s="285" t="s">
        <v>952</v>
      </c>
      <c r="QVT52" s="285" t="s">
        <v>981</v>
      </c>
      <c r="QVU52" s="294" t="s">
        <v>982</v>
      </c>
      <c r="QVV52" s="294" t="s">
        <v>983</v>
      </c>
      <c r="QVW52" s="284">
        <v>230000000</v>
      </c>
      <c r="QVX52" s="285" t="s">
        <v>1802</v>
      </c>
      <c r="QVY52" s="286" t="s">
        <v>933</v>
      </c>
      <c r="QVZ52" s="286" t="s">
        <v>980</v>
      </c>
      <c r="QWA52" s="285" t="s">
        <v>952</v>
      </c>
      <c r="QWB52" s="285" t="s">
        <v>981</v>
      </c>
      <c r="QWC52" s="294" t="s">
        <v>982</v>
      </c>
      <c r="QWD52" s="294" t="s">
        <v>983</v>
      </c>
      <c r="QWE52" s="284">
        <v>230000000</v>
      </c>
      <c r="QWF52" s="285" t="s">
        <v>1802</v>
      </c>
      <c r="QWG52" s="286" t="s">
        <v>933</v>
      </c>
      <c r="QWH52" s="286" t="s">
        <v>980</v>
      </c>
      <c r="QWI52" s="285" t="s">
        <v>952</v>
      </c>
      <c r="QWJ52" s="285" t="s">
        <v>981</v>
      </c>
      <c r="QWK52" s="294" t="s">
        <v>982</v>
      </c>
      <c r="QWL52" s="294" t="s">
        <v>983</v>
      </c>
      <c r="QWM52" s="284">
        <v>230000000</v>
      </c>
      <c r="QWN52" s="285" t="s">
        <v>1802</v>
      </c>
      <c r="QWO52" s="286" t="s">
        <v>933</v>
      </c>
      <c r="QWP52" s="286" t="s">
        <v>980</v>
      </c>
      <c r="QWQ52" s="285" t="s">
        <v>952</v>
      </c>
      <c r="QWR52" s="285" t="s">
        <v>981</v>
      </c>
      <c r="QWS52" s="294" t="s">
        <v>982</v>
      </c>
      <c r="QWT52" s="294" t="s">
        <v>983</v>
      </c>
      <c r="QWU52" s="284">
        <v>230000000</v>
      </c>
      <c r="QWV52" s="285" t="s">
        <v>1802</v>
      </c>
      <c r="QWW52" s="286" t="s">
        <v>933</v>
      </c>
      <c r="QWX52" s="286" t="s">
        <v>980</v>
      </c>
      <c r="QWY52" s="285" t="s">
        <v>952</v>
      </c>
      <c r="QWZ52" s="285" t="s">
        <v>981</v>
      </c>
      <c r="QXA52" s="294" t="s">
        <v>982</v>
      </c>
      <c r="QXB52" s="294" t="s">
        <v>983</v>
      </c>
      <c r="QXC52" s="284">
        <v>230000000</v>
      </c>
      <c r="QXD52" s="285" t="s">
        <v>1802</v>
      </c>
      <c r="QXE52" s="286" t="s">
        <v>933</v>
      </c>
      <c r="QXF52" s="286" t="s">
        <v>980</v>
      </c>
      <c r="QXG52" s="285" t="s">
        <v>952</v>
      </c>
      <c r="QXH52" s="285" t="s">
        <v>981</v>
      </c>
      <c r="QXI52" s="294" t="s">
        <v>982</v>
      </c>
      <c r="QXJ52" s="294" t="s">
        <v>983</v>
      </c>
      <c r="QXK52" s="284">
        <v>230000000</v>
      </c>
      <c r="QXL52" s="285" t="s">
        <v>1802</v>
      </c>
      <c r="QXM52" s="286" t="s">
        <v>933</v>
      </c>
      <c r="QXN52" s="286" t="s">
        <v>980</v>
      </c>
      <c r="QXO52" s="285" t="s">
        <v>952</v>
      </c>
      <c r="QXP52" s="285" t="s">
        <v>981</v>
      </c>
      <c r="QXQ52" s="294" t="s">
        <v>982</v>
      </c>
      <c r="QXR52" s="294" t="s">
        <v>983</v>
      </c>
      <c r="QXS52" s="284">
        <v>230000000</v>
      </c>
      <c r="QXT52" s="285" t="s">
        <v>1802</v>
      </c>
      <c r="QXU52" s="286" t="s">
        <v>933</v>
      </c>
      <c r="QXV52" s="286" t="s">
        <v>980</v>
      </c>
      <c r="QXW52" s="285" t="s">
        <v>952</v>
      </c>
      <c r="QXX52" s="285" t="s">
        <v>981</v>
      </c>
      <c r="QXY52" s="294" t="s">
        <v>982</v>
      </c>
      <c r="QXZ52" s="294" t="s">
        <v>983</v>
      </c>
      <c r="QYA52" s="284">
        <v>230000000</v>
      </c>
      <c r="QYB52" s="285" t="s">
        <v>1802</v>
      </c>
      <c r="QYC52" s="286" t="s">
        <v>933</v>
      </c>
      <c r="QYD52" s="286" t="s">
        <v>980</v>
      </c>
      <c r="QYE52" s="285" t="s">
        <v>952</v>
      </c>
      <c r="QYF52" s="285" t="s">
        <v>981</v>
      </c>
      <c r="QYG52" s="294" t="s">
        <v>982</v>
      </c>
      <c r="QYH52" s="294" t="s">
        <v>983</v>
      </c>
      <c r="QYI52" s="284">
        <v>230000000</v>
      </c>
      <c r="QYJ52" s="285" t="s">
        <v>1802</v>
      </c>
      <c r="QYK52" s="286" t="s">
        <v>933</v>
      </c>
      <c r="QYL52" s="286" t="s">
        <v>980</v>
      </c>
      <c r="QYM52" s="285" t="s">
        <v>952</v>
      </c>
      <c r="QYN52" s="285" t="s">
        <v>981</v>
      </c>
      <c r="QYO52" s="294" t="s">
        <v>982</v>
      </c>
      <c r="QYP52" s="294" t="s">
        <v>983</v>
      </c>
      <c r="QYQ52" s="284">
        <v>230000000</v>
      </c>
      <c r="QYR52" s="285" t="s">
        <v>1802</v>
      </c>
      <c r="QYS52" s="286" t="s">
        <v>933</v>
      </c>
      <c r="QYT52" s="286" t="s">
        <v>980</v>
      </c>
      <c r="QYU52" s="285" t="s">
        <v>952</v>
      </c>
      <c r="QYV52" s="285" t="s">
        <v>981</v>
      </c>
      <c r="QYW52" s="294" t="s">
        <v>982</v>
      </c>
      <c r="QYX52" s="294" t="s">
        <v>983</v>
      </c>
      <c r="QYY52" s="284">
        <v>230000000</v>
      </c>
      <c r="QYZ52" s="285" t="s">
        <v>1802</v>
      </c>
      <c r="QZA52" s="286" t="s">
        <v>933</v>
      </c>
      <c r="QZB52" s="286" t="s">
        <v>980</v>
      </c>
      <c r="QZC52" s="285" t="s">
        <v>952</v>
      </c>
      <c r="QZD52" s="285" t="s">
        <v>981</v>
      </c>
      <c r="QZE52" s="294" t="s">
        <v>982</v>
      </c>
      <c r="QZF52" s="294" t="s">
        <v>983</v>
      </c>
      <c r="QZG52" s="284">
        <v>230000000</v>
      </c>
      <c r="QZH52" s="285" t="s">
        <v>1802</v>
      </c>
      <c r="QZI52" s="286" t="s">
        <v>933</v>
      </c>
      <c r="QZJ52" s="286" t="s">
        <v>980</v>
      </c>
      <c r="QZK52" s="285" t="s">
        <v>952</v>
      </c>
      <c r="QZL52" s="285" t="s">
        <v>981</v>
      </c>
      <c r="QZM52" s="294" t="s">
        <v>982</v>
      </c>
      <c r="QZN52" s="294" t="s">
        <v>983</v>
      </c>
      <c r="QZO52" s="284">
        <v>230000000</v>
      </c>
      <c r="QZP52" s="285" t="s">
        <v>1802</v>
      </c>
      <c r="QZQ52" s="286" t="s">
        <v>933</v>
      </c>
      <c r="QZR52" s="286" t="s">
        <v>980</v>
      </c>
      <c r="QZS52" s="285" t="s">
        <v>952</v>
      </c>
      <c r="QZT52" s="285" t="s">
        <v>981</v>
      </c>
      <c r="QZU52" s="294" t="s">
        <v>982</v>
      </c>
      <c r="QZV52" s="294" t="s">
        <v>983</v>
      </c>
      <c r="QZW52" s="284">
        <v>230000000</v>
      </c>
      <c r="QZX52" s="285" t="s">
        <v>1802</v>
      </c>
      <c r="QZY52" s="286" t="s">
        <v>933</v>
      </c>
      <c r="QZZ52" s="286" t="s">
        <v>980</v>
      </c>
      <c r="RAA52" s="285" t="s">
        <v>952</v>
      </c>
      <c r="RAB52" s="285" t="s">
        <v>981</v>
      </c>
      <c r="RAC52" s="294" t="s">
        <v>982</v>
      </c>
      <c r="RAD52" s="294" t="s">
        <v>983</v>
      </c>
      <c r="RAE52" s="284">
        <v>230000000</v>
      </c>
      <c r="RAF52" s="285" t="s">
        <v>1802</v>
      </c>
      <c r="RAG52" s="286" t="s">
        <v>933</v>
      </c>
      <c r="RAH52" s="286" t="s">
        <v>980</v>
      </c>
      <c r="RAI52" s="285" t="s">
        <v>952</v>
      </c>
      <c r="RAJ52" s="285" t="s">
        <v>981</v>
      </c>
      <c r="RAK52" s="294" t="s">
        <v>982</v>
      </c>
      <c r="RAL52" s="294" t="s">
        <v>983</v>
      </c>
      <c r="RAM52" s="284">
        <v>230000000</v>
      </c>
      <c r="RAN52" s="285" t="s">
        <v>1802</v>
      </c>
      <c r="RAO52" s="286" t="s">
        <v>933</v>
      </c>
      <c r="RAP52" s="286" t="s">
        <v>980</v>
      </c>
      <c r="RAQ52" s="285" t="s">
        <v>952</v>
      </c>
      <c r="RAR52" s="285" t="s">
        <v>981</v>
      </c>
      <c r="RAS52" s="294" t="s">
        <v>982</v>
      </c>
      <c r="RAT52" s="294" t="s">
        <v>983</v>
      </c>
      <c r="RAU52" s="284">
        <v>230000000</v>
      </c>
      <c r="RAV52" s="285" t="s">
        <v>1802</v>
      </c>
      <c r="RAW52" s="286" t="s">
        <v>933</v>
      </c>
      <c r="RAX52" s="286" t="s">
        <v>980</v>
      </c>
      <c r="RAY52" s="285" t="s">
        <v>952</v>
      </c>
      <c r="RAZ52" s="285" t="s">
        <v>981</v>
      </c>
      <c r="RBA52" s="294" t="s">
        <v>982</v>
      </c>
      <c r="RBB52" s="294" t="s">
        <v>983</v>
      </c>
      <c r="RBC52" s="284">
        <v>230000000</v>
      </c>
      <c r="RBD52" s="285" t="s">
        <v>1802</v>
      </c>
      <c r="RBE52" s="286" t="s">
        <v>933</v>
      </c>
      <c r="RBF52" s="286" t="s">
        <v>980</v>
      </c>
      <c r="RBG52" s="285" t="s">
        <v>952</v>
      </c>
      <c r="RBH52" s="285" t="s">
        <v>981</v>
      </c>
      <c r="RBI52" s="294" t="s">
        <v>982</v>
      </c>
      <c r="RBJ52" s="294" t="s">
        <v>983</v>
      </c>
      <c r="RBK52" s="284">
        <v>230000000</v>
      </c>
      <c r="RBL52" s="285" t="s">
        <v>1802</v>
      </c>
      <c r="RBM52" s="286" t="s">
        <v>933</v>
      </c>
      <c r="RBN52" s="286" t="s">
        <v>980</v>
      </c>
      <c r="RBO52" s="285" t="s">
        <v>952</v>
      </c>
      <c r="RBP52" s="285" t="s">
        <v>981</v>
      </c>
      <c r="RBQ52" s="294" t="s">
        <v>982</v>
      </c>
      <c r="RBR52" s="294" t="s">
        <v>983</v>
      </c>
      <c r="RBS52" s="284">
        <v>230000000</v>
      </c>
      <c r="RBT52" s="285" t="s">
        <v>1802</v>
      </c>
      <c r="RBU52" s="286" t="s">
        <v>933</v>
      </c>
      <c r="RBV52" s="286" t="s">
        <v>980</v>
      </c>
      <c r="RBW52" s="285" t="s">
        <v>952</v>
      </c>
      <c r="RBX52" s="285" t="s">
        <v>981</v>
      </c>
      <c r="RBY52" s="294" t="s">
        <v>982</v>
      </c>
      <c r="RBZ52" s="294" t="s">
        <v>983</v>
      </c>
      <c r="RCA52" s="284">
        <v>230000000</v>
      </c>
      <c r="RCB52" s="285" t="s">
        <v>1802</v>
      </c>
      <c r="RCC52" s="286" t="s">
        <v>933</v>
      </c>
      <c r="RCD52" s="286" t="s">
        <v>980</v>
      </c>
      <c r="RCE52" s="285" t="s">
        <v>952</v>
      </c>
      <c r="RCF52" s="285" t="s">
        <v>981</v>
      </c>
      <c r="RCG52" s="294" t="s">
        <v>982</v>
      </c>
      <c r="RCH52" s="294" t="s">
        <v>983</v>
      </c>
      <c r="RCI52" s="284">
        <v>230000000</v>
      </c>
      <c r="RCJ52" s="285" t="s">
        <v>1802</v>
      </c>
      <c r="RCK52" s="286" t="s">
        <v>933</v>
      </c>
      <c r="RCL52" s="286" t="s">
        <v>980</v>
      </c>
      <c r="RCM52" s="285" t="s">
        <v>952</v>
      </c>
      <c r="RCN52" s="285" t="s">
        <v>981</v>
      </c>
      <c r="RCO52" s="294" t="s">
        <v>982</v>
      </c>
      <c r="RCP52" s="294" t="s">
        <v>983</v>
      </c>
      <c r="RCQ52" s="284">
        <v>230000000</v>
      </c>
      <c r="RCR52" s="285" t="s">
        <v>1802</v>
      </c>
      <c r="RCS52" s="286" t="s">
        <v>933</v>
      </c>
      <c r="RCT52" s="286" t="s">
        <v>980</v>
      </c>
      <c r="RCU52" s="285" t="s">
        <v>952</v>
      </c>
      <c r="RCV52" s="285" t="s">
        <v>981</v>
      </c>
      <c r="RCW52" s="294" t="s">
        <v>982</v>
      </c>
      <c r="RCX52" s="294" t="s">
        <v>983</v>
      </c>
      <c r="RCY52" s="284">
        <v>230000000</v>
      </c>
      <c r="RCZ52" s="285" t="s">
        <v>1802</v>
      </c>
      <c r="RDA52" s="286" t="s">
        <v>933</v>
      </c>
      <c r="RDB52" s="286" t="s">
        <v>980</v>
      </c>
      <c r="RDC52" s="285" t="s">
        <v>952</v>
      </c>
      <c r="RDD52" s="285" t="s">
        <v>981</v>
      </c>
      <c r="RDE52" s="294" t="s">
        <v>982</v>
      </c>
      <c r="RDF52" s="294" t="s">
        <v>983</v>
      </c>
      <c r="RDG52" s="284">
        <v>230000000</v>
      </c>
      <c r="RDH52" s="285" t="s">
        <v>1802</v>
      </c>
      <c r="RDI52" s="286" t="s">
        <v>933</v>
      </c>
      <c r="RDJ52" s="286" t="s">
        <v>980</v>
      </c>
      <c r="RDK52" s="285" t="s">
        <v>952</v>
      </c>
      <c r="RDL52" s="285" t="s">
        <v>981</v>
      </c>
      <c r="RDM52" s="294" t="s">
        <v>982</v>
      </c>
      <c r="RDN52" s="294" t="s">
        <v>983</v>
      </c>
      <c r="RDO52" s="284">
        <v>230000000</v>
      </c>
      <c r="RDP52" s="285" t="s">
        <v>1802</v>
      </c>
      <c r="RDQ52" s="286" t="s">
        <v>933</v>
      </c>
      <c r="RDR52" s="286" t="s">
        <v>980</v>
      </c>
      <c r="RDS52" s="285" t="s">
        <v>952</v>
      </c>
      <c r="RDT52" s="285" t="s">
        <v>981</v>
      </c>
      <c r="RDU52" s="294" t="s">
        <v>982</v>
      </c>
      <c r="RDV52" s="294" t="s">
        <v>983</v>
      </c>
      <c r="RDW52" s="284">
        <v>230000000</v>
      </c>
      <c r="RDX52" s="285" t="s">
        <v>1802</v>
      </c>
      <c r="RDY52" s="286" t="s">
        <v>933</v>
      </c>
      <c r="RDZ52" s="286" t="s">
        <v>980</v>
      </c>
      <c r="REA52" s="285" t="s">
        <v>952</v>
      </c>
      <c r="REB52" s="285" t="s">
        <v>981</v>
      </c>
      <c r="REC52" s="294" t="s">
        <v>982</v>
      </c>
      <c r="RED52" s="294" t="s">
        <v>983</v>
      </c>
      <c r="REE52" s="284">
        <v>230000000</v>
      </c>
      <c r="REF52" s="285" t="s">
        <v>1802</v>
      </c>
      <c r="REG52" s="286" t="s">
        <v>933</v>
      </c>
      <c r="REH52" s="286" t="s">
        <v>980</v>
      </c>
      <c r="REI52" s="285" t="s">
        <v>952</v>
      </c>
      <c r="REJ52" s="285" t="s">
        <v>981</v>
      </c>
      <c r="REK52" s="294" t="s">
        <v>982</v>
      </c>
      <c r="REL52" s="294" t="s">
        <v>983</v>
      </c>
      <c r="REM52" s="284">
        <v>230000000</v>
      </c>
      <c r="REN52" s="285" t="s">
        <v>1802</v>
      </c>
      <c r="REO52" s="286" t="s">
        <v>933</v>
      </c>
      <c r="REP52" s="286" t="s">
        <v>980</v>
      </c>
      <c r="REQ52" s="285" t="s">
        <v>952</v>
      </c>
      <c r="RER52" s="285" t="s">
        <v>981</v>
      </c>
      <c r="RES52" s="294" t="s">
        <v>982</v>
      </c>
      <c r="RET52" s="294" t="s">
        <v>983</v>
      </c>
      <c r="REU52" s="284">
        <v>230000000</v>
      </c>
      <c r="REV52" s="285" t="s">
        <v>1802</v>
      </c>
      <c r="REW52" s="286" t="s">
        <v>933</v>
      </c>
      <c r="REX52" s="286" t="s">
        <v>980</v>
      </c>
      <c r="REY52" s="285" t="s">
        <v>952</v>
      </c>
      <c r="REZ52" s="285" t="s">
        <v>981</v>
      </c>
      <c r="RFA52" s="294" t="s">
        <v>982</v>
      </c>
      <c r="RFB52" s="294" t="s">
        <v>983</v>
      </c>
      <c r="RFC52" s="284">
        <v>230000000</v>
      </c>
      <c r="RFD52" s="285" t="s">
        <v>1802</v>
      </c>
      <c r="RFE52" s="286" t="s">
        <v>933</v>
      </c>
      <c r="RFF52" s="286" t="s">
        <v>980</v>
      </c>
      <c r="RFG52" s="285" t="s">
        <v>952</v>
      </c>
      <c r="RFH52" s="285" t="s">
        <v>981</v>
      </c>
      <c r="RFI52" s="294" t="s">
        <v>982</v>
      </c>
      <c r="RFJ52" s="294" t="s">
        <v>983</v>
      </c>
      <c r="RFK52" s="284">
        <v>230000000</v>
      </c>
      <c r="RFL52" s="285" t="s">
        <v>1802</v>
      </c>
      <c r="RFM52" s="286" t="s">
        <v>933</v>
      </c>
      <c r="RFN52" s="286" t="s">
        <v>980</v>
      </c>
      <c r="RFO52" s="285" t="s">
        <v>952</v>
      </c>
      <c r="RFP52" s="285" t="s">
        <v>981</v>
      </c>
      <c r="RFQ52" s="294" t="s">
        <v>982</v>
      </c>
      <c r="RFR52" s="294" t="s">
        <v>983</v>
      </c>
      <c r="RFS52" s="284">
        <v>230000000</v>
      </c>
      <c r="RFT52" s="285" t="s">
        <v>1802</v>
      </c>
      <c r="RFU52" s="286" t="s">
        <v>933</v>
      </c>
      <c r="RFV52" s="286" t="s">
        <v>980</v>
      </c>
      <c r="RFW52" s="285" t="s">
        <v>952</v>
      </c>
      <c r="RFX52" s="285" t="s">
        <v>981</v>
      </c>
      <c r="RFY52" s="294" t="s">
        <v>982</v>
      </c>
      <c r="RFZ52" s="294" t="s">
        <v>983</v>
      </c>
      <c r="RGA52" s="284">
        <v>230000000</v>
      </c>
      <c r="RGB52" s="285" t="s">
        <v>1802</v>
      </c>
      <c r="RGC52" s="286" t="s">
        <v>933</v>
      </c>
      <c r="RGD52" s="286" t="s">
        <v>980</v>
      </c>
      <c r="RGE52" s="285" t="s">
        <v>952</v>
      </c>
      <c r="RGF52" s="285" t="s">
        <v>981</v>
      </c>
      <c r="RGG52" s="294" t="s">
        <v>982</v>
      </c>
      <c r="RGH52" s="294" t="s">
        <v>983</v>
      </c>
      <c r="RGI52" s="284">
        <v>230000000</v>
      </c>
      <c r="RGJ52" s="285" t="s">
        <v>1802</v>
      </c>
      <c r="RGK52" s="286" t="s">
        <v>933</v>
      </c>
      <c r="RGL52" s="286" t="s">
        <v>980</v>
      </c>
      <c r="RGM52" s="285" t="s">
        <v>952</v>
      </c>
      <c r="RGN52" s="285" t="s">
        <v>981</v>
      </c>
      <c r="RGO52" s="294" t="s">
        <v>982</v>
      </c>
      <c r="RGP52" s="294" t="s">
        <v>983</v>
      </c>
      <c r="RGQ52" s="284">
        <v>230000000</v>
      </c>
      <c r="RGR52" s="285" t="s">
        <v>1802</v>
      </c>
      <c r="RGS52" s="286" t="s">
        <v>933</v>
      </c>
      <c r="RGT52" s="286" t="s">
        <v>980</v>
      </c>
      <c r="RGU52" s="285" t="s">
        <v>952</v>
      </c>
      <c r="RGV52" s="285" t="s">
        <v>981</v>
      </c>
      <c r="RGW52" s="294" t="s">
        <v>982</v>
      </c>
      <c r="RGX52" s="294" t="s">
        <v>983</v>
      </c>
      <c r="RGY52" s="284">
        <v>230000000</v>
      </c>
      <c r="RGZ52" s="285" t="s">
        <v>1802</v>
      </c>
      <c r="RHA52" s="286" t="s">
        <v>933</v>
      </c>
      <c r="RHB52" s="286" t="s">
        <v>980</v>
      </c>
      <c r="RHC52" s="285" t="s">
        <v>952</v>
      </c>
      <c r="RHD52" s="285" t="s">
        <v>981</v>
      </c>
      <c r="RHE52" s="294" t="s">
        <v>982</v>
      </c>
      <c r="RHF52" s="294" t="s">
        <v>983</v>
      </c>
      <c r="RHG52" s="284">
        <v>230000000</v>
      </c>
      <c r="RHH52" s="285" t="s">
        <v>1802</v>
      </c>
      <c r="RHI52" s="286" t="s">
        <v>933</v>
      </c>
      <c r="RHJ52" s="286" t="s">
        <v>980</v>
      </c>
      <c r="RHK52" s="285" t="s">
        <v>952</v>
      </c>
      <c r="RHL52" s="285" t="s">
        <v>981</v>
      </c>
      <c r="RHM52" s="294" t="s">
        <v>982</v>
      </c>
      <c r="RHN52" s="294" t="s">
        <v>983</v>
      </c>
      <c r="RHO52" s="284">
        <v>230000000</v>
      </c>
      <c r="RHP52" s="285" t="s">
        <v>1802</v>
      </c>
      <c r="RHQ52" s="286" t="s">
        <v>933</v>
      </c>
      <c r="RHR52" s="286" t="s">
        <v>980</v>
      </c>
      <c r="RHS52" s="285" t="s">
        <v>952</v>
      </c>
      <c r="RHT52" s="285" t="s">
        <v>981</v>
      </c>
      <c r="RHU52" s="294" t="s">
        <v>982</v>
      </c>
      <c r="RHV52" s="294" t="s">
        <v>983</v>
      </c>
      <c r="RHW52" s="284">
        <v>230000000</v>
      </c>
      <c r="RHX52" s="285" t="s">
        <v>1802</v>
      </c>
      <c r="RHY52" s="286" t="s">
        <v>933</v>
      </c>
      <c r="RHZ52" s="286" t="s">
        <v>980</v>
      </c>
      <c r="RIA52" s="285" t="s">
        <v>952</v>
      </c>
      <c r="RIB52" s="285" t="s">
        <v>981</v>
      </c>
      <c r="RIC52" s="294" t="s">
        <v>982</v>
      </c>
      <c r="RID52" s="294" t="s">
        <v>983</v>
      </c>
      <c r="RIE52" s="284">
        <v>230000000</v>
      </c>
      <c r="RIF52" s="285" t="s">
        <v>1802</v>
      </c>
      <c r="RIG52" s="286" t="s">
        <v>933</v>
      </c>
      <c r="RIH52" s="286" t="s">
        <v>980</v>
      </c>
      <c r="RII52" s="285" t="s">
        <v>952</v>
      </c>
      <c r="RIJ52" s="285" t="s">
        <v>981</v>
      </c>
      <c r="RIK52" s="294" t="s">
        <v>982</v>
      </c>
      <c r="RIL52" s="294" t="s">
        <v>983</v>
      </c>
      <c r="RIM52" s="284">
        <v>230000000</v>
      </c>
      <c r="RIN52" s="285" t="s">
        <v>1802</v>
      </c>
      <c r="RIO52" s="286" t="s">
        <v>933</v>
      </c>
      <c r="RIP52" s="286" t="s">
        <v>980</v>
      </c>
      <c r="RIQ52" s="285" t="s">
        <v>952</v>
      </c>
      <c r="RIR52" s="285" t="s">
        <v>981</v>
      </c>
      <c r="RIS52" s="294" t="s">
        <v>982</v>
      </c>
      <c r="RIT52" s="294" t="s">
        <v>983</v>
      </c>
      <c r="RIU52" s="284">
        <v>230000000</v>
      </c>
      <c r="RIV52" s="285" t="s">
        <v>1802</v>
      </c>
      <c r="RIW52" s="286" t="s">
        <v>933</v>
      </c>
      <c r="RIX52" s="286" t="s">
        <v>980</v>
      </c>
      <c r="RIY52" s="285" t="s">
        <v>952</v>
      </c>
      <c r="RIZ52" s="285" t="s">
        <v>981</v>
      </c>
      <c r="RJA52" s="294" t="s">
        <v>982</v>
      </c>
      <c r="RJB52" s="294" t="s">
        <v>983</v>
      </c>
      <c r="RJC52" s="284">
        <v>230000000</v>
      </c>
      <c r="RJD52" s="285" t="s">
        <v>1802</v>
      </c>
      <c r="RJE52" s="286" t="s">
        <v>933</v>
      </c>
      <c r="RJF52" s="286" t="s">
        <v>980</v>
      </c>
      <c r="RJG52" s="285" t="s">
        <v>952</v>
      </c>
      <c r="RJH52" s="285" t="s">
        <v>981</v>
      </c>
      <c r="RJI52" s="294" t="s">
        <v>982</v>
      </c>
      <c r="RJJ52" s="294" t="s">
        <v>983</v>
      </c>
      <c r="RJK52" s="284">
        <v>230000000</v>
      </c>
      <c r="RJL52" s="285" t="s">
        <v>1802</v>
      </c>
      <c r="RJM52" s="286" t="s">
        <v>933</v>
      </c>
      <c r="RJN52" s="286" t="s">
        <v>980</v>
      </c>
      <c r="RJO52" s="285" t="s">
        <v>952</v>
      </c>
      <c r="RJP52" s="285" t="s">
        <v>981</v>
      </c>
      <c r="RJQ52" s="294" t="s">
        <v>982</v>
      </c>
      <c r="RJR52" s="294" t="s">
        <v>983</v>
      </c>
      <c r="RJS52" s="284">
        <v>230000000</v>
      </c>
      <c r="RJT52" s="285" t="s">
        <v>1802</v>
      </c>
      <c r="RJU52" s="286" t="s">
        <v>933</v>
      </c>
      <c r="RJV52" s="286" t="s">
        <v>980</v>
      </c>
      <c r="RJW52" s="285" t="s">
        <v>952</v>
      </c>
      <c r="RJX52" s="285" t="s">
        <v>981</v>
      </c>
      <c r="RJY52" s="294" t="s">
        <v>982</v>
      </c>
      <c r="RJZ52" s="294" t="s">
        <v>983</v>
      </c>
      <c r="RKA52" s="284">
        <v>230000000</v>
      </c>
      <c r="RKB52" s="285" t="s">
        <v>1802</v>
      </c>
      <c r="RKC52" s="286" t="s">
        <v>933</v>
      </c>
      <c r="RKD52" s="286" t="s">
        <v>980</v>
      </c>
      <c r="RKE52" s="285" t="s">
        <v>952</v>
      </c>
      <c r="RKF52" s="285" t="s">
        <v>981</v>
      </c>
      <c r="RKG52" s="294" t="s">
        <v>982</v>
      </c>
      <c r="RKH52" s="294" t="s">
        <v>983</v>
      </c>
      <c r="RKI52" s="284">
        <v>230000000</v>
      </c>
      <c r="RKJ52" s="285" t="s">
        <v>1802</v>
      </c>
      <c r="RKK52" s="286" t="s">
        <v>933</v>
      </c>
      <c r="RKL52" s="286" t="s">
        <v>980</v>
      </c>
      <c r="RKM52" s="285" t="s">
        <v>952</v>
      </c>
      <c r="RKN52" s="285" t="s">
        <v>981</v>
      </c>
      <c r="RKO52" s="294" t="s">
        <v>982</v>
      </c>
      <c r="RKP52" s="294" t="s">
        <v>983</v>
      </c>
      <c r="RKQ52" s="284">
        <v>230000000</v>
      </c>
      <c r="RKR52" s="285" t="s">
        <v>1802</v>
      </c>
      <c r="RKS52" s="286" t="s">
        <v>933</v>
      </c>
      <c r="RKT52" s="286" t="s">
        <v>980</v>
      </c>
      <c r="RKU52" s="285" t="s">
        <v>952</v>
      </c>
      <c r="RKV52" s="285" t="s">
        <v>981</v>
      </c>
      <c r="RKW52" s="294" t="s">
        <v>982</v>
      </c>
      <c r="RKX52" s="294" t="s">
        <v>983</v>
      </c>
      <c r="RKY52" s="284">
        <v>230000000</v>
      </c>
      <c r="RKZ52" s="285" t="s">
        <v>1802</v>
      </c>
      <c r="RLA52" s="286" t="s">
        <v>933</v>
      </c>
      <c r="RLB52" s="286" t="s">
        <v>980</v>
      </c>
      <c r="RLC52" s="285" t="s">
        <v>952</v>
      </c>
      <c r="RLD52" s="285" t="s">
        <v>981</v>
      </c>
      <c r="RLE52" s="294" t="s">
        <v>982</v>
      </c>
      <c r="RLF52" s="294" t="s">
        <v>983</v>
      </c>
      <c r="RLG52" s="284">
        <v>230000000</v>
      </c>
      <c r="RLH52" s="285" t="s">
        <v>1802</v>
      </c>
      <c r="RLI52" s="286" t="s">
        <v>933</v>
      </c>
      <c r="RLJ52" s="286" t="s">
        <v>980</v>
      </c>
      <c r="RLK52" s="285" t="s">
        <v>952</v>
      </c>
      <c r="RLL52" s="285" t="s">
        <v>981</v>
      </c>
      <c r="RLM52" s="294" t="s">
        <v>982</v>
      </c>
      <c r="RLN52" s="294" t="s">
        <v>983</v>
      </c>
      <c r="RLO52" s="284">
        <v>230000000</v>
      </c>
      <c r="RLP52" s="285" t="s">
        <v>1802</v>
      </c>
      <c r="RLQ52" s="286" t="s">
        <v>933</v>
      </c>
      <c r="RLR52" s="286" t="s">
        <v>980</v>
      </c>
      <c r="RLS52" s="285" t="s">
        <v>952</v>
      </c>
      <c r="RLT52" s="285" t="s">
        <v>981</v>
      </c>
      <c r="RLU52" s="294" t="s">
        <v>982</v>
      </c>
      <c r="RLV52" s="294" t="s">
        <v>983</v>
      </c>
      <c r="RLW52" s="284">
        <v>230000000</v>
      </c>
      <c r="RLX52" s="285" t="s">
        <v>1802</v>
      </c>
      <c r="RLY52" s="286" t="s">
        <v>933</v>
      </c>
      <c r="RLZ52" s="286" t="s">
        <v>980</v>
      </c>
      <c r="RMA52" s="285" t="s">
        <v>952</v>
      </c>
      <c r="RMB52" s="285" t="s">
        <v>981</v>
      </c>
      <c r="RMC52" s="294" t="s">
        <v>982</v>
      </c>
      <c r="RMD52" s="294" t="s">
        <v>983</v>
      </c>
      <c r="RME52" s="284">
        <v>230000000</v>
      </c>
      <c r="RMF52" s="285" t="s">
        <v>1802</v>
      </c>
      <c r="RMG52" s="286" t="s">
        <v>933</v>
      </c>
      <c r="RMH52" s="286" t="s">
        <v>980</v>
      </c>
      <c r="RMI52" s="285" t="s">
        <v>952</v>
      </c>
      <c r="RMJ52" s="285" t="s">
        <v>981</v>
      </c>
      <c r="RMK52" s="294" t="s">
        <v>982</v>
      </c>
      <c r="RML52" s="294" t="s">
        <v>983</v>
      </c>
      <c r="RMM52" s="284">
        <v>230000000</v>
      </c>
      <c r="RMN52" s="285" t="s">
        <v>1802</v>
      </c>
      <c r="RMO52" s="286" t="s">
        <v>933</v>
      </c>
      <c r="RMP52" s="286" t="s">
        <v>980</v>
      </c>
      <c r="RMQ52" s="285" t="s">
        <v>952</v>
      </c>
      <c r="RMR52" s="285" t="s">
        <v>981</v>
      </c>
      <c r="RMS52" s="294" t="s">
        <v>982</v>
      </c>
      <c r="RMT52" s="294" t="s">
        <v>983</v>
      </c>
      <c r="RMU52" s="284">
        <v>230000000</v>
      </c>
      <c r="RMV52" s="285" t="s">
        <v>1802</v>
      </c>
      <c r="RMW52" s="286" t="s">
        <v>933</v>
      </c>
      <c r="RMX52" s="286" t="s">
        <v>980</v>
      </c>
      <c r="RMY52" s="285" t="s">
        <v>952</v>
      </c>
      <c r="RMZ52" s="285" t="s">
        <v>981</v>
      </c>
      <c r="RNA52" s="294" t="s">
        <v>982</v>
      </c>
      <c r="RNB52" s="294" t="s">
        <v>983</v>
      </c>
      <c r="RNC52" s="284">
        <v>230000000</v>
      </c>
      <c r="RND52" s="285" t="s">
        <v>1802</v>
      </c>
      <c r="RNE52" s="286" t="s">
        <v>933</v>
      </c>
      <c r="RNF52" s="286" t="s">
        <v>980</v>
      </c>
      <c r="RNG52" s="285" t="s">
        <v>952</v>
      </c>
      <c r="RNH52" s="285" t="s">
        <v>981</v>
      </c>
      <c r="RNI52" s="294" t="s">
        <v>982</v>
      </c>
      <c r="RNJ52" s="294" t="s">
        <v>983</v>
      </c>
      <c r="RNK52" s="284">
        <v>230000000</v>
      </c>
      <c r="RNL52" s="285" t="s">
        <v>1802</v>
      </c>
      <c r="RNM52" s="286" t="s">
        <v>933</v>
      </c>
      <c r="RNN52" s="286" t="s">
        <v>980</v>
      </c>
      <c r="RNO52" s="285" t="s">
        <v>952</v>
      </c>
      <c r="RNP52" s="285" t="s">
        <v>981</v>
      </c>
      <c r="RNQ52" s="294" t="s">
        <v>982</v>
      </c>
      <c r="RNR52" s="294" t="s">
        <v>983</v>
      </c>
      <c r="RNS52" s="284">
        <v>230000000</v>
      </c>
      <c r="RNT52" s="285" t="s">
        <v>1802</v>
      </c>
      <c r="RNU52" s="286" t="s">
        <v>933</v>
      </c>
      <c r="RNV52" s="286" t="s">
        <v>980</v>
      </c>
      <c r="RNW52" s="285" t="s">
        <v>952</v>
      </c>
      <c r="RNX52" s="285" t="s">
        <v>981</v>
      </c>
      <c r="RNY52" s="294" t="s">
        <v>982</v>
      </c>
      <c r="RNZ52" s="294" t="s">
        <v>983</v>
      </c>
      <c r="ROA52" s="284">
        <v>230000000</v>
      </c>
      <c r="ROB52" s="285" t="s">
        <v>1802</v>
      </c>
      <c r="ROC52" s="286" t="s">
        <v>933</v>
      </c>
      <c r="ROD52" s="286" t="s">
        <v>980</v>
      </c>
      <c r="ROE52" s="285" t="s">
        <v>952</v>
      </c>
      <c r="ROF52" s="285" t="s">
        <v>981</v>
      </c>
      <c r="ROG52" s="294" t="s">
        <v>982</v>
      </c>
      <c r="ROH52" s="294" t="s">
        <v>983</v>
      </c>
      <c r="ROI52" s="284">
        <v>230000000</v>
      </c>
      <c r="ROJ52" s="285" t="s">
        <v>1802</v>
      </c>
      <c r="ROK52" s="286" t="s">
        <v>933</v>
      </c>
      <c r="ROL52" s="286" t="s">
        <v>980</v>
      </c>
      <c r="ROM52" s="285" t="s">
        <v>952</v>
      </c>
      <c r="RON52" s="285" t="s">
        <v>981</v>
      </c>
      <c r="ROO52" s="294" t="s">
        <v>982</v>
      </c>
      <c r="ROP52" s="294" t="s">
        <v>983</v>
      </c>
      <c r="ROQ52" s="284">
        <v>230000000</v>
      </c>
      <c r="ROR52" s="285" t="s">
        <v>1802</v>
      </c>
      <c r="ROS52" s="286" t="s">
        <v>933</v>
      </c>
      <c r="ROT52" s="286" t="s">
        <v>980</v>
      </c>
      <c r="ROU52" s="285" t="s">
        <v>952</v>
      </c>
      <c r="ROV52" s="285" t="s">
        <v>981</v>
      </c>
      <c r="ROW52" s="294" t="s">
        <v>982</v>
      </c>
      <c r="ROX52" s="294" t="s">
        <v>983</v>
      </c>
      <c r="ROY52" s="284">
        <v>230000000</v>
      </c>
      <c r="ROZ52" s="285" t="s">
        <v>1802</v>
      </c>
      <c r="RPA52" s="286" t="s">
        <v>933</v>
      </c>
      <c r="RPB52" s="286" t="s">
        <v>980</v>
      </c>
      <c r="RPC52" s="285" t="s">
        <v>952</v>
      </c>
      <c r="RPD52" s="285" t="s">
        <v>981</v>
      </c>
      <c r="RPE52" s="294" t="s">
        <v>982</v>
      </c>
      <c r="RPF52" s="294" t="s">
        <v>983</v>
      </c>
      <c r="RPG52" s="284">
        <v>230000000</v>
      </c>
      <c r="RPH52" s="285" t="s">
        <v>1802</v>
      </c>
      <c r="RPI52" s="286" t="s">
        <v>933</v>
      </c>
      <c r="RPJ52" s="286" t="s">
        <v>980</v>
      </c>
      <c r="RPK52" s="285" t="s">
        <v>952</v>
      </c>
      <c r="RPL52" s="285" t="s">
        <v>981</v>
      </c>
      <c r="RPM52" s="294" t="s">
        <v>982</v>
      </c>
      <c r="RPN52" s="294" t="s">
        <v>983</v>
      </c>
      <c r="RPO52" s="284">
        <v>230000000</v>
      </c>
      <c r="RPP52" s="285" t="s">
        <v>1802</v>
      </c>
      <c r="RPQ52" s="286" t="s">
        <v>933</v>
      </c>
      <c r="RPR52" s="286" t="s">
        <v>980</v>
      </c>
      <c r="RPS52" s="285" t="s">
        <v>952</v>
      </c>
      <c r="RPT52" s="285" t="s">
        <v>981</v>
      </c>
      <c r="RPU52" s="294" t="s">
        <v>982</v>
      </c>
      <c r="RPV52" s="294" t="s">
        <v>983</v>
      </c>
      <c r="RPW52" s="284">
        <v>230000000</v>
      </c>
      <c r="RPX52" s="285" t="s">
        <v>1802</v>
      </c>
      <c r="RPY52" s="286" t="s">
        <v>933</v>
      </c>
      <c r="RPZ52" s="286" t="s">
        <v>980</v>
      </c>
      <c r="RQA52" s="285" t="s">
        <v>952</v>
      </c>
      <c r="RQB52" s="285" t="s">
        <v>981</v>
      </c>
      <c r="RQC52" s="294" t="s">
        <v>982</v>
      </c>
      <c r="RQD52" s="294" t="s">
        <v>983</v>
      </c>
      <c r="RQE52" s="284">
        <v>230000000</v>
      </c>
      <c r="RQF52" s="285" t="s">
        <v>1802</v>
      </c>
      <c r="RQG52" s="286" t="s">
        <v>933</v>
      </c>
      <c r="RQH52" s="286" t="s">
        <v>980</v>
      </c>
      <c r="RQI52" s="285" t="s">
        <v>952</v>
      </c>
      <c r="RQJ52" s="285" t="s">
        <v>981</v>
      </c>
      <c r="RQK52" s="294" t="s">
        <v>982</v>
      </c>
      <c r="RQL52" s="294" t="s">
        <v>983</v>
      </c>
      <c r="RQM52" s="284">
        <v>230000000</v>
      </c>
      <c r="RQN52" s="285" t="s">
        <v>1802</v>
      </c>
      <c r="RQO52" s="286" t="s">
        <v>933</v>
      </c>
      <c r="RQP52" s="286" t="s">
        <v>980</v>
      </c>
      <c r="RQQ52" s="285" t="s">
        <v>952</v>
      </c>
      <c r="RQR52" s="285" t="s">
        <v>981</v>
      </c>
      <c r="RQS52" s="294" t="s">
        <v>982</v>
      </c>
      <c r="RQT52" s="294" t="s">
        <v>983</v>
      </c>
      <c r="RQU52" s="284">
        <v>230000000</v>
      </c>
      <c r="RQV52" s="285" t="s">
        <v>1802</v>
      </c>
      <c r="RQW52" s="286" t="s">
        <v>933</v>
      </c>
      <c r="RQX52" s="286" t="s">
        <v>980</v>
      </c>
      <c r="RQY52" s="285" t="s">
        <v>952</v>
      </c>
      <c r="RQZ52" s="285" t="s">
        <v>981</v>
      </c>
      <c r="RRA52" s="294" t="s">
        <v>982</v>
      </c>
      <c r="RRB52" s="294" t="s">
        <v>983</v>
      </c>
      <c r="RRC52" s="284">
        <v>230000000</v>
      </c>
      <c r="RRD52" s="285" t="s">
        <v>1802</v>
      </c>
      <c r="RRE52" s="286" t="s">
        <v>933</v>
      </c>
      <c r="RRF52" s="286" t="s">
        <v>980</v>
      </c>
      <c r="RRG52" s="285" t="s">
        <v>952</v>
      </c>
      <c r="RRH52" s="285" t="s">
        <v>981</v>
      </c>
      <c r="RRI52" s="294" t="s">
        <v>982</v>
      </c>
      <c r="RRJ52" s="294" t="s">
        <v>983</v>
      </c>
      <c r="RRK52" s="284">
        <v>230000000</v>
      </c>
      <c r="RRL52" s="285" t="s">
        <v>1802</v>
      </c>
      <c r="RRM52" s="286" t="s">
        <v>933</v>
      </c>
      <c r="RRN52" s="286" t="s">
        <v>980</v>
      </c>
      <c r="RRO52" s="285" t="s">
        <v>952</v>
      </c>
      <c r="RRP52" s="285" t="s">
        <v>981</v>
      </c>
      <c r="RRQ52" s="294" t="s">
        <v>982</v>
      </c>
      <c r="RRR52" s="294" t="s">
        <v>983</v>
      </c>
      <c r="RRS52" s="284">
        <v>230000000</v>
      </c>
      <c r="RRT52" s="285" t="s">
        <v>1802</v>
      </c>
      <c r="RRU52" s="286" t="s">
        <v>933</v>
      </c>
      <c r="RRV52" s="286" t="s">
        <v>980</v>
      </c>
      <c r="RRW52" s="285" t="s">
        <v>952</v>
      </c>
      <c r="RRX52" s="285" t="s">
        <v>981</v>
      </c>
      <c r="RRY52" s="294" t="s">
        <v>982</v>
      </c>
      <c r="RRZ52" s="294" t="s">
        <v>983</v>
      </c>
      <c r="RSA52" s="284">
        <v>230000000</v>
      </c>
      <c r="RSB52" s="285" t="s">
        <v>1802</v>
      </c>
      <c r="RSC52" s="286" t="s">
        <v>933</v>
      </c>
      <c r="RSD52" s="286" t="s">
        <v>980</v>
      </c>
      <c r="RSE52" s="285" t="s">
        <v>952</v>
      </c>
      <c r="RSF52" s="285" t="s">
        <v>981</v>
      </c>
      <c r="RSG52" s="294" t="s">
        <v>982</v>
      </c>
      <c r="RSH52" s="294" t="s">
        <v>983</v>
      </c>
      <c r="RSI52" s="284">
        <v>230000000</v>
      </c>
      <c r="RSJ52" s="285" t="s">
        <v>1802</v>
      </c>
      <c r="RSK52" s="286" t="s">
        <v>933</v>
      </c>
      <c r="RSL52" s="286" t="s">
        <v>980</v>
      </c>
      <c r="RSM52" s="285" t="s">
        <v>952</v>
      </c>
      <c r="RSN52" s="285" t="s">
        <v>981</v>
      </c>
      <c r="RSO52" s="294" t="s">
        <v>982</v>
      </c>
      <c r="RSP52" s="294" t="s">
        <v>983</v>
      </c>
      <c r="RSQ52" s="284">
        <v>230000000</v>
      </c>
      <c r="RSR52" s="285" t="s">
        <v>1802</v>
      </c>
      <c r="RSS52" s="286" t="s">
        <v>933</v>
      </c>
      <c r="RST52" s="286" t="s">
        <v>980</v>
      </c>
      <c r="RSU52" s="285" t="s">
        <v>952</v>
      </c>
      <c r="RSV52" s="285" t="s">
        <v>981</v>
      </c>
      <c r="RSW52" s="294" t="s">
        <v>982</v>
      </c>
      <c r="RSX52" s="294" t="s">
        <v>983</v>
      </c>
      <c r="RSY52" s="284">
        <v>230000000</v>
      </c>
      <c r="RSZ52" s="285" t="s">
        <v>1802</v>
      </c>
      <c r="RTA52" s="286" t="s">
        <v>933</v>
      </c>
      <c r="RTB52" s="286" t="s">
        <v>980</v>
      </c>
      <c r="RTC52" s="285" t="s">
        <v>952</v>
      </c>
      <c r="RTD52" s="285" t="s">
        <v>981</v>
      </c>
      <c r="RTE52" s="294" t="s">
        <v>982</v>
      </c>
      <c r="RTF52" s="294" t="s">
        <v>983</v>
      </c>
      <c r="RTG52" s="284">
        <v>230000000</v>
      </c>
      <c r="RTH52" s="285" t="s">
        <v>1802</v>
      </c>
      <c r="RTI52" s="286" t="s">
        <v>933</v>
      </c>
      <c r="RTJ52" s="286" t="s">
        <v>980</v>
      </c>
      <c r="RTK52" s="285" t="s">
        <v>952</v>
      </c>
      <c r="RTL52" s="285" t="s">
        <v>981</v>
      </c>
      <c r="RTM52" s="294" t="s">
        <v>982</v>
      </c>
      <c r="RTN52" s="294" t="s">
        <v>983</v>
      </c>
      <c r="RTO52" s="284">
        <v>230000000</v>
      </c>
      <c r="RTP52" s="285" t="s">
        <v>1802</v>
      </c>
      <c r="RTQ52" s="286" t="s">
        <v>933</v>
      </c>
      <c r="RTR52" s="286" t="s">
        <v>980</v>
      </c>
      <c r="RTS52" s="285" t="s">
        <v>952</v>
      </c>
      <c r="RTT52" s="285" t="s">
        <v>981</v>
      </c>
      <c r="RTU52" s="294" t="s">
        <v>982</v>
      </c>
      <c r="RTV52" s="294" t="s">
        <v>983</v>
      </c>
      <c r="RTW52" s="284">
        <v>230000000</v>
      </c>
      <c r="RTX52" s="285" t="s">
        <v>1802</v>
      </c>
      <c r="RTY52" s="286" t="s">
        <v>933</v>
      </c>
      <c r="RTZ52" s="286" t="s">
        <v>980</v>
      </c>
      <c r="RUA52" s="285" t="s">
        <v>952</v>
      </c>
      <c r="RUB52" s="285" t="s">
        <v>981</v>
      </c>
      <c r="RUC52" s="294" t="s">
        <v>982</v>
      </c>
      <c r="RUD52" s="294" t="s">
        <v>983</v>
      </c>
      <c r="RUE52" s="284">
        <v>230000000</v>
      </c>
      <c r="RUF52" s="285" t="s">
        <v>1802</v>
      </c>
      <c r="RUG52" s="286" t="s">
        <v>933</v>
      </c>
      <c r="RUH52" s="286" t="s">
        <v>980</v>
      </c>
      <c r="RUI52" s="285" t="s">
        <v>952</v>
      </c>
      <c r="RUJ52" s="285" t="s">
        <v>981</v>
      </c>
      <c r="RUK52" s="294" t="s">
        <v>982</v>
      </c>
      <c r="RUL52" s="294" t="s">
        <v>983</v>
      </c>
      <c r="RUM52" s="284">
        <v>230000000</v>
      </c>
      <c r="RUN52" s="285" t="s">
        <v>1802</v>
      </c>
      <c r="RUO52" s="286" t="s">
        <v>933</v>
      </c>
      <c r="RUP52" s="286" t="s">
        <v>980</v>
      </c>
      <c r="RUQ52" s="285" t="s">
        <v>952</v>
      </c>
      <c r="RUR52" s="285" t="s">
        <v>981</v>
      </c>
      <c r="RUS52" s="294" t="s">
        <v>982</v>
      </c>
      <c r="RUT52" s="294" t="s">
        <v>983</v>
      </c>
      <c r="RUU52" s="284">
        <v>230000000</v>
      </c>
      <c r="RUV52" s="285" t="s">
        <v>1802</v>
      </c>
      <c r="RUW52" s="286" t="s">
        <v>933</v>
      </c>
      <c r="RUX52" s="286" t="s">
        <v>980</v>
      </c>
      <c r="RUY52" s="285" t="s">
        <v>952</v>
      </c>
      <c r="RUZ52" s="285" t="s">
        <v>981</v>
      </c>
      <c r="RVA52" s="294" t="s">
        <v>982</v>
      </c>
      <c r="RVB52" s="294" t="s">
        <v>983</v>
      </c>
      <c r="RVC52" s="284">
        <v>230000000</v>
      </c>
      <c r="RVD52" s="285" t="s">
        <v>1802</v>
      </c>
      <c r="RVE52" s="286" t="s">
        <v>933</v>
      </c>
      <c r="RVF52" s="286" t="s">
        <v>980</v>
      </c>
      <c r="RVG52" s="285" t="s">
        <v>952</v>
      </c>
      <c r="RVH52" s="285" t="s">
        <v>981</v>
      </c>
      <c r="RVI52" s="294" t="s">
        <v>982</v>
      </c>
      <c r="RVJ52" s="294" t="s">
        <v>983</v>
      </c>
      <c r="RVK52" s="284">
        <v>230000000</v>
      </c>
      <c r="RVL52" s="285" t="s">
        <v>1802</v>
      </c>
      <c r="RVM52" s="286" t="s">
        <v>933</v>
      </c>
      <c r="RVN52" s="286" t="s">
        <v>980</v>
      </c>
      <c r="RVO52" s="285" t="s">
        <v>952</v>
      </c>
      <c r="RVP52" s="285" t="s">
        <v>981</v>
      </c>
      <c r="RVQ52" s="294" t="s">
        <v>982</v>
      </c>
      <c r="RVR52" s="294" t="s">
        <v>983</v>
      </c>
      <c r="RVS52" s="284">
        <v>230000000</v>
      </c>
      <c r="RVT52" s="285" t="s">
        <v>1802</v>
      </c>
      <c r="RVU52" s="286" t="s">
        <v>933</v>
      </c>
      <c r="RVV52" s="286" t="s">
        <v>980</v>
      </c>
      <c r="RVW52" s="285" t="s">
        <v>952</v>
      </c>
      <c r="RVX52" s="285" t="s">
        <v>981</v>
      </c>
      <c r="RVY52" s="294" t="s">
        <v>982</v>
      </c>
      <c r="RVZ52" s="294" t="s">
        <v>983</v>
      </c>
      <c r="RWA52" s="284">
        <v>230000000</v>
      </c>
      <c r="RWB52" s="285" t="s">
        <v>1802</v>
      </c>
      <c r="RWC52" s="286" t="s">
        <v>933</v>
      </c>
      <c r="RWD52" s="286" t="s">
        <v>980</v>
      </c>
      <c r="RWE52" s="285" t="s">
        <v>952</v>
      </c>
      <c r="RWF52" s="285" t="s">
        <v>981</v>
      </c>
      <c r="RWG52" s="294" t="s">
        <v>982</v>
      </c>
      <c r="RWH52" s="294" t="s">
        <v>983</v>
      </c>
      <c r="RWI52" s="284">
        <v>230000000</v>
      </c>
      <c r="RWJ52" s="285" t="s">
        <v>1802</v>
      </c>
      <c r="RWK52" s="286" t="s">
        <v>933</v>
      </c>
      <c r="RWL52" s="286" t="s">
        <v>980</v>
      </c>
      <c r="RWM52" s="285" t="s">
        <v>952</v>
      </c>
      <c r="RWN52" s="285" t="s">
        <v>981</v>
      </c>
      <c r="RWO52" s="294" t="s">
        <v>982</v>
      </c>
      <c r="RWP52" s="294" t="s">
        <v>983</v>
      </c>
      <c r="RWQ52" s="284">
        <v>230000000</v>
      </c>
      <c r="RWR52" s="285" t="s">
        <v>1802</v>
      </c>
      <c r="RWS52" s="286" t="s">
        <v>933</v>
      </c>
      <c r="RWT52" s="286" t="s">
        <v>980</v>
      </c>
      <c r="RWU52" s="285" t="s">
        <v>952</v>
      </c>
      <c r="RWV52" s="285" t="s">
        <v>981</v>
      </c>
      <c r="RWW52" s="294" t="s">
        <v>982</v>
      </c>
      <c r="RWX52" s="294" t="s">
        <v>983</v>
      </c>
      <c r="RWY52" s="284">
        <v>230000000</v>
      </c>
      <c r="RWZ52" s="285" t="s">
        <v>1802</v>
      </c>
      <c r="RXA52" s="286" t="s">
        <v>933</v>
      </c>
      <c r="RXB52" s="286" t="s">
        <v>980</v>
      </c>
      <c r="RXC52" s="285" t="s">
        <v>952</v>
      </c>
      <c r="RXD52" s="285" t="s">
        <v>981</v>
      </c>
      <c r="RXE52" s="294" t="s">
        <v>982</v>
      </c>
      <c r="RXF52" s="294" t="s">
        <v>983</v>
      </c>
      <c r="RXG52" s="284">
        <v>230000000</v>
      </c>
      <c r="RXH52" s="285" t="s">
        <v>1802</v>
      </c>
      <c r="RXI52" s="286" t="s">
        <v>933</v>
      </c>
      <c r="RXJ52" s="286" t="s">
        <v>980</v>
      </c>
      <c r="RXK52" s="285" t="s">
        <v>952</v>
      </c>
      <c r="RXL52" s="285" t="s">
        <v>981</v>
      </c>
      <c r="RXM52" s="294" t="s">
        <v>982</v>
      </c>
      <c r="RXN52" s="294" t="s">
        <v>983</v>
      </c>
      <c r="RXO52" s="284">
        <v>230000000</v>
      </c>
      <c r="RXP52" s="285" t="s">
        <v>1802</v>
      </c>
      <c r="RXQ52" s="286" t="s">
        <v>933</v>
      </c>
      <c r="RXR52" s="286" t="s">
        <v>980</v>
      </c>
      <c r="RXS52" s="285" t="s">
        <v>952</v>
      </c>
      <c r="RXT52" s="285" t="s">
        <v>981</v>
      </c>
      <c r="RXU52" s="294" t="s">
        <v>982</v>
      </c>
      <c r="RXV52" s="294" t="s">
        <v>983</v>
      </c>
      <c r="RXW52" s="284">
        <v>230000000</v>
      </c>
      <c r="RXX52" s="285" t="s">
        <v>1802</v>
      </c>
      <c r="RXY52" s="286" t="s">
        <v>933</v>
      </c>
      <c r="RXZ52" s="286" t="s">
        <v>980</v>
      </c>
      <c r="RYA52" s="285" t="s">
        <v>952</v>
      </c>
      <c r="RYB52" s="285" t="s">
        <v>981</v>
      </c>
      <c r="RYC52" s="294" t="s">
        <v>982</v>
      </c>
      <c r="RYD52" s="294" t="s">
        <v>983</v>
      </c>
      <c r="RYE52" s="284">
        <v>230000000</v>
      </c>
      <c r="RYF52" s="285" t="s">
        <v>1802</v>
      </c>
      <c r="RYG52" s="286" t="s">
        <v>933</v>
      </c>
      <c r="RYH52" s="286" t="s">
        <v>980</v>
      </c>
      <c r="RYI52" s="285" t="s">
        <v>952</v>
      </c>
      <c r="RYJ52" s="285" t="s">
        <v>981</v>
      </c>
      <c r="RYK52" s="294" t="s">
        <v>982</v>
      </c>
      <c r="RYL52" s="294" t="s">
        <v>983</v>
      </c>
      <c r="RYM52" s="284">
        <v>230000000</v>
      </c>
      <c r="RYN52" s="285" t="s">
        <v>1802</v>
      </c>
      <c r="RYO52" s="286" t="s">
        <v>933</v>
      </c>
      <c r="RYP52" s="286" t="s">
        <v>980</v>
      </c>
      <c r="RYQ52" s="285" t="s">
        <v>952</v>
      </c>
      <c r="RYR52" s="285" t="s">
        <v>981</v>
      </c>
      <c r="RYS52" s="294" t="s">
        <v>982</v>
      </c>
      <c r="RYT52" s="294" t="s">
        <v>983</v>
      </c>
      <c r="RYU52" s="284">
        <v>230000000</v>
      </c>
      <c r="RYV52" s="285" t="s">
        <v>1802</v>
      </c>
      <c r="RYW52" s="286" t="s">
        <v>933</v>
      </c>
      <c r="RYX52" s="286" t="s">
        <v>980</v>
      </c>
      <c r="RYY52" s="285" t="s">
        <v>952</v>
      </c>
      <c r="RYZ52" s="285" t="s">
        <v>981</v>
      </c>
      <c r="RZA52" s="294" t="s">
        <v>982</v>
      </c>
      <c r="RZB52" s="294" t="s">
        <v>983</v>
      </c>
      <c r="RZC52" s="284">
        <v>230000000</v>
      </c>
      <c r="RZD52" s="285" t="s">
        <v>1802</v>
      </c>
      <c r="RZE52" s="286" t="s">
        <v>933</v>
      </c>
      <c r="RZF52" s="286" t="s">
        <v>980</v>
      </c>
      <c r="RZG52" s="285" t="s">
        <v>952</v>
      </c>
      <c r="RZH52" s="285" t="s">
        <v>981</v>
      </c>
      <c r="RZI52" s="294" t="s">
        <v>982</v>
      </c>
      <c r="RZJ52" s="294" t="s">
        <v>983</v>
      </c>
      <c r="RZK52" s="284">
        <v>230000000</v>
      </c>
      <c r="RZL52" s="285" t="s">
        <v>1802</v>
      </c>
      <c r="RZM52" s="286" t="s">
        <v>933</v>
      </c>
      <c r="RZN52" s="286" t="s">
        <v>980</v>
      </c>
      <c r="RZO52" s="285" t="s">
        <v>952</v>
      </c>
      <c r="RZP52" s="285" t="s">
        <v>981</v>
      </c>
      <c r="RZQ52" s="294" t="s">
        <v>982</v>
      </c>
      <c r="RZR52" s="294" t="s">
        <v>983</v>
      </c>
      <c r="RZS52" s="284">
        <v>230000000</v>
      </c>
      <c r="RZT52" s="285" t="s">
        <v>1802</v>
      </c>
      <c r="RZU52" s="286" t="s">
        <v>933</v>
      </c>
      <c r="RZV52" s="286" t="s">
        <v>980</v>
      </c>
      <c r="RZW52" s="285" t="s">
        <v>952</v>
      </c>
      <c r="RZX52" s="285" t="s">
        <v>981</v>
      </c>
      <c r="RZY52" s="294" t="s">
        <v>982</v>
      </c>
      <c r="RZZ52" s="294" t="s">
        <v>983</v>
      </c>
      <c r="SAA52" s="284">
        <v>230000000</v>
      </c>
      <c r="SAB52" s="285" t="s">
        <v>1802</v>
      </c>
      <c r="SAC52" s="286" t="s">
        <v>933</v>
      </c>
      <c r="SAD52" s="286" t="s">
        <v>980</v>
      </c>
      <c r="SAE52" s="285" t="s">
        <v>952</v>
      </c>
      <c r="SAF52" s="285" t="s">
        <v>981</v>
      </c>
      <c r="SAG52" s="294" t="s">
        <v>982</v>
      </c>
      <c r="SAH52" s="294" t="s">
        <v>983</v>
      </c>
      <c r="SAI52" s="284">
        <v>230000000</v>
      </c>
      <c r="SAJ52" s="285" t="s">
        <v>1802</v>
      </c>
      <c r="SAK52" s="286" t="s">
        <v>933</v>
      </c>
      <c r="SAL52" s="286" t="s">
        <v>980</v>
      </c>
      <c r="SAM52" s="285" t="s">
        <v>952</v>
      </c>
      <c r="SAN52" s="285" t="s">
        <v>981</v>
      </c>
      <c r="SAO52" s="294" t="s">
        <v>982</v>
      </c>
      <c r="SAP52" s="294" t="s">
        <v>983</v>
      </c>
      <c r="SAQ52" s="284">
        <v>230000000</v>
      </c>
      <c r="SAR52" s="285" t="s">
        <v>1802</v>
      </c>
      <c r="SAS52" s="286" t="s">
        <v>933</v>
      </c>
      <c r="SAT52" s="286" t="s">
        <v>980</v>
      </c>
      <c r="SAU52" s="285" t="s">
        <v>952</v>
      </c>
      <c r="SAV52" s="285" t="s">
        <v>981</v>
      </c>
      <c r="SAW52" s="294" t="s">
        <v>982</v>
      </c>
      <c r="SAX52" s="294" t="s">
        <v>983</v>
      </c>
      <c r="SAY52" s="284">
        <v>230000000</v>
      </c>
      <c r="SAZ52" s="285" t="s">
        <v>1802</v>
      </c>
      <c r="SBA52" s="286" t="s">
        <v>933</v>
      </c>
      <c r="SBB52" s="286" t="s">
        <v>980</v>
      </c>
      <c r="SBC52" s="285" t="s">
        <v>952</v>
      </c>
      <c r="SBD52" s="285" t="s">
        <v>981</v>
      </c>
      <c r="SBE52" s="294" t="s">
        <v>982</v>
      </c>
      <c r="SBF52" s="294" t="s">
        <v>983</v>
      </c>
      <c r="SBG52" s="284">
        <v>230000000</v>
      </c>
      <c r="SBH52" s="285" t="s">
        <v>1802</v>
      </c>
      <c r="SBI52" s="286" t="s">
        <v>933</v>
      </c>
      <c r="SBJ52" s="286" t="s">
        <v>980</v>
      </c>
      <c r="SBK52" s="285" t="s">
        <v>952</v>
      </c>
      <c r="SBL52" s="285" t="s">
        <v>981</v>
      </c>
      <c r="SBM52" s="294" t="s">
        <v>982</v>
      </c>
      <c r="SBN52" s="294" t="s">
        <v>983</v>
      </c>
      <c r="SBO52" s="284">
        <v>230000000</v>
      </c>
      <c r="SBP52" s="285" t="s">
        <v>1802</v>
      </c>
      <c r="SBQ52" s="286" t="s">
        <v>933</v>
      </c>
      <c r="SBR52" s="286" t="s">
        <v>980</v>
      </c>
      <c r="SBS52" s="285" t="s">
        <v>952</v>
      </c>
      <c r="SBT52" s="285" t="s">
        <v>981</v>
      </c>
      <c r="SBU52" s="294" t="s">
        <v>982</v>
      </c>
      <c r="SBV52" s="294" t="s">
        <v>983</v>
      </c>
      <c r="SBW52" s="284">
        <v>230000000</v>
      </c>
      <c r="SBX52" s="285" t="s">
        <v>1802</v>
      </c>
      <c r="SBY52" s="286" t="s">
        <v>933</v>
      </c>
      <c r="SBZ52" s="286" t="s">
        <v>980</v>
      </c>
      <c r="SCA52" s="285" t="s">
        <v>952</v>
      </c>
      <c r="SCB52" s="285" t="s">
        <v>981</v>
      </c>
      <c r="SCC52" s="294" t="s">
        <v>982</v>
      </c>
      <c r="SCD52" s="294" t="s">
        <v>983</v>
      </c>
      <c r="SCE52" s="284">
        <v>230000000</v>
      </c>
      <c r="SCF52" s="285" t="s">
        <v>1802</v>
      </c>
      <c r="SCG52" s="286" t="s">
        <v>933</v>
      </c>
      <c r="SCH52" s="286" t="s">
        <v>980</v>
      </c>
      <c r="SCI52" s="285" t="s">
        <v>952</v>
      </c>
      <c r="SCJ52" s="285" t="s">
        <v>981</v>
      </c>
      <c r="SCK52" s="294" t="s">
        <v>982</v>
      </c>
      <c r="SCL52" s="294" t="s">
        <v>983</v>
      </c>
      <c r="SCM52" s="284">
        <v>230000000</v>
      </c>
      <c r="SCN52" s="285" t="s">
        <v>1802</v>
      </c>
      <c r="SCO52" s="286" t="s">
        <v>933</v>
      </c>
      <c r="SCP52" s="286" t="s">
        <v>980</v>
      </c>
      <c r="SCQ52" s="285" t="s">
        <v>952</v>
      </c>
      <c r="SCR52" s="285" t="s">
        <v>981</v>
      </c>
      <c r="SCS52" s="294" t="s">
        <v>982</v>
      </c>
      <c r="SCT52" s="294" t="s">
        <v>983</v>
      </c>
      <c r="SCU52" s="284">
        <v>230000000</v>
      </c>
      <c r="SCV52" s="285" t="s">
        <v>1802</v>
      </c>
      <c r="SCW52" s="286" t="s">
        <v>933</v>
      </c>
      <c r="SCX52" s="286" t="s">
        <v>980</v>
      </c>
      <c r="SCY52" s="285" t="s">
        <v>952</v>
      </c>
      <c r="SCZ52" s="285" t="s">
        <v>981</v>
      </c>
      <c r="SDA52" s="294" t="s">
        <v>982</v>
      </c>
      <c r="SDB52" s="294" t="s">
        <v>983</v>
      </c>
      <c r="SDC52" s="284">
        <v>230000000</v>
      </c>
      <c r="SDD52" s="285" t="s">
        <v>1802</v>
      </c>
      <c r="SDE52" s="286" t="s">
        <v>933</v>
      </c>
      <c r="SDF52" s="286" t="s">
        <v>980</v>
      </c>
      <c r="SDG52" s="285" t="s">
        <v>952</v>
      </c>
      <c r="SDH52" s="285" t="s">
        <v>981</v>
      </c>
      <c r="SDI52" s="294" t="s">
        <v>982</v>
      </c>
      <c r="SDJ52" s="294" t="s">
        <v>983</v>
      </c>
      <c r="SDK52" s="284">
        <v>230000000</v>
      </c>
      <c r="SDL52" s="285" t="s">
        <v>1802</v>
      </c>
      <c r="SDM52" s="286" t="s">
        <v>933</v>
      </c>
      <c r="SDN52" s="286" t="s">
        <v>980</v>
      </c>
      <c r="SDO52" s="285" t="s">
        <v>952</v>
      </c>
      <c r="SDP52" s="285" t="s">
        <v>981</v>
      </c>
      <c r="SDQ52" s="294" t="s">
        <v>982</v>
      </c>
      <c r="SDR52" s="294" t="s">
        <v>983</v>
      </c>
      <c r="SDS52" s="284">
        <v>230000000</v>
      </c>
      <c r="SDT52" s="285" t="s">
        <v>1802</v>
      </c>
      <c r="SDU52" s="286" t="s">
        <v>933</v>
      </c>
      <c r="SDV52" s="286" t="s">
        <v>980</v>
      </c>
      <c r="SDW52" s="285" t="s">
        <v>952</v>
      </c>
      <c r="SDX52" s="285" t="s">
        <v>981</v>
      </c>
      <c r="SDY52" s="294" t="s">
        <v>982</v>
      </c>
      <c r="SDZ52" s="294" t="s">
        <v>983</v>
      </c>
      <c r="SEA52" s="284">
        <v>230000000</v>
      </c>
      <c r="SEB52" s="285" t="s">
        <v>1802</v>
      </c>
      <c r="SEC52" s="286" t="s">
        <v>933</v>
      </c>
      <c r="SED52" s="286" t="s">
        <v>980</v>
      </c>
      <c r="SEE52" s="285" t="s">
        <v>952</v>
      </c>
      <c r="SEF52" s="285" t="s">
        <v>981</v>
      </c>
      <c r="SEG52" s="294" t="s">
        <v>982</v>
      </c>
      <c r="SEH52" s="294" t="s">
        <v>983</v>
      </c>
      <c r="SEI52" s="284">
        <v>230000000</v>
      </c>
      <c r="SEJ52" s="285" t="s">
        <v>1802</v>
      </c>
      <c r="SEK52" s="286" t="s">
        <v>933</v>
      </c>
      <c r="SEL52" s="286" t="s">
        <v>980</v>
      </c>
      <c r="SEM52" s="285" t="s">
        <v>952</v>
      </c>
      <c r="SEN52" s="285" t="s">
        <v>981</v>
      </c>
      <c r="SEO52" s="294" t="s">
        <v>982</v>
      </c>
      <c r="SEP52" s="294" t="s">
        <v>983</v>
      </c>
      <c r="SEQ52" s="284">
        <v>230000000</v>
      </c>
      <c r="SER52" s="285" t="s">
        <v>1802</v>
      </c>
      <c r="SES52" s="286" t="s">
        <v>933</v>
      </c>
      <c r="SET52" s="286" t="s">
        <v>980</v>
      </c>
      <c r="SEU52" s="285" t="s">
        <v>952</v>
      </c>
      <c r="SEV52" s="285" t="s">
        <v>981</v>
      </c>
      <c r="SEW52" s="294" t="s">
        <v>982</v>
      </c>
      <c r="SEX52" s="294" t="s">
        <v>983</v>
      </c>
      <c r="SEY52" s="284">
        <v>230000000</v>
      </c>
      <c r="SEZ52" s="285" t="s">
        <v>1802</v>
      </c>
      <c r="SFA52" s="286" t="s">
        <v>933</v>
      </c>
      <c r="SFB52" s="286" t="s">
        <v>980</v>
      </c>
      <c r="SFC52" s="285" t="s">
        <v>952</v>
      </c>
      <c r="SFD52" s="285" t="s">
        <v>981</v>
      </c>
      <c r="SFE52" s="294" t="s">
        <v>982</v>
      </c>
      <c r="SFF52" s="294" t="s">
        <v>983</v>
      </c>
      <c r="SFG52" s="284">
        <v>230000000</v>
      </c>
      <c r="SFH52" s="285" t="s">
        <v>1802</v>
      </c>
      <c r="SFI52" s="286" t="s">
        <v>933</v>
      </c>
      <c r="SFJ52" s="286" t="s">
        <v>980</v>
      </c>
      <c r="SFK52" s="285" t="s">
        <v>952</v>
      </c>
      <c r="SFL52" s="285" t="s">
        <v>981</v>
      </c>
      <c r="SFM52" s="294" t="s">
        <v>982</v>
      </c>
      <c r="SFN52" s="294" t="s">
        <v>983</v>
      </c>
      <c r="SFO52" s="284">
        <v>230000000</v>
      </c>
      <c r="SFP52" s="285" t="s">
        <v>1802</v>
      </c>
      <c r="SFQ52" s="286" t="s">
        <v>933</v>
      </c>
      <c r="SFR52" s="286" t="s">
        <v>980</v>
      </c>
      <c r="SFS52" s="285" t="s">
        <v>952</v>
      </c>
      <c r="SFT52" s="285" t="s">
        <v>981</v>
      </c>
      <c r="SFU52" s="294" t="s">
        <v>982</v>
      </c>
      <c r="SFV52" s="294" t="s">
        <v>983</v>
      </c>
      <c r="SFW52" s="284">
        <v>230000000</v>
      </c>
      <c r="SFX52" s="285" t="s">
        <v>1802</v>
      </c>
      <c r="SFY52" s="286" t="s">
        <v>933</v>
      </c>
      <c r="SFZ52" s="286" t="s">
        <v>980</v>
      </c>
      <c r="SGA52" s="285" t="s">
        <v>952</v>
      </c>
      <c r="SGB52" s="285" t="s">
        <v>981</v>
      </c>
      <c r="SGC52" s="294" t="s">
        <v>982</v>
      </c>
      <c r="SGD52" s="294" t="s">
        <v>983</v>
      </c>
      <c r="SGE52" s="284">
        <v>230000000</v>
      </c>
      <c r="SGF52" s="285" t="s">
        <v>1802</v>
      </c>
      <c r="SGG52" s="286" t="s">
        <v>933</v>
      </c>
      <c r="SGH52" s="286" t="s">
        <v>980</v>
      </c>
      <c r="SGI52" s="285" t="s">
        <v>952</v>
      </c>
      <c r="SGJ52" s="285" t="s">
        <v>981</v>
      </c>
      <c r="SGK52" s="294" t="s">
        <v>982</v>
      </c>
      <c r="SGL52" s="294" t="s">
        <v>983</v>
      </c>
      <c r="SGM52" s="284">
        <v>230000000</v>
      </c>
      <c r="SGN52" s="285" t="s">
        <v>1802</v>
      </c>
      <c r="SGO52" s="286" t="s">
        <v>933</v>
      </c>
      <c r="SGP52" s="286" t="s">
        <v>980</v>
      </c>
      <c r="SGQ52" s="285" t="s">
        <v>952</v>
      </c>
      <c r="SGR52" s="285" t="s">
        <v>981</v>
      </c>
      <c r="SGS52" s="294" t="s">
        <v>982</v>
      </c>
      <c r="SGT52" s="294" t="s">
        <v>983</v>
      </c>
      <c r="SGU52" s="284">
        <v>230000000</v>
      </c>
      <c r="SGV52" s="285" t="s">
        <v>1802</v>
      </c>
      <c r="SGW52" s="286" t="s">
        <v>933</v>
      </c>
      <c r="SGX52" s="286" t="s">
        <v>980</v>
      </c>
      <c r="SGY52" s="285" t="s">
        <v>952</v>
      </c>
      <c r="SGZ52" s="285" t="s">
        <v>981</v>
      </c>
      <c r="SHA52" s="294" t="s">
        <v>982</v>
      </c>
      <c r="SHB52" s="294" t="s">
        <v>983</v>
      </c>
      <c r="SHC52" s="284">
        <v>230000000</v>
      </c>
      <c r="SHD52" s="285" t="s">
        <v>1802</v>
      </c>
      <c r="SHE52" s="286" t="s">
        <v>933</v>
      </c>
      <c r="SHF52" s="286" t="s">
        <v>980</v>
      </c>
      <c r="SHG52" s="285" t="s">
        <v>952</v>
      </c>
      <c r="SHH52" s="285" t="s">
        <v>981</v>
      </c>
      <c r="SHI52" s="294" t="s">
        <v>982</v>
      </c>
      <c r="SHJ52" s="294" t="s">
        <v>983</v>
      </c>
      <c r="SHK52" s="284">
        <v>230000000</v>
      </c>
      <c r="SHL52" s="285" t="s">
        <v>1802</v>
      </c>
      <c r="SHM52" s="286" t="s">
        <v>933</v>
      </c>
      <c r="SHN52" s="286" t="s">
        <v>980</v>
      </c>
      <c r="SHO52" s="285" t="s">
        <v>952</v>
      </c>
      <c r="SHP52" s="285" t="s">
        <v>981</v>
      </c>
      <c r="SHQ52" s="294" t="s">
        <v>982</v>
      </c>
      <c r="SHR52" s="294" t="s">
        <v>983</v>
      </c>
      <c r="SHS52" s="284">
        <v>230000000</v>
      </c>
      <c r="SHT52" s="285" t="s">
        <v>1802</v>
      </c>
      <c r="SHU52" s="286" t="s">
        <v>933</v>
      </c>
      <c r="SHV52" s="286" t="s">
        <v>980</v>
      </c>
      <c r="SHW52" s="285" t="s">
        <v>952</v>
      </c>
      <c r="SHX52" s="285" t="s">
        <v>981</v>
      </c>
      <c r="SHY52" s="294" t="s">
        <v>982</v>
      </c>
      <c r="SHZ52" s="294" t="s">
        <v>983</v>
      </c>
      <c r="SIA52" s="284">
        <v>230000000</v>
      </c>
      <c r="SIB52" s="285" t="s">
        <v>1802</v>
      </c>
      <c r="SIC52" s="286" t="s">
        <v>933</v>
      </c>
      <c r="SID52" s="286" t="s">
        <v>980</v>
      </c>
      <c r="SIE52" s="285" t="s">
        <v>952</v>
      </c>
      <c r="SIF52" s="285" t="s">
        <v>981</v>
      </c>
      <c r="SIG52" s="294" t="s">
        <v>982</v>
      </c>
      <c r="SIH52" s="294" t="s">
        <v>983</v>
      </c>
      <c r="SII52" s="284">
        <v>230000000</v>
      </c>
      <c r="SIJ52" s="285" t="s">
        <v>1802</v>
      </c>
      <c r="SIK52" s="286" t="s">
        <v>933</v>
      </c>
      <c r="SIL52" s="286" t="s">
        <v>980</v>
      </c>
      <c r="SIM52" s="285" t="s">
        <v>952</v>
      </c>
      <c r="SIN52" s="285" t="s">
        <v>981</v>
      </c>
      <c r="SIO52" s="294" t="s">
        <v>982</v>
      </c>
      <c r="SIP52" s="294" t="s">
        <v>983</v>
      </c>
      <c r="SIQ52" s="284">
        <v>230000000</v>
      </c>
      <c r="SIR52" s="285" t="s">
        <v>1802</v>
      </c>
      <c r="SIS52" s="286" t="s">
        <v>933</v>
      </c>
      <c r="SIT52" s="286" t="s">
        <v>980</v>
      </c>
      <c r="SIU52" s="285" t="s">
        <v>952</v>
      </c>
      <c r="SIV52" s="285" t="s">
        <v>981</v>
      </c>
      <c r="SIW52" s="294" t="s">
        <v>982</v>
      </c>
      <c r="SIX52" s="294" t="s">
        <v>983</v>
      </c>
      <c r="SIY52" s="284">
        <v>230000000</v>
      </c>
      <c r="SIZ52" s="285" t="s">
        <v>1802</v>
      </c>
      <c r="SJA52" s="286" t="s">
        <v>933</v>
      </c>
      <c r="SJB52" s="286" t="s">
        <v>980</v>
      </c>
      <c r="SJC52" s="285" t="s">
        <v>952</v>
      </c>
      <c r="SJD52" s="285" t="s">
        <v>981</v>
      </c>
      <c r="SJE52" s="294" t="s">
        <v>982</v>
      </c>
      <c r="SJF52" s="294" t="s">
        <v>983</v>
      </c>
      <c r="SJG52" s="284">
        <v>230000000</v>
      </c>
      <c r="SJH52" s="285" t="s">
        <v>1802</v>
      </c>
      <c r="SJI52" s="286" t="s">
        <v>933</v>
      </c>
      <c r="SJJ52" s="286" t="s">
        <v>980</v>
      </c>
      <c r="SJK52" s="285" t="s">
        <v>952</v>
      </c>
      <c r="SJL52" s="285" t="s">
        <v>981</v>
      </c>
      <c r="SJM52" s="294" t="s">
        <v>982</v>
      </c>
      <c r="SJN52" s="294" t="s">
        <v>983</v>
      </c>
      <c r="SJO52" s="284">
        <v>230000000</v>
      </c>
      <c r="SJP52" s="285" t="s">
        <v>1802</v>
      </c>
      <c r="SJQ52" s="286" t="s">
        <v>933</v>
      </c>
      <c r="SJR52" s="286" t="s">
        <v>980</v>
      </c>
      <c r="SJS52" s="285" t="s">
        <v>952</v>
      </c>
      <c r="SJT52" s="285" t="s">
        <v>981</v>
      </c>
      <c r="SJU52" s="294" t="s">
        <v>982</v>
      </c>
      <c r="SJV52" s="294" t="s">
        <v>983</v>
      </c>
      <c r="SJW52" s="284">
        <v>230000000</v>
      </c>
      <c r="SJX52" s="285" t="s">
        <v>1802</v>
      </c>
      <c r="SJY52" s="286" t="s">
        <v>933</v>
      </c>
      <c r="SJZ52" s="286" t="s">
        <v>980</v>
      </c>
      <c r="SKA52" s="285" t="s">
        <v>952</v>
      </c>
      <c r="SKB52" s="285" t="s">
        <v>981</v>
      </c>
      <c r="SKC52" s="294" t="s">
        <v>982</v>
      </c>
      <c r="SKD52" s="294" t="s">
        <v>983</v>
      </c>
      <c r="SKE52" s="284">
        <v>230000000</v>
      </c>
      <c r="SKF52" s="285" t="s">
        <v>1802</v>
      </c>
      <c r="SKG52" s="286" t="s">
        <v>933</v>
      </c>
      <c r="SKH52" s="286" t="s">
        <v>980</v>
      </c>
      <c r="SKI52" s="285" t="s">
        <v>952</v>
      </c>
      <c r="SKJ52" s="285" t="s">
        <v>981</v>
      </c>
      <c r="SKK52" s="294" t="s">
        <v>982</v>
      </c>
      <c r="SKL52" s="294" t="s">
        <v>983</v>
      </c>
      <c r="SKM52" s="284">
        <v>230000000</v>
      </c>
      <c r="SKN52" s="285" t="s">
        <v>1802</v>
      </c>
      <c r="SKO52" s="286" t="s">
        <v>933</v>
      </c>
      <c r="SKP52" s="286" t="s">
        <v>980</v>
      </c>
      <c r="SKQ52" s="285" t="s">
        <v>952</v>
      </c>
      <c r="SKR52" s="285" t="s">
        <v>981</v>
      </c>
      <c r="SKS52" s="294" t="s">
        <v>982</v>
      </c>
      <c r="SKT52" s="294" t="s">
        <v>983</v>
      </c>
      <c r="SKU52" s="284">
        <v>230000000</v>
      </c>
      <c r="SKV52" s="285" t="s">
        <v>1802</v>
      </c>
      <c r="SKW52" s="286" t="s">
        <v>933</v>
      </c>
      <c r="SKX52" s="286" t="s">
        <v>980</v>
      </c>
      <c r="SKY52" s="285" t="s">
        <v>952</v>
      </c>
      <c r="SKZ52" s="285" t="s">
        <v>981</v>
      </c>
      <c r="SLA52" s="294" t="s">
        <v>982</v>
      </c>
      <c r="SLB52" s="294" t="s">
        <v>983</v>
      </c>
      <c r="SLC52" s="284">
        <v>230000000</v>
      </c>
      <c r="SLD52" s="285" t="s">
        <v>1802</v>
      </c>
      <c r="SLE52" s="286" t="s">
        <v>933</v>
      </c>
      <c r="SLF52" s="286" t="s">
        <v>980</v>
      </c>
      <c r="SLG52" s="285" t="s">
        <v>952</v>
      </c>
      <c r="SLH52" s="285" t="s">
        <v>981</v>
      </c>
      <c r="SLI52" s="294" t="s">
        <v>982</v>
      </c>
      <c r="SLJ52" s="294" t="s">
        <v>983</v>
      </c>
      <c r="SLK52" s="284">
        <v>230000000</v>
      </c>
      <c r="SLL52" s="285" t="s">
        <v>1802</v>
      </c>
      <c r="SLM52" s="286" t="s">
        <v>933</v>
      </c>
      <c r="SLN52" s="286" t="s">
        <v>980</v>
      </c>
      <c r="SLO52" s="285" t="s">
        <v>952</v>
      </c>
      <c r="SLP52" s="285" t="s">
        <v>981</v>
      </c>
      <c r="SLQ52" s="294" t="s">
        <v>982</v>
      </c>
      <c r="SLR52" s="294" t="s">
        <v>983</v>
      </c>
      <c r="SLS52" s="284">
        <v>230000000</v>
      </c>
      <c r="SLT52" s="285" t="s">
        <v>1802</v>
      </c>
      <c r="SLU52" s="286" t="s">
        <v>933</v>
      </c>
      <c r="SLV52" s="286" t="s">
        <v>980</v>
      </c>
      <c r="SLW52" s="285" t="s">
        <v>952</v>
      </c>
      <c r="SLX52" s="285" t="s">
        <v>981</v>
      </c>
      <c r="SLY52" s="294" t="s">
        <v>982</v>
      </c>
      <c r="SLZ52" s="294" t="s">
        <v>983</v>
      </c>
      <c r="SMA52" s="284">
        <v>230000000</v>
      </c>
      <c r="SMB52" s="285" t="s">
        <v>1802</v>
      </c>
      <c r="SMC52" s="286" t="s">
        <v>933</v>
      </c>
      <c r="SMD52" s="286" t="s">
        <v>980</v>
      </c>
      <c r="SME52" s="285" t="s">
        <v>952</v>
      </c>
      <c r="SMF52" s="285" t="s">
        <v>981</v>
      </c>
      <c r="SMG52" s="294" t="s">
        <v>982</v>
      </c>
      <c r="SMH52" s="294" t="s">
        <v>983</v>
      </c>
      <c r="SMI52" s="284">
        <v>230000000</v>
      </c>
      <c r="SMJ52" s="285" t="s">
        <v>1802</v>
      </c>
      <c r="SMK52" s="286" t="s">
        <v>933</v>
      </c>
      <c r="SML52" s="286" t="s">
        <v>980</v>
      </c>
      <c r="SMM52" s="285" t="s">
        <v>952</v>
      </c>
      <c r="SMN52" s="285" t="s">
        <v>981</v>
      </c>
      <c r="SMO52" s="294" t="s">
        <v>982</v>
      </c>
      <c r="SMP52" s="294" t="s">
        <v>983</v>
      </c>
      <c r="SMQ52" s="284">
        <v>230000000</v>
      </c>
      <c r="SMR52" s="285" t="s">
        <v>1802</v>
      </c>
      <c r="SMS52" s="286" t="s">
        <v>933</v>
      </c>
      <c r="SMT52" s="286" t="s">
        <v>980</v>
      </c>
      <c r="SMU52" s="285" t="s">
        <v>952</v>
      </c>
      <c r="SMV52" s="285" t="s">
        <v>981</v>
      </c>
      <c r="SMW52" s="294" t="s">
        <v>982</v>
      </c>
      <c r="SMX52" s="294" t="s">
        <v>983</v>
      </c>
      <c r="SMY52" s="284">
        <v>230000000</v>
      </c>
      <c r="SMZ52" s="285" t="s">
        <v>1802</v>
      </c>
      <c r="SNA52" s="286" t="s">
        <v>933</v>
      </c>
      <c r="SNB52" s="286" t="s">
        <v>980</v>
      </c>
      <c r="SNC52" s="285" t="s">
        <v>952</v>
      </c>
      <c r="SND52" s="285" t="s">
        <v>981</v>
      </c>
      <c r="SNE52" s="294" t="s">
        <v>982</v>
      </c>
      <c r="SNF52" s="294" t="s">
        <v>983</v>
      </c>
      <c r="SNG52" s="284">
        <v>230000000</v>
      </c>
      <c r="SNH52" s="285" t="s">
        <v>1802</v>
      </c>
      <c r="SNI52" s="286" t="s">
        <v>933</v>
      </c>
      <c r="SNJ52" s="286" t="s">
        <v>980</v>
      </c>
      <c r="SNK52" s="285" t="s">
        <v>952</v>
      </c>
      <c r="SNL52" s="285" t="s">
        <v>981</v>
      </c>
      <c r="SNM52" s="294" t="s">
        <v>982</v>
      </c>
      <c r="SNN52" s="294" t="s">
        <v>983</v>
      </c>
      <c r="SNO52" s="284">
        <v>230000000</v>
      </c>
      <c r="SNP52" s="285" t="s">
        <v>1802</v>
      </c>
      <c r="SNQ52" s="286" t="s">
        <v>933</v>
      </c>
      <c r="SNR52" s="286" t="s">
        <v>980</v>
      </c>
      <c r="SNS52" s="285" t="s">
        <v>952</v>
      </c>
      <c r="SNT52" s="285" t="s">
        <v>981</v>
      </c>
      <c r="SNU52" s="294" t="s">
        <v>982</v>
      </c>
      <c r="SNV52" s="294" t="s">
        <v>983</v>
      </c>
      <c r="SNW52" s="284">
        <v>230000000</v>
      </c>
      <c r="SNX52" s="285" t="s">
        <v>1802</v>
      </c>
      <c r="SNY52" s="286" t="s">
        <v>933</v>
      </c>
      <c r="SNZ52" s="286" t="s">
        <v>980</v>
      </c>
      <c r="SOA52" s="285" t="s">
        <v>952</v>
      </c>
      <c r="SOB52" s="285" t="s">
        <v>981</v>
      </c>
      <c r="SOC52" s="294" t="s">
        <v>982</v>
      </c>
      <c r="SOD52" s="294" t="s">
        <v>983</v>
      </c>
      <c r="SOE52" s="284">
        <v>230000000</v>
      </c>
      <c r="SOF52" s="285" t="s">
        <v>1802</v>
      </c>
      <c r="SOG52" s="286" t="s">
        <v>933</v>
      </c>
      <c r="SOH52" s="286" t="s">
        <v>980</v>
      </c>
      <c r="SOI52" s="285" t="s">
        <v>952</v>
      </c>
      <c r="SOJ52" s="285" t="s">
        <v>981</v>
      </c>
      <c r="SOK52" s="294" t="s">
        <v>982</v>
      </c>
      <c r="SOL52" s="294" t="s">
        <v>983</v>
      </c>
      <c r="SOM52" s="284">
        <v>230000000</v>
      </c>
      <c r="SON52" s="285" t="s">
        <v>1802</v>
      </c>
      <c r="SOO52" s="286" t="s">
        <v>933</v>
      </c>
      <c r="SOP52" s="286" t="s">
        <v>980</v>
      </c>
      <c r="SOQ52" s="285" t="s">
        <v>952</v>
      </c>
      <c r="SOR52" s="285" t="s">
        <v>981</v>
      </c>
      <c r="SOS52" s="294" t="s">
        <v>982</v>
      </c>
      <c r="SOT52" s="294" t="s">
        <v>983</v>
      </c>
      <c r="SOU52" s="284">
        <v>230000000</v>
      </c>
      <c r="SOV52" s="285" t="s">
        <v>1802</v>
      </c>
      <c r="SOW52" s="286" t="s">
        <v>933</v>
      </c>
      <c r="SOX52" s="286" t="s">
        <v>980</v>
      </c>
      <c r="SOY52" s="285" t="s">
        <v>952</v>
      </c>
      <c r="SOZ52" s="285" t="s">
        <v>981</v>
      </c>
      <c r="SPA52" s="294" t="s">
        <v>982</v>
      </c>
      <c r="SPB52" s="294" t="s">
        <v>983</v>
      </c>
      <c r="SPC52" s="284">
        <v>230000000</v>
      </c>
      <c r="SPD52" s="285" t="s">
        <v>1802</v>
      </c>
      <c r="SPE52" s="286" t="s">
        <v>933</v>
      </c>
      <c r="SPF52" s="286" t="s">
        <v>980</v>
      </c>
      <c r="SPG52" s="285" t="s">
        <v>952</v>
      </c>
      <c r="SPH52" s="285" t="s">
        <v>981</v>
      </c>
      <c r="SPI52" s="294" t="s">
        <v>982</v>
      </c>
      <c r="SPJ52" s="294" t="s">
        <v>983</v>
      </c>
      <c r="SPK52" s="284">
        <v>230000000</v>
      </c>
      <c r="SPL52" s="285" t="s">
        <v>1802</v>
      </c>
      <c r="SPM52" s="286" t="s">
        <v>933</v>
      </c>
      <c r="SPN52" s="286" t="s">
        <v>980</v>
      </c>
      <c r="SPO52" s="285" t="s">
        <v>952</v>
      </c>
      <c r="SPP52" s="285" t="s">
        <v>981</v>
      </c>
      <c r="SPQ52" s="294" t="s">
        <v>982</v>
      </c>
      <c r="SPR52" s="294" t="s">
        <v>983</v>
      </c>
      <c r="SPS52" s="284">
        <v>230000000</v>
      </c>
      <c r="SPT52" s="285" t="s">
        <v>1802</v>
      </c>
      <c r="SPU52" s="286" t="s">
        <v>933</v>
      </c>
      <c r="SPV52" s="286" t="s">
        <v>980</v>
      </c>
      <c r="SPW52" s="285" t="s">
        <v>952</v>
      </c>
      <c r="SPX52" s="285" t="s">
        <v>981</v>
      </c>
      <c r="SPY52" s="294" t="s">
        <v>982</v>
      </c>
      <c r="SPZ52" s="294" t="s">
        <v>983</v>
      </c>
      <c r="SQA52" s="284">
        <v>230000000</v>
      </c>
      <c r="SQB52" s="285" t="s">
        <v>1802</v>
      </c>
      <c r="SQC52" s="286" t="s">
        <v>933</v>
      </c>
      <c r="SQD52" s="286" t="s">
        <v>980</v>
      </c>
      <c r="SQE52" s="285" t="s">
        <v>952</v>
      </c>
      <c r="SQF52" s="285" t="s">
        <v>981</v>
      </c>
      <c r="SQG52" s="294" t="s">
        <v>982</v>
      </c>
      <c r="SQH52" s="294" t="s">
        <v>983</v>
      </c>
      <c r="SQI52" s="284">
        <v>230000000</v>
      </c>
      <c r="SQJ52" s="285" t="s">
        <v>1802</v>
      </c>
      <c r="SQK52" s="286" t="s">
        <v>933</v>
      </c>
      <c r="SQL52" s="286" t="s">
        <v>980</v>
      </c>
      <c r="SQM52" s="285" t="s">
        <v>952</v>
      </c>
      <c r="SQN52" s="285" t="s">
        <v>981</v>
      </c>
      <c r="SQO52" s="294" t="s">
        <v>982</v>
      </c>
      <c r="SQP52" s="294" t="s">
        <v>983</v>
      </c>
      <c r="SQQ52" s="284">
        <v>230000000</v>
      </c>
      <c r="SQR52" s="285" t="s">
        <v>1802</v>
      </c>
      <c r="SQS52" s="286" t="s">
        <v>933</v>
      </c>
      <c r="SQT52" s="286" t="s">
        <v>980</v>
      </c>
      <c r="SQU52" s="285" t="s">
        <v>952</v>
      </c>
      <c r="SQV52" s="285" t="s">
        <v>981</v>
      </c>
      <c r="SQW52" s="294" t="s">
        <v>982</v>
      </c>
      <c r="SQX52" s="294" t="s">
        <v>983</v>
      </c>
      <c r="SQY52" s="284">
        <v>230000000</v>
      </c>
      <c r="SQZ52" s="285" t="s">
        <v>1802</v>
      </c>
      <c r="SRA52" s="286" t="s">
        <v>933</v>
      </c>
      <c r="SRB52" s="286" t="s">
        <v>980</v>
      </c>
      <c r="SRC52" s="285" t="s">
        <v>952</v>
      </c>
      <c r="SRD52" s="285" t="s">
        <v>981</v>
      </c>
      <c r="SRE52" s="294" t="s">
        <v>982</v>
      </c>
      <c r="SRF52" s="294" t="s">
        <v>983</v>
      </c>
      <c r="SRG52" s="284">
        <v>230000000</v>
      </c>
      <c r="SRH52" s="285" t="s">
        <v>1802</v>
      </c>
      <c r="SRI52" s="286" t="s">
        <v>933</v>
      </c>
      <c r="SRJ52" s="286" t="s">
        <v>980</v>
      </c>
      <c r="SRK52" s="285" t="s">
        <v>952</v>
      </c>
      <c r="SRL52" s="285" t="s">
        <v>981</v>
      </c>
      <c r="SRM52" s="294" t="s">
        <v>982</v>
      </c>
      <c r="SRN52" s="294" t="s">
        <v>983</v>
      </c>
      <c r="SRO52" s="284">
        <v>230000000</v>
      </c>
      <c r="SRP52" s="285" t="s">
        <v>1802</v>
      </c>
      <c r="SRQ52" s="286" t="s">
        <v>933</v>
      </c>
      <c r="SRR52" s="286" t="s">
        <v>980</v>
      </c>
      <c r="SRS52" s="285" t="s">
        <v>952</v>
      </c>
      <c r="SRT52" s="285" t="s">
        <v>981</v>
      </c>
      <c r="SRU52" s="294" t="s">
        <v>982</v>
      </c>
      <c r="SRV52" s="294" t="s">
        <v>983</v>
      </c>
      <c r="SRW52" s="284">
        <v>230000000</v>
      </c>
      <c r="SRX52" s="285" t="s">
        <v>1802</v>
      </c>
      <c r="SRY52" s="286" t="s">
        <v>933</v>
      </c>
      <c r="SRZ52" s="286" t="s">
        <v>980</v>
      </c>
      <c r="SSA52" s="285" t="s">
        <v>952</v>
      </c>
      <c r="SSB52" s="285" t="s">
        <v>981</v>
      </c>
      <c r="SSC52" s="294" t="s">
        <v>982</v>
      </c>
      <c r="SSD52" s="294" t="s">
        <v>983</v>
      </c>
      <c r="SSE52" s="284">
        <v>230000000</v>
      </c>
      <c r="SSF52" s="285" t="s">
        <v>1802</v>
      </c>
      <c r="SSG52" s="286" t="s">
        <v>933</v>
      </c>
      <c r="SSH52" s="286" t="s">
        <v>980</v>
      </c>
      <c r="SSI52" s="285" t="s">
        <v>952</v>
      </c>
      <c r="SSJ52" s="285" t="s">
        <v>981</v>
      </c>
      <c r="SSK52" s="294" t="s">
        <v>982</v>
      </c>
      <c r="SSL52" s="294" t="s">
        <v>983</v>
      </c>
      <c r="SSM52" s="284">
        <v>230000000</v>
      </c>
      <c r="SSN52" s="285" t="s">
        <v>1802</v>
      </c>
      <c r="SSO52" s="286" t="s">
        <v>933</v>
      </c>
      <c r="SSP52" s="286" t="s">
        <v>980</v>
      </c>
      <c r="SSQ52" s="285" t="s">
        <v>952</v>
      </c>
      <c r="SSR52" s="285" t="s">
        <v>981</v>
      </c>
      <c r="SSS52" s="294" t="s">
        <v>982</v>
      </c>
      <c r="SST52" s="294" t="s">
        <v>983</v>
      </c>
      <c r="SSU52" s="284">
        <v>230000000</v>
      </c>
      <c r="SSV52" s="285" t="s">
        <v>1802</v>
      </c>
      <c r="SSW52" s="286" t="s">
        <v>933</v>
      </c>
      <c r="SSX52" s="286" t="s">
        <v>980</v>
      </c>
      <c r="SSY52" s="285" t="s">
        <v>952</v>
      </c>
      <c r="SSZ52" s="285" t="s">
        <v>981</v>
      </c>
      <c r="STA52" s="294" t="s">
        <v>982</v>
      </c>
      <c r="STB52" s="294" t="s">
        <v>983</v>
      </c>
      <c r="STC52" s="284">
        <v>230000000</v>
      </c>
      <c r="STD52" s="285" t="s">
        <v>1802</v>
      </c>
      <c r="STE52" s="286" t="s">
        <v>933</v>
      </c>
      <c r="STF52" s="286" t="s">
        <v>980</v>
      </c>
      <c r="STG52" s="285" t="s">
        <v>952</v>
      </c>
      <c r="STH52" s="285" t="s">
        <v>981</v>
      </c>
      <c r="STI52" s="294" t="s">
        <v>982</v>
      </c>
      <c r="STJ52" s="294" t="s">
        <v>983</v>
      </c>
      <c r="STK52" s="284">
        <v>230000000</v>
      </c>
      <c r="STL52" s="285" t="s">
        <v>1802</v>
      </c>
      <c r="STM52" s="286" t="s">
        <v>933</v>
      </c>
      <c r="STN52" s="286" t="s">
        <v>980</v>
      </c>
      <c r="STO52" s="285" t="s">
        <v>952</v>
      </c>
      <c r="STP52" s="285" t="s">
        <v>981</v>
      </c>
      <c r="STQ52" s="294" t="s">
        <v>982</v>
      </c>
      <c r="STR52" s="294" t="s">
        <v>983</v>
      </c>
      <c r="STS52" s="284">
        <v>230000000</v>
      </c>
      <c r="STT52" s="285" t="s">
        <v>1802</v>
      </c>
      <c r="STU52" s="286" t="s">
        <v>933</v>
      </c>
      <c r="STV52" s="286" t="s">
        <v>980</v>
      </c>
      <c r="STW52" s="285" t="s">
        <v>952</v>
      </c>
      <c r="STX52" s="285" t="s">
        <v>981</v>
      </c>
      <c r="STY52" s="294" t="s">
        <v>982</v>
      </c>
      <c r="STZ52" s="294" t="s">
        <v>983</v>
      </c>
      <c r="SUA52" s="284">
        <v>230000000</v>
      </c>
      <c r="SUB52" s="285" t="s">
        <v>1802</v>
      </c>
      <c r="SUC52" s="286" t="s">
        <v>933</v>
      </c>
      <c r="SUD52" s="286" t="s">
        <v>980</v>
      </c>
      <c r="SUE52" s="285" t="s">
        <v>952</v>
      </c>
      <c r="SUF52" s="285" t="s">
        <v>981</v>
      </c>
      <c r="SUG52" s="294" t="s">
        <v>982</v>
      </c>
      <c r="SUH52" s="294" t="s">
        <v>983</v>
      </c>
      <c r="SUI52" s="284">
        <v>230000000</v>
      </c>
      <c r="SUJ52" s="285" t="s">
        <v>1802</v>
      </c>
      <c r="SUK52" s="286" t="s">
        <v>933</v>
      </c>
      <c r="SUL52" s="286" t="s">
        <v>980</v>
      </c>
      <c r="SUM52" s="285" t="s">
        <v>952</v>
      </c>
      <c r="SUN52" s="285" t="s">
        <v>981</v>
      </c>
      <c r="SUO52" s="294" t="s">
        <v>982</v>
      </c>
      <c r="SUP52" s="294" t="s">
        <v>983</v>
      </c>
      <c r="SUQ52" s="284">
        <v>230000000</v>
      </c>
      <c r="SUR52" s="285" t="s">
        <v>1802</v>
      </c>
      <c r="SUS52" s="286" t="s">
        <v>933</v>
      </c>
      <c r="SUT52" s="286" t="s">
        <v>980</v>
      </c>
      <c r="SUU52" s="285" t="s">
        <v>952</v>
      </c>
      <c r="SUV52" s="285" t="s">
        <v>981</v>
      </c>
      <c r="SUW52" s="294" t="s">
        <v>982</v>
      </c>
      <c r="SUX52" s="294" t="s">
        <v>983</v>
      </c>
      <c r="SUY52" s="284">
        <v>230000000</v>
      </c>
      <c r="SUZ52" s="285" t="s">
        <v>1802</v>
      </c>
      <c r="SVA52" s="286" t="s">
        <v>933</v>
      </c>
      <c r="SVB52" s="286" t="s">
        <v>980</v>
      </c>
      <c r="SVC52" s="285" t="s">
        <v>952</v>
      </c>
      <c r="SVD52" s="285" t="s">
        <v>981</v>
      </c>
      <c r="SVE52" s="294" t="s">
        <v>982</v>
      </c>
      <c r="SVF52" s="294" t="s">
        <v>983</v>
      </c>
      <c r="SVG52" s="284">
        <v>230000000</v>
      </c>
      <c r="SVH52" s="285" t="s">
        <v>1802</v>
      </c>
      <c r="SVI52" s="286" t="s">
        <v>933</v>
      </c>
      <c r="SVJ52" s="286" t="s">
        <v>980</v>
      </c>
      <c r="SVK52" s="285" t="s">
        <v>952</v>
      </c>
      <c r="SVL52" s="285" t="s">
        <v>981</v>
      </c>
      <c r="SVM52" s="294" t="s">
        <v>982</v>
      </c>
      <c r="SVN52" s="294" t="s">
        <v>983</v>
      </c>
      <c r="SVO52" s="284">
        <v>230000000</v>
      </c>
      <c r="SVP52" s="285" t="s">
        <v>1802</v>
      </c>
      <c r="SVQ52" s="286" t="s">
        <v>933</v>
      </c>
      <c r="SVR52" s="286" t="s">
        <v>980</v>
      </c>
      <c r="SVS52" s="285" t="s">
        <v>952</v>
      </c>
      <c r="SVT52" s="285" t="s">
        <v>981</v>
      </c>
      <c r="SVU52" s="294" t="s">
        <v>982</v>
      </c>
      <c r="SVV52" s="294" t="s">
        <v>983</v>
      </c>
      <c r="SVW52" s="284">
        <v>230000000</v>
      </c>
      <c r="SVX52" s="285" t="s">
        <v>1802</v>
      </c>
      <c r="SVY52" s="286" t="s">
        <v>933</v>
      </c>
      <c r="SVZ52" s="286" t="s">
        <v>980</v>
      </c>
      <c r="SWA52" s="285" t="s">
        <v>952</v>
      </c>
      <c r="SWB52" s="285" t="s">
        <v>981</v>
      </c>
      <c r="SWC52" s="294" t="s">
        <v>982</v>
      </c>
      <c r="SWD52" s="294" t="s">
        <v>983</v>
      </c>
      <c r="SWE52" s="284">
        <v>230000000</v>
      </c>
      <c r="SWF52" s="285" t="s">
        <v>1802</v>
      </c>
      <c r="SWG52" s="286" t="s">
        <v>933</v>
      </c>
      <c r="SWH52" s="286" t="s">
        <v>980</v>
      </c>
      <c r="SWI52" s="285" t="s">
        <v>952</v>
      </c>
      <c r="SWJ52" s="285" t="s">
        <v>981</v>
      </c>
      <c r="SWK52" s="294" t="s">
        <v>982</v>
      </c>
      <c r="SWL52" s="294" t="s">
        <v>983</v>
      </c>
      <c r="SWM52" s="284">
        <v>230000000</v>
      </c>
      <c r="SWN52" s="285" t="s">
        <v>1802</v>
      </c>
      <c r="SWO52" s="286" t="s">
        <v>933</v>
      </c>
      <c r="SWP52" s="286" t="s">
        <v>980</v>
      </c>
      <c r="SWQ52" s="285" t="s">
        <v>952</v>
      </c>
      <c r="SWR52" s="285" t="s">
        <v>981</v>
      </c>
      <c r="SWS52" s="294" t="s">
        <v>982</v>
      </c>
      <c r="SWT52" s="294" t="s">
        <v>983</v>
      </c>
      <c r="SWU52" s="284">
        <v>230000000</v>
      </c>
      <c r="SWV52" s="285" t="s">
        <v>1802</v>
      </c>
      <c r="SWW52" s="286" t="s">
        <v>933</v>
      </c>
      <c r="SWX52" s="286" t="s">
        <v>980</v>
      </c>
      <c r="SWY52" s="285" t="s">
        <v>952</v>
      </c>
      <c r="SWZ52" s="285" t="s">
        <v>981</v>
      </c>
      <c r="SXA52" s="294" t="s">
        <v>982</v>
      </c>
      <c r="SXB52" s="294" t="s">
        <v>983</v>
      </c>
      <c r="SXC52" s="284">
        <v>230000000</v>
      </c>
      <c r="SXD52" s="285" t="s">
        <v>1802</v>
      </c>
      <c r="SXE52" s="286" t="s">
        <v>933</v>
      </c>
      <c r="SXF52" s="286" t="s">
        <v>980</v>
      </c>
      <c r="SXG52" s="285" t="s">
        <v>952</v>
      </c>
      <c r="SXH52" s="285" t="s">
        <v>981</v>
      </c>
      <c r="SXI52" s="294" t="s">
        <v>982</v>
      </c>
      <c r="SXJ52" s="294" t="s">
        <v>983</v>
      </c>
      <c r="SXK52" s="284">
        <v>230000000</v>
      </c>
      <c r="SXL52" s="285" t="s">
        <v>1802</v>
      </c>
      <c r="SXM52" s="286" t="s">
        <v>933</v>
      </c>
      <c r="SXN52" s="286" t="s">
        <v>980</v>
      </c>
      <c r="SXO52" s="285" t="s">
        <v>952</v>
      </c>
      <c r="SXP52" s="285" t="s">
        <v>981</v>
      </c>
      <c r="SXQ52" s="294" t="s">
        <v>982</v>
      </c>
      <c r="SXR52" s="294" t="s">
        <v>983</v>
      </c>
      <c r="SXS52" s="284">
        <v>230000000</v>
      </c>
      <c r="SXT52" s="285" t="s">
        <v>1802</v>
      </c>
      <c r="SXU52" s="286" t="s">
        <v>933</v>
      </c>
      <c r="SXV52" s="286" t="s">
        <v>980</v>
      </c>
      <c r="SXW52" s="285" t="s">
        <v>952</v>
      </c>
      <c r="SXX52" s="285" t="s">
        <v>981</v>
      </c>
      <c r="SXY52" s="294" t="s">
        <v>982</v>
      </c>
      <c r="SXZ52" s="294" t="s">
        <v>983</v>
      </c>
      <c r="SYA52" s="284">
        <v>230000000</v>
      </c>
      <c r="SYB52" s="285" t="s">
        <v>1802</v>
      </c>
      <c r="SYC52" s="286" t="s">
        <v>933</v>
      </c>
      <c r="SYD52" s="286" t="s">
        <v>980</v>
      </c>
      <c r="SYE52" s="285" t="s">
        <v>952</v>
      </c>
      <c r="SYF52" s="285" t="s">
        <v>981</v>
      </c>
      <c r="SYG52" s="294" t="s">
        <v>982</v>
      </c>
      <c r="SYH52" s="294" t="s">
        <v>983</v>
      </c>
      <c r="SYI52" s="284">
        <v>230000000</v>
      </c>
      <c r="SYJ52" s="285" t="s">
        <v>1802</v>
      </c>
      <c r="SYK52" s="286" t="s">
        <v>933</v>
      </c>
      <c r="SYL52" s="286" t="s">
        <v>980</v>
      </c>
      <c r="SYM52" s="285" t="s">
        <v>952</v>
      </c>
      <c r="SYN52" s="285" t="s">
        <v>981</v>
      </c>
      <c r="SYO52" s="294" t="s">
        <v>982</v>
      </c>
      <c r="SYP52" s="294" t="s">
        <v>983</v>
      </c>
      <c r="SYQ52" s="284">
        <v>230000000</v>
      </c>
      <c r="SYR52" s="285" t="s">
        <v>1802</v>
      </c>
      <c r="SYS52" s="286" t="s">
        <v>933</v>
      </c>
      <c r="SYT52" s="286" t="s">
        <v>980</v>
      </c>
      <c r="SYU52" s="285" t="s">
        <v>952</v>
      </c>
      <c r="SYV52" s="285" t="s">
        <v>981</v>
      </c>
      <c r="SYW52" s="294" t="s">
        <v>982</v>
      </c>
      <c r="SYX52" s="294" t="s">
        <v>983</v>
      </c>
      <c r="SYY52" s="284">
        <v>230000000</v>
      </c>
      <c r="SYZ52" s="285" t="s">
        <v>1802</v>
      </c>
      <c r="SZA52" s="286" t="s">
        <v>933</v>
      </c>
      <c r="SZB52" s="286" t="s">
        <v>980</v>
      </c>
      <c r="SZC52" s="285" t="s">
        <v>952</v>
      </c>
      <c r="SZD52" s="285" t="s">
        <v>981</v>
      </c>
      <c r="SZE52" s="294" t="s">
        <v>982</v>
      </c>
      <c r="SZF52" s="294" t="s">
        <v>983</v>
      </c>
      <c r="SZG52" s="284">
        <v>230000000</v>
      </c>
      <c r="SZH52" s="285" t="s">
        <v>1802</v>
      </c>
      <c r="SZI52" s="286" t="s">
        <v>933</v>
      </c>
      <c r="SZJ52" s="286" t="s">
        <v>980</v>
      </c>
      <c r="SZK52" s="285" t="s">
        <v>952</v>
      </c>
      <c r="SZL52" s="285" t="s">
        <v>981</v>
      </c>
      <c r="SZM52" s="294" t="s">
        <v>982</v>
      </c>
      <c r="SZN52" s="294" t="s">
        <v>983</v>
      </c>
      <c r="SZO52" s="284">
        <v>230000000</v>
      </c>
      <c r="SZP52" s="285" t="s">
        <v>1802</v>
      </c>
      <c r="SZQ52" s="286" t="s">
        <v>933</v>
      </c>
      <c r="SZR52" s="286" t="s">
        <v>980</v>
      </c>
      <c r="SZS52" s="285" t="s">
        <v>952</v>
      </c>
      <c r="SZT52" s="285" t="s">
        <v>981</v>
      </c>
      <c r="SZU52" s="294" t="s">
        <v>982</v>
      </c>
      <c r="SZV52" s="294" t="s">
        <v>983</v>
      </c>
      <c r="SZW52" s="284">
        <v>230000000</v>
      </c>
      <c r="SZX52" s="285" t="s">
        <v>1802</v>
      </c>
      <c r="SZY52" s="286" t="s">
        <v>933</v>
      </c>
      <c r="SZZ52" s="286" t="s">
        <v>980</v>
      </c>
      <c r="TAA52" s="285" t="s">
        <v>952</v>
      </c>
      <c r="TAB52" s="285" t="s">
        <v>981</v>
      </c>
      <c r="TAC52" s="294" t="s">
        <v>982</v>
      </c>
      <c r="TAD52" s="294" t="s">
        <v>983</v>
      </c>
      <c r="TAE52" s="284">
        <v>230000000</v>
      </c>
      <c r="TAF52" s="285" t="s">
        <v>1802</v>
      </c>
      <c r="TAG52" s="286" t="s">
        <v>933</v>
      </c>
      <c r="TAH52" s="286" t="s">
        <v>980</v>
      </c>
      <c r="TAI52" s="285" t="s">
        <v>952</v>
      </c>
      <c r="TAJ52" s="285" t="s">
        <v>981</v>
      </c>
      <c r="TAK52" s="294" t="s">
        <v>982</v>
      </c>
      <c r="TAL52" s="294" t="s">
        <v>983</v>
      </c>
      <c r="TAM52" s="284">
        <v>230000000</v>
      </c>
      <c r="TAN52" s="285" t="s">
        <v>1802</v>
      </c>
      <c r="TAO52" s="286" t="s">
        <v>933</v>
      </c>
      <c r="TAP52" s="286" t="s">
        <v>980</v>
      </c>
      <c r="TAQ52" s="285" t="s">
        <v>952</v>
      </c>
      <c r="TAR52" s="285" t="s">
        <v>981</v>
      </c>
      <c r="TAS52" s="294" t="s">
        <v>982</v>
      </c>
      <c r="TAT52" s="294" t="s">
        <v>983</v>
      </c>
      <c r="TAU52" s="284">
        <v>230000000</v>
      </c>
      <c r="TAV52" s="285" t="s">
        <v>1802</v>
      </c>
      <c r="TAW52" s="286" t="s">
        <v>933</v>
      </c>
      <c r="TAX52" s="286" t="s">
        <v>980</v>
      </c>
      <c r="TAY52" s="285" t="s">
        <v>952</v>
      </c>
      <c r="TAZ52" s="285" t="s">
        <v>981</v>
      </c>
      <c r="TBA52" s="294" t="s">
        <v>982</v>
      </c>
      <c r="TBB52" s="294" t="s">
        <v>983</v>
      </c>
      <c r="TBC52" s="284">
        <v>230000000</v>
      </c>
      <c r="TBD52" s="285" t="s">
        <v>1802</v>
      </c>
      <c r="TBE52" s="286" t="s">
        <v>933</v>
      </c>
      <c r="TBF52" s="286" t="s">
        <v>980</v>
      </c>
      <c r="TBG52" s="285" t="s">
        <v>952</v>
      </c>
      <c r="TBH52" s="285" t="s">
        <v>981</v>
      </c>
      <c r="TBI52" s="294" t="s">
        <v>982</v>
      </c>
      <c r="TBJ52" s="294" t="s">
        <v>983</v>
      </c>
      <c r="TBK52" s="284">
        <v>230000000</v>
      </c>
      <c r="TBL52" s="285" t="s">
        <v>1802</v>
      </c>
      <c r="TBM52" s="286" t="s">
        <v>933</v>
      </c>
      <c r="TBN52" s="286" t="s">
        <v>980</v>
      </c>
      <c r="TBO52" s="285" t="s">
        <v>952</v>
      </c>
      <c r="TBP52" s="285" t="s">
        <v>981</v>
      </c>
      <c r="TBQ52" s="294" t="s">
        <v>982</v>
      </c>
      <c r="TBR52" s="294" t="s">
        <v>983</v>
      </c>
      <c r="TBS52" s="284">
        <v>230000000</v>
      </c>
      <c r="TBT52" s="285" t="s">
        <v>1802</v>
      </c>
      <c r="TBU52" s="286" t="s">
        <v>933</v>
      </c>
      <c r="TBV52" s="286" t="s">
        <v>980</v>
      </c>
      <c r="TBW52" s="285" t="s">
        <v>952</v>
      </c>
      <c r="TBX52" s="285" t="s">
        <v>981</v>
      </c>
      <c r="TBY52" s="294" t="s">
        <v>982</v>
      </c>
      <c r="TBZ52" s="294" t="s">
        <v>983</v>
      </c>
      <c r="TCA52" s="284">
        <v>230000000</v>
      </c>
      <c r="TCB52" s="285" t="s">
        <v>1802</v>
      </c>
      <c r="TCC52" s="286" t="s">
        <v>933</v>
      </c>
      <c r="TCD52" s="286" t="s">
        <v>980</v>
      </c>
      <c r="TCE52" s="285" t="s">
        <v>952</v>
      </c>
      <c r="TCF52" s="285" t="s">
        <v>981</v>
      </c>
      <c r="TCG52" s="294" t="s">
        <v>982</v>
      </c>
      <c r="TCH52" s="294" t="s">
        <v>983</v>
      </c>
      <c r="TCI52" s="284">
        <v>230000000</v>
      </c>
      <c r="TCJ52" s="285" t="s">
        <v>1802</v>
      </c>
      <c r="TCK52" s="286" t="s">
        <v>933</v>
      </c>
      <c r="TCL52" s="286" t="s">
        <v>980</v>
      </c>
      <c r="TCM52" s="285" t="s">
        <v>952</v>
      </c>
      <c r="TCN52" s="285" t="s">
        <v>981</v>
      </c>
      <c r="TCO52" s="294" t="s">
        <v>982</v>
      </c>
      <c r="TCP52" s="294" t="s">
        <v>983</v>
      </c>
      <c r="TCQ52" s="284">
        <v>230000000</v>
      </c>
      <c r="TCR52" s="285" t="s">
        <v>1802</v>
      </c>
      <c r="TCS52" s="286" t="s">
        <v>933</v>
      </c>
      <c r="TCT52" s="286" t="s">
        <v>980</v>
      </c>
      <c r="TCU52" s="285" t="s">
        <v>952</v>
      </c>
      <c r="TCV52" s="285" t="s">
        <v>981</v>
      </c>
      <c r="TCW52" s="294" t="s">
        <v>982</v>
      </c>
      <c r="TCX52" s="294" t="s">
        <v>983</v>
      </c>
      <c r="TCY52" s="284">
        <v>230000000</v>
      </c>
      <c r="TCZ52" s="285" t="s">
        <v>1802</v>
      </c>
      <c r="TDA52" s="286" t="s">
        <v>933</v>
      </c>
      <c r="TDB52" s="286" t="s">
        <v>980</v>
      </c>
      <c r="TDC52" s="285" t="s">
        <v>952</v>
      </c>
      <c r="TDD52" s="285" t="s">
        <v>981</v>
      </c>
      <c r="TDE52" s="294" t="s">
        <v>982</v>
      </c>
      <c r="TDF52" s="294" t="s">
        <v>983</v>
      </c>
      <c r="TDG52" s="284">
        <v>230000000</v>
      </c>
      <c r="TDH52" s="285" t="s">
        <v>1802</v>
      </c>
      <c r="TDI52" s="286" t="s">
        <v>933</v>
      </c>
      <c r="TDJ52" s="286" t="s">
        <v>980</v>
      </c>
      <c r="TDK52" s="285" t="s">
        <v>952</v>
      </c>
      <c r="TDL52" s="285" t="s">
        <v>981</v>
      </c>
      <c r="TDM52" s="294" t="s">
        <v>982</v>
      </c>
      <c r="TDN52" s="294" t="s">
        <v>983</v>
      </c>
      <c r="TDO52" s="284">
        <v>230000000</v>
      </c>
      <c r="TDP52" s="285" t="s">
        <v>1802</v>
      </c>
      <c r="TDQ52" s="286" t="s">
        <v>933</v>
      </c>
      <c r="TDR52" s="286" t="s">
        <v>980</v>
      </c>
      <c r="TDS52" s="285" t="s">
        <v>952</v>
      </c>
      <c r="TDT52" s="285" t="s">
        <v>981</v>
      </c>
      <c r="TDU52" s="294" t="s">
        <v>982</v>
      </c>
      <c r="TDV52" s="294" t="s">
        <v>983</v>
      </c>
      <c r="TDW52" s="284">
        <v>230000000</v>
      </c>
      <c r="TDX52" s="285" t="s">
        <v>1802</v>
      </c>
      <c r="TDY52" s="286" t="s">
        <v>933</v>
      </c>
      <c r="TDZ52" s="286" t="s">
        <v>980</v>
      </c>
      <c r="TEA52" s="285" t="s">
        <v>952</v>
      </c>
      <c r="TEB52" s="285" t="s">
        <v>981</v>
      </c>
      <c r="TEC52" s="294" t="s">
        <v>982</v>
      </c>
      <c r="TED52" s="294" t="s">
        <v>983</v>
      </c>
      <c r="TEE52" s="284">
        <v>230000000</v>
      </c>
      <c r="TEF52" s="285" t="s">
        <v>1802</v>
      </c>
      <c r="TEG52" s="286" t="s">
        <v>933</v>
      </c>
      <c r="TEH52" s="286" t="s">
        <v>980</v>
      </c>
      <c r="TEI52" s="285" t="s">
        <v>952</v>
      </c>
      <c r="TEJ52" s="285" t="s">
        <v>981</v>
      </c>
      <c r="TEK52" s="294" t="s">
        <v>982</v>
      </c>
      <c r="TEL52" s="294" t="s">
        <v>983</v>
      </c>
      <c r="TEM52" s="284">
        <v>230000000</v>
      </c>
      <c r="TEN52" s="285" t="s">
        <v>1802</v>
      </c>
      <c r="TEO52" s="286" t="s">
        <v>933</v>
      </c>
      <c r="TEP52" s="286" t="s">
        <v>980</v>
      </c>
      <c r="TEQ52" s="285" t="s">
        <v>952</v>
      </c>
      <c r="TER52" s="285" t="s">
        <v>981</v>
      </c>
      <c r="TES52" s="294" t="s">
        <v>982</v>
      </c>
      <c r="TET52" s="294" t="s">
        <v>983</v>
      </c>
      <c r="TEU52" s="284">
        <v>230000000</v>
      </c>
      <c r="TEV52" s="285" t="s">
        <v>1802</v>
      </c>
      <c r="TEW52" s="286" t="s">
        <v>933</v>
      </c>
      <c r="TEX52" s="286" t="s">
        <v>980</v>
      </c>
      <c r="TEY52" s="285" t="s">
        <v>952</v>
      </c>
      <c r="TEZ52" s="285" t="s">
        <v>981</v>
      </c>
      <c r="TFA52" s="294" t="s">
        <v>982</v>
      </c>
      <c r="TFB52" s="294" t="s">
        <v>983</v>
      </c>
      <c r="TFC52" s="284">
        <v>230000000</v>
      </c>
      <c r="TFD52" s="285" t="s">
        <v>1802</v>
      </c>
      <c r="TFE52" s="286" t="s">
        <v>933</v>
      </c>
      <c r="TFF52" s="286" t="s">
        <v>980</v>
      </c>
      <c r="TFG52" s="285" t="s">
        <v>952</v>
      </c>
      <c r="TFH52" s="285" t="s">
        <v>981</v>
      </c>
      <c r="TFI52" s="294" t="s">
        <v>982</v>
      </c>
      <c r="TFJ52" s="294" t="s">
        <v>983</v>
      </c>
      <c r="TFK52" s="284">
        <v>230000000</v>
      </c>
      <c r="TFL52" s="285" t="s">
        <v>1802</v>
      </c>
      <c r="TFM52" s="286" t="s">
        <v>933</v>
      </c>
      <c r="TFN52" s="286" t="s">
        <v>980</v>
      </c>
      <c r="TFO52" s="285" t="s">
        <v>952</v>
      </c>
      <c r="TFP52" s="285" t="s">
        <v>981</v>
      </c>
      <c r="TFQ52" s="294" t="s">
        <v>982</v>
      </c>
      <c r="TFR52" s="294" t="s">
        <v>983</v>
      </c>
      <c r="TFS52" s="284">
        <v>230000000</v>
      </c>
      <c r="TFT52" s="285" t="s">
        <v>1802</v>
      </c>
      <c r="TFU52" s="286" t="s">
        <v>933</v>
      </c>
      <c r="TFV52" s="286" t="s">
        <v>980</v>
      </c>
      <c r="TFW52" s="285" t="s">
        <v>952</v>
      </c>
      <c r="TFX52" s="285" t="s">
        <v>981</v>
      </c>
      <c r="TFY52" s="294" t="s">
        <v>982</v>
      </c>
      <c r="TFZ52" s="294" t="s">
        <v>983</v>
      </c>
      <c r="TGA52" s="284">
        <v>230000000</v>
      </c>
      <c r="TGB52" s="285" t="s">
        <v>1802</v>
      </c>
      <c r="TGC52" s="286" t="s">
        <v>933</v>
      </c>
      <c r="TGD52" s="286" t="s">
        <v>980</v>
      </c>
      <c r="TGE52" s="285" t="s">
        <v>952</v>
      </c>
      <c r="TGF52" s="285" t="s">
        <v>981</v>
      </c>
      <c r="TGG52" s="294" t="s">
        <v>982</v>
      </c>
      <c r="TGH52" s="294" t="s">
        <v>983</v>
      </c>
      <c r="TGI52" s="284">
        <v>230000000</v>
      </c>
      <c r="TGJ52" s="285" t="s">
        <v>1802</v>
      </c>
      <c r="TGK52" s="286" t="s">
        <v>933</v>
      </c>
      <c r="TGL52" s="286" t="s">
        <v>980</v>
      </c>
      <c r="TGM52" s="285" t="s">
        <v>952</v>
      </c>
      <c r="TGN52" s="285" t="s">
        <v>981</v>
      </c>
      <c r="TGO52" s="294" t="s">
        <v>982</v>
      </c>
      <c r="TGP52" s="294" t="s">
        <v>983</v>
      </c>
      <c r="TGQ52" s="284">
        <v>230000000</v>
      </c>
      <c r="TGR52" s="285" t="s">
        <v>1802</v>
      </c>
      <c r="TGS52" s="286" t="s">
        <v>933</v>
      </c>
      <c r="TGT52" s="286" t="s">
        <v>980</v>
      </c>
      <c r="TGU52" s="285" t="s">
        <v>952</v>
      </c>
      <c r="TGV52" s="285" t="s">
        <v>981</v>
      </c>
      <c r="TGW52" s="294" t="s">
        <v>982</v>
      </c>
      <c r="TGX52" s="294" t="s">
        <v>983</v>
      </c>
      <c r="TGY52" s="284">
        <v>230000000</v>
      </c>
      <c r="TGZ52" s="285" t="s">
        <v>1802</v>
      </c>
      <c r="THA52" s="286" t="s">
        <v>933</v>
      </c>
      <c r="THB52" s="286" t="s">
        <v>980</v>
      </c>
      <c r="THC52" s="285" t="s">
        <v>952</v>
      </c>
      <c r="THD52" s="285" t="s">
        <v>981</v>
      </c>
      <c r="THE52" s="294" t="s">
        <v>982</v>
      </c>
      <c r="THF52" s="294" t="s">
        <v>983</v>
      </c>
      <c r="THG52" s="284">
        <v>230000000</v>
      </c>
      <c r="THH52" s="285" t="s">
        <v>1802</v>
      </c>
      <c r="THI52" s="286" t="s">
        <v>933</v>
      </c>
      <c r="THJ52" s="286" t="s">
        <v>980</v>
      </c>
      <c r="THK52" s="285" t="s">
        <v>952</v>
      </c>
      <c r="THL52" s="285" t="s">
        <v>981</v>
      </c>
      <c r="THM52" s="294" t="s">
        <v>982</v>
      </c>
      <c r="THN52" s="294" t="s">
        <v>983</v>
      </c>
      <c r="THO52" s="284">
        <v>230000000</v>
      </c>
      <c r="THP52" s="285" t="s">
        <v>1802</v>
      </c>
      <c r="THQ52" s="286" t="s">
        <v>933</v>
      </c>
      <c r="THR52" s="286" t="s">
        <v>980</v>
      </c>
      <c r="THS52" s="285" t="s">
        <v>952</v>
      </c>
      <c r="THT52" s="285" t="s">
        <v>981</v>
      </c>
      <c r="THU52" s="294" t="s">
        <v>982</v>
      </c>
      <c r="THV52" s="294" t="s">
        <v>983</v>
      </c>
      <c r="THW52" s="284">
        <v>230000000</v>
      </c>
      <c r="THX52" s="285" t="s">
        <v>1802</v>
      </c>
      <c r="THY52" s="286" t="s">
        <v>933</v>
      </c>
      <c r="THZ52" s="286" t="s">
        <v>980</v>
      </c>
      <c r="TIA52" s="285" t="s">
        <v>952</v>
      </c>
      <c r="TIB52" s="285" t="s">
        <v>981</v>
      </c>
      <c r="TIC52" s="294" t="s">
        <v>982</v>
      </c>
      <c r="TID52" s="294" t="s">
        <v>983</v>
      </c>
      <c r="TIE52" s="284">
        <v>230000000</v>
      </c>
      <c r="TIF52" s="285" t="s">
        <v>1802</v>
      </c>
      <c r="TIG52" s="286" t="s">
        <v>933</v>
      </c>
      <c r="TIH52" s="286" t="s">
        <v>980</v>
      </c>
      <c r="TII52" s="285" t="s">
        <v>952</v>
      </c>
      <c r="TIJ52" s="285" t="s">
        <v>981</v>
      </c>
      <c r="TIK52" s="294" t="s">
        <v>982</v>
      </c>
      <c r="TIL52" s="294" t="s">
        <v>983</v>
      </c>
      <c r="TIM52" s="284">
        <v>230000000</v>
      </c>
      <c r="TIN52" s="285" t="s">
        <v>1802</v>
      </c>
      <c r="TIO52" s="286" t="s">
        <v>933</v>
      </c>
      <c r="TIP52" s="286" t="s">
        <v>980</v>
      </c>
      <c r="TIQ52" s="285" t="s">
        <v>952</v>
      </c>
      <c r="TIR52" s="285" t="s">
        <v>981</v>
      </c>
      <c r="TIS52" s="294" t="s">
        <v>982</v>
      </c>
      <c r="TIT52" s="294" t="s">
        <v>983</v>
      </c>
      <c r="TIU52" s="284">
        <v>230000000</v>
      </c>
      <c r="TIV52" s="285" t="s">
        <v>1802</v>
      </c>
      <c r="TIW52" s="286" t="s">
        <v>933</v>
      </c>
      <c r="TIX52" s="286" t="s">
        <v>980</v>
      </c>
      <c r="TIY52" s="285" t="s">
        <v>952</v>
      </c>
      <c r="TIZ52" s="285" t="s">
        <v>981</v>
      </c>
      <c r="TJA52" s="294" t="s">
        <v>982</v>
      </c>
      <c r="TJB52" s="294" t="s">
        <v>983</v>
      </c>
      <c r="TJC52" s="284">
        <v>230000000</v>
      </c>
      <c r="TJD52" s="285" t="s">
        <v>1802</v>
      </c>
      <c r="TJE52" s="286" t="s">
        <v>933</v>
      </c>
      <c r="TJF52" s="286" t="s">
        <v>980</v>
      </c>
      <c r="TJG52" s="285" t="s">
        <v>952</v>
      </c>
      <c r="TJH52" s="285" t="s">
        <v>981</v>
      </c>
      <c r="TJI52" s="294" t="s">
        <v>982</v>
      </c>
      <c r="TJJ52" s="294" t="s">
        <v>983</v>
      </c>
      <c r="TJK52" s="284">
        <v>230000000</v>
      </c>
      <c r="TJL52" s="285" t="s">
        <v>1802</v>
      </c>
      <c r="TJM52" s="286" t="s">
        <v>933</v>
      </c>
      <c r="TJN52" s="286" t="s">
        <v>980</v>
      </c>
      <c r="TJO52" s="285" t="s">
        <v>952</v>
      </c>
      <c r="TJP52" s="285" t="s">
        <v>981</v>
      </c>
      <c r="TJQ52" s="294" t="s">
        <v>982</v>
      </c>
      <c r="TJR52" s="294" t="s">
        <v>983</v>
      </c>
      <c r="TJS52" s="284">
        <v>230000000</v>
      </c>
      <c r="TJT52" s="285" t="s">
        <v>1802</v>
      </c>
      <c r="TJU52" s="286" t="s">
        <v>933</v>
      </c>
      <c r="TJV52" s="286" t="s">
        <v>980</v>
      </c>
      <c r="TJW52" s="285" t="s">
        <v>952</v>
      </c>
      <c r="TJX52" s="285" t="s">
        <v>981</v>
      </c>
      <c r="TJY52" s="294" t="s">
        <v>982</v>
      </c>
      <c r="TJZ52" s="294" t="s">
        <v>983</v>
      </c>
      <c r="TKA52" s="284">
        <v>230000000</v>
      </c>
      <c r="TKB52" s="285" t="s">
        <v>1802</v>
      </c>
      <c r="TKC52" s="286" t="s">
        <v>933</v>
      </c>
      <c r="TKD52" s="286" t="s">
        <v>980</v>
      </c>
      <c r="TKE52" s="285" t="s">
        <v>952</v>
      </c>
      <c r="TKF52" s="285" t="s">
        <v>981</v>
      </c>
      <c r="TKG52" s="294" t="s">
        <v>982</v>
      </c>
      <c r="TKH52" s="294" t="s">
        <v>983</v>
      </c>
      <c r="TKI52" s="284">
        <v>230000000</v>
      </c>
      <c r="TKJ52" s="285" t="s">
        <v>1802</v>
      </c>
      <c r="TKK52" s="286" t="s">
        <v>933</v>
      </c>
      <c r="TKL52" s="286" t="s">
        <v>980</v>
      </c>
      <c r="TKM52" s="285" t="s">
        <v>952</v>
      </c>
      <c r="TKN52" s="285" t="s">
        <v>981</v>
      </c>
      <c r="TKO52" s="294" t="s">
        <v>982</v>
      </c>
      <c r="TKP52" s="294" t="s">
        <v>983</v>
      </c>
      <c r="TKQ52" s="284">
        <v>230000000</v>
      </c>
      <c r="TKR52" s="285" t="s">
        <v>1802</v>
      </c>
      <c r="TKS52" s="286" t="s">
        <v>933</v>
      </c>
      <c r="TKT52" s="286" t="s">
        <v>980</v>
      </c>
      <c r="TKU52" s="285" t="s">
        <v>952</v>
      </c>
      <c r="TKV52" s="285" t="s">
        <v>981</v>
      </c>
      <c r="TKW52" s="294" t="s">
        <v>982</v>
      </c>
      <c r="TKX52" s="294" t="s">
        <v>983</v>
      </c>
      <c r="TKY52" s="284">
        <v>230000000</v>
      </c>
      <c r="TKZ52" s="285" t="s">
        <v>1802</v>
      </c>
      <c r="TLA52" s="286" t="s">
        <v>933</v>
      </c>
      <c r="TLB52" s="286" t="s">
        <v>980</v>
      </c>
      <c r="TLC52" s="285" t="s">
        <v>952</v>
      </c>
      <c r="TLD52" s="285" t="s">
        <v>981</v>
      </c>
      <c r="TLE52" s="294" t="s">
        <v>982</v>
      </c>
      <c r="TLF52" s="294" t="s">
        <v>983</v>
      </c>
      <c r="TLG52" s="284">
        <v>230000000</v>
      </c>
      <c r="TLH52" s="285" t="s">
        <v>1802</v>
      </c>
      <c r="TLI52" s="286" t="s">
        <v>933</v>
      </c>
      <c r="TLJ52" s="286" t="s">
        <v>980</v>
      </c>
      <c r="TLK52" s="285" t="s">
        <v>952</v>
      </c>
      <c r="TLL52" s="285" t="s">
        <v>981</v>
      </c>
      <c r="TLM52" s="294" t="s">
        <v>982</v>
      </c>
      <c r="TLN52" s="294" t="s">
        <v>983</v>
      </c>
      <c r="TLO52" s="284">
        <v>230000000</v>
      </c>
      <c r="TLP52" s="285" t="s">
        <v>1802</v>
      </c>
      <c r="TLQ52" s="286" t="s">
        <v>933</v>
      </c>
      <c r="TLR52" s="286" t="s">
        <v>980</v>
      </c>
      <c r="TLS52" s="285" t="s">
        <v>952</v>
      </c>
      <c r="TLT52" s="285" t="s">
        <v>981</v>
      </c>
      <c r="TLU52" s="294" t="s">
        <v>982</v>
      </c>
      <c r="TLV52" s="294" t="s">
        <v>983</v>
      </c>
      <c r="TLW52" s="284">
        <v>230000000</v>
      </c>
      <c r="TLX52" s="285" t="s">
        <v>1802</v>
      </c>
      <c r="TLY52" s="286" t="s">
        <v>933</v>
      </c>
      <c r="TLZ52" s="286" t="s">
        <v>980</v>
      </c>
      <c r="TMA52" s="285" t="s">
        <v>952</v>
      </c>
      <c r="TMB52" s="285" t="s">
        <v>981</v>
      </c>
      <c r="TMC52" s="294" t="s">
        <v>982</v>
      </c>
      <c r="TMD52" s="294" t="s">
        <v>983</v>
      </c>
      <c r="TME52" s="284">
        <v>230000000</v>
      </c>
      <c r="TMF52" s="285" t="s">
        <v>1802</v>
      </c>
      <c r="TMG52" s="286" t="s">
        <v>933</v>
      </c>
      <c r="TMH52" s="286" t="s">
        <v>980</v>
      </c>
      <c r="TMI52" s="285" t="s">
        <v>952</v>
      </c>
      <c r="TMJ52" s="285" t="s">
        <v>981</v>
      </c>
      <c r="TMK52" s="294" t="s">
        <v>982</v>
      </c>
      <c r="TML52" s="294" t="s">
        <v>983</v>
      </c>
      <c r="TMM52" s="284">
        <v>230000000</v>
      </c>
      <c r="TMN52" s="285" t="s">
        <v>1802</v>
      </c>
      <c r="TMO52" s="286" t="s">
        <v>933</v>
      </c>
      <c r="TMP52" s="286" t="s">
        <v>980</v>
      </c>
      <c r="TMQ52" s="285" t="s">
        <v>952</v>
      </c>
      <c r="TMR52" s="285" t="s">
        <v>981</v>
      </c>
      <c r="TMS52" s="294" t="s">
        <v>982</v>
      </c>
      <c r="TMT52" s="294" t="s">
        <v>983</v>
      </c>
      <c r="TMU52" s="284">
        <v>230000000</v>
      </c>
      <c r="TMV52" s="285" t="s">
        <v>1802</v>
      </c>
      <c r="TMW52" s="286" t="s">
        <v>933</v>
      </c>
      <c r="TMX52" s="286" t="s">
        <v>980</v>
      </c>
      <c r="TMY52" s="285" t="s">
        <v>952</v>
      </c>
      <c r="TMZ52" s="285" t="s">
        <v>981</v>
      </c>
      <c r="TNA52" s="294" t="s">
        <v>982</v>
      </c>
      <c r="TNB52" s="294" t="s">
        <v>983</v>
      </c>
      <c r="TNC52" s="284">
        <v>230000000</v>
      </c>
      <c r="TND52" s="285" t="s">
        <v>1802</v>
      </c>
      <c r="TNE52" s="286" t="s">
        <v>933</v>
      </c>
      <c r="TNF52" s="286" t="s">
        <v>980</v>
      </c>
      <c r="TNG52" s="285" t="s">
        <v>952</v>
      </c>
      <c r="TNH52" s="285" t="s">
        <v>981</v>
      </c>
      <c r="TNI52" s="294" t="s">
        <v>982</v>
      </c>
      <c r="TNJ52" s="294" t="s">
        <v>983</v>
      </c>
      <c r="TNK52" s="284">
        <v>230000000</v>
      </c>
      <c r="TNL52" s="285" t="s">
        <v>1802</v>
      </c>
      <c r="TNM52" s="286" t="s">
        <v>933</v>
      </c>
      <c r="TNN52" s="286" t="s">
        <v>980</v>
      </c>
      <c r="TNO52" s="285" t="s">
        <v>952</v>
      </c>
      <c r="TNP52" s="285" t="s">
        <v>981</v>
      </c>
      <c r="TNQ52" s="294" t="s">
        <v>982</v>
      </c>
      <c r="TNR52" s="294" t="s">
        <v>983</v>
      </c>
      <c r="TNS52" s="284">
        <v>230000000</v>
      </c>
      <c r="TNT52" s="285" t="s">
        <v>1802</v>
      </c>
      <c r="TNU52" s="286" t="s">
        <v>933</v>
      </c>
      <c r="TNV52" s="286" t="s">
        <v>980</v>
      </c>
      <c r="TNW52" s="285" t="s">
        <v>952</v>
      </c>
      <c r="TNX52" s="285" t="s">
        <v>981</v>
      </c>
      <c r="TNY52" s="294" t="s">
        <v>982</v>
      </c>
      <c r="TNZ52" s="294" t="s">
        <v>983</v>
      </c>
      <c r="TOA52" s="284">
        <v>230000000</v>
      </c>
      <c r="TOB52" s="285" t="s">
        <v>1802</v>
      </c>
      <c r="TOC52" s="286" t="s">
        <v>933</v>
      </c>
      <c r="TOD52" s="286" t="s">
        <v>980</v>
      </c>
      <c r="TOE52" s="285" t="s">
        <v>952</v>
      </c>
      <c r="TOF52" s="285" t="s">
        <v>981</v>
      </c>
      <c r="TOG52" s="294" t="s">
        <v>982</v>
      </c>
      <c r="TOH52" s="294" t="s">
        <v>983</v>
      </c>
      <c r="TOI52" s="284">
        <v>230000000</v>
      </c>
      <c r="TOJ52" s="285" t="s">
        <v>1802</v>
      </c>
      <c r="TOK52" s="286" t="s">
        <v>933</v>
      </c>
      <c r="TOL52" s="286" t="s">
        <v>980</v>
      </c>
      <c r="TOM52" s="285" t="s">
        <v>952</v>
      </c>
      <c r="TON52" s="285" t="s">
        <v>981</v>
      </c>
      <c r="TOO52" s="294" t="s">
        <v>982</v>
      </c>
      <c r="TOP52" s="294" t="s">
        <v>983</v>
      </c>
      <c r="TOQ52" s="284">
        <v>230000000</v>
      </c>
      <c r="TOR52" s="285" t="s">
        <v>1802</v>
      </c>
      <c r="TOS52" s="286" t="s">
        <v>933</v>
      </c>
      <c r="TOT52" s="286" t="s">
        <v>980</v>
      </c>
      <c r="TOU52" s="285" t="s">
        <v>952</v>
      </c>
      <c r="TOV52" s="285" t="s">
        <v>981</v>
      </c>
      <c r="TOW52" s="294" t="s">
        <v>982</v>
      </c>
      <c r="TOX52" s="294" t="s">
        <v>983</v>
      </c>
      <c r="TOY52" s="284">
        <v>230000000</v>
      </c>
      <c r="TOZ52" s="285" t="s">
        <v>1802</v>
      </c>
      <c r="TPA52" s="286" t="s">
        <v>933</v>
      </c>
      <c r="TPB52" s="286" t="s">
        <v>980</v>
      </c>
      <c r="TPC52" s="285" t="s">
        <v>952</v>
      </c>
      <c r="TPD52" s="285" t="s">
        <v>981</v>
      </c>
      <c r="TPE52" s="294" t="s">
        <v>982</v>
      </c>
      <c r="TPF52" s="294" t="s">
        <v>983</v>
      </c>
      <c r="TPG52" s="284">
        <v>230000000</v>
      </c>
      <c r="TPH52" s="285" t="s">
        <v>1802</v>
      </c>
      <c r="TPI52" s="286" t="s">
        <v>933</v>
      </c>
      <c r="TPJ52" s="286" t="s">
        <v>980</v>
      </c>
      <c r="TPK52" s="285" t="s">
        <v>952</v>
      </c>
      <c r="TPL52" s="285" t="s">
        <v>981</v>
      </c>
      <c r="TPM52" s="294" t="s">
        <v>982</v>
      </c>
      <c r="TPN52" s="294" t="s">
        <v>983</v>
      </c>
      <c r="TPO52" s="284">
        <v>230000000</v>
      </c>
      <c r="TPP52" s="285" t="s">
        <v>1802</v>
      </c>
      <c r="TPQ52" s="286" t="s">
        <v>933</v>
      </c>
      <c r="TPR52" s="286" t="s">
        <v>980</v>
      </c>
      <c r="TPS52" s="285" t="s">
        <v>952</v>
      </c>
      <c r="TPT52" s="285" t="s">
        <v>981</v>
      </c>
      <c r="TPU52" s="294" t="s">
        <v>982</v>
      </c>
      <c r="TPV52" s="294" t="s">
        <v>983</v>
      </c>
      <c r="TPW52" s="284">
        <v>230000000</v>
      </c>
      <c r="TPX52" s="285" t="s">
        <v>1802</v>
      </c>
      <c r="TPY52" s="286" t="s">
        <v>933</v>
      </c>
      <c r="TPZ52" s="286" t="s">
        <v>980</v>
      </c>
      <c r="TQA52" s="285" t="s">
        <v>952</v>
      </c>
      <c r="TQB52" s="285" t="s">
        <v>981</v>
      </c>
      <c r="TQC52" s="294" t="s">
        <v>982</v>
      </c>
      <c r="TQD52" s="294" t="s">
        <v>983</v>
      </c>
      <c r="TQE52" s="284">
        <v>230000000</v>
      </c>
      <c r="TQF52" s="285" t="s">
        <v>1802</v>
      </c>
      <c r="TQG52" s="286" t="s">
        <v>933</v>
      </c>
      <c r="TQH52" s="286" t="s">
        <v>980</v>
      </c>
      <c r="TQI52" s="285" t="s">
        <v>952</v>
      </c>
      <c r="TQJ52" s="285" t="s">
        <v>981</v>
      </c>
      <c r="TQK52" s="294" t="s">
        <v>982</v>
      </c>
      <c r="TQL52" s="294" t="s">
        <v>983</v>
      </c>
      <c r="TQM52" s="284">
        <v>230000000</v>
      </c>
      <c r="TQN52" s="285" t="s">
        <v>1802</v>
      </c>
      <c r="TQO52" s="286" t="s">
        <v>933</v>
      </c>
      <c r="TQP52" s="286" t="s">
        <v>980</v>
      </c>
      <c r="TQQ52" s="285" t="s">
        <v>952</v>
      </c>
      <c r="TQR52" s="285" t="s">
        <v>981</v>
      </c>
      <c r="TQS52" s="294" t="s">
        <v>982</v>
      </c>
      <c r="TQT52" s="294" t="s">
        <v>983</v>
      </c>
      <c r="TQU52" s="284">
        <v>230000000</v>
      </c>
      <c r="TQV52" s="285" t="s">
        <v>1802</v>
      </c>
      <c r="TQW52" s="286" t="s">
        <v>933</v>
      </c>
      <c r="TQX52" s="286" t="s">
        <v>980</v>
      </c>
      <c r="TQY52" s="285" t="s">
        <v>952</v>
      </c>
      <c r="TQZ52" s="285" t="s">
        <v>981</v>
      </c>
      <c r="TRA52" s="294" t="s">
        <v>982</v>
      </c>
      <c r="TRB52" s="294" t="s">
        <v>983</v>
      </c>
      <c r="TRC52" s="284">
        <v>230000000</v>
      </c>
      <c r="TRD52" s="285" t="s">
        <v>1802</v>
      </c>
      <c r="TRE52" s="286" t="s">
        <v>933</v>
      </c>
      <c r="TRF52" s="286" t="s">
        <v>980</v>
      </c>
      <c r="TRG52" s="285" t="s">
        <v>952</v>
      </c>
      <c r="TRH52" s="285" t="s">
        <v>981</v>
      </c>
      <c r="TRI52" s="294" t="s">
        <v>982</v>
      </c>
      <c r="TRJ52" s="294" t="s">
        <v>983</v>
      </c>
      <c r="TRK52" s="284">
        <v>230000000</v>
      </c>
      <c r="TRL52" s="285" t="s">
        <v>1802</v>
      </c>
      <c r="TRM52" s="286" t="s">
        <v>933</v>
      </c>
      <c r="TRN52" s="286" t="s">
        <v>980</v>
      </c>
      <c r="TRO52" s="285" t="s">
        <v>952</v>
      </c>
      <c r="TRP52" s="285" t="s">
        <v>981</v>
      </c>
      <c r="TRQ52" s="294" t="s">
        <v>982</v>
      </c>
      <c r="TRR52" s="294" t="s">
        <v>983</v>
      </c>
      <c r="TRS52" s="284">
        <v>230000000</v>
      </c>
      <c r="TRT52" s="285" t="s">
        <v>1802</v>
      </c>
      <c r="TRU52" s="286" t="s">
        <v>933</v>
      </c>
      <c r="TRV52" s="286" t="s">
        <v>980</v>
      </c>
      <c r="TRW52" s="285" t="s">
        <v>952</v>
      </c>
      <c r="TRX52" s="285" t="s">
        <v>981</v>
      </c>
      <c r="TRY52" s="294" t="s">
        <v>982</v>
      </c>
      <c r="TRZ52" s="294" t="s">
        <v>983</v>
      </c>
      <c r="TSA52" s="284">
        <v>230000000</v>
      </c>
      <c r="TSB52" s="285" t="s">
        <v>1802</v>
      </c>
      <c r="TSC52" s="286" t="s">
        <v>933</v>
      </c>
      <c r="TSD52" s="286" t="s">
        <v>980</v>
      </c>
      <c r="TSE52" s="285" t="s">
        <v>952</v>
      </c>
      <c r="TSF52" s="285" t="s">
        <v>981</v>
      </c>
      <c r="TSG52" s="294" t="s">
        <v>982</v>
      </c>
      <c r="TSH52" s="294" t="s">
        <v>983</v>
      </c>
      <c r="TSI52" s="284">
        <v>230000000</v>
      </c>
      <c r="TSJ52" s="285" t="s">
        <v>1802</v>
      </c>
      <c r="TSK52" s="286" t="s">
        <v>933</v>
      </c>
      <c r="TSL52" s="286" t="s">
        <v>980</v>
      </c>
      <c r="TSM52" s="285" t="s">
        <v>952</v>
      </c>
      <c r="TSN52" s="285" t="s">
        <v>981</v>
      </c>
      <c r="TSO52" s="294" t="s">
        <v>982</v>
      </c>
      <c r="TSP52" s="294" t="s">
        <v>983</v>
      </c>
      <c r="TSQ52" s="284">
        <v>230000000</v>
      </c>
      <c r="TSR52" s="285" t="s">
        <v>1802</v>
      </c>
      <c r="TSS52" s="286" t="s">
        <v>933</v>
      </c>
      <c r="TST52" s="286" t="s">
        <v>980</v>
      </c>
      <c r="TSU52" s="285" t="s">
        <v>952</v>
      </c>
      <c r="TSV52" s="285" t="s">
        <v>981</v>
      </c>
      <c r="TSW52" s="294" t="s">
        <v>982</v>
      </c>
      <c r="TSX52" s="294" t="s">
        <v>983</v>
      </c>
      <c r="TSY52" s="284">
        <v>230000000</v>
      </c>
      <c r="TSZ52" s="285" t="s">
        <v>1802</v>
      </c>
      <c r="TTA52" s="286" t="s">
        <v>933</v>
      </c>
      <c r="TTB52" s="286" t="s">
        <v>980</v>
      </c>
      <c r="TTC52" s="285" t="s">
        <v>952</v>
      </c>
      <c r="TTD52" s="285" t="s">
        <v>981</v>
      </c>
      <c r="TTE52" s="294" t="s">
        <v>982</v>
      </c>
      <c r="TTF52" s="294" t="s">
        <v>983</v>
      </c>
      <c r="TTG52" s="284">
        <v>230000000</v>
      </c>
      <c r="TTH52" s="285" t="s">
        <v>1802</v>
      </c>
      <c r="TTI52" s="286" t="s">
        <v>933</v>
      </c>
      <c r="TTJ52" s="286" t="s">
        <v>980</v>
      </c>
      <c r="TTK52" s="285" t="s">
        <v>952</v>
      </c>
      <c r="TTL52" s="285" t="s">
        <v>981</v>
      </c>
      <c r="TTM52" s="294" t="s">
        <v>982</v>
      </c>
      <c r="TTN52" s="294" t="s">
        <v>983</v>
      </c>
      <c r="TTO52" s="284">
        <v>230000000</v>
      </c>
      <c r="TTP52" s="285" t="s">
        <v>1802</v>
      </c>
      <c r="TTQ52" s="286" t="s">
        <v>933</v>
      </c>
      <c r="TTR52" s="286" t="s">
        <v>980</v>
      </c>
      <c r="TTS52" s="285" t="s">
        <v>952</v>
      </c>
      <c r="TTT52" s="285" t="s">
        <v>981</v>
      </c>
      <c r="TTU52" s="294" t="s">
        <v>982</v>
      </c>
      <c r="TTV52" s="294" t="s">
        <v>983</v>
      </c>
      <c r="TTW52" s="284">
        <v>230000000</v>
      </c>
      <c r="TTX52" s="285" t="s">
        <v>1802</v>
      </c>
      <c r="TTY52" s="286" t="s">
        <v>933</v>
      </c>
      <c r="TTZ52" s="286" t="s">
        <v>980</v>
      </c>
      <c r="TUA52" s="285" t="s">
        <v>952</v>
      </c>
      <c r="TUB52" s="285" t="s">
        <v>981</v>
      </c>
      <c r="TUC52" s="294" t="s">
        <v>982</v>
      </c>
      <c r="TUD52" s="294" t="s">
        <v>983</v>
      </c>
      <c r="TUE52" s="284">
        <v>230000000</v>
      </c>
      <c r="TUF52" s="285" t="s">
        <v>1802</v>
      </c>
      <c r="TUG52" s="286" t="s">
        <v>933</v>
      </c>
      <c r="TUH52" s="286" t="s">
        <v>980</v>
      </c>
      <c r="TUI52" s="285" t="s">
        <v>952</v>
      </c>
      <c r="TUJ52" s="285" t="s">
        <v>981</v>
      </c>
      <c r="TUK52" s="294" t="s">
        <v>982</v>
      </c>
      <c r="TUL52" s="294" t="s">
        <v>983</v>
      </c>
      <c r="TUM52" s="284">
        <v>230000000</v>
      </c>
      <c r="TUN52" s="285" t="s">
        <v>1802</v>
      </c>
      <c r="TUO52" s="286" t="s">
        <v>933</v>
      </c>
      <c r="TUP52" s="286" t="s">
        <v>980</v>
      </c>
      <c r="TUQ52" s="285" t="s">
        <v>952</v>
      </c>
      <c r="TUR52" s="285" t="s">
        <v>981</v>
      </c>
      <c r="TUS52" s="294" t="s">
        <v>982</v>
      </c>
      <c r="TUT52" s="294" t="s">
        <v>983</v>
      </c>
      <c r="TUU52" s="284">
        <v>230000000</v>
      </c>
      <c r="TUV52" s="285" t="s">
        <v>1802</v>
      </c>
      <c r="TUW52" s="286" t="s">
        <v>933</v>
      </c>
      <c r="TUX52" s="286" t="s">
        <v>980</v>
      </c>
      <c r="TUY52" s="285" t="s">
        <v>952</v>
      </c>
      <c r="TUZ52" s="285" t="s">
        <v>981</v>
      </c>
      <c r="TVA52" s="294" t="s">
        <v>982</v>
      </c>
      <c r="TVB52" s="294" t="s">
        <v>983</v>
      </c>
      <c r="TVC52" s="284">
        <v>230000000</v>
      </c>
      <c r="TVD52" s="285" t="s">
        <v>1802</v>
      </c>
      <c r="TVE52" s="286" t="s">
        <v>933</v>
      </c>
      <c r="TVF52" s="286" t="s">
        <v>980</v>
      </c>
      <c r="TVG52" s="285" t="s">
        <v>952</v>
      </c>
      <c r="TVH52" s="285" t="s">
        <v>981</v>
      </c>
      <c r="TVI52" s="294" t="s">
        <v>982</v>
      </c>
      <c r="TVJ52" s="294" t="s">
        <v>983</v>
      </c>
      <c r="TVK52" s="284">
        <v>230000000</v>
      </c>
      <c r="TVL52" s="285" t="s">
        <v>1802</v>
      </c>
      <c r="TVM52" s="286" t="s">
        <v>933</v>
      </c>
      <c r="TVN52" s="286" t="s">
        <v>980</v>
      </c>
      <c r="TVO52" s="285" t="s">
        <v>952</v>
      </c>
      <c r="TVP52" s="285" t="s">
        <v>981</v>
      </c>
      <c r="TVQ52" s="294" t="s">
        <v>982</v>
      </c>
      <c r="TVR52" s="294" t="s">
        <v>983</v>
      </c>
      <c r="TVS52" s="284">
        <v>230000000</v>
      </c>
      <c r="TVT52" s="285" t="s">
        <v>1802</v>
      </c>
      <c r="TVU52" s="286" t="s">
        <v>933</v>
      </c>
      <c r="TVV52" s="286" t="s">
        <v>980</v>
      </c>
      <c r="TVW52" s="285" t="s">
        <v>952</v>
      </c>
      <c r="TVX52" s="285" t="s">
        <v>981</v>
      </c>
      <c r="TVY52" s="294" t="s">
        <v>982</v>
      </c>
      <c r="TVZ52" s="294" t="s">
        <v>983</v>
      </c>
      <c r="TWA52" s="284">
        <v>230000000</v>
      </c>
      <c r="TWB52" s="285" t="s">
        <v>1802</v>
      </c>
      <c r="TWC52" s="286" t="s">
        <v>933</v>
      </c>
      <c r="TWD52" s="286" t="s">
        <v>980</v>
      </c>
      <c r="TWE52" s="285" t="s">
        <v>952</v>
      </c>
      <c r="TWF52" s="285" t="s">
        <v>981</v>
      </c>
      <c r="TWG52" s="294" t="s">
        <v>982</v>
      </c>
      <c r="TWH52" s="294" t="s">
        <v>983</v>
      </c>
      <c r="TWI52" s="284">
        <v>230000000</v>
      </c>
      <c r="TWJ52" s="285" t="s">
        <v>1802</v>
      </c>
      <c r="TWK52" s="286" t="s">
        <v>933</v>
      </c>
      <c r="TWL52" s="286" t="s">
        <v>980</v>
      </c>
      <c r="TWM52" s="285" t="s">
        <v>952</v>
      </c>
      <c r="TWN52" s="285" t="s">
        <v>981</v>
      </c>
      <c r="TWO52" s="294" t="s">
        <v>982</v>
      </c>
      <c r="TWP52" s="294" t="s">
        <v>983</v>
      </c>
      <c r="TWQ52" s="284">
        <v>230000000</v>
      </c>
      <c r="TWR52" s="285" t="s">
        <v>1802</v>
      </c>
      <c r="TWS52" s="286" t="s">
        <v>933</v>
      </c>
      <c r="TWT52" s="286" t="s">
        <v>980</v>
      </c>
      <c r="TWU52" s="285" t="s">
        <v>952</v>
      </c>
      <c r="TWV52" s="285" t="s">
        <v>981</v>
      </c>
      <c r="TWW52" s="294" t="s">
        <v>982</v>
      </c>
      <c r="TWX52" s="294" t="s">
        <v>983</v>
      </c>
      <c r="TWY52" s="284">
        <v>230000000</v>
      </c>
      <c r="TWZ52" s="285" t="s">
        <v>1802</v>
      </c>
      <c r="TXA52" s="286" t="s">
        <v>933</v>
      </c>
      <c r="TXB52" s="286" t="s">
        <v>980</v>
      </c>
      <c r="TXC52" s="285" t="s">
        <v>952</v>
      </c>
      <c r="TXD52" s="285" t="s">
        <v>981</v>
      </c>
      <c r="TXE52" s="294" t="s">
        <v>982</v>
      </c>
      <c r="TXF52" s="294" t="s">
        <v>983</v>
      </c>
      <c r="TXG52" s="284">
        <v>230000000</v>
      </c>
      <c r="TXH52" s="285" t="s">
        <v>1802</v>
      </c>
      <c r="TXI52" s="286" t="s">
        <v>933</v>
      </c>
      <c r="TXJ52" s="286" t="s">
        <v>980</v>
      </c>
      <c r="TXK52" s="285" t="s">
        <v>952</v>
      </c>
      <c r="TXL52" s="285" t="s">
        <v>981</v>
      </c>
      <c r="TXM52" s="294" t="s">
        <v>982</v>
      </c>
      <c r="TXN52" s="294" t="s">
        <v>983</v>
      </c>
      <c r="TXO52" s="284">
        <v>230000000</v>
      </c>
      <c r="TXP52" s="285" t="s">
        <v>1802</v>
      </c>
      <c r="TXQ52" s="286" t="s">
        <v>933</v>
      </c>
      <c r="TXR52" s="286" t="s">
        <v>980</v>
      </c>
      <c r="TXS52" s="285" t="s">
        <v>952</v>
      </c>
      <c r="TXT52" s="285" t="s">
        <v>981</v>
      </c>
      <c r="TXU52" s="294" t="s">
        <v>982</v>
      </c>
      <c r="TXV52" s="294" t="s">
        <v>983</v>
      </c>
      <c r="TXW52" s="284">
        <v>230000000</v>
      </c>
      <c r="TXX52" s="285" t="s">
        <v>1802</v>
      </c>
      <c r="TXY52" s="286" t="s">
        <v>933</v>
      </c>
      <c r="TXZ52" s="286" t="s">
        <v>980</v>
      </c>
      <c r="TYA52" s="285" t="s">
        <v>952</v>
      </c>
      <c r="TYB52" s="285" t="s">
        <v>981</v>
      </c>
      <c r="TYC52" s="294" t="s">
        <v>982</v>
      </c>
      <c r="TYD52" s="294" t="s">
        <v>983</v>
      </c>
      <c r="TYE52" s="284">
        <v>230000000</v>
      </c>
      <c r="TYF52" s="285" t="s">
        <v>1802</v>
      </c>
      <c r="TYG52" s="286" t="s">
        <v>933</v>
      </c>
      <c r="TYH52" s="286" t="s">
        <v>980</v>
      </c>
      <c r="TYI52" s="285" t="s">
        <v>952</v>
      </c>
      <c r="TYJ52" s="285" t="s">
        <v>981</v>
      </c>
      <c r="TYK52" s="294" t="s">
        <v>982</v>
      </c>
      <c r="TYL52" s="294" t="s">
        <v>983</v>
      </c>
      <c r="TYM52" s="284">
        <v>230000000</v>
      </c>
      <c r="TYN52" s="285" t="s">
        <v>1802</v>
      </c>
      <c r="TYO52" s="286" t="s">
        <v>933</v>
      </c>
      <c r="TYP52" s="286" t="s">
        <v>980</v>
      </c>
      <c r="TYQ52" s="285" t="s">
        <v>952</v>
      </c>
      <c r="TYR52" s="285" t="s">
        <v>981</v>
      </c>
      <c r="TYS52" s="294" t="s">
        <v>982</v>
      </c>
      <c r="TYT52" s="294" t="s">
        <v>983</v>
      </c>
      <c r="TYU52" s="284">
        <v>230000000</v>
      </c>
      <c r="TYV52" s="285" t="s">
        <v>1802</v>
      </c>
      <c r="TYW52" s="286" t="s">
        <v>933</v>
      </c>
      <c r="TYX52" s="286" t="s">
        <v>980</v>
      </c>
      <c r="TYY52" s="285" t="s">
        <v>952</v>
      </c>
      <c r="TYZ52" s="285" t="s">
        <v>981</v>
      </c>
      <c r="TZA52" s="294" t="s">
        <v>982</v>
      </c>
      <c r="TZB52" s="294" t="s">
        <v>983</v>
      </c>
      <c r="TZC52" s="284">
        <v>230000000</v>
      </c>
      <c r="TZD52" s="285" t="s">
        <v>1802</v>
      </c>
      <c r="TZE52" s="286" t="s">
        <v>933</v>
      </c>
      <c r="TZF52" s="286" t="s">
        <v>980</v>
      </c>
      <c r="TZG52" s="285" t="s">
        <v>952</v>
      </c>
      <c r="TZH52" s="285" t="s">
        <v>981</v>
      </c>
      <c r="TZI52" s="294" t="s">
        <v>982</v>
      </c>
      <c r="TZJ52" s="294" t="s">
        <v>983</v>
      </c>
      <c r="TZK52" s="284">
        <v>230000000</v>
      </c>
      <c r="TZL52" s="285" t="s">
        <v>1802</v>
      </c>
      <c r="TZM52" s="286" t="s">
        <v>933</v>
      </c>
      <c r="TZN52" s="286" t="s">
        <v>980</v>
      </c>
      <c r="TZO52" s="285" t="s">
        <v>952</v>
      </c>
      <c r="TZP52" s="285" t="s">
        <v>981</v>
      </c>
      <c r="TZQ52" s="294" t="s">
        <v>982</v>
      </c>
      <c r="TZR52" s="294" t="s">
        <v>983</v>
      </c>
      <c r="TZS52" s="284">
        <v>230000000</v>
      </c>
      <c r="TZT52" s="285" t="s">
        <v>1802</v>
      </c>
      <c r="TZU52" s="286" t="s">
        <v>933</v>
      </c>
      <c r="TZV52" s="286" t="s">
        <v>980</v>
      </c>
      <c r="TZW52" s="285" t="s">
        <v>952</v>
      </c>
      <c r="TZX52" s="285" t="s">
        <v>981</v>
      </c>
      <c r="TZY52" s="294" t="s">
        <v>982</v>
      </c>
      <c r="TZZ52" s="294" t="s">
        <v>983</v>
      </c>
      <c r="UAA52" s="284">
        <v>230000000</v>
      </c>
      <c r="UAB52" s="285" t="s">
        <v>1802</v>
      </c>
      <c r="UAC52" s="286" t="s">
        <v>933</v>
      </c>
      <c r="UAD52" s="286" t="s">
        <v>980</v>
      </c>
      <c r="UAE52" s="285" t="s">
        <v>952</v>
      </c>
      <c r="UAF52" s="285" t="s">
        <v>981</v>
      </c>
      <c r="UAG52" s="294" t="s">
        <v>982</v>
      </c>
      <c r="UAH52" s="294" t="s">
        <v>983</v>
      </c>
      <c r="UAI52" s="284">
        <v>230000000</v>
      </c>
      <c r="UAJ52" s="285" t="s">
        <v>1802</v>
      </c>
      <c r="UAK52" s="286" t="s">
        <v>933</v>
      </c>
      <c r="UAL52" s="286" t="s">
        <v>980</v>
      </c>
      <c r="UAM52" s="285" t="s">
        <v>952</v>
      </c>
      <c r="UAN52" s="285" t="s">
        <v>981</v>
      </c>
      <c r="UAO52" s="294" t="s">
        <v>982</v>
      </c>
      <c r="UAP52" s="294" t="s">
        <v>983</v>
      </c>
      <c r="UAQ52" s="284">
        <v>230000000</v>
      </c>
      <c r="UAR52" s="285" t="s">
        <v>1802</v>
      </c>
      <c r="UAS52" s="286" t="s">
        <v>933</v>
      </c>
      <c r="UAT52" s="286" t="s">
        <v>980</v>
      </c>
      <c r="UAU52" s="285" t="s">
        <v>952</v>
      </c>
      <c r="UAV52" s="285" t="s">
        <v>981</v>
      </c>
      <c r="UAW52" s="294" t="s">
        <v>982</v>
      </c>
      <c r="UAX52" s="294" t="s">
        <v>983</v>
      </c>
      <c r="UAY52" s="284">
        <v>230000000</v>
      </c>
      <c r="UAZ52" s="285" t="s">
        <v>1802</v>
      </c>
      <c r="UBA52" s="286" t="s">
        <v>933</v>
      </c>
      <c r="UBB52" s="286" t="s">
        <v>980</v>
      </c>
      <c r="UBC52" s="285" t="s">
        <v>952</v>
      </c>
      <c r="UBD52" s="285" t="s">
        <v>981</v>
      </c>
      <c r="UBE52" s="294" t="s">
        <v>982</v>
      </c>
      <c r="UBF52" s="294" t="s">
        <v>983</v>
      </c>
      <c r="UBG52" s="284">
        <v>230000000</v>
      </c>
      <c r="UBH52" s="285" t="s">
        <v>1802</v>
      </c>
      <c r="UBI52" s="286" t="s">
        <v>933</v>
      </c>
      <c r="UBJ52" s="286" t="s">
        <v>980</v>
      </c>
      <c r="UBK52" s="285" t="s">
        <v>952</v>
      </c>
      <c r="UBL52" s="285" t="s">
        <v>981</v>
      </c>
      <c r="UBM52" s="294" t="s">
        <v>982</v>
      </c>
      <c r="UBN52" s="294" t="s">
        <v>983</v>
      </c>
      <c r="UBO52" s="284">
        <v>230000000</v>
      </c>
      <c r="UBP52" s="285" t="s">
        <v>1802</v>
      </c>
      <c r="UBQ52" s="286" t="s">
        <v>933</v>
      </c>
      <c r="UBR52" s="286" t="s">
        <v>980</v>
      </c>
      <c r="UBS52" s="285" t="s">
        <v>952</v>
      </c>
      <c r="UBT52" s="285" t="s">
        <v>981</v>
      </c>
      <c r="UBU52" s="294" t="s">
        <v>982</v>
      </c>
      <c r="UBV52" s="294" t="s">
        <v>983</v>
      </c>
      <c r="UBW52" s="284">
        <v>230000000</v>
      </c>
      <c r="UBX52" s="285" t="s">
        <v>1802</v>
      </c>
      <c r="UBY52" s="286" t="s">
        <v>933</v>
      </c>
      <c r="UBZ52" s="286" t="s">
        <v>980</v>
      </c>
      <c r="UCA52" s="285" t="s">
        <v>952</v>
      </c>
      <c r="UCB52" s="285" t="s">
        <v>981</v>
      </c>
      <c r="UCC52" s="294" t="s">
        <v>982</v>
      </c>
      <c r="UCD52" s="294" t="s">
        <v>983</v>
      </c>
      <c r="UCE52" s="284">
        <v>230000000</v>
      </c>
      <c r="UCF52" s="285" t="s">
        <v>1802</v>
      </c>
      <c r="UCG52" s="286" t="s">
        <v>933</v>
      </c>
      <c r="UCH52" s="286" t="s">
        <v>980</v>
      </c>
      <c r="UCI52" s="285" t="s">
        <v>952</v>
      </c>
      <c r="UCJ52" s="285" t="s">
        <v>981</v>
      </c>
      <c r="UCK52" s="294" t="s">
        <v>982</v>
      </c>
      <c r="UCL52" s="294" t="s">
        <v>983</v>
      </c>
      <c r="UCM52" s="284">
        <v>230000000</v>
      </c>
      <c r="UCN52" s="285" t="s">
        <v>1802</v>
      </c>
      <c r="UCO52" s="286" t="s">
        <v>933</v>
      </c>
      <c r="UCP52" s="286" t="s">
        <v>980</v>
      </c>
      <c r="UCQ52" s="285" t="s">
        <v>952</v>
      </c>
      <c r="UCR52" s="285" t="s">
        <v>981</v>
      </c>
      <c r="UCS52" s="294" t="s">
        <v>982</v>
      </c>
      <c r="UCT52" s="294" t="s">
        <v>983</v>
      </c>
      <c r="UCU52" s="284">
        <v>230000000</v>
      </c>
      <c r="UCV52" s="285" t="s">
        <v>1802</v>
      </c>
      <c r="UCW52" s="286" t="s">
        <v>933</v>
      </c>
      <c r="UCX52" s="286" t="s">
        <v>980</v>
      </c>
      <c r="UCY52" s="285" t="s">
        <v>952</v>
      </c>
      <c r="UCZ52" s="285" t="s">
        <v>981</v>
      </c>
      <c r="UDA52" s="294" t="s">
        <v>982</v>
      </c>
      <c r="UDB52" s="294" t="s">
        <v>983</v>
      </c>
      <c r="UDC52" s="284">
        <v>230000000</v>
      </c>
      <c r="UDD52" s="285" t="s">
        <v>1802</v>
      </c>
      <c r="UDE52" s="286" t="s">
        <v>933</v>
      </c>
      <c r="UDF52" s="286" t="s">
        <v>980</v>
      </c>
      <c r="UDG52" s="285" t="s">
        <v>952</v>
      </c>
      <c r="UDH52" s="285" t="s">
        <v>981</v>
      </c>
      <c r="UDI52" s="294" t="s">
        <v>982</v>
      </c>
      <c r="UDJ52" s="294" t="s">
        <v>983</v>
      </c>
      <c r="UDK52" s="284">
        <v>230000000</v>
      </c>
      <c r="UDL52" s="285" t="s">
        <v>1802</v>
      </c>
      <c r="UDM52" s="286" t="s">
        <v>933</v>
      </c>
      <c r="UDN52" s="286" t="s">
        <v>980</v>
      </c>
      <c r="UDO52" s="285" t="s">
        <v>952</v>
      </c>
      <c r="UDP52" s="285" t="s">
        <v>981</v>
      </c>
      <c r="UDQ52" s="294" t="s">
        <v>982</v>
      </c>
      <c r="UDR52" s="294" t="s">
        <v>983</v>
      </c>
      <c r="UDS52" s="284">
        <v>230000000</v>
      </c>
      <c r="UDT52" s="285" t="s">
        <v>1802</v>
      </c>
      <c r="UDU52" s="286" t="s">
        <v>933</v>
      </c>
      <c r="UDV52" s="286" t="s">
        <v>980</v>
      </c>
      <c r="UDW52" s="285" t="s">
        <v>952</v>
      </c>
      <c r="UDX52" s="285" t="s">
        <v>981</v>
      </c>
      <c r="UDY52" s="294" t="s">
        <v>982</v>
      </c>
      <c r="UDZ52" s="294" t="s">
        <v>983</v>
      </c>
      <c r="UEA52" s="284">
        <v>230000000</v>
      </c>
      <c r="UEB52" s="285" t="s">
        <v>1802</v>
      </c>
      <c r="UEC52" s="286" t="s">
        <v>933</v>
      </c>
      <c r="UED52" s="286" t="s">
        <v>980</v>
      </c>
      <c r="UEE52" s="285" t="s">
        <v>952</v>
      </c>
      <c r="UEF52" s="285" t="s">
        <v>981</v>
      </c>
      <c r="UEG52" s="294" t="s">
        <v>982</v>
      </c>
      <c r="UEH52" s="294" t="s">
        <v>983</v>
      </c>
      <c r="UEI52" s="284">
        <v>230000000</v>
      </c>
      <c r="UEJ52" s="285" t="s">
        <v>1802</v>
      </c>
      <c r="UEK52" s="286" t="s">
        <v>933</v>
      </c>
      <c r="UEL52" s="286" t="s">
        <v>980</v>
      </c>
      <c r="UEM52" s="285" t="s">
        <v>952</v>
      </c>
      <c r="UEN52" s="285" t="s">
        <v>981</v>
      </c>
      <c r="UEO52" s="294" t="s">
        <v>982</v>
      </c>
      <c r="UEP52" s="294" t="s">
        <v>983</v>
      </c>
      <c r="UEQ52" s="284">
        <v>230000000</v>
      </c>
      <c r="UER52" s="285" t="s">
        <v>1802</v>
      </c>
      <c r="UES52" s="286" t="s">
        <v>933</v>
      </c>
      <c r="UET52" s="286" t="s">
        <v>980</v>
      </c>
      <c r="UEU52" s="285" t="s">
        <v>952</v>
      </c>
      <c r="UEV52" s="285" t="s">
        <v>981</v>
      </c>
      <c r="UEW52" s="294" t="s">
        <v>982</v>
      </c>
      <c r="UEX52" s="294" t="s">
        <v>983</v>
      </c>
      <c r="UEY52" s="284">
        <v>230000000</v>
      </c>
      <c r="UEZ52" s="285" t="s">
        <v>1802</v>
      </c>
      <c r="UFA52" s="286" t="s">
        <v>933</v>
      </c>
      <c r="UFB52" s="286" t="s">
        <v>980</v>
      </c>
      <c r="UFC52" s="285" t="s">
        <v>952</v>
      </c>
      <c r="UFD52" s="285" t="s">
        <v>981</v>
      </c>
      <c r="UFE52" s="294" t="s">
        <v>982</v>
      </c>
      <c r="UFF52" s="294" t="s">
        <v>983</v>
      </c>
      <c r="UFG52" s="284">
        <v>230000000</v>
      </c>
      <c r="UFH52" s="285" t="s">
        <v>1802</v>
      </c>
      <c r="UFI52" s="286" t="s">
        <v>933</v>
      </c>
      <c r="UFJ52" s="286" t="s">
        <v>980</v>
      </c>
      <c r="UFK52" s="285" t="s">
        <v>952</v>
      </c>
      <c r="UFL52" s="285" t="s">
        <v>981</v>
      </c>
      <c r="UFM52" s="294" t="s">
        <v>982</v>
      </c>
      <c r="UFN52" s="294" t="s">
        <v>983</v>
      </c>
      <c r="UFO52" s="284">
        <v>230000000</v>
      </c>
      <c r="UFP52" s="285" t="s">
        <v>1802</v>
      </c>
      <c r="UFQ52" s="286" t="s">
        <v>933</v>
      </c>
      <c r="UFR52" s="286" t="s">
        <v>980</v>
      </c>
      <c r="UFS52" s="285" t="s">
        <v>952</v>
      </c>
      <c r="UFT52" s="285" t="s">
        <v>981</v>
      </c>
      <c r="UFU52" s="294" t="s">
        <v>982</v>
      </c>
      <c r="UFV52" s="294" t="s">
        <v>983</v>
      </c>
      <c r="UFW52" s="284">
        <v>230000000</v>
      </c>
      <c r="UFX52" s="285" t="s">
        <v>1802</v>
      </c>
      <c r="UFY52" s="286" t="s">
        <v>933</v>
      </c>
      <c r="UFZ52" s="286" t="s">
        <v>980</v>
      </c>
      <c r="UGA52" s="285" t="s">
        <v>952</v>
      </c>
      <c r="UGB52" s="285" t="s">
        <v>981</v>
      </c>
      <c r="UGC52" s="294" t="s">
        <v>982</v>
      </c>
      <c r="UGD52" s="294" t="s">
        <v>983</v>
      </c>
      <c r="UGE52" s="284">
        <v>230000000</v>
      </c>
      <c r="UGF52" s="285" t="s">
        <v>1802</v>
      </c>
      <c r="UGG52" s="286" t="s">
        <v>933</v>
      </c>
      <c r="UGH52" s="286" t="s">
        <v>980</v>
      </c>
      <c r="UGI52" s="285" t="s">
        <v>952</v>
      </c>
      <c r="UGJ52" s="285" t="s">
        <v>981</v>
      </c>
      <c r="UGK52" s="294" t="s">
        <v>982</v>
      </c>
      <c r="UGL52" s="294" t="s">
        <v>983</v>
      </c>
      <c r="UGM52" s="284">
        <v>230000000</v>
      </c>
      <c r="UGN52" s="285" t="s">
        <v>1802</v>
      </c>
      <c r="UGO52" s="286" t="s">
        <v>933</v>
      </c>
      <c r="UGP52" s="286" t="s">
        <v>980</v>
      </c>
      <c r="UGQ52" s="285" t="s">
        <v>952</v>
      </c>
      <c r="UGR52" s="285" t="s">
        <v>981</v>
      </c>
      <c r="UGS52" s="294" t="s">
        <v>982</v>
      </c>
      <c r="UGT52" s="294" t="s">
        <v>983</v>
      </c>
      <c r="UGU52" s="284">
        <v>230000000</v>
      </c>
      <c r="UGV52" s="285" t="s">
        <v>1802</v>
      </c>
      <c r="UGW52" s="286" t="s">
        <v>933</v>
      </c>
      <c r="UGX52" s="286" t="s">
        <v>980</v>
      </c>
      <c r="UGY52" s="285" t="s">
        <v>952</v>
      </c>
      <c r="UGZ52" s="285" t="s">
        <v>981</v>
      </c>
      <c r="UHA52" s="294" t="s">
        <v>982</v>
      </c>
      <c r="UHB52" s="294" t="s">
        <v>983</v>
      </c>
      <c r="UHC52" s="284">
        <v>230000000</v>
      </c>
      <c r="UHD52" s="285" t="s">
        <v>1802</v>
      </c>
      <c r="UHE52" s="286" t="s">
        <v>933</v>
      </c>
      <c r="UHF52" s="286" t="s">
        <v>980</v>
      </c>
      <c r="UHG52" s="285" t="s">
        <v>952</v>
      </c>
      <c r="UHH52" s="285" t="s">
        <v>981</v>
      </c>
      <c r="UHI52" s="294" t="s">
        <v>982</v>
      </c>
      <c r="UHJ52" s="294" t="s">
        <v>983</v>
      </c>
      <c r="UHK52" s="284">
        <v>230000000</v>
      </c>
      <c r="UHL52" s="285" t="s">
        <v>1802</v>
      </c>
      <c r="UHM52" s="286" t="s">
        <v>933</v>
      </c>
      <c r="UHN52" s="286" t="s">
        <v>980</v>
      </c>
      <c r="UHO52" s="285" t="s">
        <v>952</v>
      </c>
      <c r="UHP52" s="285" t="s">
        <v>981</v>
      </c>
      <c r="UHQ52" s="294" t="s">
        <v>982</v>
      </c>
      <c r="UHR52" s="294" t="s">
        <v>983</v>
      </c>
      <c r="UHS52" s="284">
        <v>230000000</v>
      </c>
      <c r="UHT52" s="285" t="s">
        <v>1802</v>
      </c>
      <c r="UHU52" s="286" t="s">
        <v>933</v>
      </c>
      <c r="UHV52" s="286" t="s">
        <v>980</v>
      </c>
      <c r="UHW52" s="285" t="s">
        <v>952</v>
      </c>
      <c r="UHX52" s="285" t="s">
        <v>981</v>
      </c>
      <c r="UHY52" s="294" t="s">
        <v>982</v>
      </c>
      <c r="UHZ52" s="294" t="s">
        <v>983</v>
      </c>
      <c r="UIA52" s="284">
        <v>230000000</v>
      </c>
      <c r="UIB52" s="285" t="s">
        <v>1802</v>
      </c>
      <c r="UIC52" s="286" t="s">
        <v>933</v>
      </c>
      <c r="UID52" s="286" t="s">
        <v>980</v>
      </c>
      <c r="UIE52" s="285" t="s">
        <v>952</v>
      </c>
      <c r="UIF52" s="285" t="s">
        <v>981</v>
      </c>
      <c r="UIG52" s="294" t="s">
        <v>982</v>
      </c>
      <c r="UIH52" s="294" t="s">
        <v>983</v>
      </c>
      <c r="UII52" s="284">
        <v>230000000</v>
      </c>
      <c r="UIJ52" s="285" t="s">
        <v>1802</v>
      </c>
      <c r="UIK52" s="286" t="s">
        <v>933</v>
      </c>
      <c r="UIL52" s="286" t="s">
        <v>980</v>
      </c>
      <c r="UIM52" s="285" t="s">
        <v>952</v>
      </c>
      <c r="UIN52" s="285" t="s">
        <v>981</v>
      </c>
      <c r="UIO52" s="294" t="s">
        <v>982</v>
      </c>
      <c r="UIP52" s="294" t="s">
        <v>983</v>
      </c>
      <c r="UIQ52" s="284">
        <v>230000000</v>
      </c>
      <c r="UIR52" s="285" t="s">
        <v>1802</v>
      </c>
      <c r="UIS52" s="286" t="s">
        <v>933</v>
      </c>
      <c r="UIT52" s="286" t="s">
        <v>980</v>
      </c>
      <c r="UIU52" s="285" t="s">
        <v>952</v>
      </c>
      <c r="UIV52" s="285" t="s">
        <v>981</v>
      </c>
      <c r="UIW52" s="294" t="s">
        <v>982</v>
      </c>
      <c r="UIX52" s="294" t="s">
        <v>983</v>
      </c>
      <c r="UIY52" s="284">
        <v>230000000</v>
      </c>
      <c r="UIZ52" s="285" t="s">
        <v>1802</v>
      </c>
      <c r="UJA52" s="286" t="s">
        <v>933</v>
      </c>
      <c r="UJB52" s="286" t="s">
        <v>980</v>
      </c>
      <c r="UJC52" s="285" t="s">
        <v>952</v>
      </c>
      <c r="UJD52" s="285" t="s">
        <v>981</v>
      </c>
      <c r="UJE52" s="294" t="s">
        <v>982</v>
      </c>
      <c r="UJF52" s="294" t="s">
        <v>983</v>
      </c>
      <c r="UJG52" s="284">
        <v>230000000</v>
      </c>
      <c r="UJH52" s="285" t="s">
        <v>1802</v>
      </c>
      <c r="UJI52" s="286" t="s">
        <v>933</v>
      </c>
      <c r="UJJ52" s="286" t="s">
        <v>980</v>
      </c>
      <c r="UJK52" s="285" t="s">
        <v>952</v>
      </c>
      <c r="UJL52" s="285" t="s">
        <v>981</v>
      </c>
      <c r="UJM52" s="294" t="s">
        <v>982</v>
      </c>
      <c r="UJN52" s="294" t="s">
        <v>983</v>
      </c>
      <c r="UJO52" s="284">
        <v>230000000</v>
      </c>
      <c r="UJP52" s="285" t="s">
        <v>1802</v>
      </c>
      <c r="UJQ52" s="286" t="s">
        <v>933</v>
      </c>
      <c r="UJR52" s="286" t="s">
        <v>980</v>
      </c>
      <c r="UJS52" s="285" t="s">
        <v>952</v>
      </c>
      <c r="UJT52" s="285" t="s">
        <v>981</v>
      </c>
      <c r="UJU52" s="294" t="s">
        <v>982</v>
      </c>
      <c r="UJV52" s="294" t="s">
        <v>983</v>
      </c>
      <c r="UJW52" s="284">
        <v>230000000</v>
      </c>
      <c r="UJX52" s="285" t="s">
        <v>1802</v>
      </c>
      <c r="UJY52" s="286" t="s">
        <v>933</v>
      </c>
      <c r="UJZ52" s="286" t="s">
        <v>980</v>
      </c>
      <c r="UKA52" s="285" t="s">
        <v>952</v>
      </c>
      <c r="UKB52" s="285" t="s">
        <v>981</v>
      </c>
      <c r="UKC52" s="294" t="s">
        <v>982</v>
      </c>
      <c r="UKD52" s="294" t="s">
        <v>983</v>
      </c>
      <c r="UKE52" s="284">
        <v>230000000</v>
      </c>
      <c r="UKF52" s="285" t="s">
        <v>1802</v>
      </c>
      <c r="UKG52" s="286" t="s">
        <v>933</v>
      </c>
      <c r="UKH52" s="286" t="s">
        <v>980</v>
      </c>
      <c r="UKI52" s="285" t="s">
        <v>952</v>
      </c>
      <c r="UKJ52" s="285" t="s">
        <v>981</v>
      </c>
      <c r="UKK52" s="294" t="s">
        <v>982</v>
      </c>
      <c r="UKL52" s="294" t="s">
        <v>983</v>
      </c>
      <c r="UKM52" s="284">
        <v>230000000</v>
      </c>
      <c r="UKN52" s="285" t="s">
        <v>1802</v>
      </c>
      <c r="UKO52" s="286" t="s">
        <v>933</v>
      </c>
      <c r="UKP52" s="286" t="s">
        <v>980</v>
      </c>
      <c r="UKQ52" s="285" t="s">
        <v>952</v>
      </c>
      <c r="UKR52" s="285" t="s">
        <v>981</v>
      </c>
      <c r="UKS52" s="294" t="s">
        <v>982</v>
      </c>
      <c r="UKT52" s="294" t="s">
        <v>983</v>
      </c>
      <c r="UKU52" s="284">
        <v>230000000</v>
      </c>
      <c r="UKV52" s="285" t="s">
        <v>1802</v>
      </c>
      <c r="UKW52" s="286" t="s">
        <v>933</v>
      </c>
      <c r="UKX52" s="286" t="s">
        <v>980</v>
      </c>
      <c r="UKY52" s="285" t="s">
        <v>952</v>
      </c>
      <c r="UKZ52" s="285" t="s">
        <v>981</v>
      </c>
      <c r="ULA52" s="294" t="s">
        <v>982</v>
      </c>
      <c r="ULB52" s="294" t="s">
        <v>983</v>
      </c>
      <c r="ULC52" s="284">
        <v>230000000</v>
      </c>
      <c r="ULD52" s="285" t="s">
        <v>1802</v>
      </c>
      <c r="ULE52" s="286" t="s">
        <v>933</v>
      </c>
      <c r="ULF52" s="286" t="s">
        <v>980</v>
      </c>
      <c r="ULG52" s="285" t="s">
        <v>952</v>
      </c>
      <c r="ULH52" s="285" t="s">
        <v>981</v>
      </c>
      <c r="ULI52" s="294" t="s">
        <v>982</v>
      </c>
      <c r="ULJ52" s="294" t="s">
        <v>983</v>
      </c>
      <c r="ULK52" s="284">
        <v>230000000</v>
      </c>
      <c r="ULL52" s="285" t="s">
        <v>1802</v>
      </c>
      <c r="ULM52" s="286" t="s">
        <v>933</v>
      </c>
      <c r="ULN52" s="286" t="s">
        <v>980</v>
      </c>
      <c r="ULO52" s="285" t="s">
        <v>952</v>
      </c>
      <c r="ULP52" s="285" t="s">
        <v>981</v>
      </c>
      <c r="ULQ52" s="294" t="s">
        <v>982</v>
      </c>
      <c r="ULR52" s="294" t="s">
        <v>983</v>
      </c>
      <c r="ULS52" s="284">
        <v>230000000</v>
      </c>
      <c r="ULT52" s="285" t="s">
        <v>1802</v>
      </c>
      <c r="ULU52" s="286" t="s">
        <v>933</v>
      </c>
      <c r="ULV52" s="286" t="s">
        <v>980</v>
      </c>
      <c r="ULW52" s="285" t="s">
        <v>952</v>
      </c>
      <c r="ULX52" s="285" t="s">
        <v>981</v>
      </c>
      <c r="ULY52" s="294" t="s">
        <v>982</v>
      </c>
      <c r="ULZ52" s="294" t="s">
        <v>983</v>
      </c>
      <c r="UMA52" s="284">
        <v>230000000</v>
      </c>
      <c r="UMB52" s="285" t="s">
        <v>1802</v>
      </c>
      <c r="UMC52" s="286" t="s">
        <v>933</v>
      </c>
      <c r="UMD52" s="286" t="s">
        <v>980</v>
      </c>
      <c r="UME52" s="285" t="s">
        <v>952</v>
      </c>
      <c r="UMF52" s="285" t="s">
        <v>981</v>
      </c>
      <c r="UMG52" s="294" t="s">
        <v>982</v>
      </c>
      <c r="UMH52" s="294" t="s">
        <v>983</v>
      </c>
      <c r="UMI52" s="284">
        <v>230000000</v>
      </c>
      <c r="UMJ52" s="285" t="s">
        <v>1802</v>
      </c>
      <c r="UMK52" s="286" t="s">
        <v>933</v>
      </c>
      <c r="UML52" s="286" t="s">
        <v>980</v>
      </c>
      <c r="UMM52" s="285" t="s">
        <v>952</v>
      </c>
      <c r="UMN52" s="285" t="s">
        <v>981</v>
      </c>
      <c r="UMO52" s="294" t="s">
        <v>982</v>
      </c>
      <c r="UMP52" s="294" t="s">
        <v>983</v>
      </c>
      <c r="UMQ52" s="284">
        <v>230000000</v>
      </c>
      <c r="UMR52" s="285" t="s">
        <v>1802</v>
      </c>
      <c r="UMS52" s="286" t="s">
        <v>933</v>
      </c>
      <c r="UMT52" s="286" t="s">
        <v>980</v>
      </c>
      <c r="UMU52" s="285" t="s">
        <v>952</v>
      </c>
      <c r="UMV52" s="285" t="s">
        <v>981</v>
      </c>
      <c r="UMW52" s="294" t="s">
        <v>982</v>
      </c>
      <c r="UMX52" s="294" t="s">
        <v>983</v>
      </c>
      <c r="UMY52" s="284">
        <v>230000000</v>
      </c>
      <c r="UMZ52" s="285" t="s">
        <v>1802</v>
      </c>
      <c r="UNA52" s="286" t="s">
        <v>933</v>
      </c>
      <c r="UNB52" s="286" t="s">
        <v>980</v>
      </c>
      <c r="UNC52" s="285" t="s">
        <v>952</v>
      </c>
      <c r="UND52" s="285" t="s">
        <v>981</v>
      </c>
      <c r="UNE52" s="294" t="s">
        <v>982</v>
      </c>
      <c r="UNF52" s="294" t="s">
        <v>983</v>
      </c>
      <c r="UNG52" s="284">
        <v>230000000</v>
      </c>
      <c r="UNH52" s="285" t="s">
        <v>1802</v>
      </c>
      <c r="UNI52" s="286" t="s">
        <v>933</v>
      </c>
      <c r="UNJ52" s="286" t="s">
        <v>980</v>
      </c>
      <c r="UNK52" s="285" t="s">
        <v>952</v>
      </c>
      <c r="UNL52" s="285" t="s">
        <v>981</v>
      </c>
      <c r="UNM52" s="294" t="s">
        <v>982</v>
      </c>
      <c r="UNN52" s="294" t="s">
        <v>983</v>
      </c>
      <c r="UNO52" s="284">
        <v>230000000</v>
      </c>
      <c r="UNP52" s="285" t="s">
        <v>1802</v>
      </c>
      <c r="UNQ52" s="286" t="s">
        <v>933</v>
      </c>
      <c r="UNR52" s="286" t="s">
        <v>980</v>
      </c>
      <c r="UNS52" s="285" t="s">
        <v>952</v>
      </c>
      <c r="UNT52" s="285" t="s">
        <v>981</v>
      </c>
      <c r="UNU52" s="294" t="s">
        <v>982</v>
      </c>
      <c r="UNV52" s="294" t="s">
        <v>983</v>
      </c>
      <c r="UNW52" s="284">
        <v>230000000</v>
      </c>
      <c r="UNX52" s="285" t="s">
        <v>1802</v>
      </c>
      <c r="UNY52" s="286" t="s">
        <v>933</v>
      </c>
      <c r="UNZ52" s="286" t="s">
        <v>980</v>
      </c>
      <c r="UOA52" s="285" t="s">
        <v>952</v>
      </c>
      <c r="UOB52" s="285" t="s">
        <v>981</v>
      </c>
      <c r="UOC52" s="294" t="s">
        <v>982</v>
      </c>
      <c r="UOD52" s="294" t="s">
        <v>983</v>
      </c>
      <c r="UOE52" s="284">
        <v>230000000</v>
      </c>
      <c r="UOF52" s="285" t="s">
        <v>1802</v>
      </c>
      <c r="UOG52" s="286" t="s">
        <v>933</v>
      </c>
      <c r="UOH52" s="286" t="s">
        <v>980</v>
      </c>
      <c r="UOI52" s="285" t="s">
        <v>952</v>
      </c>
      <c r="UOJ52" s="285" t="s">
        <v>981</v>
      </c>
      <c r="UOK52" s="294" t="s">
        <v>982</v>
      </c>
      <c r="UOL52" s="294" t="s">
        <v>983</v>
      </c>
      <c r="UOM52" s="284">
        <v>230000000</v>
      </c>
      <c r="UON52" s="285" t="s">
        <v>1802</v>
      </c>
      <c r="UOO52" s="286" t="s">
        <v>933</v>
      </c>
      <c r="UOP52" s="286" t="s">
        <v>980</v>
      </c>
      <c r="UOQ52" s="285" t="s">
        <v>952</v>
      </c>
      <c r="UOR52" s="285" t="s">
        <v>981</v>
      </c>
      <c r="UOS52" s="294" t="s">
        <v>982</v>
      </c>
      <c r="UOT52" s="294" t="s">
        <v>983</v>
      </c>
      <c r="UOU52" s="284">
        <v>230000000</v>
      </c>
      <c r="UOV52" s="285" t="s">
        <v>1802</v>
      </c>
      <c r="UOW52" s="286" t="s">
        <v>933</v>
      </c>
      <c r="UOX52" s="286" t="s">
        <v>980</v>
      </c>
      <c r="UOY52" s="285" t="s">
        <v>952</v>
      </c>
      <c r="UOZ52" s="285" t="s">
        <v>981</v>
      </c>
      <c r="UPA52" s="294" t="s">
        <v>982</v>
      </c>
      <c r="UPB52" s="294" t="s">
        <v>983</v>
      </c>
      <c r="UPC52" s="284">
        <v>230000000</v>
      </c>
      <c r="UPD52" s="285" t="s">
        <v>1802</v>
      </c>
      <c r="UPE52" s="286" t="s">
        <v>933</v>
      </c>
      <c r="UPF52" s="286" t="s">
        <v>980</v>
      </c>
      <c r="UPG52" s="285" t="s">
        <v>952</v>
      </c>
      <c r="UPH52" s="285" t="s">
        <v>981</v>
      </c>
      <c r="UPI52" s="294" t="s">
        <v>982</v>
      </c>
      <c r="UPJ52" s="294" t="s">
        <v>983</v>
      </c>
      <c r="UPK52" s="284">
        <v>230000000</v>
      </c>
      <c r="UPL52" s="285" t="s">
        <v>1802</v>
      </c>
      <c r="UPM52" s="286" t="s">
        <v>933</v>
      </c>
      <c r="UPN52" s="286" t="s">
        <v>980</v>
      </c>
      <c r="UPO52" s="285" t="s">
        <v>952</v>
      </c>
      <c r="UPP52" s="285" t="s">
        <v>981</v>
      </c>
      <c r="UPQ52" s="294" t="s">
        <v>982</v>
      </c>
      <c r="UPR52" s="294" t="s">
        <v>983</v>
      </c>
      <c r="UPS52" s="284">
        <v>230000000</v>
      </c>
      <c r="UPT52" s="285" t="s">
        <v>1802</v>
      </c>
      <c r="UPU52" s="286" t="s">
        <v>933</v>
      </c>
      <c r="UPV52" s="286" t="s">
        <v>980</v>
      </c>
      <c r="UPW52" s="285" t="s">
        <v>952</v>
      </c>
      <c r="UPX52" s="285" t="s">
        <v>981</v>
      </c>
      <c r="UPY52" s="294" t="s">
        <v>982</v>
      </c>
      <c r="UPZ52" s="294" t="s">
        <v>983</v>
      </c>
      <c r="UQA52" s="284">
        <v>230000000</v>
      </c>
      <c r="UQB52" s="285" t="s">
        <v>1802</v>
      </c>
      <c r="UQC52" s="286" t="s">
        <v>933</v>
      </c>
      <c r="UQD52" s="286" t="s">
        <v>980</v>
      </c>
      <c r="UQE52" s="285" t="s">
        <v>952</v>
      </c>
      <c r="UQF52" s="285" t="s">
        <v>981</v>
      </c>
      <c r="UQG52" s="294" t="s">
        <v>982</v>
      </c>
      <c r="UQH52" s="294" t="s">
        <v>983</v>
      </c>
      <c r="UQI52" s="284">
        <v>230000000</v>
      </c>
      <c r="UQJ52" s="285" t="s">
        <v>1802</v>
      </c>
      <c r="UQK52" s="286" t="s">
        <v>933</v>
      </c>
      <c r="UQL52" s="286" t="s">
        <v>980</v>
      </c>
      <c r="UQM52" s="285" t="s">
        <v>952</v>
      </c>
      <c r="UQN52" s="285" t="s">
        <v>981</v>
      </c>
      <c r="UQO52" s="294" t="s">
        <v>982</v>
      </c>
      <c r="UQP52" s="294" t="s">
        <v>983</v>
      </c>
      <c r="UQQ52" s="284">
        <v>230000000</v>
      </c>
      <c r="UQR52" s="285" t="s">
        <v>1802</v>
      </c>
      <c r="UQS52" s="286" t="s">
        <v>933</v>
      </c>
      <c r="UQT52" s="286" t="s">
        <v>980</v>
      </c>
      <c r="UQU52" s="285" t="s">
        <v>952</v>
      </c>
      <c r="UQV52" s="285" t="s">
        <v>981</v>
      </c>
      <c r="UQW52" s="294" t="s">
        <v>982</v>
      </c>
      <c r="UQX52" s="294" t="s">
        <v>983</v>
      </c>
      <c r="UQY52" s="284">
        <v>230000000</v>
      </c>
      <c r="UQZ52" s="285" t="s">
        <v>1802</v>
      </c>
      <c r="URA52" s="286" t="s">
        <v>933</v>
      </c>
      <c r="URB52" s="286" t="s">
        <v>980</v>
      </c>
      <c r="URC52" s="285" t="s">
        <v>952</v>
      </c>
      <c r="URD52" s="285" t="s">
        <v>981</v>
      </c>
      <c r="URE52" s="294" t="s">
        <v>982</v>
      </c>
      <c r="URF52" s="294" t="s">
        <v>983</v>
      </c>
      <c r="URG52" s="284">
        <v>230000000</v>
      </c>
      <c r="URH52" s="285" t="s">
        <v>1802</v>
      </c>
      <c r="URI52" s="286" t="s">
        <v>933</v>
      </c>
      <c r="URJ52" s="286" t="s">
        <v>980</v>
      </c>
      <c r="URK52" s="285" t="s">
        <v>952</v>
      </c>
      <c r="URL52" s="285" t="s">
        <v>981</v>
      </c>
      <c r="URM52" s="294" t="s">
        <v>982</v>
      </c>
      <c r="URN52" s="294" t="s">
        <v>983</v>
      </c>
      <c r="URO52" s="284">
        <v>230000000</v>
      </c>
      <c r="URP52" s="285" t="s">
        <v>1802</v>
      </c>
      <c r="URQ52" s="286" t="s">
        <v>933</v>
      </c>
      <c r="URR52" s="286" t="s">
        <v>980</v>
      </c>
      <c r="URS52" s="285" t="s">
        <v>952</v>
      </c>
      <c r="URT52" s="285" t="s">
        <v>981</v>
      </c>
      <c r="URU52" s="294" t="s">
        <v>982</v>
      </c>
      <c r="URV52" s="294" t="s">
        <v>983</v>
      </c>
      <c r="URW52" s="284">
        <v>230000000</v>
      </c>
      <c r="URX52" s="285" t="s">
        <v>1802</v>
      </c>
      <c r="URY52" s="286" t="s">
        <v>933</v>
      </c>
      <c r="URZ52" s="286" t="s">
        <v>980</v>
      </c>
      <c r="USA52" s="285" t="s">
        <v>952</v>
      </c>
      <c r="USB52" s="285" t="s">
        <v>981</v>
      </c>
      <c r="USC52" s="294" t="s">
        <v>982</v>
      </c>
      <c r="USD52" s="294" t="s">
        <v>983</v>
      </c>
      <c r="USE52" s="284">
        <v>230000000</v>
      </c>
      <c r="USF52" s="285" t="s">
        <v>1802</v>
      </c>
      <c r="USG52" s="286" t="s">
        <v>933</v>
      </c>
      <c r="USH52" s="286" t="s">
        <v>980</v>
      </c>
      <c r="USI52" s="285" t="s">
        <v>952</v>
      </c>
      <c r="USJ52" s="285" t="s">
        <v>981</v>
      </c>
      <c r="USK52" s="294" t="s">
        <v>982</v>
      </c>
      <c r="USL52" s="294" t="s">
        <v>983</v>
      </c>
      <c r="USM52" s="284">
        <v>230000000</v>
      </c>
      <c r="USN52" s="285" t="s">
        <v>1802</v>
      </c>
      <c r="USO52" s="286" t="s">
        <v>933</v>
      </c>
      <c r="USP52" s="286" t="s">
        <v>980</v>
      </c>
      <c r="USQ52" s="285" t="s">
        <v>952</v>
      </c>
      <c r="USR52" s="285" t="s">
        <v>981</v>
      </c>
      <c r="USS52" s="294" t="s">
        <v>982</v>
      </c>
      <c r="UST52" s="294" t="s">
        <v>983</v>
      </c>
      <c r="USU52" s="284">
        <v>230000000</v>
      </c>
      <c r="USV52" s="285" t="s">
        <v>1802</v>
      </c>
      <c r="USW52" s="286" t="s">
        <v>933</v>
      </c>
      <c r="USX52" s="286" t="s">
        <v>980</v>
      </c>
      <c r="USY52" s="285" t="s">
        <v>952</v>
      </c>
      <c r="USZ52" s="285" t="s">
        <v>981</v>
      </c>
      <c r="UTA52" s="294" t="s">
        <v>982</v>
      </c>
      <c r="UTB52" s="294" t="s">
        <v>983</v>
      </c>
      <c r="UTC52" s="284">
        <v>230000000</v>
      </c>
      <c r="UTD52" s="285" t="s">
        <v>1802</v>
      </c>
      <c r="UTE52" s="286" t="s">
        <v>933</v>
      </c>
      <c r="UTF52" s="286" t="s">
        <v>980</v>
      </c>
      <c r="UTG52" s="285" t="s">
        <v>952</v>
      </c>
      <c r="UTH52" s="285" t="s">
        <v>981</v>
      </c>
      <c r="UTI52" s="294" t="s">
        <v>982</v>
      </c>
      <c r="UTJ52" s="294" t="s">
        <v>983</v>
      </c>
      <c r="UTK52" s="284">
        <v>230000000</v>
      </c>
      <c r="UTL52" s="285" t="s">
        <v>1802</v>
      </c>
      <c r="UTM52" s="286" t="s">
        <v>933</v>
      </c>
      <c r="UTN52" s="286" t="s">
        <v>980</v>
      </c>
      <c r="UTO52" s="285" t="s">
        <v>952</v>
      </c>
      <c r="UTP52" s="285" t="s">
        <v>981</v>
      </c>
      <c r="UTQ52" s="294" t="s">
        <v>982</v>
      </c>
      <c r="UTR52" s="294" t="s">
        <v>983</v>
      </c>
      <c r="UTS52" s="284">
        <v>230000000</v>
      </c>
      <c r="UTT52" s="285" t="s">
        <v>1802</v>
      </c>
      <c r="UTU52" s="286" t="s">
        <v>933</v>
      </c>
      <c r="UTV52" s="286" t="s">
        <v>980</v>
      </c>
      <c r="UTW52" s="285" t="s">
        <v>952</v>
      </c>
      <c r="UTX52" s="285" t="s">
        <v>981</v>
      </c>
      <c r="UTY52" s="294" t="s">
        <v>982</v>
      </c>
      <c r="UTZ52" s="294" t="s">
        <v>983</v>
      </c>
      <c r="UUA52" s="284">
        <v>230000000</v>
      </c>
      <c r="UUB52" s="285" t="s">
        <v>1802</v>
      </c>
      <c r="UUC52" s="286" t="s">
        <v>933</v>
      </c>
      <c r="UUD52" s="286" t="s">
        <v>980</v>
      </c>
      <c r="UUE52" s="285" t="s">
        <v>952</v>
      </c>
      <c r="UUF52" s="285" t="s">
        <v>981</v>
      </c>
      <c r="UUG52" s="294" t="s">
        <v>982</v>
      </c>
      <c r="UUH52" s="294" t="s">
        <v>983</v>
      </c>
      <c r="UUI52" s="284">
        <v>230000000</v>
      </c>
      <c r="UUJ52" s="285" t="s">
        <v>1802</v>
      </c>
      <c r="UUK52" s="286" t="s">
        <v>933</v>
      </c>
      <c r="UUL52" s="286" t="s">
        <v>980</v>
      </c>
      <c r="UUM52" s="285" t="s">
        <v>952</v>
      </c>
      <c r="UUN52" s="285" t="s">
        <v>981</v>
      </c>
      <c r="UUO52" s="294" t="s">
        <v>982</v>
      </c>
      <c r="UUP52" s="294" t="s">
        <v>983</v>
      </c>
      <c r="UUQ52" s="284">
        <v>230000000</v>
      </c>
      <c r="UUR52" s="285" t="s">
        <v>1802</v>
      </c>
      <c r="UUS52" s="286" t="s">
        <v>933</v>
      </c>
      <c r="UUT52" s="286" t="s">
        <v>980</v>
      </c>
      <c r="UUU52" s="285" t="s">
        <v>952</v>
      </c>
      <c r="UUV52" s="285" t="s">
        <v>981</v>
      </c>
      <c r="UUW52" s="294" t="s">
        <v>982</v>
      </c>
      <c r="UUX52" s="294" t="s">
        <v>983</v>
      </c>
      <c r="UUY52" s="284">
        <v>230000000</v>
      </c>
      <c r="UUZ52" s="285" t="s">
        <v>1802</v>
      </c>
      <c r="UVA52" s="286" t="s">
        <v>933</v>
      </c>
      <c r="UVB52" s="286" t="s">
        <v>980</v>
      </c>
      <c r="UVC52" s="285" t="s">
        <v>952</v>
      </c>
      <c r="UVD52" s="285" t="s">
        <v>981</v>
      </c>
      <c r="UVE52" s="294" t="s">
        <v>982</v>
      </c>
      <c r="UVF52" s="294" t="s">
        <v>983</v>
      </c>
      <c r="UVG52" s="284">
        <v>230000000</v>
      </c>
      <c r="UVH52" s="285" t="s">
        <v>1802</v>
      </c>
      <c r="UVI52" s="286" t="s">
        <v>933</v>
      </c>
      <c r="UVJ52" s="286" t="s">
        <v>980</v>
      </c>
      <c r="UVK52" s="285" t="s">
        <v>952</v>
      </c>
      <c r="UVL52" s="285" t="s">
        <v>981</v>
      </c>
      <c r="UVM52" s="294" t="s">
        <v>982</v>
      </c>
      <c r="UVN52" s="294" t="s">
        <v>983</v>
      </c>
      <c r="UVO52" s="284">
        <v>230000000</v>
      </c>
      <c r="UVP52" s="285" t="s">
        <v>1802</v>
      </c>
      <c r="UVQ52" s="286" t="s">
        <v>933</v>
      </c>
      <c r="UVR52" s="286" t="s">
        <v>980</v>
      </c>
      <c r="UVS52" s="285" t="s">
        <v>952</v>
      </c>
      <c r="UVT52" s="285" t="s">
        <v>981</v>
      </c>
      <c r="UVU52" s="294" t="s">
        <v>982</v>
      </c>
      <c r="UVV52" s="294" t="s">
        <v>983</v>
      </c>
      <c r="UVW52" s="284">
        <v>230000000</v>
      </c>
      <c r="UVX52" s="285" t="s">
        <v>1802</v>
      </c>
      <c r="UVY52" s="286" t="s">
        <v>933</v>
      </c>
      <c r="UVZ52" s="286" t="s">
        <v>980</v>
      </c>
      <c r="UWA52" s="285" t="s">
        <v>952</v>
      </c>
      <c r="UWB52" s="285" t="s">
        <v>981</v>
      </c>
      <c r="UWC52" s="294" t="s">
        <v>982</v>
      </c>
      <c r="UWD52" s="294" t="s">
        <v>983</v>
      </c>
      <c r="UWE52" s="284">
        <v>230000000</v>
      </c>
      <c r="UWF52" s="285" t="s">
        <v>1802</v>
      </c>
      <c r="UWG52" s="286" t="s">
        <v>933</v>
      </c>
      <c r="UWH52" s="286" t="s">
        <v>980</v>
      </c>
      <c r="UWI52" s="285" t="s">
        <v>952</v>
      </c>
      <c r="UWJ52" s="285" t="s">
        <v>981</v>
      </c>
      <c r="UWK52" s="294" t="s">
        <v>982</v>
      </c>
      <c r="UWL52" s="294" t="s">
        <v>983</v>
      </c>
      <c r="UWM52" s="284">
        <v>230000000</v>
      </c>
      <c r="UWN52" s="285" t="s">
        <v>1802</v>
      </c>
      <c r="UWO52" s="286" t="s">
        <v>933</v>
      </c>
      <c r="UWP52" s="286" t="s">
        <v>980</v>
      </c>
      <c r="UWQ52" s="285" t="s">
        <v>952</v>
      </c>
      <c r="UWR52" s="285" t="s">
        <v>981</v>
      </c>
      <c r="UWS52" s="294" t="s">
        <v>982</v>
      </c>
      <c r="UWT52" s="294" t="s">
        <v>983</v>
      </c>
      <c r="UWU52" s="284">
        <v>230000000</v>
      </c>
      <c r="UWV52" s="285" t="s">
        <v>1802</v>
      </c>
      <c r="UWW52" s="286" t="s">
        <v>933</v>
      </c>
      <c r="UWX52" s="286" t="s">
        <v>980</v>
      </c>
      <c r="UWY52" s="285" t="s">
        <v>952</v>
      </c>
      <c r="UWZ52" s="285" t="s">
        <v>981</v>
      </c>
      <c r="UXA52" s="294" t="s">
        <v>982</v>
      </c>
      <c r="UXB52" s="294" t="s">
        <v>983</v>
      </c>
      <c r="UXC52" s="284">
        <v>230000000</v>
      </c>
      <c r="UXD52" s="285" t="s">
        <v>1802</v>
      </c>
      <c r="UXE52" s="286" t="s">
        <v>933</v>
      </c>
      <c r="UXF52" s="286" t="s">
        <v>980</v>
      </c>
      <c r="UXG52" s="285" t="s">
        <v>952</v>
      </c>
      <c r="UXH52" s="285" t="s">
        <v>981</v>
      </c>
      <c r="UXI52" s="294" t="s">
        <v>982</v>
      </c>
      <c r="UXJ52" s="294" t="s">
        <v>983</v>
      </c>
      <c r="UXK52" s="284">
        <v>230000000</v>
      </c>
      <c r="UXL52" s="285" t="s">
        <v>1802</v>
      </c>
      <c r="UXM52" s="286" t="s">
        <v>933</v>
      </c>
      <c r="UXN52" s="286" t="s">
        <v>980</v>
      </c>
      <c r="UXO52" s="285" t="s">
        <v>952</v>
      </c>
      <c r="UXP52" s="285" t="s">
        <v>981</v>
      </c>
      <c r="UXQ52" s="294" t="s">
        <v>982</v>
      </c>
      <c r="UXR52" s="294" t="s">
        <v>983</v>
      </c>
      <c r="UXS52" s="284">
        <v>230000000</v>
      </c>
      <c r="UXT52" s="285" t="s">
        <v>1802</v>
      </c>
      <c r="UXU52" s="286" t="s">
        <v>933</v>
      </c>
      <c r="UXV52" s="286" t="s">
        <v>980</v>
      </c>
      <c r="UXW52" s="285" t="s">
        <v>952</v>
      </c>
      <c r="UXX52" s="285" t="s">
        <v>981</v>
      </c>
      <c r="UXY52" s="294" t="s">
        <v>982</v>
      </c>
      <c r="UXZ52" s="294" t="s">
        <v>983</v>
      </c>
      <c r="UYA52" s="284">
        <v>230000000</v>
      </c>
      <c r="UYB52" s="285" t="s">
        <v>1802</v>
      </c>
      <c r="UYC52" s="286" t="s">
        <v>933</v>
      </c>
      <c r="UYD52" s="286" t="s">
        <v>980</v>
      </c>
      <c r="UYE52" s="285" t="s">
        <v>952</v>
      </c>
      <c r="UYF52" s="285" t="s">
        <v>981</v>
      </c>
      <c r="UYG52" s="294" t="s">
        <v>982</v>
      </c>
      <c r="UYH52" s="294" t="s">
        <v>983</v>
      </c>
      <c r="UYI52" s="284">
        <v>230000000</v>
      </c>
      <c r="UYJ52" s="285" t="s">
        <v>1802</v>
      </c>
      <c r="UYK52" s="286" t="s">
        <v>933</v>
      </c>
      <c r="UYL52" s="286" t="s">
        <v>980</v>
      </c>
      <c r="UYM52" s="285" t="s">
        <v>952</v>
      </c>
      <c r="UYN52" s="285" t="s">
        <v>981</v>
      </c>
      <c r="UYO52" s="294" t="s">
        <v>982</v>
      </c>
      <c r="UYP52" s="294" t="s">
        <v>983</v>
      </c>
      <c r="UYQ52" s="284">
        <v>230000000</v>
      </c>
      <c r="UYR52" s="285" t="s">
        <v>1802</v>
      </c>
      <c r="UYS52" s="286" t="s">
        <v>933</v>
      </c>
      <c r="UYT52" s="286" t="s">
        <v>980</v>
      </c>
      <c r="UYU52" s="285" t="s">
        <v>952</v>
      </c>
      <c r="UYV52" s="285" t="s">
        <v>981</v>
      </c>
      <c r="UYW52" s="294" t="s">
        <v>982</v>
      </c>
      <c r="UYX52" s="294" t="s">
        <v>983</v>
      </c>
      <c r="UYY52" s="284">
        <v>230000000</v>
      </c>
      <c r="UYZ52" s="285" t="s">
        <v>1802</v>
      </c>
      <c r="UZA52" s="286" t="s">
        <v>933</v>
      </c>
      <c r="UZB52" s="286" t="s">
        <v>980</v>
      </c>
      <c r="UZC52" s="285" t="s">
        <v>952</v>
      </c>
      <c r="UZD52" s="285" t="s">
        <v>981</v>
      </c>
      <c r="UZE52" s="294" t="s">
        <v>982</v>
      </c>
      <c r="UZF52" s="294" t="s">
        <v>983</v>
      </c>
      <c r="UZG52" s="284">
        <v>230000000</v>
      </c>
      <c r="UZH52" s="285" t="s">
        <v>1802</v>
      </c>
      <c r="UZI52" s="286" t="s">
        <v>933</v>
      </c>
      <c r="UZJ52" s="286" t="s">
        <v>980</v>
      </c>
      <c r="UZK52" s="285" t="s">
        <v>952</v>
      </c>
      <c r="UZL52" s="285" t="s">
        <v>981</v>
      </c>
      <c r="UZM52" s="294" t="s">
        <v>982</v>
      </c>
      <c r="UZN52" s="294" t="s">
        <v>983</v>
      </c>
      <c r="UZO52" s="284">
        <v>230000000</v>
      </c>
      <c r="UZP52" s="285" t="s">
        <v>1802</v>
      </c>
      <c r="UZQ52" s="286" t="s">
        <v>933</v>
      </c>
      <c r="UZR52" s="286" t="s">
        <v>980</v>
      </c>
      <c r="UZS52" s="285" t="s">
        <v>952</v>
      </c>
      <c r="UZT52" s="285" t="s">
        <v>981</v>
      </c>
      <c r="UZU52" s="294" t="s">
        <v>982</v>
      </c>
      <c r="UZV52" s="294" t="s">
        <v>983</v>
      </c>
      <c r="UZW52" s="284">
        <v>230000000</v>
      </c>
      <c r="UZX52" s="285" t="s">
        <v>1802</v>
      </c>
      <c r="UZY52" s="286" t="s">
        <v>933</v>
      </c>
      <c r="UZZ52" s="286" t="s">
        <v>980</v>
      </c>
      <c r="VAA52" s="285" t="s">
        <v>952</v>
      </c>
      <c r="VAB52" s="285" t="s">
        <v>981</v>
      </c>
      <c r="VAC52" s="294" t="s">
        <v>982</v>
      </c>
      <c r="VAD52" s="294" t="s">
        <v>983</v>
      </c>
      <c r="VAE52" s="284">
        <v>230000000</v>
      </c>
      <c r="VAF52" s="285" t="s">
        <v>1802</v>
      </c>
      <c r="VAG52" s="286" t="s">
        <v>933</v>
      </c>
      <c r="VAH52" s="286" t="s">
        <v>980</v>
      </c>
      <c r="VAI52" s="285" t="s">
        <v>952</v>
      </c>
      <c r="VAJ52" s="285" t="s">
        <v>981</v>
      </c>
      <c r="VAK52" s="294" t="s">
        <v>982</v>
      </c>
      <c r="VAL52" s="294" t="s">
        <v>983</v>
      </c>
      <c r="VAM52" s="284">
        <v>230000000</v>
      </c>
      <c r="VAN52" s="285" t="s">
        <v>1802</v>
      </c>
      <c r="VAO52" s="286" t="s">
        <v>933</v>
      </c>
      <c r="VAP52" s="286" t="s">
        <v>980</v>
      </c>
      <c r="VAQ52" s="285" t="s">
        <v>952</v>
      </c>
      <c r="VAR52" s="285" t="s">
        <v>981</v>
      </c>
      <c r="VAS52" s="294" t="s">
        <v>982</v>
      </c>
      <c r="VAT52" s="294" t="s">
        <v>983</v>
      </c>
      <c r="VAU52" s="284">
        <v>230000000</v>
      </c>
      <c r="VAV52" s="285" t="s">
        <v>1802</v>
      </c>
      <c r="VAW52" s="286" t="s">
        <v>933</v>
      </c>
      <c r="VAX52" s="286" t="s">
        <v>980</v>
      </c>
      <c r="VAY52" s="285" t="s">
        <v>952</v>
      </c>
      <c r="VAZ52" s="285" t="s">
        <v>981</v>
      </c>
      <c r="VBA52" s="294" t="s">
        <v>982</v>
      </c>
      <c r="VBB52" s="294" t="s">
        <v>983</v>
      </c>
      <c r="VBC52" s="284">
        <v>230000000</v>
      </c>
      <c r="VBD52" s="285" t="s">
        <v>1802</v>
      </c>
      <c r="VBE52" s="286" t="s">
        <v>933</v>
      </c>
      <c r="VBF52" s="286" t="s">
        <v>980</v>
      </c>
      <c r="VBG52" s="285" t="s">
        <v>952</v>
      </c>
      <c r="VBH52" s="285" t="s">
        <v>981</v>
      </c>
      <c r="VBI52" s="294" t="s">
        <v>982</v>
      </c>
      <c r="VBJ52" s="294" t="s">
        <v>983</v>
      </c>
      <c r="VBK52" s="284">
        <v>230000000</v>
      </c>
      <c r="VBL52" s="285" t="s">
        <v>1802</v>
      </c>
      <c r="VBM52" s="286" t="s">
        <v>933</v>
      </c>
      <c r="VBN52" s="286" t="s">
        <v>980</v>
      </c>
      <c r="VBO52" s="285" t="s">
        <v>952</v>
      </c>
      <c r="VBP52" s="285" t="s">
        <v>981</v>
      </c>
      <c r="VBQ52" s="294" t="s">
        <v>982</v>
      </c>
      <c r="VBR52" s="294" t="s">
        <v>983</v>
      </c>
      <c r="VBS52" s="284">
        <v>230000000</v>
      </c>
      <c r="VBT52" s="285" t="s">
        <v>1802</v>
      </c>
      <c r="VBU52" s="286" t="s">
        <v>933</v>
      </c>
      <c r="VBV52" s="286" t="s">
        <v>980</v>
      </c>
      <c r="VBW52" s="285" t="s">
        <v>952</v>
      </c>
      <c r="VBX52" s="285" t="s">
        <v>981</v>
      </c>
      <c r="VBY52" s="294" t="s">
        <v>982</v>
      </c>
      <c r="VBZ52" s="294" t="s">
        <v>983</v>
      </c>
      <c r="VCA52" s="284">
        <v>230000000</v>
      </c>
      <c r="VCB52" s="285" t="s">
        <v>1802</v>
      </c>
      <c r="VCC52" s="286" t="s">
        <v>933</v>
      </c>
      <c r="VCD52" s="286" t="s">
        <v>980</v>
      </c>
      <c r="VCE52" s="285" t="s">
        <v>952</v>
      </c>
      <c r="VCF52" s="285" t="s">
        <v>981</v>
      </c>
      <c r="VCG52" s="294" t="s">
        <v>982</v>
      </c>
      <c r="VCH52" s="294" t="s">
        <v>983</v>
      </c>
      <c r="VCI52" s="284">
        <v>230000000</v>
      </c>
      <c r="VCJ52" s="285" t="s">
        <v>1802</v>
      </c>
      <c r="VCK52" s="286" t="s">
        <v>933</v>
      </c>
      <c r="VCL52" s="286" t="s">
        <v>980</v>
      </c>
      <c r="VCM52" s="285" t="s">
        <v>952</v>
      </c>
      <c r="VCN52" s="285" t="s">
        <v>981</v>
      </c>
      <c r="VCO52" s="294" t="s">
        <v>982</v>
      </c>
      <c r="VCP52" s="294" t="s">
        <v>983</v>
      </c>
      <c r="VCQ52" s="284">
        <v>230000000</v>
      </c>
      <c r="VCR52" s="285" t="s">
        <v>1802</v>
      </c>
      <c r="VCS52" s="286" t="s">
        <v>933</v>
      </c>
      <c r="VCT52" s="286" t="s">
        <v>980</v>
      </c>
      <c r="VCU52" s="285" t="s">
        <v>952</v>
      </c>
      <c r="VCV52" s="285" t="s">
        <v>981</v>
      </c>
      <c r="VCW52" s="294" t="s">
        <v>982</v>
      </c>
      <c r="VCX52" s="294" t="s">
        <v>983</v>
      </c>
      <c r="VCY52" s="284">
        <v>230000000</v>
      </c>
      <c r="VCZ52" s="285" t="s">
        <v>1802</v>
      </c>
      <c r="VDA52" s="286" t="s">
        <v>933</v>
      </c>
      <c r="VDB52" s="286" t="s">
        <v>980</v>
      </c>
      <c r="VDC52" s="285" t="s">
        <v>952</v>
      </c>
      <c r="VDD52" s="285" t="s">
        <v>981</v>
      </c>
      <c r="VDE52" s="294" t="s">
        <v>982</v>
      </c>
      <c r="VDF52" s="294" t="s">
        <v>983</v>
      </c>
      <c r="VDG52" s="284">
        <v>230000000</v>
      </c>
      <c r="VDH52" s="285" t="s">
        <v>1802</v>
      </c>
      <c r="VDI52" s="286" t="s">
        <v>933</v>
      </c>
      <c r="VDJ52" s="286" t="s">
        <v>980</v>
      </c>
      <c r="VDK52" s="285" t="s">
        <v>952</v>
      </c>
      <c r="VDL52" s="285" t="s">
        <v>981</v>
      </c>
      <c r="VDM52" s="294" t="s">
        <v>982</v>
      </c>
      <c r="VDN52" s="294" t="s">
        <v>983</v>
      </c>
      <c r="VDO52" s="284">
        <v>230000000</v>
      </c>
      <c r="VDP52" s="285" t="s">
        <v>1802</v>
      </c>
      <c r="VDQ52" s="286" t="s">
        <v>933</v>
      </c>
      <c r="VDR52" s="286" t="s">
        <v>980</v>
      </c>
      <c r="VDS52" s="285" t="s">
        <v>952</v>
      </c>
      <c r="VDT52" s="285" t="s">
        <v>981</v>
      </c>
      <c r="VDU52" s="294" t="s">
        <v>982</v>
      </c>
      <c r="VDV52" s="294" t="s">
        <v>983</v>
      </c>
      <c r="VDW52" s="284">
        <v>230000000</v>
      </c>
      <c r="VDX52" s="285" t="s">
        <v>1802</v>
      </c>
      <c r="VDY52" s="286" t="s">
        <v>933</v>
      </c>
      <c r="VDZ52" s="286" t="s">
        <v>980</v>
      </c>
      <c r="VEA52" s="285" t="s">
        <v>952</v>
      </c>
      <c r="VEB52" s="285" t="s">
        <v>981</v>
      </c>
      <c r="VEC52" s="294" t="s">
        <v>982</v>
      </c>
      <c r="VED52" s="294" t="s">
        <v>983</v>
      </c>
      <c r="VEE52" s="284">
        <v>230000000</v>
      </c>
      <c r="VEF52" s="285" t="s">
        <v>1802</v>
      </c>
      <c r="VEG52" s="286" t="s">
        <v>933</v>
      </c>
      <c r="VEH52" s="286" t="s">
        <v>980</v>
      </c>
      <c r="VEI52" s="285" t="s">
        <v>952</v>
      </c>
      <c r="VEJ52" s="285" t="s">
        <v>981</v>
      </c>
      <c r="VEK52" s="294" t="s">
        <v>982</v>
      </c>
      <c r="VEL52" s="294" t="s">
        <v>983</v>
      </c>
      <c r="VEM52" s="284">
        <v>230000000</v>
      </c>
      <c r="VEN52" s="285" t="s">
        <v>1802</v>
      </c>
      <c r="VEO52" s="286" t="s">
        <v>933</v>
      </c>
      <c r="VEP52" s="286" t="s">
        <v>980</v>
      </c>
      <c r="VEQ52" s="285" t="s">
        <v>952</v>
      </c>
      <c r="VER52" s="285" t="s">
        <v>981</v>
      </c>
      <c r="VES52" s="294" t="s">
        <v>982</v>
      </c>
      <c r="VET52" s="294" t="s">
        <v>983</v>
      </c>
      <c r="VEU52" s="284">
        <v>230000000</v>
      </c>
      <c r="VEV52" s="285" t="s">
        <v>1802</v>
      </c>
      <c r="VEW52" s="286" t="s">
        <v>933</v>
      </c>
      <c r="VEX52" s="286" t="s">
        <v>980</v>
      </c>
      <c r="VEY52" s="285" t="s">
        <v>952</v>
      </c>
      <c r="VEZ52" s="285" t="s">
        <v>981</v>
      </c>
      <c r="VFA52" s="294" t="s">
        <v>982</v>
      </c>
      <c r="VFB52" s="294" t="s">
        <v>983</v>
      </c>
      <c r="VFC52" s="284">
        <v>230000000</v>
      </c>
      <c r="VFD52" s="285" t="s">
        <v>1802</v>
      </c>
      <c r="VFE52" s="286" t="s">
        <v>933</v>
      </c>
      <c r="VFF52" s="286" t="s">
        <v>980</v>
      </c>
      <c r="VFG52" s="285" t="s">
        <v>952</v>
      </c>
      <c r="VFH52" s="285" t="s">
        <v>981</v>
      </c>
      <c r="VFI52" s="294" t="s">
        <v>982</v>
      </c>
      <c r="VFJ52" s="294" t="s">
        <v>983</v>
      </c>
      <c r="VFK52" s="284">
        <v>230000000</v>
      </c>
      <c r="VFL52" s="285" t="s">
        <v>1802</v>
      </c>
      <c r="VFM52" s="286" t="s">
        <v>933</v>
      </c>
      <c r="VFN52" s="286" t="s">
        <v>980</v>
      </c>
      <c r="VFO52" s="285" t="s">
        <v>952</v>
      </c>
      <c r="VFP52" s="285" t="s">
        <v>981</v>
      </c>
      <c r="VFQ52" s="294" t="s">
        <v>982</v>
      </c>
      <c r="VFR52" s="294" t="s">
        <v>983</v>
      </c>
      <c r="VFS52" s="284">
        <v>230000000</v>
      </c>
      <c r="VFT52" s="285" t="s">
        <v>1802</v>
      </c>
      <c r="VFU52" s="286" t="s">
        <v>933</v>
      </c>
      <c r="VFV52" s="286" t="s">
        <v>980</v>
      </c>
      <c r="VFW52" s="285" t="s">
        <v>952</v>
      </c>
      <c r="VFX52" s="285" t="s">
        <v>981</v>
      </c>
      <c r="VFY52" s="294" t="s">
        <v>982</v>
      </c>
      <c r="VFZ52" s="294" t="s">
        <v>983</v>
      </c>
      <c r="VGA52" s="284">
        <v>230000000</v>
      </c>
      <c r="VGB52" s="285" t="s">
        <v>1802</v>
      </c>
      <c r="VGC52" s="286" t="s">
        <v>933</v>
      </c>
      <c r="VGD52" s="286" t="s">
        <v>980</v>
      </c>
      <c r="VGE52" s="285" t="s">
        <v>952</v>
      </c>
      <c r="VGF52" s="285" t="s">
        <v>981</v>
      </c>
      <c r="VGG52" s="294" t="s">
        <v>982</v>
      </c>
      <c r="VGH52" s="294" t="s">
        <v>983</v>
      </c>
      <c r="VGI52" s="284">
        <v>230000000</v>
      </c>
      <c r="VGJ52" s="285" t="s">
        <v>1802</v>
      </c>
      <c r="VGK52" s="286" t="s">
        <v>933</v>
      </c>
      <c r="VGL52" s="286" t="s">
        <v>980</v>
      </c>
      <c r="VGM52" s="285" t="s">
        <v>952</v>
      </c>
      <c r="VGN52" s="285" t="s">
        <v>981</v>
      </c>
      <c r="VGO52" s="294" t="s">
        <v>982</v>
      </c>
      <c r="VGP52" s="294" t="s">
        <v>983</v>
      </c>
      <c r="VGQ52" s="284">
        <v>230000000</v>
      </c>
      <c r="VGR52" s="285" t="s">
        <v>1802</v>
      </c>
      <c r="VGS52" s="286" t="s">
        <v>933</v>
      </c>
      <c r="VGT52" s="286" t="s">
        <v>980</v>
      </c>
      <c r="VGU52" s="285" t="s">
        <v>952</v>
      </c>
      <c r="VGV52" s="285" t="s">
        <v>981</v>
      </c>
      <c r="VGW52" s="294" t="s">
        <v>982</v>
      </c>
      <c r="VGX52" s="294" t="s">
        <v>983</v>
      </c>
      <c r="VGY52" s="284">
        <v>230000000</v>
      </c>
      <c r="VGZ52" s="285" t="s">
        <v>1802</v>
      </c>
      <c r="VHA52" s="286" t="s">
        <v>933</v>
      </c>
      <c r="VHB52" s="286" t="s">
        <v>980</v>
      </c>
      <c r="VHC52" s="285" t="s">
        <v>952</v>
      </c>
      <c r="VHD52" s="285" t="s">
        <v>981</v>
      </c>
      <c r="VHE52" s="294" t="s">
        <v>982</v>
      </c>
      <c r="VHF52" s="294" t="s">
        <v>983</v>
      </c>
      <c r="VHG52" s="284">
        <v>230000000</v>
      </c>
      <c r="VHH52" s="285" t="s">
        <v>1802</v>
      </c>
      <c r="VHI52" s="286" t="s">
        <v>933</v>
      </c>
      <c r="VHJ52" s="286" t="s">
        <v>980</v>
      </c>
      <c r="VHK52" s="285" t="s">
        <v>952</v>
      </c>
      <c r="VHL52" s="285" t="s">
        <v>981</v>
      </c>
      <c r="VHM52" s="294" t="s">
        <v>982</v>
      </c>
      <c r="VHN52" s="294" t="s">
        <v>983</v>
      </c>
      <c r="VHO52" s="284">
        <v>230000000</v>
      </c>
      <c r="VHP52" s="285" t="s">
        <v>1802</v>
      </c>
      <c r="VHQ52" s="286" t="s">
        <v>933</v>
      </c>
      <c r="VHR52" s="286" t="s">
        <v>980</v>
      </c>
      <c r="VHS52" s="285" t="s">
        <v>952</v>
      </c>
      <c r="VHT52" s="285" t="s">
        <v>981</v>
      </c>
      <c r="VHU52" s="294" t="s">
        <v>982</v>
      </c>
      <c r="VHV52" s="294" t="s">
        <v>983</v>
      </c>
      <c r="VHW52" s="284">
        <v>230000000</v>
      </c>
      <c r="VHX52" s="285" t="s">
        <v>1802</v>
      </c>
      <c r="VHY52" s="286" t="s">
        <v>933</v>
      </c>
      <c r="VHZ52" s="286" t="s">
        <v>980</v>
      </c>
      <c r="VIA52" s="285" t="s">
        <v>952</v>
      </c>
      <c r="VIB52" s="285" t="s">
        <v>981</v>
      </c>
      <c r="VIC52" s="294" t="s">
        <v>982</v>
      </c>
      <c r="VID52" s="294" t="s">
        <v>983</v>
      </c>
      <c r="VIE52" s="284">
        <v>230000000</v>
      </c>
      <c r="VIF52" s="285" t="s">
        <v>1802</v>
      </c>
      <c r="VIG52" s="286" t="s">
        <v>933</v>
      </c>
      <c r="VIH52" s="286" t="s">
        <v>980</v>
      </c>
      <c r="VII52" s="285" t="s">
        <v>952</v>
      </c>
      <c r="VIJ52" s="285" t="s">
        <v>981</v>
      </c>
      <c r="VIK52" s="294" t="s">
        <v>982</v>
      </c>
      <c r="VIL52" s="294" t="s">
        <v>983</v>
      </c>
      <c r="VIM52" s="284">
        <v>230000000</v>
      </c>
      <c r="VIN52" s="285" t="s">
        <v>1802</v>
      </c>
      <c r="VIO52" s="286" t="s">
        <v>933</v>
      </c>
      <c r="VIP52" s="286" t="s">
        <v>980</v>
      </c>
      <c r="VIQ52" s="285" t="s">
        <v>952</v>
      </c>
      <c r="VIR52" s="285" t="s">
        <v>981</v>
      </c>
      <c r="VIS52" s="294" t="s">
        <v>982</v>
      </c>
      <c r="VIT52" s="294" t="s">
        <v>983</v>
      </c>
      <c r="VIU52" s="284">
        <v>230000000</v>
      </c>
      <c r="VIV52" s="285" t="s">
        <v>1802</v>
      </c>
      <c r="VIW52" s="286" t="s">
        <v>933</v>
      </c>
      <c r="VIX52" s="286" t="s">
        <v>980</v>
      </c>
      <c r="VIY52" s="285" t="s">
        <v>952</v>
      </c>
      <c r="VIZ52" s="285" t="s">
        <v>981</v>
      </c>
      <c r="VJA52" s="294" t="s">
        <v>982</v>
      </c>
      <c r="VJB52" s="294" t="s">
        <v>983</v>
      </c>
      <c r="VJC52" s="284">
        <v>230000000</v>
      </c>
      <c r="VJD52" s="285" t="s">
        <v>1802</v>
      </c>
      <c r="VJE52" s="286" t="s">
        <v>933</v>
      </c>
      <c r="VJF52" s="286" t="s">
        <v>980</v>
      </c>
      <c r="VJG52" s="285" t="s">
        <v>952</v>
      </c>
      <c r="VJH52" s="285" t="s">
        <v>981</v>
      </c>
      <c r="VJI52" s="294" t="s">
        <v>982</v>
      </c>
      <c r="VJJ52" s="294" t="s">
        <v>983</v>
      </c>
      <c r="VJK52" s="284">
        <v>230000000</v>
      </c>
      <c r="VJL52" s="285" t="s">
        <v>1802</v>
      </c>
      <c r="VJM52" s="286" t="s">
        <v>933</v>
      </c>
      <c r="VJN52" s="286" t="s">
        <v>980</v>
      </c>
      <c r="VJO52" s="285" t="s">
        <v>952</v>
      </c>
      <c r="VJP52" s="285" t="s">
        <v>981</v>
      </c>
      <c r="VJQ52" s="294" t="s">
        <v>982</v>
      </c>
      <c r="VJR52" s="294" t="s">
        <v>983</v>
      </c>
      <c r="VJS52" s="284">
        <v>230000000</v>
      </c>
      <c r="VJT52" s="285" t="s">
        <v>1802</v>
      </c>
      <c r="VJU52" s="286" t="s">
        <v>933</v>
      </c>
      <c r="VJV52" s="286" t="s">
        <v>980</v>
      </c>
      <c r="VJW52" s="285" t="s">
        <v>952</v>
      </c>
      <c r="VJX52" s="285" t="s">
        <v>981</v>
      </c>
      <c r="VJY52" s="294" t="s">
        <v>982</v>
      </c>
      <c r="VJZ52" s="294" t="s">
        <v>983</v>
      </c>
      <c r="VKA52" s="284">
        <v>230000000</v>
      </c>
      <c r="VKB52" s="285" t="s">
        <v>1802</v>
      </c>
      <c r="VKC52" s="286" t="s">
        <v>933</v>
      </c>
      <c r="VKD52" s="286" t="s">
        <v>980</v>
      </c>
      <c r="VKE52" s="285" t="s">
        <v>952</v>
      </c>
      <c r="VKF52" s="285" t="s">
        <v>981</v>
      </c>
      <c r="VKG52" s="294" t="s">
        <v>982</v>
      </c>
      <c r="VKH52" s="294" t="s">
        <v>983</v>
      </c>
      <c r="VKI52" s="284">
        <v>230000000</v>
      </c>
      <c r="VKJ52" s="285" t="s">
        <v>1802</v>
      </c>
      <c r="VKK52" s="286" t="s">
        <v>933</v>
      </c>
      <c r="VKL52" s="286" t="s">
        <v>980</v>
      </c>
      <c r="VKM52" s="285" t="s">
        <v>952</v>
      </c>
      <c r="VKN52" s="285" t="s">
        <v>981</v>
      </c>
      <c r="VKO52" s="294" t="s">
        <v>982</v>
      </c>
      <c r="VKP52" s="294" t="s">
        <v>983</v>
      </c>
      <c r="VKQ52" s="284">
        <v>230000000</v>
      </c>
      <c r="VKR52" s="285" t="s">
        <v>1802</v>
      </c>
      <c r="VKS52" s="286" t="s">
        <v>933</v>
      </c>
      <c r="VKT52" s="286" t="s">
        <v>980</v>
      </c>
      <c r="VKU52" s="285" t="s">
        <v>952</v>
      </c>
      <c r="VKV52" s="285" t="s">
        <v>981</v>
      </c>
      <c r="VKW52" s="294" t="s">
        <v>982</v>
      </c>
      <c r="VKX52" s="294" t="s">
        <v>983</v>
      </c>
      <c r="VKY52" s="284">
        <v>230000000</v>
      </c>
      <c r="VKZ52" s="285" t="s">
        <v>1802</v>
      </c>
      <c r="VLA52" s="286" t="s">
        <v>933</v>
      </c>
      <c r="VLB52" s="286" t="s">
        <v>980</v>
      </c>
      <c r="VLC52" s="285" t="s">
        <v>952</v>
      </c>
      <c r="VLD52" s="285" t="s">
        <v>981</v>
      </c>
      <c r="VLE52" s="294" t="s">
        <v>982</v>
      </c>
      <c r="VLF52" s="294" t="s">
        <v>983</v>
      </c>
      <c r="VLG52" s="284">
        <v>230000000</v>
      </c>
      <c r="VLH52" s="285" t="s">
        <v>1802</v>
      </c>
      <c r="VLI52" s="286" t="s">
        <v>933</v>
      </c>
      <c r="VLJ52" s="286" t="s">
        <v>980</v>
      </c>
      <c r="VLK52" s="285" t="s">
        <v>952</v>
      </c>
      <c r="VLL52" s="285" t="s">
        <v>981</v>
      </c>
      <c r="VLM52" s="294" t="s">
        <v>982</v>
      </c>
      <c r="VLN52" s="294" t="s">
        <v>983</v>
      </c>
      <c r="VLO52" s="284">
        <v>230000000</v>
      </c>
      <c r="VLP52" s="285" t="s">
        <v>1802</v>
      </c>
      <c r="VLQ52" s="286" t="s">
        <v>933</v>
      </c>
      <c r="VLR52" s="286" t="s">
        <v>980</v>
      </c>
      <c r="VLS52" s="285" t="s">
        <v>952</v>
      </c>
      <c r="VLT52" s="285" t="s">
        <v>981</v>
      </c>
      <c r="VLU52" s="294" t="s">
        <v>982</v>
      </c>
      <c r="VLV52" s="294" t="s">
        <v>983</v>
      </c>
      <c r="VLW52" s="284">
        <v>230000000</v>
      </c>
      <c r="VLX52" s="285" t="s">
        <v>1802</v>
      </c>
      <c r="VLY52" s="286" t="s">
        <v>933</v>
      </c>
      <c r="VLZ52" s="286" t="s">
        <v>980</v>
      </c>
      <c r="VMA52" s="285" t="s">
        <v>952</v>
      </c>
      <c r="VMB52" s="285" t="s">
        <v>981</v>
      </c>
      <c r="VMC52" s="294" t="s">
        <v>982</v>
      </c>
      <c r="VMD52" s="294" t="s">
        <v>983</v>
      </c>
      <c r="VME52" s="284">
        <v>230000000</v>
      </c>
      <c r="VMF52" s="285" t="s">
        <v>1802</v>
      </c>
      <c r="VMG52" s="286" t="s">
        <v>933</v>
      </c>
      <c r="VMH52" s="286" t="s">
        <v>980</v>
      </c>
      <c r="VMI52" s="285" t="s">
        <v>952</v>
      </c>
      <c r="VMJ52" s="285" t="s">
        <v>981</v>
      </c>
      <c r="VMK52" s="294" t="s">
        <v>982</v>
      </c>
      <c r="VML52" s="294" t="s">
        <v>983</v>
      </c>
      <c r="VMM52" s="284">
        <v>230000000</v>
      </c>
      <c r="VMN52" s="285" t="s">
        <v>1802</v>
      </c>
      <c r="VMO52" s="286" t="s">
        <v>933</v>
      </c>
      <c r="VMP52" s="286" t="s">
        <v>980</v>
      </c>
      <c r="VMQ52" s="285" t="s">
        <v>952</v>
      </c>
      <c r="VMR52" s="285" t="s">
        <v>981</v>
      </c>
      <c r="VMS52" s="294" t="s">
        <v>982</v>
      </c>
      <c r="VMT52" s="294" t="s">
        <v>983</v>
      </c>
      <c r="VMU52" s="284">
        <v>230000000</v>
      </c>
      <c r="VMV52" s="285" t="s">
        <v>1802</v>
      </c>
      <c r="VMW52" s="286" t="s">
        <v>933</v>
      </c>
      <c r="VMX52" s="286" t="s">
        <v>980</v>
      </c>
      <c r="VMY52" s="285" t="s">
        <v>952</v>
      </c>
      <c r="VMZ52" s="285" t="s">
        <v>981</v>
      </c>
      <c r="VNA52" s="294" t="s">
        <v>982</v>
      </c>
      <c r="VNB52" s="294" t="s">
        <v>983</v>
      </c>
      <c r="VNC52" s="284">
        <v>230000000</v>
      </c>
      <c r="VND52" s="285" t="s">
        <v>1802</v>
      </c>
      <c r="VNE52" s="286" t="s">
        <v>933</v>
      </c>
      <c r="VNF52" s="286" t="s">
        <v>980</v>
      </c>
      <c r="VNG52" s="285" t="s">
        <v>952</v>
      </c>
      <c r="VNH52" s="285" t="s">
        <v>981</v>
      </c>
      <c r="VNI52" s="294" t="s">
        <v>982</v>
      </c>
      <c r="VNJ52" s="294" t="s">
        <v>983</v>
      </c>
      <c r="VNK52" s="284">
        <v>230000000</v>
      </c>
      <c r="VNL52" s="285" t="s">
        <v>1802</v>
      </c>
      <c r="VNM52" s="286" t="s">
        <v>933</v>
      </c>
      <c r="VNN52" s="286" t="s">
        <v>980</v>
      </c>
      <c r="VNO52" s="285" t="s">
        <v>952</v>
      </c>
      <c r="VNP52" s="285" t="s">
        <v>981</v>
      </c>
      <c r="VNQ52" s="294" t="s">
        <v>982</v>
      </c>
      <c r="VNR52" s="294" t="s">
        <v>983</v>
      </c>
      <c r="VNS52" s="284">
        <v>230000000</v>
      </c>
      <c r="VNT52" s="285" t="s">
        <v>1802</v>
      </c>
      <c r="VNU52" s="286" t="s">
        <v>933</v>
      </c>
      <c r="VNV52" s="286" t="s">
        <v>980</v>
      </c>
      <c r="VNW52" s="285" t="s">
        <v>952</v>
      </c>
      <c r="VNX52" s="285" t="s">
        <v>981</v>
      </c>
      <c r="VNY52" s="294" t="s">
        <v>982</v>
      </c>
      <c r="VNZ52" s="294" t="s">
        <v>983</v>
      </c>
      <c r="VOA52" s="284">
        <v>230000000</v>
      </c>
      <c r="VOB52" s="285" t="s">
        <v>1802</v>
      </c>
      <c r="VOC52" s="286" t="s">
        <v>933</v>
      </c>
      <c r="VOD52" s="286" t="s">
        <v>980</v>
      </c>
      <c r="VOE52" s="285" t="s">
        <v>952</v>
      </c>
      <c r="VOF52" s="285" t="s">
        <v>981</v>
      </c>
      <c r="VOG52" s="294" t="s">
        <v>982</v>
      </c>
      <c r="VOH52" s="294" t="s">
        <v>983</v>
      </c>
      <c r="VOI52" s="284">
        <v>230000000</v>
      </c>
      <c r="VOJ52" s="285" t="s">
        <v>1802</v>
      </c>
      <c r="VOK52" s="286" t="s">
        <v>933</v>
      </c>
      <c r="VOL52" s="286" t="s">
        <v>980</v>
      </c>
      <c r="VOM52" s="285" t="s">
        <v>952</v>
      </c>
      <c r="VON52" s="285" t="s">
        <v>981</v>
      </c>
      <c r="VOO52" s="294" t="s">
        <v>982</v>
      </c>
      <c r="VOP52" s="294" t="s">
        <v>983</v>
      </c>
      <c r="VOQ52" s="284">
        <v>230000000</v>
      </c>
      <c r="VOR52" s="285" t="s">
        <v>1802</v>
      </c>
      <c r="VOS52" s="286" t="s">
        <v>933</v>
      </c>
      <c r="VOT52" s="286" t="s">
        <v>980</v>
      </c>
      <c r="VOU52" s="285" t="s">
        <v>952</v>
      </c>
      <c r="VOV52" s="285" t="s">
        <v>981</v>
      </c>
      <c r="VOW52" s="294" t="s">
        <v>982</v>
      </c>
      <c r="VOX52" s="294" t="s">
        <v>983</v>
      </c>
      <c r="VOY52" s="284">
        <v>230000000</v>
      </c>
      <c r="VOZ52" s="285" t="s">
        <v>1802</v>
      </c>
      <c r="VPA52" s="286" t="s">
        <v>933</v>
      </c>
      <c r="VPB52" s="286" t="s">
        <v>980</v>
      </c>
      <c r="VPC52" s="285" t="s">
        <v>952</v>
      </c>
      <c r="VPD52" s="285" t="s">
        <v>981</v>
      </c>
      <c r="VPE52" s="294" t="s">
        <v>982</v>
      </c>
      <c r="VPF52" s="294" t="s">
        <v>983</v>
      </c>
      <c r="VPG52" s="284">
        <v>230000000</v>
      </c>
      <c r="VPH52" s="285" t="s">
        <v>1802</v>
      </c>
      <c r="VPI52" s="286" t="s">
        <v>933</v>
      </c>
      <c r="VPJ52" s="286" t="s">
        <v>980</v>
      </c>
      <c r="VPK52" s="285" t="s">
        <v>952</v>
      </c>
      <c r="VPL52" s="285" t="s">
        <v>981</v>
      </c>
      <c r="VPM52" s="294" t="s">
        <v>982</v>
      </c>
      <c r="VPN52" s="294" t="s">
        <v>983</v>
      </c>
      <c r="VPO52" s="284">
        <v>230000000</v>
      </c>
      <c r="VPP52" s="285" t="s">
        <v>1802</v>
      </c>
      <c r="VPQ52" s="286" t="s">
        <v>933</v>
      </c>
      <c r="VPR52" s="286" t="s">
        <v>980</v>
      </c>
      <c r="VPS52" s="285" t="s">
        <v>952</v>
      </c>
      <c r="VPT52" s="285" t="s">
        <v>981</v>
      </c>
      <c r="VPU52" s="294" t="s">
        <v>982</v>
      </c>
      <c r="VPV52" s="294" t="s">
        <v>983</v>
      </c>
      <c r="VPW52" s="284">
        <v>230000000</v>
      </c>
      <c r="VPX52" s="285" t="s">
        <v>1802</v>
      </c>
      <c r="VPY52" s="286" t="s">
        <v>933</v>
      </c>
      <c r="VPZ52" s="286" t="s">
        <v>980</v>
      </c>
      <c r="VQA52" s="285" t="s">
        <v>952</v>
      </c>
      <c r="VQB52" s="285" t="s">
        <v>981</v>
      </c>
      <c r="VQC52" s="294" t="s">
        <v>982</v>
      </c>
      <c r="VQD52" s="294" t="s">
        <v>983</v>
      </c>
      <c r="VQE52" s="284">
        <v>230000000</v>
      </c>
      <c r="VQF52" s="285" t="s">
        <v>1802</v>
      </c>
      <c r="VQG52" s="286" t="s">
        <v>933</v>
      </c>
      <c r="VQH52" s="286" t="s">
        <v>980</v>
      </c>
      <c r="VQI52" s="285" t="s">
        <v>952</v>
      </c>
      <c r="VQJ52" s="285" t="s">
        <v>981</v>
      </c>
      <c r="VQK52" s="294" t="s">
        <v>982</v>
      </c>
      <c r="VQL52" s="294" t="s">
        <v>983</v>
      </c>
      <c r="VQM52" s="284">
        <v>230000000</v>
      </c>
      <c r="VQN52" s="285" t="s">
        <v>1802</v>
      </c>
      <c r="VQO52" s="286" t="s">
        <v>933</v>
      </c>
      <c r="VQP52" s="286" t="s">
        <v>980</v>
      </c>
      <c r="VQQ52" s="285" t="s">
        <v>952</v>
      </c>
      <c r="VQR52" s="285" t="s">
        <v>981</v>
      </c>
      <c r="VQS52" s="294" t="s">
        <v>982</v>
      </c>
      <c r="VQT52" s="294" t="s">
        <v>983</v>
      </c>
      <c r="VQU52" s="284">
        <v>230000000</v>
      </c>
      <c r="VQV52" s="285" t="s">
        <v>1802</v>
      </c>
      <c r="VQW52" s="286" t="s">
        <v>933</v>
      </c>
      <c r="VQX52" s="286" t="s">
        <v>980</v>
      </c>
      <c r="VQY52" s="285" t="s">
        <v>952</v>
      </c>
      <c r="VQZ52" s="285" t="s">
        <v>981</v>
      </c>
      <c r="VRA52" s="294" t="s">
        <v>982</v>
      </c>
      <c r="VRB52" s="294" t="s">
        <v>983</v>
      </c>
      <c r="VRC52" s="284">
        <v>230000000</v>
      </c>
      <c r="VRD52" s="285" t="s">
        <v>1802</v>
      </c>
      <c r="VRE52" s="286" t="s">
        <v>933</v>
      </c>
      <c r="VRF52" s="286" t="s">
        <v>980</v>
      </c>
      <c r="VRG52" s="285" t="s">
        <v>952</v>
      </c>
      <c r="VRH52" s="285" t="s">
        <v>981</v>
      </c>
      <c r="VRI52" s="294" t="s">
        <v>982</v>
      </c>
      <c r="VRJ52" s="294" t="s">
        <v>983</v>
      </c>
      <c r="VRK52" s="284">
        <v>230000000</v>
      </c>
      <c r="VRL52" s="285" t="s">
        <v>1802</v>
      </c>
      <c r="VRM52" s="286" t="s">
        <v>933</v>
      </c>
      <c r="VRN52" s="286" t="s">
        <v>980</v>
      </c>
      <c r="VRO52" s="285" t="s">
        <v>952</v>
      </c>
      <c r="VRP52" s="285" t="s">
        <v>981</v>
      </c>
      <c r="VRQ52" s="294" t="s">
        <v>982</v>
      </c>
      <c r="VRR52" s="294" t="s">
        <v>983</v>
      </c>
      <c r="VRS52" s="284">
        <v>230000000</v>
      </c>
      <c r="VRT52" s="285" t="s">
        <v>1802</v>
      </c>
      <c r="VRU52" s="286" t="s">
        <v>933</v>
      </c>
      <c r="VRV52" s="286" t="s">
        <v>980</v>
      </c>
      <c r="VRW52" s="285" t="s">
        <v>952</v>
      </c>
      <c r="VRX52" s="285" t="s">
        <v>981</v>
      </c>
      <c r="VRY52" s="294" t="s">
        <v>982</v>
      </c>
      <c r="VRZ52" s="294" t="s">
        <v>983</v>
      </c>
      <c r="VSA52" s="284">
        <v>230000000</v>
      </c>
      <c r="VSB52" s="285" t="s">
        <v>1802</v>
      </c>
      <c r="VSC52" s="286" t="s">
        <v>933</v>
      </c>
      <c r="VSD52" s="286" t="s">
        <v>980</v>
      </c>
      <c r="VSE52" s="285" t="s">
        <v>952</v>
      </c>
      <c r="VSF52" s="285" t="s">
        <v>981</v>
      </c>
      <c r="VSG52" s="294" t="s">
        <v>982</v>
      </c>
      <c r="VSH52" s="294" t="s">
        <v>983</v>
      </c>
      <c r="VSI52" s="284">
        <v>230000000</v>
      </c>
      <c r="VSJ52" s="285" t="s">
        <v>1802</v>
      </c>
      <c r="VSK52" s="286" t="s">
        <v>933</v>
      </c>
      <c r="VSL52" s="286" t="s">
        <v>980</v>
      </c>
      <c r="VSM52" s="285" t="s">
        <v>952</v>
      </c>
      <c r="VSN52" s="285" t="s">
        <v>981</v>
      </c>
      <c r="VSO52" s="294" t="s">
        <v>982</v>
      </c>
      <c r="VSP52" s="294" t="s">
        <v>983</v>
      </c>
      <c r="VSQ52" s="284">
        <v>230000000</v>
      </c>
      <c r="VSR52" s="285" t="s">
        <v>1802</v>
      </c>
      <c r="VSS52" s="286" t="s">
        <v>933</v>
      </c>
      <c r="VST52" s="286" t="s">
        <v>980</v>
      </c>
      <c r="VSU52" s="285" t="s">
        <v>952</v>
      </c>
      <c r="VSV52" s="285" t="s">
        <v>981</v>
      </c>
      <c r="VSW52" s="294" t="s">
        <v>982</v>
      </c>
      <c r="VSX52" s="294" t="s">
        <v>983</v>
      </c>
      <c r="VSY52" s="284">
        <v>230000000</v>
      </c>
      <c r="VSZ52" s="285" t="s">
        <v>1802</v>
      </c>
      <c r="VTA52" s="286" t="s">
        <v>933</v>
      </c>
      <c r="VTB52" s="286" t="s">
        <v>980</v>
      </c>
      <c r="VTC52" s="285" t="s">
        <v>952</v>
      </c>
      <c r="VTD52" s="285" t="s">
        <v>981</v>
      </c>
      <c r="VTE52" s="294" t="s">
        <v>982</v>
      </c>
      <c r="VTF52" s="294" t="s">
        <v>983</v>
      </c>
      <c r="VTG52" s="284">
        <v>230000000</v>
      </c>
      <c r="VTH52" s="285" t="s">
        <v>1802</v>
      </c>
      <c r="VTI52" s="286" t="s">
        <v>933</v>
      </c>
      <c r="VTJ52" s="286" t="s">
        <v>980</v>
      </c>
      <c r="VTK52" s="285" t="s">
        <v>952</v>
      </c>
      <c r="VTL52" s="285" t="s">
        <v>981</v>
      </c>
      <c r="VTM52" s="294" t="s">
        <v>982</v>
      </c>
      <c r="VTN52" s="294" t="s">
        <v>983</v>
      </c>
      <c r="VTO52" s="284">
        <v>230000000</v>
      </c>
      <c r="VTP52" s="285" t="s">
        <v>1802</v>
      </c>
      <c r="VTQ52" s="286" t="s">
        <v>933</v>
      </c>
      <c r="VTR52" s="286" t="s">
        <v>980</v>
      </c>
      <c r="VTS52" s="285" t="s">
        <v>952</v>
      </c>
      <c r="VTT52" s="285" t="s">
        <v>981</v>
      </c>
      <c r="VTU52" s="294" t="s">
        <v>982</v>
      </c>
      <c r="VTV52" s="294" t="s">
        <v>983</v>
      </c>
      <c r="VTW52" s="284">
        <v>230000000</v>
      </c>
      <c r="VTX52" s="285" t="s">
        <v>1802</v>
      </c>
      <c r="VTY52" s="286" t="s">
        <v>933</v>
      </c>
      <c r="VTZ52" s="286" t="s">
        <v>980</v>
      </c>
      <c r="VUA52" s="285" t="s">
        <v>952</v>
      </c>
      <c r="VUB52" s="285" t="s">
        <v>981</v>
      </c>
      <c r="VUC52" s="294" t="s">
        <v>982</v>
      </c>
      <c r="VUD52" s="294" t="s">
        <v>983</v>
      </c>
      <c r="VUE52" s="284">
        <v>230000000</v>
      </c>
      <c r="VUF52" s="285" t="s">
        <v>1802</v>
      </c>
      <c r="VUG52" s="286" t="s">
        <v>933</v>
      </c>
      <c r="VUH52" s="286" t="s">
        <v>980</v>
      </c>
      <c r="VUI52" s="285" t="s">
        <v>952</v>
      </c>
      <c r="VUJ52" s="285" t="s">
        <v>981</v>
      </c>
      <c r="VUK52" s="294" t="s">
        <v>982</v>
      </c>
      <c r="VUL52" s="294" t="s">
        <v>983</v>
      </c>
      <c r="VUM52" s="284">
        <v>230000000</v>
      </c>
      <c r="VUN52" s="285" t="s">
        <v>1802</v>
      </c>
      <c r="VUO52" s="286" t="s">
        <v>933</v>
      </c>
      <c r="VUP52" s="286" t="s">
        <v>980</v>
      </c>
      <c r="VUQ52" s="285" t="s">
        <v>952</v>
      </c>
      <c r="VUR52" s="285" t="s">
        <v>981</v>
      </c>
      <c r="VUS52" s="294" t="s">
        <v>982</v>
      </c>
      <c r="VUT52" s="294" t="s">
        <v>983</v>
      </c>
      <c r="VUU52" s="284">
        <v>230000000</v>
      </c>
      <c r="VUV52" s="285" t="s">
        <v>1802</v>
      </c>
      <c r="VUW52" s="286" t="s">
        <v>933</v>
      </c>
      <c r="VUX52" s="286" t="s">
        <v>980</v>
      </c>
      <c r="VUY52" s="285" t="s">
        <v>952</v>
      </c>
      <c r="VUZ52" s="285" t="s">
        <v>981</v>
      </c>
      <c r="VVA52" s="294" t="s">
        <v>982</v>
      </c>
      <c r="VVB52" s="294" t="s">
        <v>983</v>
      </c>
      <c r="VVC52" s="284">
        <v>230000000</v>
      </c>
      <c r="VVD52" s="285" t="s">
        <v>1802</v>
      </c>
      <c r="VVE52" s="286" t="s">
        <v>933</v>
      </c>
      <c r="VVF52" s="286" t="s">
        <v>980</v>
      </c>
      <c r="VVG52" s="285" t="s">
        <v>952</v>
      </c>
      <c r="VVH52" s="285" t="s">
        <v>981</v>
      </c>
      <c r="VVI52" s="294" t="s">
        <v>982</v>
      </c>
      <c r="VVJ52" s="294" t="s">
        <v>983</v>
      </c>
      <c r="VVK52" s="284">
        <v>230000000</v>
      </c>
      <c r="VVL52" s="285" t="s">
        <v>1802</v>
      </c>
      <c r="VVM52" s="286" t="s">
        <v>933</v>
      </c>
      <c r="VVN52" s="286" t="s">
        <v>980</v>
      </c>
      <c r="VVO52" s="285" t="s">
        <v>952</v>
      </c>
      <c r="VVP52" s="285" t="s">
        <v>981</v>
      </c>
      <c r="VVQ52" s="294" t="s">
        <v>982</v>
      </c>
      <c r="VVR52" s="294" t="s">
        <v>983</v>
      </c>
      <c r="VVS52" s="284">
        <v>230000000</v>
      </c>
      <c r="VVT52" s="285" t="s">
        <v>1802</v>
      </c>
      <c r="VVU52" s="286" t="s">
        <v>933</v>
      </c>
      <c r="VVV52" s="286" t="s">
        <v>980</v>
      </c>
      <c r="VVW52" s="285" t="s">
        <v>952</v>
      </c>
      <c r="VVX52" s="285" t="s">
        <v>981</v>
      </c>
      <c r="VVY52" s="294" t="s">
        <v>982</v>
      </c>
      <c r="VVZ52" s="294" t="s">
        <v>983</v>
      </c>
      <c r="VWA52" s="284">
        <v>230000000</v>
      </c>
      <c r="VWB52" s="285" t="s">
        <v>1802</v>
      </c>
      <c r="VWC52" s="286" t="s">
        <v>933</v>
      </c>
      <c r="VWD52" s="286" t="s">
        <v>980</v>
      </c>
      <c r="VWE52" s="285" t="s">
        <v>952</v>
      </c>
      <c r="VWF52" s="285" t="s">
        <v>981</v>
      </c>
      <c r="VWG52" s="294" t="s">
        <v>982</v>
      </c>
      <c r="VWH52" s="294" t="s">
        <v>983</v>
      </c>
      <c r="VWI52" s="284">
        <v>230000000</v>
      </c>
      <c r="VWJ52" s="285" t="s">
        <v>1802</v>
      </c>
      <c r="VWK52" s="286" t="s">
        <v>933</v>
      </c>
      <c r="VWL52" s="286" t="s">
        <v>980</v>
      </c>
      <c r="VWM52" s="285" t="s">
        <v>952</v>
      </c>
      <c r="VWN52" s="285" t="s">
        <v>981</v>
      </c>
      <c r="VWO52" s="294" t="s">
        <v>982</v>
      </c>
      <c r="VWP52" s="294" t="s">
        <v>983</v>
      </c>
      <c r="VWQ52" s="284">
        <v>230000000</v>
      </c>
      <c r="VWR52" s="285" t="s">
        <v>1802</v>
      </c>
      <c r="VWS52" s="286" t="s">
        <v>933</v>
      </c>
      <c r="VWT52" s="286" t="s">
        <v>980</v>
      </c>
      <c r="VWU52" s="285" t="s">
        <v>952</v>
      </c>
      <c r="VWV52" s="285" t="s">
        <v>981</v>
      </c>
      <c r="VWW52" s="294" t="s">
        <v>982</v>
      </c>
      <c r="VWX52" s="294" t="s">
        <v>983</v>
      </c>
      <c r="VWY52" s="284">
        <v>230000000</v>
      </c>
      <c r="VWZ52" s="285" t="s">
        <v>1802</v>
      </c>
      <c r="VXA52" s="286" t="s">
        <v>933</v>
      </c>
      <c r="VXB52" s="286" t="s">
        <v>980</v>
      </c>
      <c r="VXC52" s="285" t="s">
        <v>952</v>
      </c>
      <c r="VXD52" s="285" t="s">
        <v>981</v>
      </c>
      <c r="VXE52" s="294" t="s">
        <v>982</v>
      </c>
      <c r="VXF52" s="294" t="s">
        <v>983</v>
      </c>
      <c r="VXG52" s="284">
        <v>230000000</v>
      </c>
      <c r="VXH52" s="285" t="s">
        <v>1802</v>
      </c>
      <c r="VXI52" s="286" t="s">
        <v>933</v>
      </c>
      <c r="VXJ52" s="286" t="s">
        <v>980</v>
      </c>
      <c r="VXK52" s="285" t="s">
        <v>952</v>
      </c>
      <c r="VXL52" s="285" t="s">
        <v>981</v>
      </c>
      <c r="VXM52" s="294" t="s">
        <v>982</v>
      </c>
      <c r="VXN52" s="294" t="s">
        <v>983</v>
      </c>
      <c r="VXO52" s="284">
        <v>230000000</v>
      </c>
      <c r="VXP52" s="285" t="s">
        <v>1802</v>
      </c>
      <c r="VXQ52" s="286" t="s">
        <v>933</v>
      </c>
      <c r="VXR52" s="286" t="s">
        <v>980</v>
      </c>
      <c r="VXS52" s="285" t="s">
        <v>952</v>
      </c>
      <c r="VXT52" s="285" t="s">
        <v>981</v>
      </c>
      <c r="VXU52" s="294" t="s">
        <v>982</v>
      </c>
      <c r="VXV52" s="294" t="s">
        <v>983</v>
      </c>
      <c r="VXW52" s="284">
        <v>230000000</v>
      </c>
      <c r="VXX52" s="285" t="s">
        <v>1802</v>
      </c>
      <c r="VXY52" s="286" t="s">
        <v>933</v>
      </c>
      <c r="VXZ52" s="286" t="s">
        <v>980</v>
      </c>
      <c r="VYA52" s="285" t="s">
        <v>952</v>
      </c>
      <c r="VYB52" s="285" t="s">
        <v>981</v>
      </c>
      <c r="VYC52" s="294" t="s">
        <v>982</v>
      </c>
      <c r="VYD52" s="294" t="s">
        <v>983</v>
      </c>
      <c r="VYE52" s="284">
        <v>230000000</v>
      </c>
      <c r="VYF52" s="285" t="s">
        <v>1802</v>
      </c>
      <c r="VYG52" s="286" t="s">
        <v>933</v>
      </c>
      <c r="VYH52" s="286" t="s">
        <v>980</v>
      </c>
      <c r="VYI52" s="285" t="s">
        <v>952</v>
      </c>
      <c r="VYJ52" s="285" t="s">
        <v>981</v>
      </c>
      <c r="VYK52" s="294" t="s">
        <v>982</v>
      </c>
      <c r="VYL52" s="294" t="s">
        <v>983</v>
      </c>
      <c r="VYM52" s="284">
        <v>230000000</v>
      </c>
      <c r="VYN52" s="285" t="s">
        <v>1802</v>
      </c>
      <c r="VYO52" s="286" t="s">
        <v>933</v>
      </c>
      <c r="VYP52" s="286" t="s">
        <v>980</v>
      </c>
      <c r="VYQ52" s="285" t="s">
        <v>952</v>
      </c>
      <c r="VYR52" s="285" t="s">
        <v>981</v>
      </c>
      <c r="VYS52" s="294" t="s">
        <v>982</v>
      </c>
      <c r="VYT52" s="294" t="s">
        <v>983</v>
      </c>
      <c r="VYU52" s="284">
        <v>230000000</v>
      </c>
      <c r="VYV52" s="285" t="s">
        <v>1802</v>
      </c>
      <c r="VYW52" s="286" t="s">
        <v>933</v>
      </c>
      <c r="VYX52" s="286" t="s">
        <v>980</v>
      </c>
      <c r="VYY52" s="285" t="s">
        <v>952</v>
      </c>
      <c r="VYZ52" s="285" t="s">
        <v>981</v>
      </c>
      <c r="VZA52" s="294" t="s">
        <v>982</v>
      </c>
      <c r="VZB52" s="294" t="s">
        <v>983</v>
      </c>
      <c r="VZC52" s="284">
        <v>230000000</v>
      </c>
      <c r="VZD52" s="285" t="s">
        <v>1802</v>
      </c>
      <c r="VZE52" s="286" t="s">
        <v>933</v>
      </c>
      <c r="VZF52" s="286" t="s">
        <v>980</v>
      </c>
      <c r="VZG52" s="285" t="s">
        <v>952</v>
      </c>
      <c r="VZH52" s="285" t="s">
        <v>981</v>
      </c>
      <c r="VZI52" s="294" t="s">
        <v>982</v>
      </c>
      <c r="VZJ52" s="294" t="s">
        <v>983</v>
      </c>
      <c r="VZK52" s="284">
        <v>230000000</v>
      </c>
      <c r="VZL52" s="285" t="s">
        <v>1802</v>
      </c>
      <c r="VZM52" s="286" t="s">
        <v>933</v>
      </c>
      <c r="VZN52" s="286" t="s">
        <v>980</v>
      </c>
      <c r="VZO52" s="285" t="s">
        <v>952</v>
      </c>
      <c r="VZP52" s="285" t="s">
        <v>981</v>
      </c>
      <c r="VZQ52" s="294" t="s">
        <v>982</v>
      </c>
      <c r="VZR52" s="294" t="s">
        <v>983</v>
      </c>
      <c r="VZS52" s="284">
        <v>230000000</v>
      </c>
      <c r="VZT52" s="285" t="s">
        <v>1802</v>
      </c>
      <c r="VZU52" s="286" t="s">
        <v>933</v>
      </c>
      <c r="VZV52" s="286" t="s">
        <v>980</v>
      </c>
      <c r="VZW52" s="285" t="s">
        <v>952</v>
      </c>
      <c r="VZX52" s="285" t="s">
        <v>981</v>
      </c>
      <c r="VZY52" s="294" t="s">
        <v>982</v>
      </c>
      <c r="VZZ52" s="294" t="s">
        <v>983</v>
      </c>
      <c r="WAA52" s="284">
        <v>230000000</v>
      </c>
      <c r="WAB52" s="285" t="s">
        <v>1802</v>
      </c>
      <c r="WAC52" s="286" t="s">
        <v>933</v>
      </c>
      <c r="WAD52" s="286" t="s">
        <v>980</v>
      </c>
      <c r="WAE52" s="285" t="s">
        <v>952</v>
      </c>
      <c r="WAF52" s="285" t="s">
        <v>981</v>
      </c>
      <c r="WAG52" s="294" t="s">
        <v>982</v>
      </c>
      <c r="WAH52" s="294" t="s">
        <v>983</v>
      </c>
      <c r="WAI52" s="284">
        <v>230000000</v>
      </c>
      <c r="WAJ52" s="285" t="s">
        <v>1802</v>
      </c>
      <c r="WAK52" s="286" t="s">
        <v>933</v>
      </c>
      <c r="WAL52" s="286" t="s">
        <v>980</v>
      </c>
      <c r="WAM52" s="285" t="s">
        <v>952</v>
      </c>
      <c r="WAN52" s="285" t="s">
        <v>981</v>
      </c>
      <c r="WAO52" s="294" t="s">
        <v>982</v>
      </c>
      <c r="WAP52" s="294" t="s">
        <v>983</v>
      </c>
      <c r="WAQ52" s="284">
        <v>230000000</v>
      </c>
      <c r="WAR52" s="285" t="s">
        <v>1802</v>
      </c>
      <c r="WAS52" s="286" t="s">
        <v>933</v>
      </c>
      <c r="WAT52" s="286" t="s">
        <v>980</v>
      </c>
      <c r="WAU52" s="285" t="s">
        <v>952</v>
      </c>
      <c r="WAV52" s="285" t="s">
        <v>981</v>
      </c>
      <c r="WAW52" s="294" t="s">
        <v>982</v>
      </c>
      <c r="WAX52" s="294" t="s">
        <v>983</v>
      </c>
      <c r="WAY52" s="284">
        <v>230000000</v>
      </c>
      <c r="WAZ52" s="285" t="s">
        <v>1802</v>
      </c>
      <c r="WBA52" s="286" t="s">
        <v>933</v>
      </c>
      <c r="WBB52" s="286" t="s">
        <v>980</v>
      </c>
      <c r="WBC52" s="285" t="s">
        <v>952</v>
      </c>
      <c r="WBD52" s="285" t="s">
        <v>981</v>
      </c>
      <c r="WBE52" s="294" t="s">
        <v>982</v>
      </c>
      <c r="WBF52" s="294" t="s">
        <v>983</v>
      </c>
      <c r="WBG52" s="284">
        <v>230000000</v>
      </c>
      <c r="WBH52" s="285" t="s">
        <v>1802</v>
      </c>
      <c r="WBI52" s="286" t="s">
        <v>933</v>
      </c>
      <c r="WBJ52" s="286" t="s">
        <v>980</v>
      </c>
      <c r="WBK52" s="285" t="s">
        <v>952</v>
      </c>
      <c r="WBL52" s="285" t="s">
        <v>981</v>
      </c>
      <c r="WBM52" s="294" t="s">
        <v>982</v>
      </c>
      <c r="WBN52" s="294" t="s">
        <v>983</v>
      </c>
      <c r="WBO52" s="284">
        <v>230000000</v>
      </c>
      <c r="WBP52" s="285" t="s">
        <v>1802</v>
      </c>
      <c r="WBQ52" s="286" t="s">
        <v>933</v>
      </c>
      <c r="WBR52" s="286" t="s">
        <v>980</v>
      </c>
      <c r="WBS52" s="285" t="s">
        <v>952</v>
      </c>
      <c r="WBT52" s="285" t="s">
        <v>981</v>
      </c>
      <c r="WBU52" s="294" t="s">
        <v>982</v>
      </c>
      <c r="WBV52" s="294" t="s">
        <v>983</v>
      </c>
      <c r="WBW52" s="284">
        <v>230000000</v>
      </c>
      <c r="WBX52" s="285" t="s">
        <v>1802</v>
      </c>
      <c r="WBY52" s="286" t="s">
        <v>933</v>
      </c>
      <c r="WBZ52" s="286" t="s">
        <v>980</v>
      </c>
      <c r="WCA52" s="285" t="s">
        <v>952</v>
      </c>
      <c r="WCB52" s="285" t="s">
        <v>981</v>
      </c>
      <c r="WCC52" s="294" t="s">
        <v>982</v>
      </c>
      <c r="WCD52" s="294" t="s">
        <v>983</v>
      </c>
      <c r="WCE52" s="284">
        <v>230000000</v>
      </c>
      <c r="WCF52" s="285" t="s">
        <v>1802</v>
      </c>
      <c r="WCG52" s="286" t="s">
        <v>933</v>
      </c>
      <c r="WCH52" s="286" t="s">
        <v>980</v>
      </c>
      <c r="WCI52" s="285" t="s">
        <v>952</v>
      </c>
      <c r="WCJ52" s="285" t="s">
        <v>981</v>
      </c>
      <c r="WCK52" s="294" t="s">
        <v>982</v>
      </c>
      <c r="WCL52" s="294" t="s">
        <v>983</v>
      </c>
      <c r="WCM52" s="284">
        <v>230000000</v>
      </c>
      <c r="WCN52" s="285" t="s">
        <v>1802</v>
      </c>
      <c r="WCO52" s="286" t="s">
        <v>933</v>
      </c>
      <c r="WCP52" s="286" t="s">
        <v>980</v>
      </c>
      <c r="WCQ52" s="285" t="s">
        <v>952</v>
      </c>
      <c r="WCR52" s="285" t="s">
        <v>981</v>
      </c>
      <c r="WCS52" s="294" t="s">
        <v>982</v>
      </c>
      <c r="WCT52" s="294" t="s">
        <v>983</v>
      </c>
      <c r="WCU52" s="284">
        <v>230000000</v>
      </c>
      <c r="WCV52" s="285" t="s">
        <v>1802</v>
      </c>
      <c r="WCW52" s="286" t="s">
        <v>933</v>
      </c>
      <c r="WCX52" s="286" t="s">
        <v>980</v>
      </c>
      <c r="WCY52" s="285" t="s">
        <v>952</v>
      </c>
      <c r="WCZ52" s="285" t="s">
        <v>981</v>
      </c>
      <c r="WDA52" s="294" t="s">
        <v>982</v>
      </c>
      <c r="WDB52" s="294" t="s">
        <v>983</v>
      </c>
      <c r="WDC52" s="284">
        <v>230000000</v>
      </c>
      <c r="WDD52" s="285" t="s">
        <v>1802</v>
      </c>
      <c r="WDE52" s="286" t="s">
        <v>933</v>
      </c>
      <c r="WDF52" s="286" t="s">
        <v>980</v>
      </c>
      <c r="WDG52" s="285" t="s">
        <v>952</v>
      </c>
      <c r="WDH52" s="285" t="s">
        <v>981</v>
      </c>
      <c r="WDI52" s="294" t="s">
        <v>982</v>
      </c>
      <c r="WDJ52" s="294" t="s">
        <v>983</v>
      </c>
      <c r="WDK52" s="284">
        <v>230000000</v>
      </c>
      <c r="WDL52" s="285" t="s">
        <v>1802</v>
      </c>
      <c r="WDM52" s="286" t="s">
        <v>933</v>
      </c>
      <c r="WDN52" s="286" t="s">
        <v>980</v>
      </c>
      <c r="WDO52" s="285" t="s">
        <v>952</v>
      </c>
      <c r="WDP52" s="285" t="s">
        <v>981</v>
      </c>
      <c r="WDQ52" s="294" t="s">
        <v>982</v>
      </c>
      <c r="WDR52" s="294" t="s">
        <v>983</v>
      </c>
      <c r="WDS52" s="284">
        <v>230000000</v>
      </c>
      <c r="WDT52" s="285" t="s">
        <v>1802</v>
      </c>
      <c r="WDU52" s="286" t="s">
        <v>933</v>
      </c>
      <c r="WDV52" s="286" t="s">
        <v>980</v>
      </c>
      <c r="WDW52" s="285" t="s">
        <v>952</v>
      </c>
      <c r="WDX52" s="285" t="s">
        <v>981</v>
      </c>
      <c r="WDY52" s="294" t="s">
        <v>982</v>
      </c>
      <c r="WDZ52" s="294" t="s">
        <v>983</v>
      </c>
      <c r="WEA52" s="284">
        <v>230000000</v>
      </c>
      <c r="WEB52" s="285" t="s">
        <v>1802</v>
      </c>
      <c r="WEC52" s="286" t="s">
        <v>933</v>
      </c>
      <c r="WED52" s="286" t="s">
        <v>980</v>
      </c>
      <c r="WEE52" s="285" t="s">
        <v>952</v>
      </c>
      <c r="WEF52" s="285" t="s">
        <v>981</v>
      </c>
      <c r="WEG52" s="294" t="s">
        <v>982</v>
      </c>
      <c r="WEH52" s="294" t="s">
        <v>983</v>
      </c>
      <c r="WEI52" s="284">
        <v>230000000</v>
      </c>
      <c r="WEJ52" s="285" t="s">
        <v>1802</v>
      </c>
      <c r="WEK52" s="286" t="s">
        <v>933</v>
      </c>
      <c r="WEL52" s="286" t="s">
        <v>980</v>
      </c>
      <c r="WEM52" s="285" t="s">
        <v>952</v>
      </c>
      <c r="WEN52" s="285" t="s">
        <v>981</v>
      </c>
      <c r="WEO52" s="294" t="s">
        <v>982</v>
      </c>
      <c r="WEP52" s="294" t="s">
        <v>983</v>
      </c>
      <c r="WEQ52" s="284">
        <v>230000000</v>
      </c>
      <c r="WER52" s="285" t="s">
        <v>1802</v>
      </c>
      <c r="WES52" s="286" t="s">
        <v>933</v>
      </c>
      <c r="WET52" s="286" t="s">
        <v>980</v>
      </c>
      <c r="WEU52" s="285" t="s">
        <v>952</v>
      </c>
      <c r="WEV52" s="285" t="s">
        <v>981</v>
      </c>
      <c r="WEW52" s="294" t="s">
        <v>982</v>
      </c>
      <c r="WEX52" s="294" t="s">
        <v>983</v>
      </c>
      <c r="WEY52" s="284">
        <v>230000000</v>
      </c>
      <c r="WEZ52" s="285" t="s">
        <v>1802</v>
      </c>
      <c r="WFA52" s="286" t="s">
        <v>933</v>
      </c>
      <c r="WFB52" s="286" t="s">
        <v>980</v>
      </c>
      <c r="WFC52" s="285" t="s">
        <v>952</v>
      </c>
      <c r="WFD52" s="285" t="s">
        <v>981</v>
      </c>
      <c r="WFE52" s="294" t="s">
        <v>982</v>
      </c>
      <c r="WFF52" s="294" t="s">
        <v>983</v>
      </c>
      <c r="WFG52" s="284">
        <v>230000000</v>
      </c>
      <c r="WFH52" s="285" t="s">
        <v>1802</v>
      </c>
      <c r="WFI52" s="286" t="s">
        <v>933</v>
      </c>
      <c r="WFJ52" s="286" t="s">
        <v>980</v>
      </c>
      <c r="WFK52" s="285" t="s">
        <v>952</v>
      </c>
      <c r="WFL52" s="285" t="s">
        <v>981</v>
      </c>
      <c r="WFM52" s="294" t="s">
        <v>982</v>
      </c>
      <c r="WFN52" s="294" t="s">
        <v>983</v>
      </c>
      <c r="WFO52" s="284">
        <v>230000000</v>
      </c>
      <c r="WFP52" s="285" t="s">
        <v>1802</v>
      </c>
      <c r="WFQ52" s="286" t="s">
        <v>933</v>
      </c>
      <c r="WFR52" s="286" t="s">
        <v>980</v>
      </c>
      <c r="WFS52" s="285" t="s">
        <v>952</v>
      </c>
      <c r="WFT52" s="285" t="s">
        <v>981</v>
      </c>
      <c r="WFU52" s="294" t="s">
        <v>982</v>
      </c>
      <c r="WFV52" s="294" t="s">
        <v>983</v>
      </c>
      <c r="WFW52" s="284">
        <v>230000000</v>
      </c>
      <c r="WFX52" s="285" t="s">
        <v>1802</v>
      </c>
      <c r="WFY52" s="286" t="s">
        <v>933</v>
      </c>
      <c r="WFZ52" s="286" t="s">
        <v>980</v>
      </c>
      <c r="WGA52" s="285" t="s">
        <v>952</v>
      </c>
      <c r="WGB52" s="285" t="s">
        <v>981</v>
      </c>
      <c r="WGC52" s="294" t="s">
        <v>982</v>
      </c>
      <c r="WGD52" s="294" t="s">
        <v>983</v>
      </c>
      <c r="WGE52" s="284">
        <v>230000000</v>
      </c>
      <c r="WGF52" s="285" t="s">
        <v>1802</v>
      </c>
      <c r="WGG52" s="286" t="s">
        <v>933</v>
      </c>
      <c r="WGH52" s="286" t="s">
        <v>980</v>
      </c>
      <c r="WGI52" s="285" t="s">
        <v>952</v>
      </c>
      <c r="WGJ52" s="285" t="s">
        <v>981</v>
      </c>
      <c r="WGK52" s="294" t="s">
        <v>982</v>
      </c>
      <c r="WGL52" s="294" t="s">
        <v>983</v>
      </c>
      <c r="WGM52" s="284">
        <v>230000000</v>
      </c>
      <c r="WGN52" s="285" t="s">
        <v>1802</v>
      </c>
      <c r="WGO52" s="286" t="s">
        <v>933</v>
      </c>
      <c r="WGP52" s="286" t="s">
        <v>980</v>
      </c>
      <c r="WGQ52" s="285" t="s">
        <v>952</v>
      </c>
      <c r="WGR52" s="285" t="s">
        <v>981</v>
      </c>
      <c r="WGS52" s="294" t="s">
        <v>982</v>
      </c>
      <c r="WGT52" s="294" t="s">
        <v>983</v>
      </c>
      <c r="WGU52" s="284">
        <v>230000000</v>
      </c>
      <c r="WGV52" s="285" t="s">
        <v>1802</v>
      </c>
      <c r="WGW52" s="286" t="s">
        <v>933</v>
      </c>
      <c r="WGX52" s="286" t="s">
        <v>980</v>
      </c>
      <c r="WGY52" s="285" t="s">
        <v>952</v>
      </c>
      <c r="WGZ52" s="285" t="s">
        <v>981</v>
      </c>
      <c r="WHA52" s="294" t="s">
        <v>982</v>
      </c>
      <c r="WHB52" s="294" t="s">
        <v>983</v>
      </c>
      <c r="WHC52" s="284">
        <v>230000000</v>
      </c>
      <c r="WHD52" s="285" t="s">
        <v>1802</v>
      </c>
      <c r="WHE52" s="286" t="s">
        <v>933</v>
      </c>
      <c r="WHF52" s="286" t="s">
        <v>980</v>
      </c>
      <c r="WHG52" s="285" t="s">
        <v>952</v>
      </c>
      <c r="WHH52" s="285" t="s">
        <v>981</v>
      </c>
      <c r="WHI52" s="294" t="s">
        <v>982</v>
      </c>
      <c r="WHJ52" s="294" t="s">
        <v>983</v>
      </c>
      <c r="WHK52" s="284">
        <v>230000000</v>
      </c>
      <c r="WHL52" s="285" t="s">
        <v>1802</v>
      </c>
      <c r="WHM52" s="286" t="s">
        <v>933</v>
      </c>
      <c r="WHN52" s="286" t="s">
        <v>980</v>
      </c>
      <c r="WHO52" s="285" t="s">
        <v>952</v>
      </c>
      <c r="WHP52" s="285" t="s">
        <v>981</v>
      </c>
      <c r="WHQ52" s="294" t="s">
        <v>982</v>
      </c>
      <c r="WHR52" s="294" t="s">
        <v>983</v>
      </c>
      <c r="WHS52" s="284">
        <v>230000000</v>
      </c>
      <c r="WHT52" s="285" t="s">
        <v>1802</v>
      </c>
      <c r="WHU52" s="286" t="s">
        <v>933</v>
      </c>
      <c r="WHV52" s="286" t="s">
        <v>980</v>
      </c>
      <c r="WHW52" s="285" t="s">
        <v>952</v>
      </c>
      <c r="WHX52" s="285" t="s">
        <v>981</v>
      </c>
      <c r="WHY52" s="294" t="s">
        <v>982</v>
      </c>
      <c r="WHZ52" s="294" t="s">
        <v>983</v>
      </c>
      <c r="WIA52" s="284">
        <v>230000000</v>
      </c>
      <c r="WIB52" s="285" t="s">
        <v>1802</v>
      </c>
      <c r="WIC52" s="286" t="s">
        <v>933</v>
      </c>
      <c r="WID52" s="286" t="s">
        <v>980</v>
      </c>
      <c r="WIE52" s="285" t="s">
        <v>952</v>
      </c>
      <c r="WIF52" s="285" t="s">
        <v>981</v>
      </c>
      <c r="WIG52" s="294" t="s">
        <v>982</v>
      </c>
      <c r="WIH52" s="294" t="s">
        <v>983</v>
      </c>
      <c r="WII52" s="284">
        <v>230000000</v>
      </c>
      <c r="WIJ52" s="285" t="s">
        <v>1802</v>
      </c>
      <c r="WIK52" s="286" t="s">
        <v>933</v>
      </c>
      <c r="WIL52" s="286" t="s">
        <v>980</v>
      </c>
      <c r="WIM52" s="285" t="s">
        <v>952</v>
      </c>
      <c r="WIN52" s="285" t="s">
        <v>981</v>
      </c>
      <c r="WIO52" s="294" t="s">
        <v>982</v>
      </c>
      <c r="WIP52" s="294" t="s">
        <v>983</v>
      </c>
      <c r="WIQ52" s="284">
        <v>230000000</v>
      </c>
      <c r="WIR52" s="285" t="s">
        <v>1802</v>
      </c>
      <c r="WIS52" s="286" t="s">
        <v>933</v>
      </c>
      <c r="WIT52" s="286" t="s">
        <v>980</v>
      </c>
      <c r="WIU52" s="285" t="s">
        <v>952</v>
      </c>
      <c r="WIV52" s="285" t="s">
        <v>981</v>
      </c>
      <c r="WIW52" s="294" t="s">
        <v>982</v>
      </c>
      <c r="WIX52" s="294" t="s">
        <v>983</v>
      </c>
      <c r="WIY52" s="284">
        <v>230000000</v>
      </c>
      <c r="WIZ52" s="285" t="s">
        <v>1802</v>
      </c>
      <c r="WJA52" s="286" t="s">
        <v>933</v>
      </c>
      <c r="WJB52" s="286" t="s">
        <v>980</v>
      </c>
      <c r="WJC52" s="285" t="s">
        <v>952</v>
      </c>
      <c r="WJD52" s="285" t="s">
        <v>981</v>
      </c>
      <c r="WJE52" s="294" t="s">
        <v>982</v>
      </c>
      <c r="WJF52" s="294" t="s">
        <v>983</v>
      </c>
      <c r="WJG52" s="284">
        <v>230000000</v>
      </c>
      <c r="WJH52" s="285" t="s">
        <v>1802</v>
      </c>
      <c r="WJI52" s="286" t="s">
        <v>933</v>
      </c>
      <c r="WJJ52" s="286" t="s">
        <v>980</v>
      </c>
      <c r="WJK52" s="285" t="s">
        <v>952</v>
      </c>
      <c r="WJL52" s="285" t="s">
        <v>981</v>
      </c>
      <c r="WJM52" s="294" t="s">
        <v>982</v>
      </c>
      <c r="WJN52" s="294" t="s">
        <v>983</v>
      </c>
      <c r="WJO52" s="284">
        <v>230000000</v>
      </c>
      <c r="WJP52" s="285" t="s">
        <v>1802</v>
      </c>
      <c r="WJQ52" s="286" t="s">
        <v>933</v>
      </c>
      <c r="WJR52" s="286" t="s">
        <v>980</v>
      </c>
      <c r="WJS52" s="285" t="s">
        <v>952</v>
      </c>
      <c r="WJT52" s="285" t="s">
        <v>981</v>
      </c>
      <c r="WJU52" s="294" t="s">
        <v>982</v>
      </c>
      <c r="WJV52" s="294" t="s">
        <v>983</v>
      </c>
      <c r="WJW52" s="284">
        <v>230000000</v>
      </c>
      <c r="WJX52" s="285" t="s">
        <v>1802</v>
      </c>
      <c r="WJY52" s="286" t="s">
        <v>933</v>
      </c>
      <c r="WJZ52" s="286" t="s">
        <v>980</v>
      </c>
      <c r="WKA52" s="285" t="s">
        <v>952</v>
      </c>
      <c r="WKB52" s="285" t="s">
        <v>981</v>
      </c>
      <c r="WKC52" s="294" t="s">
        <v>982</v>
      </c>
      <c r="WKD52" s="294" t="s">
        <v>983</v>
      </c>
      <c r="WKE52" s="284">
        <v>230000000</v>
      </c>
      <c r="WKF52" s="285" t="s">
        <v>1802</v>
      </c>
      <c r="WKG52" s="286" t="s">
        <v>933</v>
      </c>
      <c r="WKH52" s="286" t="s">
        <v>980</v>
      </c>
      <c r="WKI52" s="285" t="s">
        <v>952</v>
      </c>
      <c r="WKJ52" s="285" t="s">
        <v>981</v>
      </c>
      <c r="WKK52" s="294" t="s">
        <v>982</v>
      </c>
      <c r="WKL52" s="294" t="s">
        <v>983</v>
      </c>
      <c r="WKM52" s="284">
        <v>230000000</v>
      </c>
      <c r="WKN52" s="285" t="s">
        <v>1802</v>
      </c>
      <c r="WKO52" s="286" t="s">
        <v>933</v>
      </c>
      <c r="WKP52" s="286" t="s">
        <v>980</v>
      </c>
      <c r="WKQ52" s="285" t="s">
        <v>952</v>
      </c>
      <c r="WKR52" s="285" t="s">
        <v>981</v>
      </c>
      <c r="WKS52" s="294" t="s">
        <v>982</v>
      </c>
      <c r="WKT52" s="294" t="s">
        <v>983</v>
      </c>
      <c r="WKU52" s="284">
        <v>230000000</v>
      </c>
      <c r="WKV52" s="285" t="s">
        <v>1802</v>
      </c>
      <c r="WKW52" s="286" t="s">
        <v>933</v>
      </c>
      <c r="WKX52" s="286" t="s">
        <v>980</v>
      </c>
      <c r="WKY52" s="285" t="s">
        <v>952</v>
      </c>
      <c r="WKZ52" s="285" t="s">
        <v>981</v>
      </c>
      <c r="WLA52" s="294" t="s">
        <v>982</v>
      </c>
      <c r="WLB52" s="294" t="s">
        <v>983</v>
      </c>
      <c r="WLC52" s="284">
        <v>230000000</v>
      </c>
      <c r="WLD52" s="285" t="s">
        <v>1802</v>
      </c>
      <c r="WLE52" s="286" t="s">
        <v>933</v>
      </c>
      <c r="WLF52" s="286" t="s">
        <v>980</v>
      </c>
      <c r="WLG52" s="285" t="s">
        <v>952</v>
      </c>
      <c r="WLH52" s="285" t="s">
        <v>981</v>
      </c>
      <c r="WLI52" s="294" t="s">
        <v>982</v>
      </c>
      <c r="WLJ52" s="294" t="s">
        <v>983</v>
      </c>
      <c r="WLK52" s="284">
        <v>230000000</v>
      </c>
      <c r="WLL52" s="285" t="s">
        <v>1802</v>
      </c>
      <c r="WLM52" s="286" t="s">
        <v>933</v>
      </c>
      <c r="WLN52" s="286" t="s">
        <v>980</v>
      </c>
      <c r="WLO52" s="285" t="s">
        <v>952</v>
      </c>
      <c r="WLP52" s="285" t="s">
        <v>981</v>
      </c>
      <c r="WLQ52" s="294" t="s">
        <v>982</v>
      </c>
      <c r="WLR52" s="294" t="s">
        <v>983</v>
      </c>
      <c r="WLS52" s="284">
        <v>230000000</v>
      </c>
      <c r="WLT52" s="285" t="s">
        <v>1802</v>
      </c>
      <c r="WLU52" s="286" t="s">
        <v>933</v>
      </c>
      <c r="WLV52" s="286" t="s">
        <v>980</v>
      </c>
      <c r="WLW52" s="285" t="s">
        <v>952</v>
      </c>
      <c r="WLX52" s="285" t="s">
        <v>981</v>
      </c>
      <c r="WLY52" s="294" t="s">
        <v>982</v>
      </c>
      <c r="WLZ52" s="294" t="s">
        <v>983</v>
      </c>
      <c r="WMA52" s="284">
        <v>230000000</v>
      </c>
      <c r="WMB52" s="285" t="s">
        <v>1802</v>
      </c>
      <c r="WMC52" s="286" t="s">
        <v>933</v>
      </c>
      <c r="WMD52" s="286" t="s">
        <v>980</v>
      </c>
      <c r="WME52" s="285" t="s">
        <v>952</v>
      </c>
      <c r="WMF52" s="285" t="s">
        <v>981</v>
      </c>
      <c r="WMG52" s="294" t="s">
        <v>982</v>
      </c>
      <c r="WMH52" s="294" t="s">
        <v>983</v>
      </c>
      <c r="WMI52" s="284">
        <v>230000000</v>
      </c>
      <c r="WMJ52" s="285" t="s">
        <v>1802</v>
      </c>
      <c r="WMK52" s="286" t="s">
        <v>933</v>
      </c>
      <c r="WML52" s="286" t="s">
        <v>980</v>
      </c>
      <c r="WMM52" s="285" t="s">
        <v>952</v>
      </c>
      <c r="WMN52" s="285" t="s">
        <v>981</v>
      </c>
      <c r="WMO52" s="294" t="s">
        <v>982</v>
      </c>
      <c r="WMP52" s="294" t="s">
        <v>983</v>
      </c>
      <c r="WMQ52" s="284">
        <v>230000000</v>
      </c>
      <c r="WMR52" s="285" t="s">
        <v>1802</v>
      </c>
      <c r="WMS52" s="286" t="s">
        <v>933</v>
      </c>
      <c r="WMT52" s="286" t="s">
        <v>980</v>
      </c>
      <c r="WMU52" s="285" t="s">
        <v>952</v>
      </c>
      <c r="WMV52" s="285" t="s">
        <v>981</v>
      </c>
      <c r="WMW52" s="294" t="s">
        <v>982</v>
      </c>
      <c r="WMX52" s="294" t="s">
        <v>983</v>
      </c>
      <c r="WMY52" s="284">
        <v>230000000</v>
      </c>
      <c r="WMZ52" s="285" t="s">
        <v>1802</v>
      </c>
      <c r="WNA52" s="286" t="s">
        <v>933</v>
      </c>
      <c r="WNB52" s="286" t="s">
        <v>980</v>
      </c>
      <c r="WNC52" s="285" t="s">
        <v>952</v>
      </c>
      <c r="WND52" s="285" t="s">
        <v>981</v>
      </c>
      <c r="WNE52" s="294" t="s">
        <v>982</v>
      </c>
      <c r="WNF52" s="294" t="s">
        <v>983</v>
      </c>
      <c r="WNG52" s="284">
        <v>230000000</v>
      </c>
      <c r="WNH52" s="285" t="s">
        <v>1802</v>
      </c>
      <c r="WNI52" s="286" t="s">
        <v>933</v>
      </c>
      <c r="WNJ52" s="286" t="s">
        <v>980</v>
      </c>
      <c r="WNK52" s="285" t="s">
        <v>952</v>
      </c>
      <c r="WNL52" s="285" t="s">
        <v>981</v>
      </c>
      <c r="WNM52" s="294" t="s">
        <v>982</v>
      </c>
      <c r="WNN52" s="294" t="s">
        <v>983</v>
      </c>
      <c r="WNO52" s="284">
        <v>230000000</v>
      </c>
      <c r="WNP52" s="285" t="s">
        <v>1802</v>
      </c>
      <c r="WNQ52" s="286" t="s">
        <v>933</v>
      </c>
      <c r="WNR52" s="286" t="s">
        <v>980</v>
      </c>
      <c r="WNS52" s="285" t="s">
        <v>952</v>
      </c>
      <c r="WNT52" s="285" t="s">
        <v>981</v>
      </c>
      <c r="WNU52" s="294" t="s">
        <v>982</v>
      </c>
      <c r="WNV52" s="294" t="s">
        <v>983</v>
      </c>
      <c r="WNW52" s="284">
        <v>230000000</v>
      </c>
      <c r="WNX52" s="285" t="s">
        <v>1802</v>
      </c>
      <c r="WNY52" s="286" t="s">
        <v>933</v>
      </c>
      <c r="WNZ52" s="286" t="s">
        <v>980</v>
      </c>
      <c r="WOA52" s="285" t="s">
        <v>952</v>
      </c>
      <c r="WOB52" s="285" t="s">
        <v>981</v>
      </c>
      <c r="WOC52" s="294" t="s">
        <v>982</v>
      </c>
      <c r="WOD52" s="294" t="s">
        <v>983</v>
      </c>
      <c r="WOE52" s="284">
        <v>230000000</v>
      </c>
      <c r="WOF52" s="285" t="s">
        <v>1802</v>
      </c>
      <c r="WOG52" s="286" t="s">
        <v>933</v>
      </c>
      <c r="WOH52" s="286" t="s">
        <v>980</v>
      </c>
      <c r="WOI52" s="285" t="s">
        <v>952</v>
      </c>
      <c r="WOJ52" s="285" t="s">
        <v>981</v>
      </c>
      <c r="WOK52" s="294" t="s">
        <v>982</v>
      </c>
      <c r="WOL52" s="294" t="s">
        <v>983</v>
      </c>
      <c r="WOM52" s="284">
        <v>230000000</v>
      </c>
      <c r="WON52" s="285" t="s">
        <v>1802</v>
      </c>
      <c r="WOO52" s="286" t="s">
        <v>933</v>
      </c>
      <c r="WOP52" s="286" t="s">
        <v>980</v>
      </c>
      <c r="WOQ52" s="285" t="s">
        <v>952</v>
      </c>
      <c r="WOR52" s="285" t="s">
        <v>981</v>
      </c>
      <c r="WOS52" s="294" t="s">
        <v>982</v>
      </c>
      <c r="WOT52" s="294" t="s">
        <v>983</v>
      </c>
      <c r="WOU52" s="284">
        <v>230000000</v>
      </c>
      <c r="WOV52" s="285" t="s">
        <v>1802</v>
      </c>
      <c r="WOW52" s="286" t="s">
        <v>933</v>
      </c>
      <c r="WOX52" s="286" t="s">
        <v>980</v>
      </c>
      <c r="WOY52" s="285" t="s">
        <v>952</v>
      </c>
      <c r="WOZ52" s="285" t="s">
        <v>981</v>
      </c>
      <c r="WPA52" s="294" t="s">
        <v>982</v>
      </c>
      <c r="WPB52" s="294" t="s">
        <v>983</v>
      </c>
      <c r="WPC52" s="284">
        <v>230000000</v>
      </c>
      <c r="WPD52" s="285" t="s">
        <v>1802</v>
      </c>
      <c r="WPE52" s="286" t="s">
        <v>933</v>
      </c>
      <c r="WPF52" s="286" t="s">
        <v>980</v>
      </c>
      <c r="WPG52" s="285" t="s">
        <v>952</v>
      </c>
      <c r="WPH52" s="285" t="s">
        <v>981</v>
      </c>
      <c r="WPI52" s="294" t="s">
        <v>982</v>
      </c>
      <c r="WPJ52" s="294" t="s">
        <v>983</v>
      </c>
      <c r="WPK52" s="284">
        <v>230000000</v>
      </c>
      <c r="WPL52" s="285" t="s">
        <v>1802</v>
      </c>
      <c r="WPM52" s="286" t="s">
        <v>933</v>
      </c>
      <c r="WPN52" s="286" t="s">
        <v>980</v>
      </c>
      <c r="WPO52" s="285" t="s">
        <v>952</v>
      </c>
      <c r="WPP52" s="285" t="s">
        <v>981</v>
      </c>
      <c r="WPQ52" s="294" t="s">
        <v>982</v>
      </c>
      <c r="WPR52" s="294" t="s">
        <v>983</v>
      </c>
      <c r="WPS52" s="284">
        <v>230000000</v>
      </c>
      <c r="WPT52" s="285" t="s">
        <v>1802</v>
      </c>
      <c r="WPU52" s="286" t="s">
        <v>933</v>
      </c>
      <c r="WPV52" s="286" t="s">
        <v>980</v>
      </c>
      <c r="WPW52" s="285" t="s">
        <v>952</v>
      </c>
      <c r="WPX52" s="285" t="s">
        <v>981</v>
      </c>
      <c r="WPY52" s="294" t="s">
        <v>982</v>
      </c>
      <c r="WPZ52" s="294" t="s">
        <v>983</v>
      </c>
      <c r="WQA52" s="284">
        <v>230000000</v>
      </c>
      <c r="WQB52" s="285" t="s">
        <v>1802</v>
      </c>
      <c r="WQC52" s="286" t="s">
        <v>933</v>
      </c>
      <c r="WQD52" s="286" t="s">
        <v>980</v>
      </c>
      <c r="WQE52" s="285" t="s">
        <v>952</v>
      </c>
      <c r="WQF52" s="285" t="s">
        <v>981</v>
      </c>
      <c r="WQG52" s="294" t="s">
        <v>982</v>
      </c>
      <c r="WQH52" s="294" t="s">
        <v>983</v>
      </c>
      <c r="WQI52" s="284">
        <v>230000000</v>
      </c>
      <c r="WQJ52" s="285" t="s">
        <v>1802</v>
      </c>
      <c r="WQK52" s="286" t="s">
        <v>933</v>
      </c>
      <c r="WQL52" s="286" t="s">
        <v>980</v>
      </c>
      <c r="WQM52" s="285" t="s">
        <v>952</v>
      </c>
      <c r="WQN52" s="285" t="s">
        <v>981</v>
      </c>
      <c r="WQO52" s="294" t="s">
        <v>982</v>
      </c>
      <c r="WQP52" s="294" t="s">
        <v>983</v>
      </c>
      <c r="WQQ52" s="284">
        <v>230000000</v>
      </c>
      <c r="WQR52" s="285" t="s">
        <v>1802</v>
      </c>
      <c r="WQS52" s="286" t="s">
        <v>933</v>
      </c>
      <c r="WQT52" s="286" t="s">
        <v>980</v>
      </c>
      <c r="WQU52" s="285" t="s">
        <v>952</v>
      </c>
      <c r="WQV52" s="285" t="s">
        <v>981</v>
      </c>
      <c r="WQW52" s="294" t="s">
        <v>982</v>
      </c>
      <c r="WQX52" s="294" t="s">
        <v>983</v>
      </c>
      <c r="WQY52" s="284">
        <v>230000000</v>
      </c>
      <c r="WQZ52" s="285" t="s">
        <v>1802</v>
      </c>
      <c r="WRA52" s="286" t="s">
        <v>933</v>
      </c>
      <c r="WRB52" s="286" t="s">
        <v>980</v>
      </c>
      <c r="WRC52" s="285" t="s">
        <v>952</v>
      </c>
      <c r="WRD52" s="285" t="s">
        <v>981</v>
      </c>
      <c r="WRE52" s="294" t="s">
        <v>982</v>
      </c>
      <c r="WRF52" s="294" t="s">
        <v>983</v>
      </c>
      <c r="WRG52" s="284">
        <v>230000000</v>
      </c>
      <c r="WRH52" s="285" t="s">
        <v>1802</v>
      </c>
      <c r="WRI52" s="286" t="s">
        <v>933</v>
      </c>
      <c r="WRJ52" s="286" t="s">
        <v>980</v>
      </c>
      <c r="WRK52" s="285" t="s">
        <v>952</v>
      </c>
      <c r="WRL52" s="285" t="s">
        <v>981</v>
      </c>
      <c r="WRM52" s="294" t="s">
        <v>982</v>
      </c>
      <c r="WRN52" s="294" t="s">
        <v>983</v>
      </c>
      <c r="WRO52" s="284">
        <v>230000000</v>
      </c>
      <c r="WRP52" s="285" t="s">
        <v>1802</v>
      </c>
      <c r="WRQ52" s="286" t="s">
        <v>933</v>
      </c>
      <c r="WRR52" s="286" t="s">
        <v>980</v>
      </c>
      <c r="WRS52" s="285" t="s">
        <v>952</v>
      </c>
      <c r="WRT52" s="285" t="s">
        <v>981</v>
      </c>
      <c r="WRU52" s="294" t="s">
        <v>982</v>
      </c>
      <c r="WRV52" s="294" t="s">
        <v>983</v>
      </c>
      <c r="WRW52" s="284">
        <v>230000000</v>
      </c>
      <c r="WRX52" s="285" t="s">
        <v>1802</v>
      </c>
      <c r="WRY52" s="286" t="s">
        <v>933</v>
      </c>
      <c r="WRZ52" s="286" t="s">
        <v>980</v>
      </c>
      <c r="WSA52" s="285" t="s">
        <v>952</v>
      </c>
      <c r="WSB52" s="285" t="s">
        <v>981</v>
      </c>
      <c r="WSC52" s="294" t="s">
        <v>982</v>
      </c>
      <c r="WSD52" s="294" t="s">
        <v>983</v>
      </c>
      <c r="WSE52" s="284">
        <v>230000000</v>
      </c>
      <c r="WSF52" s="285" t="s">
        <v>1802</v>
      </c>
      <c r="WSG52" s="286" t="s">
        <v>933</v>
      </c>
      <c r="WSH52" s="286" t="s">
        <v>980</v>
      </c>
      <c r="WSI52" s="285" t="s">
        <v>952</v>
      </c>
      <c r="WSJ52" s="285" t="s">
        <v>981</v>
      </c>
      <c r="WSK52" s="294" t="s">
        <v>982</v>
      </c>
      <c r="WSL52" s="294" t="s">
        <v>983</v>
      </c>
      <c r="WSM52" s="284">
        <v>230000000</v>
      </c>
      <c r="WSN52" s="285" t="s">
        <v>1802</v>
      </c>
      <c r="WSO52" s="286" t="s">
        <v>933</v>
      </c>
      <c r="WSP52" s="286" t="s">
        <v>980</v>
      </c>
      <c r="WSQ52" s="285" t="s">
        <v>952</v>
      </c>
      <c r="WSR52" s="285" t="s">
        <v>981</v>
      </c>
      <c r="WSS52" s="294" t="s">
        <v>982</v>
      </c>
      <c r="WST52" s="294" t="s">
        <v>983</v>
      </c>
      <c r="WSU52" s="284">
        <v>230000000</v>
      </c>
      <c r="WSV52" s="285" t="s">
        <v>1802</v>
      </c>
      <c r="WSW52" s="286" t="s">
        <v>933</v>
      </c>
      <c r="WSX52" s="286" t="s">
        <v>980</v>
      </c>
      <c r="WSY52" s="285" t="s">
        <v>952</v>
      </c>
      <c r="WSZ52" s="285" t="s">
        <v>981</v>
      </c>
      <c r="WTA52" s="294" t="s">
        <v>982</v>
      </c>
      <c r="WTB52" s="294" t="s">
        <v>983</v>
      </c>
      <c r="WTC52" s="284">
        <v>230000000</v>
      </c>
      <c r="WTD52" s="285" t="s">
        <v>1802</v>
      </c>
      <c r="WTE52" s="286" t="s">
        <v>933</v>
      </c>
      <c r="WTF52" s="286" t="s">
        <v>980</v>
      </c>
      <c r="WTG52" s="285" t="s">
        <v>952</v>
      </c>
      <c r="WTH52" s="285" t="s">
        <v>981</v>
      </c>
      <c r="WTI52" s="294" t="s">
        <v>982</v>
      </c>
      <c r="WTJ52" s="294" t="s">
        <v>983</v>
      </c>
      <c r="WTK52" s="284">
        <v>230000000</v>
      </c>
      <c r="WTL52" s="285" t="s">
        <v>1802</v>
      </c>
      <c r="WTM52" s="286" t="s">
        <v>933</v>
      </c>
      <c r="WTN52" s="286" t="s">
        <v>980</v>
      </c>
      <c r="WTO52" s="285" t="s">
        <v>952</v>
      </c>
      <c r="WTP52" s="285" t="s">
        <v>981</v>
      </c>
      <c r="WTQ52" s="294" t="s">
        <v>982</v>
      </c>
      <c r="WTR52" s="294" t="s">
        <v>983</v>
      </c>
      <c r="WTS52" s="284">
        <v>230000000</v>
      </c>
      <c r="WTT52" s="285" t="s">
        <v>1802</v>
      </c>
      <c r="WTU52" s="286" t="s">
        <v>933</v>
      </c>
      <c r="WTV52" s="286" t="s">
        <v>980</v>
      </c>
      <c r="WTW52" s="285" t="s">
        <v>952</v>
      </c>
      <c r="WTX52" s="285" t="s">
        <v>981</v>
      </c>
      <c r="WTY52" s="294" t="s">
        <v>982</v>
      </c>
      <c r="WTZ52" s="294" t="s">
        <v>983</v>
      </c>
      <c r="WUA52" s="284">
        <v>230000000</v>
      </c>
      <c r="WUB52" s="285" t="s">
        <v>1802</v>
      </c>
      <c r="WUC52" s="286" t="s">
        <v>933</v>
      </c>
      <c r="WUD52" s="286" t="s">
        <v>980</v>
      </c>
      <c r="WUE52" s="285" t="s">
        <v>952</v>
      </c>
      <c r="WUF52" s="285" t="s">
        <v>981</v>
      </c>
      <c r="WUG52" s="294" t="s">
        <v>982</v>
      </c>
      <c r="WUH52" s="294" t="s">
        <v>983</v>
      </c>
      <c r="WUI52" s="284">
        <v>230000000</v>
      </c>
      <c r="WUJ52" s="285" t="s">
        <v>1802</v>
      </c>
      <c r="WUK52" s="286" t="s">
        <v>933</v>
      </c>
      <c r="WUL52" s="286" t="s">
        <v>980</v>
      </c>
      <c r="WUM52" s="285" t="s">
        <v>952</v>
      </c>
      <c r="WUN52" s="285" t="s">
        <v>981</v>
      </c>
      <c r="WUO52" s="294" t="s">
        <v>982</v>
      </c>
      <c r="WUP52" s="294" t="s">
        <v>983</v>
      </c>
      <c r="WUQ52" s="284">
        <v>230000000</v>
      </c>
      <c r="WUR52" s="285" t="s">
        <v>1802</v>
      </c>
      <c r="WUS52" s="286" t="s">
        <v>933</v>
      </c>
      <c r="WUT52" s="286" t="s">
        <v>980</v>
      </c>
      <c r="WUU52" s="285" t="s">
        <v>952</v>
      </c>
      <c r="WUV52" s="285" t="s">
        <v>981</v>
      </c>
      <c r="WUW52" s="294" t="s">
        <v>982</v>
      </c>
      <c r="WUX52" s="294" t="s">
        <v>983</v>
      </c>
      <c r="WUY52" s="284">
        <v>230000000</v>
      </c>
      <c r="WUZ52" s="285" t="s">
        <v>1802</v>
      </c>
      <c r="WVA52" s="286" t="s">
        <v>933</v>
      </c>
      <c r="WVB52" s="286" t="s">
        <v>980</v>
      </c>
      <c r="WVC52" s="285" t="s">
        <v>952</v>
      </c>
      <c r="WVD52" s="285" t="s">
        <v>981</v>
      </c>
      <c r="WVE52" s="294" t="s">
        <v>982</v>
      </c>
      <c r="WVF52" s="294" t="s">
        <v>983</v>
      </c>
      <c r="WVG52" s="284">
        <v>230000000</v>
      </c>
      <c r="WVH52" s="285" t="s">
        <v>1802</v>
      </c>
      <c r="WVI52" s="286" t="s">
        <v>933</v>
      </c>
      <c r="WVJ52" s="286" t="s">
        <v>980</v>
      </c>
      <c r="WVK52" s="285" t="s">
        <v>952</v>
      </c>
      <c r="WVL52" s="285" t="s">
        <v>981</v>
      </c>
      <c r="WVM52" s="294" t="s">
        <v>982</v>
      </c>
      <c r="WVN52" s="294" t="s">
        <v>983</v>
      </c>
      <c r="WVO52" s="284">
        <v>230000000</v>
      </c>
      <c r="WVP52" s="285" t="s">
        <v>1802</v>
      </c>
      <c r="WVQ52" s="286" t="s">
        <v>933</v>
      </c>
      <c r="WVR52" s="286" t="s">
        <v>980</v>
      </c>
      <c r="WVS52" s="285" t="s">
        <v>952</v>
      </c>
      <c r="WVT52" s="285" t="s">
        <v>981</v>
      </c>
      <c r="WVU52" s="294" t="s">
        <v>982</v>
      </c>
      <c r="WVV52" s="294" t="s">
        <v>983</v>
      </c>
      <c r="WVW52" s="284">
        <v>230000000</v>
      </c>
      <c r="WVX52" s="285" t="s">
        <v>1802</v>
      </c>
      <c r="WVY52" s="286" t="s">
        <v>933</v>
      </c>
      <c r="WVZ52" s="286" t="s">
        <v>980</v>
      </c>
      <c r="WWA52" s="285" t="s">
        <v>952</v>
      </c>
      <c r="WWB52" s="285" t="s">
        <v>981</v>
      </c>
      <c r="WWC52" s="294" t="s">
        <v>982</v>
      </c>
      <c r="WWD52" s="294" t="s">
        <v>983</v>
      </c>
      <c r="WWE52" s="284">
        <v>230000000</v>
      </c>
      <c r="WWF52" s="285" t="s">
        <v>1802</v>
      </c>
      <c r="WWG52" s="286" t="s">
        <v>933</v>
      </c>
      <c r="WWH52" s="286" t="s">
        <v>980</v>
      </c>
      <c r="WWI52" s="285" t="s">
        <v>952</v>
      </c>
      <c r="WWJ52" s="285" t="s">
        <v>981</v>
      </c>
      <c r="WWK52" s="294" t="s">
        <v>982</v>
      </c>
      <c r="WWL52" s="294" t="s">
        <v>983</v>
      </c>
      <c r="WWM52" s="284">
        <v>230000000</v>
      </c>
      <c r="WWN52" s="285" t="s">
        <v>1802</v>
      </c>
      <c r="WWO52" s="286" t="s">
        <v>933</v>
      </c>
      <c r="WWP52" s="286" t="s">
        <v>980</v>
      </c>
      <c r="WWQ52" s="285" t="s">
        <v>952</v>
      </c>
      <c r="WWR52" s="285" t="s">
        <v>981</v>
      </c>
      <c r="WWS52" s="294" t="s">
        <v>982</v>
      </c>
      <c r="WWT52" s="294" t="s">
        <v>983</v>
      </c>
      <c r="WWU52" s="284">
        <v>230000000</v>
      </c>
      <c r="WWV52" s="285" t="s">
        <v>1802</v>
      </c>
      <c r="WWW52" s="286" t="s">
        <v>933</v>
      </c>
      <c r="WWX52" s="286" t="s">
        <v>980</v>
      </c>
      <c r="WWY52" s="285" t="s">
        <v>952</v>
      </c>
      <c r="WWZ52" s="285" t="s">
        <v>981</v>
      </c>
      <c r="WXA52" s="294" t="s">
        <v>982</v>
      </c>
      <c r="WXB52" s="294" t="s">
        <v>983</v>
      </c>
      <c r="WXC52" s="284">
        <v>230000000</v>
      </c>
      <c r="WXD52" s="285" t="s">
        <v>1802</v>
      </c>
      <c r="WXE52" s="286" t="s">
        <v>933</v>
      </c>
      <c r="WXF52" s="286" t="s">
        <v>980</v>
      </c>
      <c r="WXG52" s="285" t="s">
        <v>952</v>
      </c>
      <c r="WXH52" s="285" t="s">
        <v>981</v>
      </c>
      <c r="WXI52" s="294" t="s">
        <v>982</v>
      </c>
      <c r="WXJ52" s="294" t="s">
        <v>983</v>
      </c>
      <c r="WXK52" s="284">
        <v>230000000</v>
      </c>
      <c r="WXL52" s="285" t="s">
        <v>1802</v>
      </c>
      <c r="WXM52" s="286" t="s">
        <v>933</v>
      </c>
      <c r="WXN52" s="286" t="s">
        <v>980</v>
      </c>
      <c r="WXO52" s="285" t="s">
        <v>952</v>
      </c>
      <c r="WXP52" s="285" t="s">
        <v>981</v>
      </c>
      <c r="WXQ52" s="294" t="s">
        <v>982</v>
      </c>
      <c r="WXR52" s="294" t="s">
        <v>983</v>
      </c>
      <c r="WXS52" s="284">
        <v>230000000</v>
      </c>
      <c r="WXT52" s="285" t="s">
        <v>1802</v>
      </c>
      <c r="WXU52" s="286" t="s">
        <v>933</v>
      </c>
      <c r="WXV52" s="286" t="s">
        <v>980</v>
      </c>
      <c r="WXW52" s="285" t="s">
        <v>952</v>
      </c>
      <c r="WXX52" s="285" t="s">
        <v>981</v>
      </c>
      <c r="WXY52" s="294" t="s">
        <v>982</v>
      </c>
      <c r="WXZ52" s="294" t="s">
        <v>983</v>
      </c>
      <c r="WYA52" s="284">
        <v>230000000</v>
      </c>
      <c r="WYB52" s="285" t="s">
        <v>1802</v>
      </c>
      <c r="WYC52" s="286" t="s">
        <v>933</v>
      </c>
      <c r="WYD52" s="286" t="s">
        <v>980</v>
      </c>
      <c r="WYE52" s="285" t="s">
        <v>952</v>
      </c>
      <c r="WYF52" s="285" t="s">
        <v>981</v>
      </c>
      <c r="WYG52" s="294" t="s">
        <v>982</v>
      </c>
      <c r="WYH52" s="294" t="s">
        <v>983</v>
      </c>
      <c r="WYI52" s="284">
        <v>230000000</v>
      </c>
      <c r="WYJ52" s="285" t="s">
        <v>1802</v>
      </c>
      <c r="WYK52" s="286" t="s">
        <v>933</v>
      </c>
      <c r="WYL52" s="286" t="s">
        <v>980</v>
      </c>
      <c r="WYM52" s="285" t="s">
        <v>952</v>
      </c>
      <c r="WYN52" s="285" t="s">
        <v>981</v>
      </c>
      <c r="WYO52" s="294" t="s">
        <v>982</v>
      </c>
      <c r="WYP52" s="294" t="s">
        <v>983</v>
      </c>
      <c r="WYQ52" s="284">
        <v>230000000</v>
      </c>
      <c r="WYR52" s="285" t="s">
        <v>1802</v>
      </c>
      <c r="WYS52" s="286" t="s">
        <v>933</v>
      </c>
      <c r="WYT52" s="286" t="s">
        <v>980</v>
      </c>
      <c r="WYU52" s="285" t="s">
        <v>952</v>
      </c>
      <c r="WYV52" s="285" t="s">
        <v>981</v>
      </c>
      <c r="WYW52" s="294" t="s">
        <v>982</v>
      </c>
      <c r="WYX52" s="294" t="s">
        <v>983</v>
      </c>
      <c r="WYY52" s="284">
        <v>230000000</v>
      </c>
      <c r="WYZ52" s="285" t="s">
        <v>1802</v>
      </c>
      <c r="WZA52" s="286" t="s">
        <v>933</v>
      </c>
      <c r="WZB52" s="286" t="s">
        <v>980</v>
      </c>
      <c r="WZC52" s="285" t="s">
        <v>952</v>
      </c>
      <c r="WZD52" s="285" t="s">
        <v>981</v>
      </c>
      <c r="WZE52" s="294" t="s">
        <v>982</v>
      </c>
      <c r="WZF52" s="294" t="s">
        <v>983</v>
      </c>
      <c r="WZG52" s="284">
        <v>230000000</v>
      </c>
      <c r="WZH52" s="285" t="s">
        <v>1802</v>
      </c>
      <c r="WZI52" s="286" t="s">
        <v>933</v>
      </c>
      <c r="WZJ52" s="286" t="s">
        <v>980</v>
      </c>
      <c r="WZK52" s="285" t="s">
        <v>952</v>
      </c>
      <c r="WZL52" s="285" t="s">
        <v>981</v>
      </c>
      <c r="WZM52" s="294" t="s">
        <v>982</v>
      </c>
      <c r="WZN52" s="294" t="s">
        <v>983</v>
      </c>
      <c r="WZO52" s="284">
        <v>230000000</v>
      </c>
      <c r="WZP52" s="285" t="s">
        <v>1802</v>
      </c>
      <c r="WZQ52" s="286" t="s">
        <v>933</v>
      </c>
      <c r="WZR52" s="286" t="s">
        <v>980</v>
      </c>
      <c r="WZS52" s="285" t="s">
        <v>952</v>
      </c>
      <c r="WZT52" s="285" t="s">
        <v>981</v>
      </c>
      <c r="WZU52" s="294" t="s">
        <v>982</v>
      </c>
      <c r="WZV52" s="294" t="s">
        <v>983</v>
      </c>
      <c r="WZW52" s="284">
        <v>230000000</v>
      </c>
      <c r="WZX52" s="285" t="s">
        <v>1802</v>
      </c>
      <c r="WZY52" s="286" t="s">
        <v>933</v>
      </c>
      <c r="WZZ52" s="286" t="s">
        <v>980</v>
      </c>
      <c r="XAA52" s="285" t="s">
        <v>952</v>
      </c>
      <c r="XAB52" s="285" t="s">
        <v>981</v>
      </c>
      <c r="XAC52" s="294" t="s">
        <v>982</v>
      </c>
      <c r="XAD52" s="294" t="s">
        <v>983</v>
      </c>
      <c r="XAE52" s="284">
        <v>230000000</v>
      </c>
      <c r="XAF52" s="285" t="s">
        <v>1802</v>
      </c>
      <c r="XAG52" s="286" t="s">
        <v>933</v>
      </c>
      <c r="XAH52" s="286" t="s">
        <v>980</v>
      </c>
      <c r="XAI52" s="285" t="s">
        <v>952</v>
      </c>
      <c r="XAJ52" s="285" t="s">
        <v>981</v>
      </c>
      <c r="XAK52" s="294" t="s">
        <v>982</v>
      </c>
      <c r="XAL52" s="294" t="s">
        <v>983</v>
      </c>
      <c r="XAM52" s="284">
        <v>230000000</v>
      </c>
      <c r="XAN52" s="285" t="s">
        <v>1802</v>
      </c>
      <c r="XAO52" s="286" t="s">
        <v>933</v>
      </c>
      <c r="XAP52" s="286" t="s">
        <v>980</v>
      </c>
      <c r="XAQ52" s="285" t="s">
        <v>952</v>
      </c>
      <c r="XAR52" s="285" t="s">
        <v>981</v>
      </c>
      <c r="XAS52" s="294" t="s">
        <v>982</v>
      </c>
      <c r="XAT52" s="294" t="s">
        <v>983</v>
      </c>
      <c r="XAU52" s="284">
        <v>230000000</v>
      </c>
      <c r="XAV52" s="285" t="s">
        <v>1802</v>
      </c>
      <c r="XAW52" s="286" t="s">
        <v>933</v>
      </c>
      <c r="XAX52" s="286" t="s">
        <v>980</v>
      </c>
      <c r="XAY52" s="285" t="s">
        <v>952</v>
      </c>
      <c r="XAZ52" s="285" t="s">
        <v>981</v>
      </c>
      <c r="XBA52" s="294" t="s">
        <v>982</v>
      </c>
      <c r="XBB52" s="294" t="s">
        <v>983</v>
      </c>
      <c r="XBC52" s="284">
        <v>230000000</v>
      </c>
      <c r="XBD52" s="285" t="s">
        <v>1802</v>
      </c>
      <c r="XBE52" s="286" t="s">
        <v>933</v>
      </c>
      <c r="XBF52" s="286" t="s">
        <v>980</v>
      </c>
      <c r="XBG52" s="285" t="s">
        <v>952</v>
      </c>
      <c r="XBH52" s="285" t="s">
        <v>981</v>
      </c>
      <c r="XBI52" s="294" t="s">
        <v>982</v>
      </c>
      <c r="XBJ52" s="294" t="s">
        <v>983</v>
      </c>
      <c r="XBK52" s="284">
        <v>230000000</v>
      </c>
      <c r="XBL52" s="285" t="s">
        <v>1802</v>
      </c>
      <c r="XBM52" s="286" t="s">
        <v>933</v>
      </c>
      <c r="XBN52" s="286" t="s">
        <v>980</v>
      </c>
      <c r="XBO52" s="285" t="s">
        <v>952</v>
      </c>
      <c r="XBP52" s="285" t="s">
        <v>981</v>
      </c>
      <c r="XBQ52" s="294" t="s">
        <v>982</v>
      </c>
      <c r="XBR52" s="294" t="s">
        <v>983</v>
      </c>
      <c r="XBS52" s="284">
        <v>230000000</v>
      </c>
      <c r="XBT52" s="285" t="s">
        <v>1802</v>
      </c>
      <c r="XBU52" s="286" t="s">
        <v>933</v>
      </c>
      <c r="XBV52" s="286" t="s">
        <v>980</v>
      </c>
      <c r="XBW52" s="285" t="s">
        <v>952</v>
      </c>
      <c r="XBX52" s="285" t="s">
        <v>981</v>
      </c>
      <c r="XBY52" s="294" t="s">
        <v>982</v>
      </c>
      <c r="XBZ52" s="294" t="s">
        <v>983</v>
      </c>
      <c r="XCA52" s="284">
        <v>230000000</v>
      </c>
      <c r="XCB52" s="285" t="s">
        <v>1802</v>
      </c>
      <c r="XCC52" s="286" t="s">
        <v>933</v>
      </c>
      <c r="XCD52" s="286" t="s">
        <v>980</v>
      </c>
      <c r="XCE52" s="285" t="s">
        <v>952</v>
      </c>
      <c r="XCF52" s="285" t="s">
        <v>981</v>
      </c>
      <c r="XCG52" s="294" t="s">
        <v>982</v>
      </c>
      <c r="XCH52" s="294" t="s">
        <v>983</v>
      </c>
      <c r="XCI52" s="284">
        <v>230000000</v>
      </c>
      <c r="XCJ52" s="285" t="s">
        <v>1802</v>
      </c>
      <c r="XCK52" s="286" t="s">
        <v>933</v>
      </c>
      <c r="XCL52" s="286" t="s">
        <v>980</v>
      </c>
      <c r="XCM52" s="285" t="s">
        <v>952</v>
      </c>
      <c r="XCN52" s="285" t="s">
        <v>981</v>
      </c>
      <c r="XCO52" s="294" t="s">
        <v>982</v>
      </c>
      <c r="XCP52" s="294" t="s">
        <v>983</v>
      </c>
      <c r="XCQ52" s="284">
        <v>230000000</v>
      </c>
      <c r="XCR52" s="285" t="s">
        <v>1802</v>
      </c>
      <c r="XCS52" s="286" t="s">
        <v>933</v>
      </c>
      <c r="XCT52" s="286" t="s">
        <v>980</v>
      </c>
      <c r="XCU52" s="285" t="s">
        <v>952</v>
      </c>
      <c r="XCV52" s="285" t="s">
        <v>981</v>
      </c>
      <c r="XCW52" s="294" t="s">
        <v>982</v>
      </c>
      <c r="XCX52" s="294" t="s">
        <v>983</v>
      </c>
      <c r="XCY52" s="284">
        <v>230000000</v>
      </c>
      <c r="XCZ52" s="285" t="s">
        <v>1802</v>
      </c>
      <c r="XDA52" s="286" t="s">
        <v>933</v>
      </c>
      <c r="XDB52" s="286" t="s">
        <v>980</v>
      </c>
      <c r="XDC52" s="285" t="s">
        <v>952</v>
      </c>
      <c r="XDD52" s="285" t="s">
        <v>981</v>
      </c>
      <c r="XDE52" s="294" t="s">
        <v>982</v>
      </c>
      <c r="XDF52" s="294" t="s">
        <v>983</v>
      </c>
      <c r="XDG52" s="284">
        <v>230000000</v>
      </c>
      <c r="XDH52" s="285" t="s">
        <v>1802</v>
      </c>
      <c r="XDI52" s="286" t="s">
        <v>933</v>
      </c>
      <c r="XDJ52" s="286" t="s">
        <v>980</v>
      </c>
      <c r="XDK52" s="285" t="s">
        <v>952</v>
      </c>
      <c r="XDL52" s="285" t="s">
        <v>981</v>
      </c>
      <c r="XDM52" s="294" t="s">
        <v>982</v>
      </c>
      <c r="XDN52" s="294" t="s">
        <v>983</v>
      </c>
      <c r="XDO52" s="284">
        <v>230000000</v>
      </c>
      <c r="XDP52" s="285" t="s">
        <v>1802</v>
      </c>
      <c r="XDQ52" s="286" t="s">
        <v>933</v>
      </c>
      <c r="XDR52" s="286" t="s">
        <v>980</v>
      </c>
      <c r="XDS52" s="285" t="s">
        <v>952</v>
      </c>
      <c r="XDT52" s="285" t="s">
        <v>981</v>
      </c>
      <c r="XDU52" s="294" t="s">
        <v>982</v>
      </c>
      <c r="XDV52" s="294" t="s">
        <v>983</v>
      </c>
      <c r="XDW52" s="284">
        <v>230000000</v>
      </c>
      <c r="XDX52" s="285" t="s">
        <v>1802</v>
      </c>
      <c r="XDY52" s="286" t="s">
        <v>933</v>
      </c>
      <c r="XDZ52" s="286" t="s">
        <v>980</v>
      </c>
      <c r="XEA52" s="285" t="s">
        <v>952</v>
      </c>
      <c r="XEB52" s="285" t="s">
        <v>981</v>
      </c>
      <c r="XEC52" s="294" t="s">
        <v>982</v>
      </c>
      <c r="XED52" s="294" t="s">
        <v>983</v>
      </c>
      <c r="XEE52" s="284">
        <v>230000000</v>
      </c>
      <c r="XEF52" s="285" t="s">
        <v>1802</v>
      </c>
      <c r="XEG52" s="286" t="s">
        <v>933</v>
      </c>
      <c r="XEH52" s="286" t="s">
        <v>980</v>
      </c>
      <c r="XEI52" s="285" t="s">
        <v>952</v>
      </c>
      <c r="XEJ52" s="285" t="s">
        <v>981</v>
      </c>
      <c r="XEK52" s="294" t="s">
        <v>982</v>
      </c>
      <c r="XEL52" s="294" t="s">
        <v>983</v>
      </c>
      <c r="XEM52" s="284">
        <v>230000000</v>
      </c>
      <c r="XEN52" s="285" t="s">
        <v>1802</v>
      </c>
      <c r="XEO52" s="286" t="s">
        <v>933</v>
      </c>
      <c r="XEP52" s="286" t="s">
        <v>980</v>
      </c>
      <c r="XEQ52" s="285" t="s">
        <v>952</v>
      </c>
      <c r="XER52" s="285" t="s">
        <v>981</v>
      </c>
      <c r="XES52" s="294" t="s">
        <v>982</v>
      </c>
      <c r="XET52" s="294" t="s">
        <v>983</v>
      </c>
      <c r="XEU52" s="284">
        <v>230000000</v>
      </c>
      <c r="XEV52" s="285" t="s">
        <v>1802</v>
      </c>
      <c r="XEW52" s="286" t="s">
        <v>933</v>
      </c>
      <c r="XEX52" s="286" t="s">
        <v>980</v>
      </c>
      <c r="XEY52" s="285" t="s">
        <v>952</v>
      </c>
      <c r="XEZ52" s="285" t="s">
        <v>981</v>
      </c>
      <c r="XFA52" s="294" t="s">
        <v>982</v>
      </c>
      <c r="XFB52" s="294" t="s">
        <v>983</v>
      </c>
      <c r="XFC52" s="284">
        <v>230000000</v>
      </c>
      <c r="XFD52" s="285" t="s">
        <v>1802</v>
      </c>
    </row>
    <row r="53" spans="1:16384" ht="53.25" customHeight="1" x14ac:dyDescent="0.2">
      <c r="A53" s="310" t="s">
        <v>933</v>
      </c>
      <c r="B53" s="310" t="s">
        <v>984</v>
      </c>
      <c r="C53" s="311" t="s">
        <v>985</v>
      </c>
      <c r="D53" s="311" t="s">
        <v>986</v>
      </c>
      <c r="E53" s="312" t="s">
        <v>982</v>
      </c>
      <c r="F53" s="312" t="s">
        <v>987</v>
      </c>
      <c r="G53" s="309">
        <v>90000000</v>
      </c>
      <c r="H53" s="16" t="s">
        <v>66</v>
      </c>
      <c r="I53" s="302"/>
      <c r="J53" s="302"/>
      <c r="K53" s="303"/>
      <c r="L53" s="303"/>
      <c r="M53" s="304"/>
      <c r="N53" s="304"/>
      <c r="O53" s="300"/>
      <c r="P53" s="303"/>
      <c r="Q53" s="302"/>
      <c r="R53" s="302"/>
      <c r="S53" s="303"/>
      <c r="T53" s="303"/>
      <c r="U53" s="304"/>
      <c r="V53" s="304"/>
      <c r="W53" s="300"/>
      <c r="X53" s="303"/>
      <c r="Y53" s="302"/>
      <c r="Z53" s="302"/>
      <c r="AA53" s="303"/>
      <c r="AB53" s="303"/>
      <c r="AC53" s="304"/>
      <c r="AD53" s="304"/>
      <c r="AE53" s="300"/>
      <c r="AF53" s="303"/>
      <c r="AG53" s="302"/>
      <c r="AH53" s="302"/>
      <c r="AI53" s="303"/>
      <c r="AJ53" s="303"/>
      <c r="AK53" s="304"/>
      <c r="AL53" s="304"/>
      <c r="AM53" s="300"/>
      <c r="AN53" s="303"/>
      <c r="AO53" s="302"/>
      <c r="AP53" s="302"/>
      <c r="AQ53" s="303"/>
      <c r="AR53" s="303"/>
      <c r="AS53" s="304"/>
      <c r="AT53" s="304"/>
      <c r="AU53" s="300"/>
      <c r="AV53" s="303"/>
      <c r="AW53" s="302"/>
      <c r="AX53" s="302"/>
      <c r="AY53" s="303"/>
      <c r="AZ53" s="303"/>
      <c r="BA53" s="304"/>
      <c r="BB53" s="304"/>
      <c r="BC53" s="300"/>
      <c r="BD53" s="303"/>
      <c r="BE53" s="302"/>
      <c r="BF53" s="302"/>
      <c r="BG53" s="303"/>
      <c r="BH53" s="303"/>
      <c r="BI53" s="304"/>
      <c r="BJ53" s="304"/>
      <c r="BK53" s="300"/>
      <c r="BL53" s="303"/>
      <c r="BM53" s="302"/>
      <c r="BN53" s="302"/>
      <c r="BO53" s="303"/>
      <c r="BP53" s="303"/>
      <c r="BQ53" s="304"/>
      <c r="BR53" s="304"/>
      <c r="BS53" s="300"/>
      <c r="BT53" s="303"/>
      <c r="BU53" s="302"/>
      <c r="BV53" s="302"/>
      <c r="BW53" s="303"/>
      <c r="BX53" s="303"/>
      <c r="BY53" s="304"/>
      <c r="BZ53" s="304"/>
      <c r="CA53" s="300"/>
      <c r="CB53" s="303"/>
      <c r="CC53" s="302"/>
      <c r="CD53" s="302"/>
      <c r="CE53" s="303"/>
      <c r="CF53" s="303"/>
      <c r="CG53" s="304"/>
      <c r="CH53" s="304"/>
      <c r="CI53" s="300"/>
      <c r="CJ53" s="303"/>
      <c r="CK53" s="302"/>
      <c r="CL53" s="302"/>
      <c r="CM53" s="303"/>
      <c r="CN53" s="303"/>
      <c r="CO53" s="304"/>
      <c r="CP53" s="304"/>
      <c r="CQ53" s="300"/>
      <c r="CR53" s="303"/>
      <c r="CS53" s="302"/>
      <c r="CT53" s="302"/>
      <c r="CU53" s="303"/>
      <c r="CV53" s="303"/>
      <c r="CW53" s="304"/>
      <c r="CX53" s="304"/>
      <c r="CY53" s="300"/>
      <c r="CZ53" s="303"/>
      <c r="DA53" s="302"/>
      <c r="DB53" s="302"/>
      <c r="DC53" s="303"/>
      <c r="DD53" s="303"/>
      <c r="DE53" s="304"/>
      <c r="DF53" s="304"/>
      <c r="DG53" s="300"/>
      <c r="DH53" s="303"/>
      <c r="DI53" s="302"/>
      <c r="DJ53" s="302"/>
      <c r="DK53" s="303"/>
      <c r="DL53" s="303"/>
      <c r="DM53" s="304"/>
      <c r="DN53" s="304"/>
      <c r="DO53" s="300"/>
      <c r="DP53" s="303"/>
      <c r="DQ53" s="302"/>
      <c r="DR53" s="302"/>
      <c r="DS53" s="303"/>
      <c r="DT53" s="303"/>
      <c r="DU53" s="304"/>
      <c r="DV53" s="304"/>
      <c r="DW53" s="300"/>
      <c r="DX53" s="303"/>
      <c r="DY53" s="302"/>
      <c r="DZ53" s="302"/>
      <c r="EA53" s="303"/>
      <c r="EB53" s="303"/>
      <c r="EC53" s="304"/>
      <c r="ED53" s="304"/>
      <c r="EE53" s="300"/>
      <c r="EF53" s="303"/>
      <c r="EG53" s="302"/>
      <c r="EH53" s="302"/>
      <c r="EI53" s="303"/>
      <c r="EJ53" s="303"/>
      <c r="EK53" s="304"/>
      <c r="EL53" s="304"/>
      <c r="EM53" s="300"/>
      <c r="EN53" s="303"/>
      <c r="EO53" s="302"/>
      <c r="EP53" s="302"/>
      <c r="EQ53" s="303"/>
      <c r="ER53" s="303"/>
      <c r="ES53" s="304"/>
      <c r="ET53" s="304"/>
      <c r="EU53" s="300"/>
      <c r="EV53" s="303"/>
      <c r="EW53" s="302"/>
      <c r="EX53" s="302"/>
      <c r="EY53" s="303"/>
      <c r="EZ53" s="303"/>
      <c r="FA53" s="304"/>
      <c r="FB53" s="304"/>
      <c r="FC53" s="300"/>
      <c r="FD53" s="303"/>
      <c r="FE53" s="302"/>
      <c r="FF53" s="302"/>
      <c r="FG53" s="303"/>
      <c r="FH53" s="303"/>
      <c r="FI53" s="304"/>
      <c r="FJ53" s="304"/>
      <c r="FK53" s="300"/>
      <c r="FL53" s="303"/>
      <c r="FM53" s="302"/>
      <c r="FN53" s="302"/>
      <c r="FO53" s="303"/>
      <c r="FP53" s="303"/>
      <c r="FQ53" s="304"/>
      <c r="FR53" s="304"/>
      <c r="FS53" s="300"/>
      <c r="FT53" s="303"/>
      <c r="FU53" s="302"/>
      <c r="FV53" s="302"/>
      <c r="FW53" s="303"/>
      <c r="FX53" s="303"/>
      <c r="FY53" s="304"/>
      <c r="FZ53" s="304"/>
      <c r="GA53" s="300"/>
      <c r="GB53" s="303"/>
      <c r="GC53" s="302"/>
      <c r="GD53" s="302"/>
      <c r="GE53" s="303"/>
      <c r="GF53" s="303"/>
      <c r="GG53" s="304"/>
      <c r="GH53" s="304"/>
      <c r="GI53" s="300"/>
      <c r="GJ53" s="303"/>
      <c r="GK53" s="302"/>
      <c r="GL53" s="302"/>
      <c r="GM53" s="303"/>
      <c r="GN53" s="303"/>
      <c r="GO53" s="304"/>
      <c r="GP53" s="304"/>
      <c r="GQ53" s="300"/>
      <c r="GR53" s="303"/>
      <c r="GS53" s="302"/>
      <c r="GT53" s="302"/>
      <c r="GU53" s="303"/>
      <c r="GV53" s="303"/>
      <c r="GW53" s="304"/>
      <c r="GX53" s="304"/>
      <c r="GY53" s="300"/>
      <c r="GZ53" s="303"/>
      <c r="HA53" s="302"/>
      <c r="HB53" s="302"/>
      <c r="HC53" s="303"/>
      <c r="HD53" s="303"/>
      <c r="HE53" s="304"/>
      <c r="HF53" s="304"/>
      <c r="HG53" s="300"/>
      <c r="HH53" s="303"/>
      <c r="HI53" s="302"/>
      <c r="HJ53" s="302"/>
      <c r="HK53" s="303"/>
      <c r="HL53" s="295" t="s">
        <v>986</v>
      </c>
      <c r="HM53" s="294" t="s">
        <v>982</v>
      </c>
      <c r="HN53" s="294" t="s">
        <v>987</v>
      </c>
      <c r="HO53" s="284">
        <v>90000000</v>
      </c>
      <c r="HP53" s="285" t="s">
        <v>150</v>
      </c>
      <c r="HQ53" s="286" t="s">
        <v>933</v>
      </c>
      <c r="HR53" s="286" t="s">
        <v>984</v>
      </c>
      <c r="HS53" s="285" t="s">
        <v>985</v>
      </c>
      <c r="HT53" s="285" t="s">
        <v>986</v>
      </c>
      <c r="HU53" s="294" t="s">
        <v>982</v>
      </c>
      <c r="HV53" s="294" t="s">
        <v>987</v>
      </c>
      <c r="HW53" s="284">
        <v>90000000</v>
      </c>
      <c r="HX53" s="285" t="s">
        <v>150</v>
      </c>
      <c r="HY53" s="286" t="s">
        <v>933</v>
      </c>
      <c r="HZ53" s="286" t="s">
        <v>984</v>
      </c>
      <c r="IA53" s="285" t="s">
        <v>985</v>
      </c>
      <c r="IB53" s="285" t="s">
        <v>986</v>
      </c>
      <c r="IC53" s="294" t="s">
        <v>982</v>
      </c>
      <c r="ID53" s="294" t="s">
        <v>987</v>
      </c>
      <c r="IE53" s="284">
        <v>90000000</v>
      </c>
      <c r="IF53" s="285" t="s">
        <v>150</v>
      </c>
      <c r="IG53" s="286" t="s">
        <v>933</v>
      </c>
      <c r="IH53" s="286" t="s">
        <v>984</v>
      </c>
      <c r="II53" s="285" t="s">
        <v>985</v>
      </c>
      <c r="IJ53" s="285" t="s">
        <v>986</v>
      </c>
      <c r="IK53" s="294" t="s">
        <v>982</v>
      </c>
      <c r="IL53" s="294" t="s">
        <v>987</v>
      </c>
      <c r="IM53" s="284">
        <v>90000000</v>
      </c>
      <c r="IN53" s="285" t="s">
        <v>150</v>
      </c>
      <c r="IO53" s="286" t="s">
        <v>933</v>
      </c>
      <c r="IP53" s="286" t="s">
        <v>984</v>
      </c>
      <c r="IQ53" s="285" t="s">
        <v>985</v>
      </c>
      <c r="IR53" s="285" t="s">
        <v>986</v>
      </c>
      <c r="IS53" s="294" t="s">
        <v>982</v>
      </c>
      <c r="IT53" s="294" t="s">
        <v>987</v>
      </c>
      <c r="IU53" s="284">
        <v>90000000</v>
      </c>
      <c r="IV53" s="285" t="s">
        <v>150</v>
      </c>
      <c r="IW53" s="286" t="s">
        <v>933</v>
      </c>
      <c r="IX53" s="286" t="s">
        <v>984</v>
      </c>
      <c r="IY53" s="285" t="s">
        <v>985</v>
      </c>
      <c r="IZ53" s="285" t="s">
        <v>986</v>
      </c>
      <c r="JA53" s="294" t="s">
        <v>982</v>
      </c>
      <c r="JB53" s="294" t="s">
        <v>987</v>
      </c>
      <c r="JC53" s="284">
        <v>90000000</v>
      </c>
      <c r="JD53" s="285" t="s">
        <v>150</v>
      </c>
      <c r="JE53" s="286" t="s">
        <v>933</v>
      </c>
      <c r="JF53" s="286" t="s">
        <v>984</v>
      </c>
      <c r="JG53" s="285" t="s">
        <v>985</v>
      </c>
      <c r="JH53" s="285" t="s">
        <v>986</v>
      </c>
      <c r="JI53" s="294" t="s">
        <v>982</v>
      </c>
      <c r="JJ53" s="294" t="s">
        <v>987</v>
      </c>
      <c r="JK53" s="284">
        <v>90000000</v>
      </c>
      <c r="JL53" s="285" t="s">
        <v>150</v>
      </c>
      <c r="JM53" s="286" t="s">
        <v>933</v>
      </c>
      <c r="JN53" s="286" t="s">
        <v>984</v>
      </c>
      <c r="JO53" s="285" t="s">
        <v>985</v>
      </c>
      <c r="JP53" s="285" t="s">
        <v>986</v>
      </c>
      <c r="JQ53" s="294" t="s">
        <v>982</v>
      </c>
      <c r="JR53" s="294" t="s">
        <v>987</v>
      </c>
      <c r="JS53" s="284">
        <v>90000000</v>
      </c>
      <c r="JT53" s="285" t="s">
        <v>150</v>
      </c>
      <c r="JU53" s="286" t="s">
        <v>933</v>
      </c>
      <c r="JV53" s="286" t="s">
        <v>984</v>
      </c>
      <c r="JW53" s="285" t="s">
        <v>985</v>
      </c>
      <c r="JX53" s="285" t="s">
        <v>986</v>
      </c>
      <c r="JY53" s="294" t="s">
        <v>982</v>
      </c>
      <c r="JZ53" s="294" t="s">
        <v>987</v>
      </c>
      <c r="KA53" s="284">
        <v>90000000</v>
      </c>
      <c r="KB53" s="285" t="s">
        <v>150</v>
      </c>
      <c r="KC53" s="286" t="s">
        <v>933</v>
      </c>
      <c r="KD53" s="286" t="s">
        <v>984</v>
      </c>
      <c r="KE53" s="285" t="s">
        <v>985</v>
      </c>
      <c r="KF53" s="285" t="s">
        <v>986</v>
      </c>
      <c r="KG53" s="294" t="s">
        <v>982</v>
      </c>
      <c r="KH53" s="294" t="s">
        <v>987</v>
      </c>
      <c r="KI53" s="284">
        <v>90000000</v>
      </c>
      <c r="KJ53" s="285" t="s">
        <v>150</v>
      </c>
      <c r="KK53" s="286" t="s">
        <v>933</v>
      </c>
      <c r="KL53" s="286" t="s">
        <v>984</v>
      </c>
      <c r="KM53" s="285" t="s">
        <v>985</v>
      </c>
      <c r="KN53" s="285" t="s">
        <v>986</v>
      </c>
      <c r="KO53" s="294" t="s">
        <v>982</v>
      </c>
      <c r="KP53" s="294" t="s">
        <v>987</v>
      </c>
      <c r="KQ53" s="284">
        <v>90000000</v>
      </c>
      <c r="KR53" s="285" t="s">
        <v>150</v>
      </c>
      <c r="KS53" s="286" t="s">
        <v>933</v>
      </c>
      <c r="KT53" s="286" t="s">
        <v>984</v>
      </c>
      <c r="KU53" s="285" t="s">
        <v>985</v>
      </c>
      <c r="KV53" s="285" t="s">
        <v>986</v>
      </c>
      <c r="KW53" s="294" t="s">
        <v>982</v>
      </c>
      <c r="KX53" s="294" t="s">
        <v>987</v>
      </c>
      <c r="KY53" s="284">
        <v>90000000</v>
      </c>
      <c r="KZ53" s="285" t="s">
        <v>150</v>
      </c>
      <c r="LA53" s="286" t="s">
        <v>933</v>
      </c>
      <c r="LB53" s="286" t="s">
        <v>984</v>
      </c>
      <c r="LC53" s="285" t="s">
        <v>985</v>
      </c>
      <c r="LD53" s="285" t="s">
        <v>986</v>
      </c>
      <c r="LE53" s="294" t="s">
        <v>982</v>
      </c>
      <c r="LF53" s="294" t="s">
        <v>987</v>
      </c>
      <c r="LG53" s="284">
        <v>90000000</v>
      </c>
      <c r="LH53" s="285" t="s">
        <v>150</v>
      </c>
      <c r="LI53" s="286" t="s">
        <v>933</v>
      </c>
      <c r="LJ53" s="286" t="s">
        <v>984</v>
      </c>
      <c r="LK53" s="285" t="s">
        <v>985</v>
      </c>
      <c r="LL53" s="285" t="s">
        <v>986</v>
      </c>
      <c r="LM53" s="294" t="s">
        <v>982</v>
      </c>
      <c r="LN53" s="294" t="s">
        <v>987</v>
      </c>
      <c r="LO53" s="284">
        <v>90000000</v>
      </c>
      <c r="LP53" s="285" t="s">
        <v>150</v>
      </c>
      <c r="LQ53" s="286" t="s">
        <v>933</v>
      </c>
      <c r="LR53" s="286" t="s">
        <v>984</v>
      </c>
      <c r="LS53" s="285" t="s">
        <v>985</v>
      </c>
      <c r="LT53" s="285" t="s">
        <v>986</v>
      </c>
      <c r="LU53" s="294" t="s">
        <v>982</v>
      </c>
      <c r="LV53" s="294" t="s">
        <v>987</v>
      </c>
      <c r="LW53" s="284">
        <v>90000000</v>
      </c>
      <c r="LX53" s="285" t="s">
        <v>150</v>
      </c>
      <c r="LY53" s="286" t="s">
        <v>933</v>
      </c>
      <c r="LZ53" s="286" t="s">
        <v>984</v>
      </c>
      <c r="MA53" s="285" t="s">
        <v>985</v>
      </c>
      <c r="MB53" s="285" t="s">
        <v>986</v>
      </c>
      <c r="MC53" s="294" t="s">
        <v>982</v>
      </c>
      <c r="MD53" s="294" t="s">
        <v>987</v>
      </c>
      <c r="ME53" s="284">
        <v>90000000</v>
      </c>
      <c r="MF53" s="285" t="s">
        <v>150</v>
      </c>
      <c r="MG53" s="286" t="s">
        <v>933</v>
      </c>
      <c r="MH53" s="286" t="s">
        <v>984</v>
      </c>
      <c r="MI53" s="285" t="s">
        <v>985</v>
      </c>
      <c r="MJ53" s="285" t="s">
        <v>986</v>
      </c>
      <c r="MK53" s="294" t="s">
        <v>982</v>
      </c>
      <c r="ML53" s="294" t="s">
        <v>987</v>
      </c>
      <c r="MM53" s="284">
        <v>90000000</v>
      </c>
      <c r="MN53" s="285" t="s">
        <v>150</v>
      </c>
      <c r="MO53" s="286" t="s">
        <v>933</v>
      </c>
      <c r="MP53" s="286" t="s">
        <v>984</v>
      </c>
      <c r="MQ53" s="285" t="s">
        <v>985</v>
      </c>
      <c r="MR53" s="285" t="s">
        <v>986</v>
      </c>
      <c r="MS53" s="294" t="s">
        <v>982</v>
      </c>
      <c r="MT53" s="294" t="s">
        <v>987</v>
      </c>
      <c r="MU53" s="284">
        <v>90000000</v>
      </c>
      <c r="MV53" s="285" t="s">
        <v>150</v>
      </c>
      <c r="MW53" s="286" t="s">
        <v>933</v>
      </c>
      <c r="MX53" s="286" t="s">
        <v>984</v>
      </c>
      <c r="MY53" s="285" t="s">
        <v>985</v>
      </c>
      <c r="MZ53" s="285" t="s">
        <v>986</v>
      </c>
      <c r="NA53" s="294" t="s">
        <v>982</v>
      </c>
      <c r="NB53" s="294" t="s">
        <v>987</v>
      </c>
      <c r="NC53" s="284">
        <v>90000000</v>
      </c>
      <c r="ND53" s="285" t="s">
        <v>150</v>
      </c>
      <c r="NE53" s="286" t="s">
        <v>933</v>
      </c>
      <c r="NF53" s="286" t="s">
        <v>984</v>
      </c>
      <c r="NG53" s="285" t="s">
        <v>985</v>
      </c>
      <c r="NH53" s="285" t="s">
        <v>986</v>
      </c>
      <c r="NI53" s="294" t="s">
        <v>982</v>
      </c>
      <c r="NJ53" s="294" t="s">
        <v>987</v>
      </c>
      <c r="NK53" s="284">
        <v>90000000</v>
      </c>
      <c r="NL53" s="285" t="s">
        <v>150</v>
      </c>
      <c r="NM53" s="286" t="s">
        <v>933</v>
      </c>
      <c r="NN53" s="286" t="s">
        <v>984</v>
      </c>
      <c r="NO53" s="285" t="s">
        <v>985</v>
      </c>
      <c r="NP53" s="285" t="s">
        <v>986</v>
      </c>
      <c r="NQ53" s="294" t="s">
        <v>982</v>
      </c>
      <c r="NR53" s="294" t="s">
        <v>987</v>
      </c>
      <c r="NS53" s="284">
        <v>90000000</v>
      </c>
      <c r="NT53" s="285" t="s">
        <v>150</v>
      </c>
      <c r="NU53" s="286" t="s">
        <v>933</v>
      </c>
      <c r="NV53" s="286" t="s">
        <v>984</v>
      </c>
      <c r="NW53" s="285" t="s">
        <v>985</v>
      </c>
      <c r="NX53" s="285" t="s">
        <v>986</v>
      </c>
      <c r="NY53" s="294" t="s">
        <v>982</v>
      </c>
      <c r="NZ53" s="294" t="s">
        <v>987</v>
      </c>
      <c r="OA53" s="284">
        <v>90000000</v>
      </c>
      <c r="OB53" s="285" t="s">
        <v>150</v>
      </c>
      <c r="OC53" s="286" t="s">
        <v>933</v>
      </c>
      <c r="OD53" s="286" t="s">
        <v>984</v>
      </c>
      <c r="OE53" s="285" t="s">
        <v>985</v>
      </c>
      <c r="OF53" s="285" t="s">
        <v>986</v>
      </c>
      <c r="OG53" s="294" t="s">
        <v>982</v>
      </c>
      <c r="OH53" s="294" t="s">
        <v>987</v>
      </c>
      <c r="OI53" s="284">
        <v>90000000</v>
      </c>
      <c r="OJ53" s="285" t="s">
        <v>150</v>
      </c>
      <c r="OK53" s="286" t="s">
        <v>933</v>
      </c>
      <c r="OL53" s="286" t="s">
        <v>984</v>
      </c>
      <c r="OM53" s="285" t="s">
        <v>985</v>
      </c>
      <c r="ON53" s="285" t="s">
        <v>986</v>
      </c>
      <c r="OO53" s="294" t="s">
        <v>982</v>
      </c>
      <c r="OP53" s="294" t="s">
        <v>987</v>
      </c>
      <c r="OQ53" s="284">
        <v>90000000</v>
      </c>
      <c r="OR53" s="285" t="s">
        <v>150</v>
      </c>
      <c r="OS53" s="286" t="s">
        <v>933</v>
      </c>
      <c r="OT53" s="286" t="s">
        <v>984</v>
      </c>
      <c r="OU53" s="285" t="s">
        <v>985</v>
      </c>
      <c r="OV53" s="285" t="s">
        <v>986</v>
      </c>
      <c r="OW53" s="294" t="s">
        <v>982</v>
      </c>
      <c r="OX53" s="294" t="s">
        <v>987</v>
      </c>
      <c r="OY53" s="284">
        <v>90000000</v>
      </c>
      <c r="OZ53" s="285" t="s">
        <v>150</v>
      </c>
      <c r="PA53" s="286" t="s">
        <v>933</v>
      </c>
      <c r="PB53" s="286" t="s">
        <v>984</v>
      </c>
      <c r="PC53" s="285" t="s">
        <v>985</v>
      </c>
      <c r="PD53" s="285" t="s">
        <v>986</v>
      </c>
      <c r="PE53" s="294" t="s">
        <v>982</v>
      </c>
      <c r="PF53" s="294" t="s">
        <v>987</v>
      </c>
      <c r="PG53" s="284">
        <v>90000000</v>
      </c>
      <c r="PH53" s="285" t="s">
        <v>150</v>
      </c>
      <c r="PI53" s="286" t="s">
        <v>933</v>
      </c>
      <c r="PJ53" s="286" t="s">
        <v>984</v>
      </c>
      <c r="PK53" s="285" t="s">
        <v>985</v>
      </c>
      <c r="PL53" s="285" t="s">
        <v>986</v>
      </c>
      <c r="PM53" s="294" t="s">
        <v>982</v>
      </c>
      <c r="PN53" s="294" t="s">
        <v>987</v>
      </c>
      <c r="PO53" s="284">
        <v>90000000</v>
      </c>
      <c r="PP53" s="285" t="s">
        <v>150</v>
      </c>
      <c r="PQ53" s="286" t="s">
        <v>933</v>
      </c>
      <c r="PR53" s="286" t="s">
        <v>984</v>
      </c>
      <c r="PS53" s="285" t="s">
        <v>985</v>
      </c>
      <c r="PT53" s="285" t="s">
        <v>986</v>
      </c>
      <c r="PU53" s="294" t="s">
        <v>982</v>
      </c>
      <c r="PV53" s="294" t="s">
        <v>987</v>
      </c>
      <c r="PW53" s="284">
        <v>90000000</v>
      </c>
      <c r="PX53" s="285" t="s">
        <v>150</v>
      </c>
      <c r="PY53" s="286" t="s">
        <v>933</v>
      </c>
      <c r="PZ53" s="286" t="s">
        <v>984</v>
      </c>
      <c r="QA53" s="285" t="s">
        <v>985</v>
      </c>
      <c r="QB53" s="285" t="s">
        <v>986</v>
      </c>
      <c r="QC53" s="294" t="s">
        <v>982</v>
      </c>
      <c r="QD53" s="294" t="s">
        <v>987</v>
      </c>
      <c r="QE53" s="284">
        <v>90000000</v>
      </c>
      <c r="QF53" s="285" t="s">
        <v>150</v>
      </c>
      <c r="QG53" s="286" t="s">
        <v>933</v>
      </c>
      <c r="QH53" s="286" t="s">
        <v>984</v>
      </c>
      <c r="QI53" s="285" t="s">
        <v>985</v>
      </c>
      <c r="QJ53" s="285" t="s">
        <v>986</v>
      </c>
      <c r="QK53" s="294" t="s">
        <v>982</v>
      </c>
      <c r="QL53" s="294" t="s">
        <v>987</v>
      </c>
      <c r="QM53" s="284">
        <v>90000000</v>
      </c>
      <c r="QN53" s="285" t="s">
        <v>150</v>
      </c>
      <c r="QO53" s="286" t="s">
        <v>933</v>
      </c>
      <c r="QP53" s="286" t="s">
        <v>984</v>
      </c>
      <c r="QQ53" s="285" t="s">
        <v>985</v>
      </c>
      <c r="QR53" s="285" t="s">
        <v>986</v>
      </c>
      <c r="QS53" s="294" t="s">
        <v>982</v>
      </c>
      <c r="QT53" s="294" t="s">
        <v>987</v>
      </c>
      <c r="QU53" s="284">
        <v>90000000</v>
      </c>
      <c r="QV53" s="285" t="s">
        <v>150</v>
      </c>
      <c r="QW53" s="286" t="s">
        <v>933</v>
      </c>
      <c r="QX53" s="286" t="s">
        <v>984</v>
      </c>
      <c r="QY53" s="285" t="s">
        <v>985</v>
      </c>
      <c r="QZ53" s="285" t="s">
        <v>986</v>
      </c>
      <c r="RA53" s="294" t="s">
        <v>982</v>
      </c>
      <c r="RB53" s="294" t="s">
        <v>987</v>
      </c>
      <c r="RC53" s="284">
        <v>90000000</v>
      </c>
      <c r="RD53" s="285" t="s">
        <v>150</v>
      </c>
      <c r="RE53" s="286" t="s">
        <v>933</v>
      </c>
      <c r="RF53" s="286" t="s">
        <v>984</v>
      </c>
      <c r="RG53" s="285" t="s">
        <v>985</v>
      </c>
      <c r="RH53" s="285" t="s">
        <v>986</v>
      </c>
      <c r="RI53" s="294" t="s">
        <v>982</v>
      </c>
      <c r="RJ53" s="294" t="s">
        <v>987</v>
      </c>
      <c r="RK53" s="284">
        <v>90000000</v>
      </c>
      <c r="RL53" s="285" t="s">
        <v>150</v>
      </c>
      <c r="RM53" s="286" t="s">
        <v>933</v>
      </c>
      <c r="RN53" s="286" t="s">
        <v>984</v>
      </c>
      <c r="RO53" s="285" t="s">
        <v>985</v>
      </c>
      <c r="RP53" s="285" t="s">
        <v>986</v>
      </c>
      <c r="RQ53" s="294" t="s">
        <v>982</v>
      </c>
      <c r="RR53" s="294" t="s">
        <v>987</v>
      </c>
      <c r="RS53" s="284">
        <v>90000000</v>
      </c>
      <c r="RT53" s="285" t="s">
        <v>150</v>
      </c>
      <c r="RU53" s="286" t="s">
        <v>933</v>
      </c>
      <c r="RV53" s="286" t="s">
        <v>984</v>
      </c>
      <c r="RW53" s="285" t="s">
        <v>985</v>
      </c>
      <c r="RX53" s="285" t="s">
        <v>986</v>
      </c>
      <c r="RY53" s="294" t="s">
        <v>982</v>
      </c>
      <c r="RZ53" s="294" t="s">
        <v>987</v>
      </c>
      <c r="SA53" s="284">
        <v>90000000</v>
      </c>
      <c r="SB53" s="285" t="s">
        <v>150</v>
      </c>
      <c r="SC53" s="286" t="s">
        <v>933</v>
      </c>
      <c r="SD53" s="286" t="s">
        <v>984</v>
      </c>
      <c r="SE53" s="285" t="s">
        <v>985</v>
      </c>
      <c r="SF53" s="285" t="s">
        <v>986</v>
      </c>
      <c r="SG53" s="294" t="s">
        <v>982</v>
      </c>
      <c r="SH53" s="294" t="s">
        <v>987</v>
      </c>
      <c r="SI53" s="284">
        <v>90000000</v>
      </c>
      <c r="SJ53" s="285" t="s">
        <v>150</v>
      </c>
      <c r="SK53" s="286" t="s">
        <v>933</v>
      </c>
      <c r="SL53" s="286" t="s">
        <v>984</v>
      </c>
      <c r="SM53" s="285" t="s">
        <v>985</v>
      </c>
      <c r="SN53" s="285" t="s">
        <v>986</v>
      </c>
      <c r="SO53" s="294" t="s">
        <v>982</v>
      </c>
      <c r="SP53" s="294" t="s">
        <v>987</v>
      </c>
      <c r="SQ53" s="284">
        <v>90000000</v>
      </c>
      <c r="SR53" s="285" t="s">
        <v>150</v>
      </c>
      <c r="SS53" s="286" t="s">
        <v>933</v>
      </c>
      <c r="ST53" s="286" t="s">
        <v>984</v>
      </c>
      <c r="SU53" s="285" t="s">
        <v>985</v>
      </c>
      <c r="SV53" s="285" t="s">
        <v>986</v>
      </c>
      <c r="SW53" s="294" t="s">
        <v>982</v>
      </c>
      <c r="SX53" s="294" t="s">
        <v>987</v>
      </c>
      <c r="SY53" s="284">
        <v>90000000</v>
      </c>
      <c r="SZ53" s="285" t="s">
        <v>150</v>
      </c>
      <c r="TA53" s="286" t="s">
        <v>933</v>
      </c>
      <c r="TB53" s="286" t="s">
        <v>984</v>
      </c>
      <c r="TC53" s="285" t="s">
        <v>985</v>
      </c>
      <c r="TD53" s="285" t="s">
        <v>986</v>
      </c>
      <c r="TE53" s="294" t="s">
        <v>982</v>
      </c>
      <c r="TF53" s="294" t="s">
        <v>987</v>
      </c>
      <c r="TG53" s="284">
        <v>90000000</v>
      </c>
      <c r="TH53" s="285" t="s">
        <v>150</v>
      </c>
      <c r="TI53" s="286" t="s">
        <v>933</v>
      </c>
      <c r="TJ53" s="286" t="s">
        <v>984</v>
      </c>
      <c r="TK53" s="285" t="s">
        <v>985</v>
      </c>
      <c r="TL53" s="285" t="s">
        <v>986</v>
      </c>
      <c r="TM53" s="294" t="s">
        <v>982</v>
      </c>
      <c r="TN53" s="294" t="s">
        <v>987</v>
      </c>
      <c r="TO53" s="284">
        <v>90000000</v>
      </c>
      <c r="TP53" s="285" t="s">
        <v>150</v>
      </c>
      <c r="TQ53" s="286" t="s">
        <v>933</v>
      </c>
      <c r="TR53" s="286" t="s">
        <v>984</v>
      </c>
      <c r="TS53" s="285" t="s">
        <v>985</v>
      </c>
      <c r="TT53" s="285" t="s">
        <v>986</v>
      </c>
      <c r="TU53" s="294" t="s">
        <v>982</v>
      </c>
      <c r="TV53" s="294" t="s">
        <v>987</v>
      </c>
      <c r="TW53" s="284">
        <v>90000000</v>
      </c>
      <c r="TX53" s="285" t="s">
        <v>150</v>
      </c>
      <c r="TY53" s="286" t="s">
        <v>933</v>
      </c>
      <c r="TZ53" s="286" t="s">
        <v>984</v>
      </c>
      <c r="UA53" s="285" t="s">
        <v>985</v>
      </c>
      <c r="UB53" s="285" t="s">
        <v>986</v>
      </c>
      <c r="UC53" s="294" t="s">
        <v>982</v>
      </c>
      <c r="UD53" s="294" t="s">
        <v>987</v>
      </c>
      <c r="UE53" s="284">
        <v>90000000</v>
      </c>
      <c r="UF53" s="285" t="s">
        <v>150</v>
      </c>
      <c r="UG53" s="286" t="s">
        <v>933</v>
      </c>
      <c r="UH53" s="286" t="s">
        <v>984</v>
      </c>
      <c r="UI53" s="285" t="s">
        <v>985</v>
      </c>
      <c r="UJ53" s="285" t="s">
        <v>986</v>
      </c>
      <c r="UK53" s="294" t="s">
        <v>982</v>
      </c>
      <c r="UL53" s="294" t="s">
        <v>987</v>
      </c>
      <c r="UM53" s="284">
        <v>90000000</v>
      </c>
      <c r="UN53" s="285" t="s">
        <v>150</v>
      </c>
      <c r="UO53" s="286" t="s">
        <v>933</v>
      </c>
      <c r="UP53" s="286" t="s">
        <v>984</v>
      </c>
      <c r="UQ53" s="285" t="s">
        <v>985</v>
      </c>
      <c r="UR53" s="285" t="s">
        <v>986</v>
      </c>
      <c r="US53" s="294" t="s">
        <v>982</v>
      </c>
      <c r="UT53" s="294" t="s">
        <v>987</v>
      </c>
      <c r="UU53" s="284">
        <v>90000000</v>
      </c>
      <c r="UV53" s="285" t="s">
        <v>150</v>
      </c>
      <c r="UW53" s="286" t="s">
        <v>933</v>
      </c>
      <c r="UX53" s="286" t="s">
        <v>984</v>
      </c>
      <c r="UY53" s="285" t="s">
        <v>985</v>
      </c>
      <c r="UZ53" s="285" t="s">
        <v>986</v>
      </c>
      <c r="VA53" s="294" t="s">
        <v>982</v>
      </c>
      <c r="VB53" s="294" t="s">
        <v>987</v>
      </c>
      <c r="VC53" s="284">
        <v>90000000</v>
      </c>
      <c r="VD53" s="285" t="s">
        <v>150</v>
      </c>
      <c r="VE53" s="286" t="s">
        <v>933</v>
      </c>
      <c r="VF53" s="286" t="s">
        <v>984</v>
      </c>
      <c r="VG53" s="285" t="s">
        <v>985</v>
      </c>
      <c r="VH53" s="285" t="s">
        <v>986</v>
      </c>
      <c r="VI53" s="294" t="s">
        <v>982</v>
      </c>
      <c r="VJ53" s="294" t="s">
        <v>987</v>
      </c>
      <c r="VK53" s="284">
        <v>90000000</v>
      </c>
      <c r="VL53" s="285" t="s">
        <v>150</v>
      </c>
      <c r="VM53" s="286" t="s">
        <v>933</v>
      </c>
      <c r="VN53" s="286" t="s">
        <v>984</v>
      </c>
      <c r="VO53" s="285" t="s">
        <v>985</v>
      </c>
      <c r="VP53" s="285" t="s">
        <v>986</v>
      </c>
      <c r="VQ53" s="294" t="s">
        <v>982</v>
      </c>
      <c r="VR53" s="294" t="s">
        <v>987</v>
      </c>
      <c r="VS53" s="284">
        <v>90000000</v>
      </c>
      <c r="VT53" s="285" t="s">
        <v>150</v>
      </c>
      <c r="VU53" s="286" t="s">
        <v>933</v>
      </c>
      <c r="VV53" s="286" t="s">
        <v>984</v>
      </c>
      <c r="VW53" s="285" t="s">
        <v>985</v>
      </c>
      <c r="VX53" s="285" t="s">
        <v>986</v>
      </c>
      <c r="VY53" s="294" t="s">
        <v>982</v>
      </c>
      <c r="VZ53" s="294" t="s">
        <v>987</v>
      </c>
      <c r="WA53" s="284">
        <v>90000000</v>
      </c>
      <c r="WB53" s="285" t="s">
        <v>150</v>
      </c>
      <c r="WC53" s="286" t="s">
        <v>933</v>
      </c>
      <c r="WD53" s="286" t="s">
        <v>984</v>
      </c>
      <c r="WE53" s="285" t="s">
        <v>985</v>
      </c>
      <c r="WF53" s="285" t="s">
        <v>986</v>
      </c>
      <c r="WG53" s="294" t="s">
        <v>982</v>
      </c>
      <c r="WH53" s="294" t="s">
        <v>987</v>
      </c>
      <c r="WI53" s="284">
        <v>90000000</v>
      </c>
      <c r="WJ53" s="285" t="s">
        <v>150</v>
      </c>
      <c r="WK53" s="286" t="s">
        <v>933</v>
      </c>
      <c r="WL53" s="286" t="s">
        <v>984</v>
      </c>
      <c r="WM53" s="285" t="s">
        <v>985</v>
      </c>
      <c r="WN53" s="285" t="s">
        <v>986</v>
      </c>
      <c r="WO53" s="294" t="s">
        <v>982</v>
      </c>
      <c r="WP53" s="294" t="s">
        <v>987</v>
      </c>
      <c r="WQ53" s="284">
        <v>90000000</v>
      </c>
      <c r="WR53" s="285" t="s">
        <v>150</v>
      </c>
      <c r="WS53" s="286" t="s">
        <v>933</v>
      </c>
      <c r="WT53" s="286" t="s">
        <v>984</v>
      </c>
      <c r="WU53" s="285" t="s">
        <v>985</v>
      </c>
      <c r="WV53" s="285" t="s">
        <v>986</v>
      </c>
      <c r="WW53" s="294" t="s">
        <v>982</v>
      </c>
      <c r="WX53" s="294" t="s">
        <v>987</v>
      </c>
      <c r="WY53" s="284">
        <v>90000000</v>
      </c>
      <c r="WZ53" s="285" t="s">
        <v>150</v>
      </c>
      <c r="XA53" s="286" t="s">
        <v>933</v>
      </c>
      <c r="XB53" s="286" t="s">
        <v>984</v>
      </c>
      <c r="XC53" s="285" t="s">
        <v>985</v>
      </c>
      <c r="XD53" s="285" t="s">
        <v>986</v>
      </c>
      <c r="XE53" s="294" t="s">
        <v>982</v>
      </c>
      <c r="XF53" s="294" t="s">
        <v>987</v>
      </c>
      <c r="XG53" s="284">
        <v>90000000</v>
      </c>
      <c r="XH53" s="285" t="s">
        <v>150</v>
      </c>
      <c r="XI53" s="286" t="s">
        <v>933</v>
      </c>
      <c r="XJ53" s="286" t="s">
        <v>984</v>
      </c>
      <c r="XK53" s="285" t="s">
        <v>985</v>
      </c>
      <c r="XL53" s="285" t="s">
        <v>986</v>
      </c>
      <c r="XM53" s="294" t="s">
        <v>982</v>
      </c>
      <c r="XN53" s="294" t="s">
        <v>987</v>
      </c>
      <c r="XO53" s="284">
        <v>90000000</v>
      </c>
      <c r="XP53" s="285" t="s">
        <v>150</v>
      </c>
      <c r="XQ53" s="286" t="s">
        <v>933</v>
      </c>
      <c r="XR53" s="286" t="s">
        <v>984</v>
      </c>
      <c r="XS53" s="285" t="s">
        <v>985</v>
      </c>
      <c r="XT53" s="285" t="s">
        <v>986</v>
      </c>
      <c r="XU53" s="294" t="s">
        <v>982</v>
      </c>
      <c r="XV53" s="294" t="s">
        <v>987</v>
      </c>
      <c r="XW53" s="284">
        <v>90000000</v>
      </c>
      <c r="XX53" s="285" t="s">
        <v>150</v>
      </c>
      <c r="XY53" s="286" t="s">
        <v>933</v>
      </c>
      <c r="XZ53" s="286" t="s">
        <v>984</v>
      </c>
      <c r="YA53" s="285" t="s">
        <v>985</v>
      </c>
      <c r="YB53" s="285" t="s">
        <v>986</v>
      </c>
      <c r="YC53" s="294" t="s">
        <v>982</v>
      </c>
      <c r="YD53" s="294" t="s">
        <v>987</v>
      </c>
      <c r="YE53" s="284">
        <v>90000000</v>
      </c>
      <c r="YF53" s="285" t="s">
        <v>150</v>
      </c>
      <c r="YG53" s="286" t="s">
        <v>933</v>
      </c>
      <c r="YH53" s="286" t="s">
        <v>984</v>
      </c>
      <c r="YI53" s="285" t="s">
        <v>985</v>
      </c>
      <c r="YJ53" s="285" t="s">
        <v>986</v>
      </c>
      <c r="YK53" s="294" t="s">
        <v>982</v>
      </c>
      <c r="YL53" s="294" t="s">
        <v>987</v>
      </c>
      <c r="YM53" s="284">
        <v>90000000</v>
      </c>
      <c r="YN53" s="285" t="s">
        <v>150</v>
      </c>
      <c r="YO53" s="286" t="s">
        <v>933</v>
      </c>
      <c r="YP53" s="286" t="s">
        <v>984</v>
      </c>
      <c r="YQ53" s="285" t="s">
        <v>985</v>
      </c>
      <c r="YR53" s="285" t="s">
        <v>986</v>
      </c>
      <c r="YS53" s="294" t="s">
        <v>982</v>
      </c>
      <c r="YT53" s="294" t="s">
        <v>987</v>
      </c>
      <c r="YU53" s="284">
        <v>90000000</v>
      </c>
      <c r="YV53" s="285" t="s">
        <v>150</v>
      </c>
      <c r="YW53" s="286" t="s">
        <v>933</v>
      </c>
      <c r="YX53" s="286" t="s">
        <v>984</v>
      </c>
      <c r="YY53" s="285" t="s">
        <v>985</v>
      </c>
      <c r="YZ53" s="285" t="s">
        <v>986</v>
      </c>
      <c r="ZA53" s="294" t="s">
        <v>982</v>
      </c>
      <c r="ZB53" s="294" t="s">
        <v>987</v>
      </c>
      <c r="ZC53" s="284">
        <v>90000000</v>
      </c>
      <c r="ZD53" s="285" t="s">
        <v>150</v>
      </c>
      <c r="ZE53" s="286" t="s">
        <v>933</v>
      </c>
      <c r="ZF53" s="286" t="s">
        <v>984</v>
      </c>
      <c r="ZG53" s="285" t="s">
        <v>985</v>
      </c>
      <c r="ZH53" s="285" t="s">
        <v>986</v>
      </c>
      <c r="ZI53" s="294" t="s">
        <v>982</v>
      </c>
      <c r="ZJ53" s="294" t="s">
        <v>987</v>
      </c>
      <c r="ZK53" s="284">
        <v>90000000</v>
      </c>
      <c r="ZL53" s="285" t="s">
        <v>150</v>
      </c>
      <c r="ZM53" s="286" t="s">
        <v>933</v>
      </c>
      <c r="ZN53" s="286" t="s">
        <v>984</v>
      </c>
      <c r="ZO53" s="285" t="s">
        <v>985</v>
      </c>
      <c r="ZP53" s="285" t="s">
        <v>986</v>
      </c>
      <c r="ZQ53" s="294" t="s">
        <v>982</v>
      </c>
      <c r="ZR53" s="294" t="s">
        <v>987</v>
      </c>
      <c r="ZS53" s="284">
        <v>90000000</v>
      </c>
      <c r="ZT53" s="285" t="s">
        <v>150</v>
      </c>
      <c r="ZU53" s="286" t="s">
        <v>933</v>
      </c>
      <c r="ZV53" s="286" t="s">
        <v>984</v>
      </c>
      <c r="ZW53" s="285" t="s">
        <v>985</v>
      </c>
      <c r="ZX53" s="285" t="s">
        <v>986</v>
      </c>
      <c r="ZY53" s="294" t="s">
        <v>982</v>
      </c>
      <c r="ZZ53" s="294" t="s">
        <v>987</v>
      </c>
      <c r="AAA53" s="284">
        <v>90000000</v>
      </c>
      <c r="AAB53" s="285" t="s">
        <v>150</v>
      </c>
      <c r="AAC53" s="286" t="s">
        <v>933</v>
      </c>
      <c r="AAD53" s="286" t="s">
        <v>984</v>
      </c>
      <c r="AAE53" s="285" t="s">
        <v>985</v>
      </c>
      <c r="AAF53" s="285" t="s">
        <v>986</v>
      </c>
      <c r="AAG53" s="294" t="s">
        <v>982</v>
      </c>
      <c r="AAH53" s="294" t="s">
        <v>987</v>
      </c>
      <c r="AAI53" s="284">
        <v>90000000</v>
      </c>
      <c r="AAJ53" s="285" t="s">
        <v>150</v>
      </c>
      <c r="AAK53" s="286" t="s">
        <v>933</v>
      </c>
      <c r="AAL53" s="286" t="s">
        <v>984</v>
      </c>
      <c r="AAM53" s="285" t="s">
        <v>985</v>
      </c>
      <c r="AAN53" s="285" t="s">
        <v>986</v>
      </c>
      <c r="AAO53" s="294" t="s">
        <v>982</v>
      </c>
      <c r="AAP53" s="294" t="s">
        <v>987</v>
      </c>
      <c r="AAQ53" s="284">
        <v>90000000</v>
      </c>
      <c r="AAR53" s="285" t="s">
        <v>150</v>
      </c>
      <c r="AAS53" s="286" t="s">
        <v>933</v>
      </c>
      <c r="AAT53" s="286" t="s">
        <v>984</v>
      </c>
      <c r="AAU53" s="285" t="s">
        <v>985</v>
      </c>
      <c r="AAV53" s="285" t="s">
        <v>986</v>
      </c>
      <c r="AAW53" s="294" t="s">
        <v>982</v>
      </c>
      <c r="AAX53" s="294" t="s">
        <v>987</v>
      </c>
      <c r="AAY53" s="284">
        <v>90000000</v>
      </c>
      <c r="AAZ53" s="285" t="s">
        <v>150</v>
      </c>
      <c r="ABA53" s="286" t="s">
        <v>933</v>
      </c>
      <c r="ABB53" s="286" t="s">
        <v>984</v>
      </c>
      <c r="ABC53" s="285" t="s">
        <v>985</v>
      </c>
      <c r="ABD53" s="285" t="s">
        <v>986</v>
      </c>
      <c r="ABE53" s="294" t="s">
        <v>982</v>
      </c>
      <c r="ABF53" s="294" t="s">
        <v>987</v>
      </c>
      <c r="ABG53" s="284">
        <v>90000000</v>
      </c>
      <c r="ABH53" s="285" t="s">
        <v>150</v>
      </c>
      <c r="ABI53" s="286" t="s">
        <v>933</v>
      </c>
      <c r="ABJ53" s="286" t="s">
        <v>984</v>
      </c>
      <c r="ABK53" s="285" t="s">
        <v>985</v>
      </c>
      <c r="ABL53" s="285" t="s">
        <v>986</v>
      </c>
      <c r="ABM53" s="294" t="s">
        <v>982</v>
      </c>
      <c r="ABN53" s="294" t="s">
        <v>987</v>
      </c>
      <c r="ABO53" s="284">
        <v>90000000</v>
      </c>
      <c r="ABP53" s="285" t="s">
        <v>150</v>
      </c>
      <c r="ABQ53" s="286" t="s">
        <v>933</v>
      </c>
      <c r="ABR53" s="286" t="s">
        <v>984</v>
      </c>
      <c r="ABS53" s="285" t="s">
        <v>985</v>
      </c>
      <c r="ABT53" s="285" t="s">
        <v>986</v>
      </c>
      <c r="ABU53" s="294" t="s">
        <v>982</v>
      </c>
      <c r="ABV53" s="294" t="s">
        <v>987</v>
      </c>
      <c r="ABW53" s="284">
        <v>90000000</v>
      </c>
      <c r="ABX53" s="285" t="s">
        <v>150</v>
      </c>
      <c r="ABY53" s="286" t="s">
        <v>933</v>
      </c>
      <c r="ABZ53" s="286" t="s">
        <v>984</v>
      </c>
      <c r="ACA53" s="285" t="s">
        <v>985</v>
      </c>
      <c r="ACB53" s="285" t="s">
        <v>986</v>
      </c>
      <c r="ACC53" s="294" t="s">
        <v>982</v>
      </c>
      <c r="ACD53" s="294" t="s">
        <v>987</v>
      </c>
      <c r="ACE53" s="284">
        <v>90000000</v>
      </c>
      <c r="ACF53" s="285" t="s">
        <v>150</v>
      </c>
      <c r="ACG53" s="286" t="s">
        <v>933</v>
      </c>
      <c r="ACH53" s="286" t="s">
        <v>984</v>
      </c>
      <c r="ACI53" s="285" t="s">
        <v>985</v>
      </c>
      <c r="ACJ53" s="285" t="s">
        <v>986</v>
      </c>
      <c r="ACK53" s="294" t="s">
        <v>982</v>
      </c>
      <c r="ACL53" s="294" t="s">
        <v>987</v>
      </c>
      <c r="ACM53" s="284">
        <v>90000000</v>
      </c>
      <c r="ACN53" s="285" t="s">
        <v>150</v>
      </c>
      <c r="ACO53" s="286" t="s">
        <v>933</v>
      </c>
      <c r="ACP53" s="286" t="s">
        <v>984</v>
      </c>
      <c r="ACQ53" s="285" t="s">
        <v>985</v>
      </c>
      <c r="ACR53" s="285" t="s">
        <v>986</v>
      </c>
      <c r="ACS53" s="294" t="s">
        <v>982</v>
      </c>
      <c r="ACT53" s="294" t="s">
        <v>987</v>
      </c>
      <c r="ACU53" s="284">
        <v>90000000</v>
      </c>
      <c r="ACV53" s="285" t="s">
        <v>150</v>
      </c>
      <c r="ACW53" s="286" t="s">
        <v>933</v>
      </c>
      <c r="ACX53" s="286" t="s">
        <v>984</v>
      </c>
      <c r="ACY53" s="285" t="s">
        <v>985</v>
      </c>
      <c r="ACZ53" s="285" t="s">
        <v>986</v>
      </c>
      <c r="ADA53" s="294" t="s">
        <v>982</v>
      </c>
      <c r="ADB53" s="294" t="s">
        <v>987</v>
      </c>
      <c r="ADC53" s="284">
        <v>90000000</v>
      </c>
      <c r="ADD53" s="285" t="s">
        <v>150</v>
      </c>
      <c r="ADE53" s="286" t="s">
        <v>933</v>
      </c>
      <c r="ADF53" s="286" t="s">
        <v>984</v>
      </c>
      <c r="ADG53" s="285" t="s">
        <v>985</v>
      </c>
      <c r="ADH53" s="285" t="s">
        <v>986</v>
      </c>
      <c r="ADI53" s="294" t="s">
        <v>982</v>
      </c>
      <c r="ADJ53" s="294" t="s">
        <v>987</v>
      </c>
      <c r="ADK53" s="284">
        <v>90000000</v>
      </c>
      <c r="ADL53" s="285" t="s">
        <v>150</v>
      </c>
      <c r="ADM53" s="286" t="s">
        <v>933</v>
      </c>
      <c r="ADN53" s="286" t="s">
        <v>984</v>
      </c>
      <c r="ADO53" s="285" t="s">
        <v>985</v>
      </c>
      <c r="ADP53" s="285" t="s">
        <v>986</v>
      </c>
      <c r="ADQ53" s="294" t="s">
        <v>982</v>
      </c>
      <c r="ADR53" s="294" t="s">
        <v>987</v>
      </c>
      <c r="ADS53" s="284">
        <v>90000000</v>
      </c>
      <c r="ADT53" s="285" t="s">
        <v>150</v>
      </c>
      <c r="ADU53" s="286" t="s">
        <v>933</v>
      </c>
      <c r="ADV53" s="286" t="s">
        <v>984</v>
      </c>
      <c r="ADW53" s="285" t="s">
        <v>985</v>
      </c>
      <c r="ADX53" s="285" t="s">
        <v>986</v>
      </c>
      <c r="ADY53" s="294" t="s">
        <v>982</v>
      </c>
      <c r="ADZ53" s="294" t="s">
        <v>987</v>
      </c>
      <c r="AEA53" s="284">
        <v>90000000</v>
      </c>
      <c r="AEB53" s="285" t="s">
        <v>150</v>
      </c>
      <c r="AEC53" s="286" t="s">
        <v>933</v>
      </c>
      <c r="AED53" s="286" t="s">
        <v>984</v>
      </c>
      <c r="AEE53" s="285" t="s">
        <v>985</v>
      </c>
      <c r="AEF53" s="285" t="s">
        <v>986</v>
      </c>
      <c r="AEG53" s="294" t="s">
        <v>982</v>
      </c>
      <c r="AEH53" s="294" t="s">
        <v>987</v>
      </c>
      <c r="AEI53" s="284">
        <v>90000000</v>
      </c>
      <c r="AEJ53" s="285" t="s">
        <v>150</v>
      </c>
      <c r="AEK53" s="286" t="s">
        <v>933</v>
      </c>
      <c r="AEL53" s="286" t="s">
        <v>984</v>
      </c>
      <c r="AEM53" s="285" t="s">
        <v>985</v>
      </c>
      <c r="AEN53" s="285" t="s">
        <v>986</v>
      </c>
      <c r="AEO53" s="294" t="s">
        <v>982</v>
      </c>
      <c r="AEP53" s="294" t="s">
        <v>987</v>
      </c>
      <c r="AEQ53" s="284">
        <v>90000000</v>
      </c>
      <c r="AER53" s="285" t="s">
        <v>150</v>
      </c>
      <c r="AES53" s="286" t="s">
        <v>933</v>
      </c>
      <c r="AET53" s="286" t="s">
        <v>984</v>
      </c>
      <c r="AEU53" s="285" t="s">
        <v>985</v>
      </c>
      <c r="AEV53" s="285" t="s">
        <v>986</v>
      </c>
      <c r="AEW53" s="294" t="s">
        <v>982</v>
      </c>
      <c r="AEX53" s="294" t="s">
        <v>987</v>
      </c>
      <c r="AEY53" s="284">
        <v>90000000</v>
      </c>
      <c r="AEZ53" s="285" t="s">
        <v>150</v>
      </c>
      <c r="AFA53" s="286" t="s">
        <v>933</v>
      </c>
      <c r="AFB53" s="286" t="s">
        <v>984</v>
      </c>
      <c r="AFC53" s="285" t="s">
        <v>985</v>
      </c>
      <c r="AFD53" s="285" t="s">
        <v>986</v>
      </c>
      <c r="AFE53" s="294" t="s">
        <v>982</v>
      </c>
      <c r="AFF53" s="294" t="s">
        <v>987</v>
      </c>
      <c r="AFG53" s="284">
        <v>90000000</v>
      </c>
      <c r="AFH53" s="285" t="s">
        <v>150</v>
      </c>
      <c r="AFI53" s="286" t="s">
        <v>933</v>
      </c>
      <c r="AFJ53" s="286" t="s">
        <v>984</v>
      </c>
      <c r="AFK53" s="285" t="s">
        <v>985</v>
      </c>
      <c r="AFL53" s="285" t="s">
        <v>986</v>
      </c>
      <c r="AFM53" s="294" t="s">
        <v>982</v>
      </c>
      <c r="AFN53" s="294" t="s">
        <v>987</v>
      </c>
      <c r="AFO53" s="284">
        <v>90000000</v>
      </c>
      <c r="AFP53" s="285" t="s">
        <v>150</v>
      </c>
      <c r="AFQ53" s="286" t="s">
        <v>933</v>
      </c>
      <c r="AFR53" s="286" t="s">
        <v>984</v>
      </c>
      <c r="AFS53" s="285" t="s">
        <v>985</v>
      </c>
      <c r="AFT53" s="285" t="s">
        <v>986</v>
      </c>
      <c r="AFU53" s="294" t="s">
        <v>982</v>
      </c>
      <c r="AFV53" s="294" t="s">
        <v>987</v>
      </c>
      <c r="AFW53" s="284">
        <v>90000000</v>
      </c>
      <c r="AFX53" s="285" t="s">
        <v>150</v>
      </c>
      <c r="AFY53" s="286" t="s">
        <v>933</v>
      </c>
      <c r="AFZ53" s="286" t="s">
        <v>984</v>
      </c>
      <c r="AGA53" s="285" t="s">
        <v>985</v>
      </c>
      <c r="AGB53" s="285" t="s">
        <v>986</v>
      </c>
      <c r="AGC53" s="294" t="s">
        <v>982</v>
      </c>
      <c r="AGD53" s="294" t="s">
        <v>987</v>
      </c>
      <c r="AGE53" s="284">
        <v>90000000</v>
      </c>
      <c r="AGF53" s="285" t="s">
        <v>150</v>
      </c>
      <c r="AGG53" s="286" t="s">
        <v>933</v>
      </c>
      <c r="AGH53" s="286" t="s">
        <v>984</v>
      </c>
      <c r="AGI53" s="285" t="s">
        <v>985</v>
      </c>
      <c r="AGJ53" s="285" t="s">
        <v>986</v>
      </c>
      <c r="AGK53" s="294" t="s">
        <v>982</v>
      </c>
      <c r="AGL53" s="294" t="s">
        <v>987</v>
      </c>
      <c r="AGM53" s="284">
        <v>90000000</v>
      </c>
      <c r="AGN53" s="285" t="s">
        <v>150</v>
      </c>
      <c r="AGO53" s="286" t="s">
        <v>933</v>
      </c>
      <c r="AGP53" s="286" t="s">
        <v>984</v>
      </c>
      <c r="AGQ53" s="285" t="s">
        <v>985</v>
      </c>
      <c r="AGR53" s="285" t="s">
        <v>986</v>
      </c>
      <c r="AGS53" s="294" t="s">
        <v>982</v>
      </c>
      <c r="AGT53" s="294" t="s">
        <v>987</v>
      </c>
      <c r="AGU53" s="284">
        <v>90000000</v>
      </c>
      <c r="AGV53" s="285" t="s">
        <v>150</v>
      </c>
      <c r="AGW53" s="286" t="s">
        <v>933</v>
      </c>
      <c r="AGX53" s="286" t="s">
        <v>984</v>
      </c>
      <c r="AGY53" s="285" t="s">
        <v>985</v>
      </c>
      <c r="AGZ53" s="285" t="s">
        <v>986</v>
      </c>
      <c r="AHA53" s="294" t="s">
        <v>982</v>
      </c>
      <c r="AHB53" s="294" t="s">
        <v>987</v>
      </c>
      <c r="AHC53" s="284">
        <v>90000000</v>
      </c>
      <c r="AHD53" s="285" t="s">
        <v>150</v>
      </c>
      <c r="AHE53" s="286" t="s">
        <v>933</v>
      </c>
      <c r="AHF53" s="286" t="s">
        <v>984</v>
      </c>
      <c r="AHG53" s="285" t="s">
        <v>985</v>
      </c>
      <c r="AHH53" s="285" t="s">
        <v>986</v>
      </c>
      <c r="AHI53" s="294" t="s">
        <v>982</v>
      </c>
      <c r="AHJ53" s="294" t="s">
        <v>987</v>
      </c>
      <c r="AHK53" s="284">
        <v>90000000</v>
      </c>
      <c r="AHL53" s="285" t="s">
        <v>150</v>
      </c>
      <c r="AHM53" s="286" t="s">
        <v>933</v>
      </c>
      <c r="AHN53" s="286" t="s">
        <v>984</v>
      </c>
      <c r="AHO53" s="285" t="s">
        <v>985</v>
      </c>
      <c r="AHP53" s="285" t="s">
        <v>986</v>
      </c>
      <c r="AHQ53" s="294" t="s">
        <v>982</v>
      </c>
      <c r="AHR53" s="294" t="s">
        <v>987</v>
      </c>
      <c r="AHS53" s="284">
        <v>90000000</v>
      </c>
      <c r="AHT53" s="285" t="s">
        <v>150</v>
      </c>
      <c r="AHU53" s="286" t="s">
        <v>933</v>
      </c>
      <c r="AHV53" s="286" t="s">
        <v>984</v>
      </c>
      <c r="AHW53" s="285" t="s">
        <v>985</v>
      </c>
      <c r="AHX53" s="285" t="s">
        <v>986</v>
      </c>
      <c r="AHY53" s="294" t="s">
        <v>982</v>
      </c>
      <c r="AHZ53" s="294" t="s">
        <v>987</v>
      </c>
      <c r="AIA53" s="284">
        <v>90000000</v>
      </c>
      <c r="AIB53" s="285" t="s">
        <v>150</v>
      </c>
      <c r="AIC53" s="286" t="s">
        <v>933</v>
      </c>
      <c r="AID53" s="286" t="s">
        <v>984</v>
      </c>
      <c r="AIE53" s="285" t="s">
        <v>985</v>
      </c>
      <c r="AIF53" s="285" t="s">
        <v>986</v>
      </c>
      <c r="AIG53" s="294" t="s">
        <v>982</v>
      </c>
      <c r="AIH53" s="294" t="s">
        <v>987</v>
      </c>
      <c r="AII53" s="284">
        <v>90000000</v>
      </c>
      <c r="AIJ53" s="285" t="s">
        <v>150</v>
      </c>
      <c r="AIK53" s="286" t="s">
        <v>933</v>
      </c>
      <c r="AIL53" s="286" t="s">
        <v>984</v>
      </c>
      <c r="AIM53" s="285" t="s">
        <v>985</v>
      </c>
      <c r="AIN53" s="285" t="s">
        <v>986</v>
      </c>
      <c r="AIO53" s="294" t="s">
        <v>982</v>
      </c>
      <c r="AIP53" s="294" t="s">
        <v>987</v>
      </c>
      <c r="AIQ53" s="284">
        <v>90000000</v>
      </c>
      <c r="AIR53" s="285" t="s">
        <v>150</v>
      </c>
      <c r="AIS53" s="286" t="s">
        <v>933</v>
      </c>
      <c r="AIT53" s="286" t="s">
        <v>984</v>
      </c>
      <c r="AIU53" s="285" t="s">
        <v>985</v>
      </c>
      <c r="AIV53" s="285" t="s">
        <v>986</v>
      </c>
      <c r="AIW53" s="294" t="s">
        <v>982</v>
      </c>
      <c r="AIX53" s="294" t="s">
        <v>987</v>
      </c>
      <c r="AIY53" s="284">
        <v>90000000</v>
      </c>
      <c r="AIZ53" s="285" t="s">
        <v>150</v>
      </c>
      <c r="AJA53" s="286" t="s">
        <v>933</v>
      </c>
      <c r="AJB53" s="286" t="s">
        <v>984</v>
      </c>
      <c r="AJC53" s="285" t="s">
        <v>985</v>
      </c>
      <c r="AJD53" s="285" t="s">
        <v>986</v>
      </c>
      <c r="AJE53" s="294" t="s">
        <v>982</v>
      </c>
      <c r="AJF53" s="294" t="s">
        <v>987</v>
      </c>
      <c r="AJG53" s="284">
        <v>90000000</v>
      </c>
      <c r="AJH53" s="285" t="s">
        <v>150</v>
      </c>
      <c r="AJI53" s="286" t="s">
        <v>933</v>
      </c>
      <c r="AJJ53" s="286" t="s">
        <v>984</v>
      </c>
      <c r="AJK53" s="285" t="s">
        <v>985</v>
      </c>
      <c r="AJL53" s="285" t="s">
        <v>986</v>
      </c>
      <c r="AJM53" s="294" t="s">
        <v>982</v>
      </c>
      <c r="AJN53" s="294" t="s">
        <v>987</v>
      </c>
      <c r="AJO53" s="284">
        <v>90000000</v>
      </c>
      <c r="AJP53" s="285" t="s">
        <v>150</v>
      </c>
      <c r="AJQ53" s="286" t="s">
        <v>933</v>
      </c>
      <c r="AJR53" s="286" t="s">
        <v>984</v>
      </c>
      <c r="AJS53" s="285" t="s">
        <v>985</v>
      </c>
      <c r="AJT53" s="285" t="s">
        <v>986</v>
      </c>
      <c r="AJU53" s="294" t="s">
        <v>982</v>
      </c>
      <c r="AJV53" s="294" t="s">
        <v>987</v>
      </c>
      <c r="AJW53" s="284">
        <v>90000000</v>
      </c>
      <c r="AJX53" s="285" t="s">
        <v>150</v>
      </c>
      <c r="AJY53" s="286" t="s">
        <v>933</v>
      </c>
      <c r="AJZ53" s="286" t="s">
        <v>984</v>
      </c>
      <c r="AKA53" s="285" t="s">
        <v>985</v>
      </c>
      <c r="AKB53" s="285" t="s">
        <v>986</v>
      </c>
      <c r="AKC53" s="294" t="s">
        <v>982</v>
      </c>
      <c r="AKD53" s="294" t="s">
        <v>987</v>
      </c>
      <c r="AKE53" s="284">
        <v>90000000</v>
      </c>
      <c r="AKF53" s="285" t="s">
        <v>150</v>
      </c>
      <c r="AKG53" s="286" t="s">
        <v>933</v>
      </c>
      <c r="AKH53" s="286" t="s">
        <v>984</v>
      </c>
      <c r="AKI53" s="285" t="s">
        <v>985</v>
      </c>
      <c r="AKJ53" s="285" t="s">
        <v>986</v>
      </c>
      <c r="AKK53" s="294" t="s">
        <v>982</v>
      </c>
      <c r="AKL53" s="294" t="s">
        <v>987</v>
      </c>
      <c r="AKM53" s="284">
        <v>90000000</v>
      </c>
      <c r="AKN53" s="285" t="s">
        <v>150</v>
      </c>
      <c r="AKO53" s="286" t="s">
        <v>933</v>
      </c>
      <c r="AKP53" s="286" t="s">
        <v>984</v>
      </c>
      <c r="AKQ53" s="285" t="s">
        <v>985</v>
      </c>
      <c r="AKR53" s="285" t="s">
        <v>986</v>
      </c>
      <c r="AKS53" s="294" t="s">
        <v>982</v>
      </c>
      <c r="AKT53" s="294" t="s">
        <v>987</v>
      </c>
      <c r="AKU53" s="284">
        <v>90000000</v>
      </c>
      <c r="AKV53" s="285" t="s">
        <v>150</v>
      </c>
      <c r="AKW53" s="286" t="s">
        <v>933</v>
      </c>
      <c r="AKX53" s="286" t="s">
        <v>984</v>
      </c>
      <c r="AKY53" s="285" t="s">
        <v>985</v>
      </c>
      <c r="AKZ53" s="285" t="s">
        <v>986</v>
      </c>
      <c r="ALA53" s="294" t="s">
        <v>982</v>
      </c>
      <c r="ALB53" s="294" t="s">
        <v>987</v>
      </c>
      <c r="ALC53" s="284">
        <v>90000000</v>
      </c>
      <c r="ALD53" s="285" t="s">
        <v>150</v>
      </c>
      <c r="ALE53" s="286" t="s">
        <v>933</v>
      </c>
      <c r="ALF53" s="286" t="s">
        <v>984</v>
      </c>
      <c r="ALG53" s="285" t="s">
        <v>985</v>
      </c>
      <c r="ALH53" s="285" t="s">
        <v>986</v>
      </c>
      <c r="ALI53" s="294" t="s">
        <v>982</v>
      </c>
      <c r="ALJ53" s="294" t="s">
        <v>987</v>
      </c>
      <c r="ALK53" s="284">
        <v>90000000</v>
      </c>
      <c r="ALL53" s="285" t="s">
        <v>150</v>
      </c>
      <c r="ALM53" s="286" t="s">
        <v>933</v>
      </c>
      <c r="ALN53" s="286" t="s">
        <v>984</v>
      </c>
      <c r="ALO53" s="285" t="s">
        <v>985</v>
      </c>
      <c r="ALP53" s="285" t="s">
        <v>986</v>
      </c>
      <c r="ALQ53" s="294" t="s">
        <v>982</v>
      </c>
      <c r="ALR53" s="294" t="s">
        <v>987</v>
      </c>
      <c r="ALS53" s="284">
        <v>90000000</v>
      </c>
      <c r="ALT53" s="285" t="s">
        <v>150</v>
      </c>
      <c r="ALU53" s="286" t="s">
        <v>933</v>
      </c>
      <c r="ALV53" s="286" t="s">
        <v>984</v>
      </c>
      <c r="ALW53" s="285" t="s">
        <v>985</v>
      </c>
      <c r="ALX53" s="285" t="s">
        <v>986</v>
      </c>
      <c r="ALY53" s="294" t="s">
        <v>982</v>
      </c>
      <c r="ALZ53" s="294" t="s">
        <v>987</v>
      </c>
      <c r="AMA53" s="284">
        <v>90000000</v>
      </c>
      <c r="AMB53" s="285" t="s">
        <v>150</v>
      </c>
      <c r="AMC53" s="286" t="s">
        <v>933</v>
      </c>
      <c r="AMD53" s="286" t="s">
        <v>984</v>
      </c>
      <c r="AME53" s="285" t="s">
        <v>985</v>
      </c>
      <c r="AMF53" s="285" t="s">
        <v>986</v>
      </c>
      <c r="AMG53" s="294" t="s">
        <v>982</v>
      </c>
      <c r="AMH53" s="294" t="s">
        <v>987</v>
      </c>
      <c r="AMI53" s="284">
        <v>90000000</v>
      </c>
      <c r="AMJ53" s="285" t="s">
        <v>150</v>
      </c>
      <c r="AMK53" s="286" t="s">
        <v>933</v>
      </c>
      <c r="AML53" s="286" t="s">
        <v>984</v>
      </c>
      <c r="AMM53" s="285" t="s">
        <v>985</v>
      </c>
      <c r="AMN53" s="285" t="s">
        <v>986</v>
      </c>
      <c r="AMO53" s="294" t="s">
        <v>982</v>
      </c>
      <c r="AMP53" s="294" t="s">
        <v>987</v>
      </c>
      <c r="AMQ53" s="284">
        <v>90000000</v>
      </c>
      <c r="AMR53" s="285" t="s">
        <v>150</v>
      </c>
      <c r="AMS53" s="286" t="s">
        <v>933</v>
      </c>
      <c r="AMT53" s="286" t="s">
        <v>984</v>
      </c>
      <c r="AMU53" s="285" t="s">
        <v>985</v>
      </c>
      <c r="AMV53" s="285" t="s">
        <v>986</v>
      </c>
      <c r="AMW53" s="294" t="s">
        <v>982</v>
      </c>
      <c r="AMX53" s="294" t="s">
        <v>987</v>
      </c>
      <c r="AMY53" s="284">
        <v>90000000</v>
      </c>
      <c r="AMZ53" s="285" t="s">
        <v>150</v>
      </c>
      <c r="ANA53" s="286" t="s">
        <v>933</v>
      </c>
      <c r="ANB53" s="286" t="s">
        <v>984</v>
      </c>
      <c r="ANC53" s="285" t="s">
        <v>985</v>
      </c>
      <c r="AND53" s="285" t="s">
        <v>986</v>
      </c>
      <c r="ANE53" s="294" t="s">
        <v>982</v>
      </c>
      <c r="ANF53" s="294" t="s">
        <v>987</v>
      </c>
      <c r="ANG53" s="284">
        <v>90000000</v>
      </c>
      <c r="ANH53" s="285" t="s">
        <v>150</v>
      </c>
      <c r="ANI53" s="286" t="s">
        <v>933</v>
      </c>
      <c r="ANJ53" s="286" t="s">
        <v>984</v>
      </c>
      <c r="ANK53" s="285" t="s">
        <v>985</v>
      </c>
      <c r="ANL53" s="285" t="s">
        <v>986</v>
      </c>
      <c r="ANM53" s="294" t="s">
        <v>982</v>
      </c>
      <c r="ANN53" s="294" t="s">
        <v>987</v>
      </c>
      <c r="ANO53" s="284">
        <v>90000000</v>
      </c>
      <c r="ANP53" s="285" t="s">
        <v>150</v>
      </c>
      <c r="ANQ53" s="286" t="s">
        <v>933</v>
      </c>
      <c r="ANR53" s="286" t="s">
        <v>984</v>
      </c>
      <c r="ANS53" s="285" t="s">
        <v>985</v>
      </c>
      <c r="ANT53" s="285" t="s">
        <v>986</v>
      </c>
      <c r="ANU53" s="294" t="s">
        <v>982</v>
      </c>
      <c r="ANV53" s="294" t="s">
        <v>987</v>
      </c>
      <c r="ANW53" s="284">
        <v>90000000</v>
      </c>
      <c r="ANX53" s="285" t="s">
        <v>150</v>
      </c>
      <c r="ANY53" s="286" t="s">
        <v>933</v>
      </c>
      <c r="ANZ53" s="286" t="s">
        <v>984</v>
      </c>
      <c r="AOA53" s="285" t="s">
        <v>985</v>
      </c>
      <c r="AOB53" s="285" t="s">
        <v>986</v>
      </c>
      <c r="AOC53" s="294" t="s">
        <v>982</v>
      </c>
      <c r="AOD53" s="294" t="s">
        <v>987</v>
      </c>
      <c r="AOE53" s="284">
        <v>90000000</v>
      </c>
      <c r="AOF53" s="285" t="s">
        <v>150</v>
      </c>
      <c r="AOG53" s="286" t="s">
        <v>933</v>
      </c>
      <c r="AOH53" s="286" t="s">
        <v>984</v>
      </c>
      <c r="AOI53" s="285" t="s">
        <v>985</v>
      </c>
      <c r="AOJ53" s="285" t="s">
        <v>986</v>
      </c>
      <c r="AOK53" s="294" t="s">
        <v>982</v>
      </c>
      <c r="AOL53" s="294" t="s">
        <v>987</v>
      </c>
      <c r="AOM53" s="284">
        <v>90000000</v>
      </c>
      <c r="AON53" s="285" t="s">
        <v>150</v>
      </c>
      <c r="AOO53" s="286" t="s">
        <v>933</v>
      </c>
      <c r="AOP53" s="286" t="s">
        <v>984</v>
      </c>
      <c r="AOQ53" s="285" t="s">
        <v>985</v>
      </c>
      <c r="AOR53" s="285" t="s">
        <v>986</v>
      </c>
      <c r="AOS53" s="294" t="s">
        <v>982</v>
      </c>
      <c r="AOT53" s="294" t="s">
        <v>987</v>
      </c>
      <c r="AOU53" s="284">
        <v>90000000</v>
      </c>
      <c r="AOV53" s="285" t="s">
        <v>150</v>
      </c>
      <c r="AOW53" s="286" t="s">
        <v>933</v>
      </c>
      <c r="AOX53" s="286" t="s">
        <v>984</v>
      </c>
      <c r="AOY53" s="285" t="s">
        <v>985</v>
      </c>
      <c r="AOZ53" s="285" t="s">
        <v>986</v>
      </c>
      <c r="APA53" s="294" t="s">
        <v>982</v>
      </c>
      <c r="APB53" s="294" t="s">
        <v>987</v>
      </c>
      <c r="APC53" s="284">
        <v>90000000</v>
      </c>
      <c r="APD53" s="285" t="s">
        <v>150</v>
      </c>
      <c r="APE53" s="286" t="s">
        <v>933</v>
      </c>
      <c r="APF53" s="286" t="s">
        <v>984</v>
      </c>
      <c r="APG53" s="285" t="s">
        <v>985</v>
      </c>
      <c r="APH53" s="285" t="s">
        <v>986</v>
      </c>
      <c r="API53" s="294" t="s">
        <v>982</v>
      </c>
      <c r="APJ53" s="294" t="s">
        <v>987</v>
      </c>
      <c r="APK53" s="284">
        <v>90000000</v>
      </c>
      <c r="APL53" s="285" t="s">
        <v>150</v>
      </c>
      <c r="APM53" s="286" t="s">
        <v>933</v>
      </c>
      <c r="APN53" s="286" t="s">
        <v>984</v>
      </c>
      <c r="APO53" s="285" t="s">
        <v>985</v>
      </c>
      <c r="APP53" s="285" t="s">
        <v>986</v>
      </c>
      <c r="APQ53" s="294" t="s">
        <v>982</v>
      </c>
      <c r="APR53" s="294" t="s">
        <v>987</v>
      </c>
      <c r="APS53" s="284">
        <v>90000000</v>
      </c>
      <c r="APT53" s="285" t="s">
        <v>150</v>
      </c>
      <c r="APU53" s="286" t="s">
        <v>933</v>
      </c>
      <c r="APV53" s="286" t="s">
        <v>984</v>
      </c>
      <c r="APW53" s="285" t="s">
        <v>985</v>
      </c>
      <c r="APX53" s="285" t="s">
        <v>986</v>
      </c>
      <c r="APY53" s="294" t="s">
        <v>982</v>
      </c>
      <c r="APZ53" s="294" t="s">
        <v>987</v>
      </c>
      <c r="AQA53" s="284">
        <v>90000000</v>
      </c>
      <c r="AQB53" s="285" t="s">
        <v>150</v>
      </c>
      <c r="AQC53" s="286" t="s">
        <v>933</v>
      </c>
      <c r="AQD53" s="286" t="s">
        <v>984</v>
      </c>
      <c r="AQE53" s="285" t="s">
        <v>985</v>
      </c>
      <c r="AQF53" s="285" t="s">
        <v>986</v>
      </c>
      <c r="AQG53" s="294" t="s">
        <v>982</v>
      </c>
      <c r="AQH53" s="294" t="s">
        <v>987</v>
      </c>
      <c r="AQI53" s="284">
        <v>90000000</v>
      </c>
      <c r="AQJ53" s="285" t="s">
        <v>150</v>
      </c>
      <c r="AQK53" s="286" t="s">
        <v>933</v>
      </c>
      <c r="AQL53" s="286" t="s">
        <v>984</v>
      </c>
      <c r="AQM53" s="285" t="s">
        <v>985</v>
      </c>
      <c r="AQN53" s="285" t="s">
        <v>986</v>
      </c>
      <c r="AQO53" s="294" t="s">
        <v>982</v>
      </c>
      <c r="AQP53" s="294" t="s">
        <v>987</v>
      </c>
      <c r="AQQ53" s="284">
        <v>90000000</v>
      </c>
      <c r="AQR53" s="285" t="s">
        <v>150</v>
      </c>
      <c r="AQS53" s="286" t="s">
        <v>933</v>
      </c>
      <c r="AQT53" s="286" t="s">
        <v>984</v>
      </c>
      <c r="AQU53" s="285" t="s">
        <v>985</v>
      </c>
      <c r="AQV53" s="285" t="s">
        <v>986</v>
      </c>
      <c r="AQW53" s="294" t="s">
        <v>982</v>
      </c>
      <c r="AQX53" s="294" t="s">
        <v>987</v>
      </c>
      <c r="AQY53" s="284">
        <v>90000000</v>
      </c>
      <c r="AQZ53" s="285" t="s">
        <v>150</v>
      </c>
      <c r="ARA53" s="286" t="s">
        <v>933</v>
      </c>
      <c r="ARB53" s="286" t="s">
        <v>984</v>
      </c>
      <c r="ARC53" s="285" t="s">
        <v>985</v>
      </c>
      <c r="ARD53" s="285" t="s">
        <v>986</v>
      </c>
      <c r="ARE53" s="294" t="s">
        <v>982</v>
      </c>
      <c r="ARF53" s="294" t="s">
        <v>987</v>
      </c>
      <c r="ARG53" s="284">
        <v>90000000</v>
      </c>
      <c r="ARH53" s="285" t="s">
        <v>150</v>
      </c>
      <c r="ARI53" s="286" t="s">
        <v>933</v>
      </c>
      <c r="ARJ53" s="286" t="s">
        <v>984</v>
      </c>
      <c r="ARK53" s="285" t="s">
        <v>985</v>
      </c>
      <c r="ARL53" s="285" t="s">
        <v>986</v>
      </c>
      <c r="ARM53" s="294" t="s">
        <v>982</v>
      </c>
      <c r="ARN53" s="294" t="s">
        <v>987</v>
      </c>
      <c r="ARO53" s="284">
        <v>90000000</v>
      </c>
      <c r="ARP53" s="285" t="s">
        <v>150</v>
      </c>
      <c r="ARQ53" s="286" t="s">
        <v>933</v>
      </c>
      <c r="ARR53" s="286" t="s">
        <v>984</v>
      </c>
      <c r="ARS53" s="285" t="s">
        <v>985</v>
      </c>
      <c r="ART53" s="285" t="s">
        <v>986</v>
      </c>
      <c r="ARU53" s="294" t="s">
        <v>982</v>
      </c>
      <c r="ARV53" s="294" t="s">
        <v>987</v>
      </c>
      <c r="ARW53" s="284">
        <v>90000000</v>
      </c>
      <c r="ARX53" s="285" t="s">
        <v>150</v>
      </c>
      <c r="ARY53" s="286" t="s">
        <v>933</v>
      </c>
      <c r="ARZ53" s="286" t="s">
        <v>984</v>
      </c>
      <c r="ASA53" s="285" t="s">
        <v>985</v>
      </c>
      <c r="ASB53" s="285" t="s">
        <v>986</v>
      </c>
      <c r="ASC53" s="294" t="s">
        <v>982</v>
      </c>
      <c r="ASD53" s="294" t="s">
        <v>987</v>
      </c>
      <c r="ASE53" s="284">
        <v>90000000</v>
      </c>
      <c r="ASF53" s="285" t="s">
        <v>150</v>
      </c>
      <c r="ASG53" s="286" t="s">
        <v>933</v>
      </c>
      <c r="ASH53" s="286" t="s">
        <v>984</v>
      </c>
      <c r="ASI53" s="285" t="s">
        <v>985</v>
      </c>
      <c r="ASJ53" s="285" t="s">
        <v>986</v>
      </c>
      <c r="ASK53" s="294" t="s">
        <v>982</v>
      </c>
      <c r="ASL53" s="294" t="s">
        <v>987</v>
      </c>
      <c r="ASM53" s="284">
        <v>90000000</v>
      </c>
      <c r="ASN53" s="285" t="s">
        <v>150</v>
      </c>
      <c r="ASO53" s="286" t="s">
        <v>933</v>
      </c>
      <c r="ASP53" s="286" t="s">
        <v>984</v>
      </c>
      <c r="ASQ53" s="285" t="s">
        <v>985</v>
      </c>
      <c r="ASR53" s="285" t="s">
        <v>986</v>
      </c>
      <c r="ASS53" s="294" t="s">
        <v>982</v>
      </c>
      <c r="AST53" s="294" t="s">
        <v>987</v>
      </c>
      <c r="ASU53" s="284">
        <v>90000000</v>
      </c>
      <c r="ASV53" s="285" t="s">
        <v>150</v>
      </c>
      <c r="ASW53" s="286" t="s">
        <v>933</v>
      </c>
      <c r="ASX53" s="286" t="s">
        <v>984</v>
      </c>
      <c r="ASY53" s="285" t="s">
        <v>985</v>
      </c>
      <c r="ASZ53" s="285" t="s">
        <v>986</v>
      </c>
      <c r="ATA53" s="294" t="s">
        <v>982</v>
      </c>
      <c r="ATB53" s="294" t="s">
        <v>987</v>
      </c>
      <c r="ATC53" s="284">
        <v>90000000</v>
      </c>
      <c r="ATD53" s="285" t="s">
        <v>150</v>
      </c>
      <c r="ATE53" s="286" t="s">
        <v>933</v>
      </c>
      <c r="ATF53" s="286" t="s">
        <v>984</v>
      </c>
      <c r="ATG53" s="285" t="s">
        <v>985</v>
      </c>
      <c r="ATH53" s="285" t="s">
        <v>986</v>
      </c>
      <c r="ATI53" s="294" t="s">
        <v>982</v>
      </c>
      <c r="ATJ53" s="294" t="s">
        <v>987</v>
      </c>
      <c r="ATK53" s="284">
        <v>90000000</v>
      </c>
      <c r="ATL53" s="285" t="s">
        <v>150</v>
      </c>
      <c r="ATM53" s="286" t="s">
        <v>933</v>
      </c>
      <c r="ATN53" s="286" t="s">
        <v>984</v>
      </c>
      <c r="ATO53" s="285" t="s">
        <v>985</v>
      </c>
      <c r="ATP53" s="285" t="s">
        <v>986</v>
      </c>
      <c r="ATQ53" s="294" t="s">
        <v>982</v>
      </c>
      <c r="ATR53" s="294" t="s">
        <v>987</v>
      </c>
      <c r="ATS53" s="284">
        <v>90000000</v>
      </c>
      <c r="ATT53" s="285" t="s">
        <v>150</v>
      </c>
      <c r="ATU53" s="286" t="s">
        <v>933</v>
      </c>
      <c r="ATV53" s="286" t="s">
        <v>984</v>
      </c>
      <c r="ATW53" s="285" t="s">
        <v>985</v>
      </c>
      <c r="ATX53" s="285" t="s">
        <v>986</v>
      </c>
      <c r="ATY53" s="294" t="s">
        <v>982</v>
      </c>
      <c r="ATZ53" s="294" t="s">
        <v>987</v>
      </c>
      <c r="AUA53" s="284">
        <v>90000000</v>
      </c>
      <c r="AUB53" s="285" t="s">
        <v>150</v>
      </c>
      <c r="AUC53" s="286" t="s">
        <v>933</v>
      </c>
      <c r="AUD53" s="286" t="s">
        <v>984</v>
      </c>
      <c r="AUE53" s="285" t="s">
        <v>985</v>
      </c>
      <c r="AUF53" s="285" t="s">
        <v>986</v>
      </c>
      <c r="AUG53" s="294" t="s">
        <v>982</v>
      </c>
      <c r="AUH53" s="294" t="s">
        <v>987</v>
      </c>
      <c r="AUI53" s="284">
        <v>90000000</v>
      </c>
      <c r="AUJ53" s="285" t="s">
        <v>150</v>
      </c>
      <c r="AUK53" s="286" t="s">
        <v>933</v>
      </c>
      <c r="AUL53" s="286" t="s">
        <v>984</v>
      </c>
      <c r="AUM53" s="285" t="s">
        <v>985</v>
      </c>
      <c r="AUN53" s="285" t="s">
        <v>986</v>
      </c>
      <c r="AUO53" s="294" t="s">
        <v>982</v>
      </c>
      <c r="AUP53" s="294" t="s">
        <v>987</v>
      </c>
      <c r="AUQ53" s="284">
        <v>90000000</v>
      </c>
      <c r="AUR53" s="285" t="s">
        <v>150</v>
      </c>
      <c r="AUS53" s="286" t="s">
        <v>933</v>
      </c>
      <c r="AUT53" s="286" t="s">
        <v>984</v>
      </c>
      <c r="AUU53" s="285" t="s">
        <v>985</v>
      </c>
      <c r="AUV53" s="285" t="s">
        <v>986</v>
      </c>
      <c r="AUW53" s="294" t="s">
        <v>982</v>
      </c>
      <c r="AUX53" s="294" t="s">
        <v>987</v>
      </c>
      <c r="AUY53" s="284">
        <v>90000000</v>
      </c>
      <c r="AUZ53" s="285" t="s">
        <v>150</v>
      </c>
      <c r="AVA53" s="286" t="s">
        <v>933</v>
      </c>
      <c r="AVB53" s="286" t="s">
        <v>984</v>
      </c>
      <c r="AVC53" s="285" t="s">
        <v>985</v>
      </c>
      <c r="AVD53" s="285" t="s">
        <v>986</v>
      </c>
      <c r="AVE53" s="294" t="s">
        <v>982</v>
      </c>
      <c r="AVF53" s="294" t="s">
        <v>987</v>
      </c>
      <c r="AVG53" s="284">
        <v>90000000</v>
      </c>
      <c r="AVH53" s="285" t="s">
        <v>150</v>
      </c>
      <c r="AVI53" s="286" t="s">
        <v>933</v>
      </c>
      <c r="AVJ53" s="286" t="s">
        <v>984</v>
      </c>
      <c r="AVK53" s="285" t="s">
        <v>985</v>
      </c>
      <c r="AVL53" s="285" t="s">
        <v>986</v>
      </c>
      <c r="AVM53" s="294" t="s">
        <v>982</v>
      </c>
      <c r="AVN53" s="294" t="s">
        <v>987</v>
      </c>
      <c r="AVO53" s="284">
        <v>90000000</v>
      </c>
      <c r="AVP53" s="285" t="s">
        <v>150</v>
      </c>
      <c r="AVQ53" s="286" t="s">
        <v>933</v>
      </c>
      <c r="AVR53" s="286" t="s">
        <v>984</v>
      </c>
      <c r="AVS53" s="285" t="s">
        <v>985</v>
      </c>
      <c r="AVT53" s="285" t="s">
        <v>986</v>
      </c>
      <c r="AVU53" s="294" t="s">
        <v>982</v>
      </c>
      <c r="AVV53" s="294" t="s">
        <v>987</v>
      </c>
      <c r="AVW53" s="284">
        <v>90000000</v>
      </c>
      <c r="AVX53" s="285" t="s">
        <v>150</v>
      </c>
      <c r="AVY53" s="286" t="s">
        <v>933</v>
      </c>
      <c r="AVZ53" s="286" t="s">
        <v>984</v>
      </c>
      <c r="AWA53" s="285" t="s">
        <v>985</v>
      </c>
      <c r="AWB53" s="285" t="s">
        <v>986</v>
      </c>
      <c r="AWC53" s="294" t="s">
        <v>982</v>
      </c>
      <c r="AWD53" s="294" t="s">
        <v>987</v>
      </c>
      <c r="AWE53" s="284">
        <v>90000000</v>
      </c>
      <c r="AWF53" s="285" t="s">
        <v>150</v>
      </c>
      <c r="AWG53" s="286" t="s">
        <v>933</v>
      </c>
      <c r="AWH53" s="286" t="s">
        <v>984</v>
      </c>
      <c r="AWI53" s="285" t="s">
        <v>985</v>
      </c>
      <c r="AWJ53" s="285" t="s">
        <v>986</v>
      </c>
      <c r="AWK53" s="294" t="s">
        <v>982</v>
      </c>
      <c r="AWL53" s="294" t="s">
        <v>987</v>
      </c>
      <c r="AWM53" s="284">
        <v>90000000</v>
      </c>
      <c r="AWN53" s="285" t="s">
        <v>150</v>
      </c>
      <c r="AWO53" s="286" t="s">
        <v>933</v>
      </c>
      <c r="AWP53" s="286" t="s">
        <v>984</v>
      </c>
      <c r="AWQ53" s="285" t="s">
        <v>985</v>
      </c>
      <c r="AWR53" s="285" t="s">
        <v>986</v>
      </c>
      <c r="AWS53" s="294" t="s">
        <v>982</v>
      </c>
      <c r="AWT53" s="294" t="s">
        <v>987</v>
      </c>
      <c r="AWU53" s="284">
        <v>90000000</v>
      </c>
      <c r="AWV53" s="285" t="s">
        <v>150</v>
      </c>
      <c r="AWW53" s="286" t="s">
        <v>933</v>
      </c>
      <c r="AWX53" s="286" t="s">
        <v>984</v>
      </c>
      <c r="AWY53" s="285" t="s">
        <v>985</v>
      </c>
      <c r="AWZ53" s="285" t="s">
        <v>986</v>
      </c>
      <c r="AXA53" s="294" t="s">
        <v>982</v>
      </c>
      <c r="AXB53" s="294" t="s">
        <v>987</v>
      </c>
      <c r="AXC53" s="284">
        <v>90000000</v>
      </c>
      <c r="AXD53" s="285" t="s">
        <v>150</v>
      </c>
      <c r="AXE53" s="286" t="s">
        <v>933</v>
      </c>
      <c r="AXF53" s="286" t="s">
        <v>984</v>
      </c>
      <c r="AXG53" s="285" t="s">
        <v>985</v>
      </c>
      <c r="AXH53" s="285" t="s">
        <v>986</v>
      </c>
      <c r="AXI53" s="294" t="s">
        <v>982</v>
      </c>
      <c r="AXJ53" s="294" t="s">
        <v>987</v>
      </c>
      <c r="AXK53" s="284">
        <v>90000000</v>
      </c>
      <c r="AXL53" s="285" t="s">
        <v>150</v>
      </c>
      <c r="AXM53" s="286" t="s">
        <v>933</v>
      </c>
      <c r="AXN53" s="286" t="s">
        <v>984</v>
      </c>
      <c r="AXO53" s="285" t="s">
        <v>985</v>
      </c>
      <c r="AXP53" s="285" t="s">
        <v>986</v>
      </c>
      <c r="AXQ53" s="294" t="s">
        <v>982</v>
      </c>
      <c r="AXR53" s="294" t="s">
        <v>987</v>
      </c>
      <c r="AXS53" s="284">
        <v>90000000</v>
      </c>
      <c r="AXT53" s="285" t="s">
        <v>150</v>
      </c>
      <c r="AXU53" s="286" t="s">
        <v>933</v>
      </c>
      <c r="AXV53" s="286" t="s">
        <v>984</v>
      </c>
      <c r="AXW53" s="285" t="s">
        <v>985</v>
      </c>
      <c r="AXX53" s="285" t="s">
        <v>986</v>
      </c>
      <c r="AXY53" s="294" t="s">
        <v>982</v>
      </c>
      <c r="AXZ53" s="294" t="s">
        <v>987</v>
      </c>
      <c r="AYA53" s="284">
        <v>90000000</v>
      </c>
      <c r="AYB53" s="285" t="s">
        <v>150</v>
      </c>
      <c r="AYC53" s="286" t="s">
        <v>933</v>
      </c>
      <c r="AYD53" s="286" t="s">
        <v>984</v>
      </c>
      <c r="AYE53" s="285" t="s">
        <v>985</v>
      </c>
      <c r="AYF53" s="285" t="s">
        <v>986</v>
      </c>
      <c r="AYG53" s="294" t="s">
        <v>982</v>
      </c>
      <c r="AYH53" s="294" t="s">
        <v>987</v>
      </c>
      <c r="AYI53" s="284">
        <v>90000000</v>
      </c>
      <c r="AYJ53" s="285" t="s">
        <v>150</v>
      </c>
      <c r="AYK53" s="286" t="s">
        <v>933</v>
      </c>
      <c r="AYL53" s="286" t="s">
        <v>984</v>
      </c>
      <c r="AYM53" s="285" t="s">
        <v>985</v>
      </c>
      <c r="AYN53" s="285" t="s">
        <v>986</v>
      </c>
      <c r="AYO53" s="294" t="s">
        <v>982</v>
      </c>
      <c r="AYP53" s="294" t="s">
        <v>987</v>
      </c>
      <c r="AYQ53" s="284">
        <v>90000000</v>
      </c>
      <c r="AYR53" s="285" t="s">
        <v>150</v>
      </c>
      <c r="AYS53" s="286" t="s">
        <v>933</v>
      </c>
      <c r="AYT53" s="286" t="s">
        <v>984</v>
      </c>
      <c r="AYU53" s="285" t="s">
        <v>985</v>
      </c>
      <c r="AYV53" s="285" t="s">
        <v>986</v>
      </c>
      <c r="AYW53" s="294" t="s">
        <v>982</v>
      </c>
      <c r="AYX53" s="294" t="s">
        <v>987</v>
      </c>
      <c r="AYY53" s="284">
        <v>90000000</v>
      </c>
      <c r="AYZ53" s="285" t="s">
        <v>150</v>
      </c>
      <c r="AZA53" s="286" t="s">
        <v>933</v>
      </c>
      <c r="AZB53" s="286" t="s">
        <v>984</v>
      </c>
      <c r="AZC53" s="285" t="s">
        <v>985</v>
      </c>
      <c r="AZD53" s="285" t="s">
        <v>986</v>
      </c>
      <c r="AZE53" s="294" t="s">
        <v>982</v>
      </c>
      <c r="AZF53" s="294" t="s">
        <v>987</v>
      </c>
      <c r="AZG53" s="284">
        <v>90000000</v>
      </c>
      <c r="AZH53" s="285" t="s">
        <v>150</v>
      </c>
      <c r="AZI53" s="286" t="s">
        <v>933</v>
      </c>
      <c r="AZJ53" s="286" t="s">
        <v>984</v>
      </c>
      <c r="AZK53" s="285" t="s">
        <v>985</v>
      </c>
      <c r="AZL53" s="285" t="s">
        <v>986</v>
      </c>
      <c r="AZM53" s="294" t="s">
        <v>982</v>
      </c>
      <c r="AZN53" s="294" t="s">
        <v>987</v>
      </c>
      <c r="AZO53" s="284">
        <v>90000000</v>
      </c>
      <c r="AZP53" s="285" t="s">
        <v>150</v>
      </c>
      <c r="AZQ53" s="286" t="s">
        <v>933</v>
      </c>
      <c r="AZR53" s="286" t="s">
        <v>984</v>
      </c>
      <c r="AZS53" s="285" t="s">
        <v>985</v>
      </c>
      <c r="AZT53" s="285" t="s">
        <v>986</v>
      </c>
      <c r="AZU53" s="294" t="s">
        <v>982</v>
      </c>
      <c r="AZV53" s="294" t="s">
        <v>987</v>
      </c>
      <c r="AZW53" s="284">
        <v>90000000</v>
      </c>
      <c r="AZX53" s="285" t="s">
        <v>150</v>
      </c>
      <c r="AZY53" s="286" t="s">
        <v>933</v>
      </c>
      <c r="AZZ53" s="286" t="s">
        <v>984</v>
      </c>
      <c r="BAA53" s="285" t="s">
        <v>985</v>
      </c>
      <c r="BAB53" s="285" t="s">
        <v>986</v>
      </c>
      <c r="BAC53" s="294" t="s">
        <v>982</v>
      </c>
      <c r="BAD53" s="294" t="s">
        <v>987</v>
      </c>
      <c r="BAE53" s="284">
        <v>90000000</v>
      </c>
      <c r="BAF53" s="285" t="s">
        <v>150</v>
      </c>
      <c r="BAG53" s="286" t="s">
        <v>933</v>
      </c>
      <c r="BAH53" s="286" t="s">
        <v>984</v>
      </c>
      <c r="BAI53" s="285" t="s">
        <v>985</v>
      </c>
      <c r="BAJ53" s="285" t="s">
        <v>986</v>
      </c>
      <c r="BAK53" s="294" t="s">
        <v>982</v>
      </c>
      <c r="BAL53" s="294" t="s">
        <v>987</v>
      </c>
      <c r="BAM53" s="284">
        <v>90000000</v>
      </c>
      <c r="BAN53" s="285" t="s">
        <v>150</v>
      </c>
      <c r="BAO53" s="286" t="s">
        <v>933</v>
      </c>
      <c r="BAP53" s="286" t="s">
        <v>984</v>
      </c>
      <c r="BAQ53" s="285" t="s">
        <v>985</v>
      </c>
      <c r="BAR53" s="285" t="s">
        <v>986</v>
      </c>
      <c r="BAS53" s="294" t="s">
        <v>982</v>
      </c>
      <c r="BAT53" s="294" t="s">
        <v>987</v>
      </c>
      <c r="BAU53" s="284">
        <v>90000000</v>
      </c>
      <c r="BAV53" s="285" t="s">
        <v>150</v>
      </c>
      <c r="BAW53" s="286" t="s">
        <v>933</v>
      </c>
      <c r="BAX53" s="286" t="s">
        <v>984</v>
      </c>
      <c r="BAY53" s="285" t="s">
        <v>985</v>
      </c>
      <c r="BAZ53" s="285" t="s">
        <v>986</v>
      </c>
      <c r="BBA53" s="294" t="s">
        <v>982</v>
      </c>
      <c r="BBB53" s="294" t="s">
        <v>987</v>
      </c>
      <c r="BBC53" s="284">
        <v>90000000</v>
      </c>
      <c r="BBD53" s="285" t="s">
        <v>150</v>
      </c>
      <c r="BBE53" s="286" t="s">
        <v>933</v>
      </c>
      <c r="BBF53" s="286" t="s">
        <v>984</v>
      </c>
      <c r="BBG53" s="285" t="s">
        <v>985</v>
      </c>
      <c r="BBH53" s="285" t="s">
        <v>986</v>
      </c>
      <c r="BBI53" s="294" t="s">
        <v>982</v>
      </c>
      <c r="BBJ53" s="294" t="s">
        <v>987</v>
      </c>
      <c r="BBK53" s="284">
        <v>90000000</v>
      </c>
      <c r="BBL53" s="285" t="s">
        <v>150</v>
      </c>
      <c r="BBM53" s="286" t="s">
        <v>933</v>
      </c>
      <c r="BBN53" s="286" t="s">
        <v>984</v>
      </c>
      <c r="BBO53" s="285" t="s">
        <v>985</v>
      </c>
      <c r="BBP53" s="285" t="s">
        <v>986</v>
      </c>
      <c r="BBQ53" s="294" t="s">
        <v>982</v>
      </c>
      <c r="BBR53" s="294" t="s">
        <v>987</v>
      </c>
      <c r="BBS53" s="284">
        <v>90000000</v>
      </c>
      <c r="BBT53" s="285" t="s">
        <v>150</v>
      </c>
      <c r="BBU53" s="286" t="s">
        <v>933</v>
      </c>
      <c r="BBV53" s="286" t="s">
        <v>984</v>
      </c>
      <c r="BBW53" s="285" t="s">
        <v>985</v>
      </c>
      <c r="BBX53" s="285" t="s">
        <v>986</v>
      </c>
      <c r="BBY53" s="294" t="s">
        <v>982</v>
      </c>
      <c r="BBZ53" s="294" t="s">
        <v>987</v>
      </c>
      <c r="BCA53" s="284">
        <v>90000000</v>
      </c>
      <c r="BCB53" s="285" t="s">
        <v>150</v>
      </c>
      <c r="BCC53" s="286" t="s">
        <v>933</v>
      </c>
      <c r="BCD53" s="286" t="s">
        <v>984</v>
      </c>
      <c r="BCE53" s="285" t="s">
        <v>985</v>
      </c>
      <c r="BCF53" s="285" t="s">
        <v>986</v>
      </c>
      <c r="BCG53" s="294" t="s">
        <v>982</v>
      </c>
      <c r="BCH53" s="294" t="s">
        <v>987</v>
      </c>
      <c r="BCI53" s="284">
        <v>90000000</v>
      </c>
      <c r="BCJ53" s="285" t="s">
        <v>150</v>
      </c>
      <c r="BCK53" s="286" t="s">
        <v>933</v>
      </c>
      <c r="BCL53" s="286" t="s">
        <v>984</v>
      </c>
      <c r="BCM53" s="285" t="s">
        <v>985</v>
      </c>
      <c r="BCN53" s="285" t="s">
        <v>986</v>
      </c>
      <c r="BCO53" s="294" t="s">
        <v>982</v>
      </c>
      <c r="BCP53" s="294" t="s">
        <v>987</v>
      </c>
      <c r="BCQ53" s="284">
        <v>90000000</v>
      </c>
      <c r="BCR53" s="285" t="s">
        <v>150</v>
      </c>
      <c r="BCS53" s="286" t="s">
        <v>933</v>
      </c>
      <c r="BCT53" s="286" t="s">
        <v>984</v>
      </c>
      <c r="BCU53" s="285" t="s">
        <v>985</v>
      </c>
      <c r="BCV53" s="285" t="s">
        <v>986</v>
      </c>
      <c r="BCW53" s="294" t="s">
        <v>982</v>
      </c>
      <c r="BCX53" s="294" t="s">
        <v>987</v>
      </c>
      <c r="BCY53" s="284">
        <v>90000000</v>
      </c>
      <c r="BCZ53" s="285" t="s">
        <v>150</v>
      </c>
      <c r="BDA53" s="286" t="s">
        <v>933</v>
      </c>
      <c r="BDB53" s="286" t="s">
        <v>984</v>
      </c>
      <c r="BDC53" s="285" t="s">
        <v>985</v>
      </c>
      <c r="BDD53" s="285" t="s">
        <v>986</v>
      </c>
      <c r="BDE53" s="294" t="s">
        <v>982</v>
      </c>
      <c r="BDF53" s="294" t="s">
        <v>987</v>
      </c>
      <c r="BDG53" s="284">
        <v>90000000</v>
      </c>
      <c r="BDH53" s="285" t="s">
        <v>150</v>
      </c>
      <c r="BDI53" s="286" t="s">
        <v>933</v>
      </c>
      <c r="BDJ53" s="286" t="s">
        <v>984</v>
      </c>
      <c r="BDK53" s="285" t="s">
        <v>985</v>
      </c>
      <c r="BDL53" s="285" t="s">
        <v>986</v>
      </c>
      <c r="BDM53" s="294" t="s">
        <v>982</v>
      </c>
      <c r="BDN53" s="294" t="s">
        <v>987</v>
      </c>
      <c r="BDO53" s="284">
        <v>90000000</v>
      </c>
      <c r="BDP53" s="285" t="s">
        <v>150</v>
      </c>
      <c r="BDQ53" s="286" t="s">
        <v>933</v>
      </c>
      <c r="BDR53" s="286" t="s">
        <v>984</v>
      </c>
      <c r="BDS53" s="285" t="s">
        <v>985</v>
      </c>
      <c r="BDT53" s="285" t="s">
        <v>986</v>
      </c>
      <c r="BDU53" s="294" t="s">
        <v>982</v>
      </c>
      <c r="BDV53" s="294" t="s">
        <v>987</v>
      </c>
      <c r="BDW53" s="284">
        <v>90000000</v>
      </c>
      <c r="BDX53" s="285" t="s">
        <v>150</v>
      </c>
      <c r="BDY53" s="286" t="s">
        <v>933</v>
      </c>
      <c r="BDZ53" s="286" t="s">
        <v>984</v>
      </c>
      <c r="BEA53" s="285" t="s">
        <v>985</v>
      </c>
      <c r="BEB53" s="285" t="s">
        <v>986</v>
      </c>
      <c r="BEC53" s="294" t="s">
        <v>982</v>
      </c>
      <c r="BED53" s="294" t="s">
        <v>987</v>
      </c>
      <c r="BEE53" s="284">
        <v>90000000</v>
      </c>
      <c r="BEF53" s="285" t="s">
        <v>150</v>
      </c>
      <c r="BEG53" s="286" t="s">
        <v>933</v>
      </c>
      <c r="BEH53" s="286" t="s">
        <v>984</v>
      </c>
      <c r="BEI53" s="285" t="s">
        <v>985</v>
      </c>
      <c r="BEJ53" s="285" t="s">
        <v>986</v>
      </c>
      <c r="BEK53" s="294" t="s">
        <v>982</v>
      </c>
      <c r="BEL53" s="294" t="s">
        <v>987</v>
      </c>
      <c r="BEM53" s="284">
        <v>90000000</v>
      </c>
      <c r="BEN53" s="285" t="s">
        <v>150</v>
      </c>
      <c r="BEO53" s="286" t="s">
        <v>933</v>
      </c>
      <c r="BEP53" s="286" t="s">
        <v>984</v>
      </c>
      <c r="BEQ53" s="285" t="s">
        <v>985</v>
      </c>
      <c r="BER53" s="285" t="s">
        <v>986</v>
      </c>
      <c r="BES53" s="294" t="s">
        <v>982</v>
      </c>
      <c r="BET53" s="294" t="s">
        <v>987</v>
      </c>
      <c r="BEU53" s="284">
        <v>90000000</v>
      </c>
      <c r="BEV53" s="285" t="s">
        <v>150</v>
      </c>
      <c r="BEW53" s="286" t="s">
        <v>933</v>
      </c>
      <c r="BEX53" s="286" t="s">
        <v>984</v>
      </c>
      <c r="BEY53" s="285" t="s">
        <v>985</v>
      </c>
      <c r="BEZ53" s="285" t="s">
        <v>986</v>
      </c>
      <c r="BFA53" s="294" t="s">
        <v>982</v>
      </c>
      <c r="BFB53" s="294" t="s">
        <v>987</v>
      </c>
      <c r="BFC53" s="284">
        <v>90000000</v>
      </c>
      <c r="BFD53" s="285" t="s">
        <v>150</v>
      </c>
      <c r="BFE53" s="286" t="s">
        <v>933</v>
      </c>
      <c r="BFF53" s="286" t="s">
        <v>984</v>
      </c>
      <c r="BFG53" s="285" t="s">
        <v>985</v>
      </c>
      <c r="BFH53" s="285" t="s">
        <v>986</v>
      </c>
      <c r="BFI53" s="294" t="s">
        <v>982</v>
      </c>
      <c r="BFJ53" s="294" t="s">
        <v>987</v>
      </c>
      <c r="BFK53" s="284">
        <v>90000000</v>
      </c>
      <c r="BFL53" s="285" t="s">
        <v>150</v>
      </c>
      <c r="BFM53" s="286" t="s">
        <v>933</v>
      </c>
      <c r="BFN53" s="286" t="s">
        <v>984</v>
      </c>
      <c r="BFO53" s="285" t="s">
        <v>985</v>
      </c>
      <c r="BFP53" s="285" t="s">
        <v>986</v>
      </c>
      <c r="BFQ53" s="294" t="s">
        <v>982</v>
      </c>
      <c r="BFR53" s="294" t="s">
        <v>987</v>
      </c>
      <c r="BFS53" s="284">
        <v>90000000</v>
      </c>
      <c r="BFT53" s="285" t="s">
        <v>150</v>
      </c>
      <c r="BFU53" s="286" t="s">
        <v>933</v>
      </c>
      <c r="BFV53" s="286" t="s">
        <v>984</v>
      </c>
      <c r="BFW53" s="285" t="s">
        <v>985</v>
      </c>
      <c r="BFX53" s="285" t="s">
        <v>986</v>
      </c>
      <c r="BFY53" s="294" t="s">
        <v>982</v>
      </c>
      <c r="BFZ53" s="294" t="s">
        <v>987</v>
      </c>
      <c r="BGA53" s="284">
        <v>90000000</v>
      </c>
      <c r="BGB53" s="285" t="s">
        <v>150</v>
      </c>
      <c r="BGC53" s="286" t="s">
        <v>933</v>
      </c>
      <c r="BGD53" s="286" t="s">
        <v>984</v>
      </c>
      <c r="BGE53" s="285" t="s">
        <v>985</v>
      </c>
      <c r="BGF53" s="285" t="s">
        <v>986</v>
      </c>
      <c r="BGG53" s="294" t="s">
        <v>982</v>
      </c>
      <c r="BGH53" s="294" t="s">
        <v>987</v>
      </c>
      <c r="BGI53" s="284">
        <v>90000000</v>
      </c>
      <c r="BGJ53" s="285" t="s">
        <v>150</v>
      </c>
      <c r="BGK53" s="286" t="s">
        <v>933</v>
      </c>
      <c r="BGL53" s="286" t="s">
        <v>984</v>
      </c>
      <c r="BGM53" s="285" t="s">
        <v>985</v>
      </c>
      <c r="BGN53" s="285" t="s">
        <v>986</v>
      </c>
      <c r="BGO53" s="294" t="s">
        <v>982</v>
      </c>
      <c r="BGP53" s="294" t="s">
        <v>987</v>
      </c>
      <c r="BGQ53" s="284">
        <v>90000000</v>
      </c>
      <c r="BGR53" s="285" t="s">
        <v>150</v>
      </c>
      <c r="BGS53" s="286" t="s">
        <v>933</v>
      </c>
      <c r="BGT53" s="286" t="s">
        <v>984</v>
      </c>
      <c r="BGU53" s="285" t="s">
        <v>985</v>
      </c>
      <c r="BGV53" s="285" t="s">
        <v>986</v>
      </c>
      <c r="BGW53" s="294" t="s">
        <v>982</v>
      </c>
      <c r="BGX53" s="294" t="s">
        <v>987</v>
      </c>
      <c r="BGY53" s="284">
        <v>90000000</v>
      </c>
      <c r="BGZ53" s="285" t="s">
        <v>150</v>
      </c>
      <c r="BHA53" s="286" t="s">
        <v>933</v>
      </c>
      <c r="BHB53" s="286" t="s">
        <v>984</v>
      </c>
      <c r="BHC53" s="285" t="s">
        <v>985</v>
      </c>
      <c r="BHD53" s="285" t="s">
        <v>986</v>
      </c>
      <c r="BHE53" s="294" t="s">
        <v>982</v>
      </c>
      <c r="BHF53" s="294" t="s">
        <v>987</v>
      </c>
      <c r="BHG53" s="284">
        <v>90000000</v>
      </c>
      <c r="BHH53" s="285" t="s">
        <v>150</v>
      </c>
      <c r="BHI53" s="286" t="s">
        <v>933</v>
      </c>
      <c r="BHJ53" s="286" t="s">
        <v>984</v>
      </c>
      <c r="BHK53" s="285" t="s">
        <v>985</v>
      </c>
      <c r="BHL53" s="285" t="s">
        <v>986</v>
      </c>
      <c r="BHM53" s="294" t="s">
        <v>982</v>
      </c>
      <c r="BHN53" s="294" t="s">
        <v>987</v>
      </c>
      <c r="BHO53" s="284">
        <v>90000000</v>
      </c>
      <c r="BHP53" s="285" t="s">
        <v>150</v>
      </c>
      <c r="BHQ53" s="286" t="s">
        <v>933</v>
      </c>
      <c r="BHR53" s="286" t="s">
        <v>984</v>
      </c>
      <c r="BHS53" s="285" t="s">
        <v>985</v>
      </c>
      <c r="BHT53" s="285" t="s">
        <v>986</v>
      </c>
      <c r="BHU53" s="294" t="s">
        <v>982</v>
      </c>
      <c r="BHV53" s="294" t="s">
        <v>987</v>
      </c>
      <c r="BHW53" s="284">
        <v>90000000</v>
      </c>
      <c r="BHX53" s="285" t="s">
        <v>150</v>
      </c>
      <c r="BHY53" s="286" t="s">
        <v>933</v>
      </c>
      <c r="BHZ53" s="286" t="s">
        <v>984</v>
      </c>
      <c r="BIA53" s="285" t="s">
        <v>985</v>
      </c>
      <c r="BIB53" s="285" t="s">
        <v>986</v>
      </c>
      <c r="BIC53" s="294" t="s">
        <v>982</v>
      </c>
      <c r="BID53" s="294" t="s">
        <v>987</v>
      </c>
      <c r="BIE53" s="284">
        <v>90000000</v>
      </c>
      <c r="BIF53" s="285" t="s">
        <v>150</v>
      </c>
      <c r="BIG53" s="286" t="s">
        <v>933</v>
      </c>
      <c r="BIH53" s="286" t="s">
        <v>984</v>
      </c>
      <c r="BII53" s="285" t="s">
        <v>985</v>
      </c>
      <c r="BIJ53" s="285" t="s">
        <v>986</v>
      </c>
      <c r="BIK53" s="294" t="s">
        <v>982</v>
      </c>
      <c r="BIL53" s="294" t="s">
        <v>987</v>
      </c>
      <c r="BIM53" s="284">
        <v>90000000</v>
      </c>
      <c r="BIN53" s="285" t="s">
        <v>150</v>
      </c>
      <c r="BIO53" s="286" t="s">
        <v>933</v>
      </c>
      <c r="BIP53" s="286" t="s">
        <v>984</v>
      </c>
      <c r="BIQ53" s="285" t="s">
        <v>985</v>
      </c>
      <c r="BIR53" s="285" t="s">
        <v>986</v>
      </c>
      <c r="BIS53" s="294" t="s">
        <v>982</v>
      </c>
      <c r="BIT53" s="294" t="s">
        <v>987</v>
      </c>
      <c r="BIU53" s="284">
        <v>90000000</v>
      </c>
      <c r="BIV53" s="285" t="s">
        <v>150</v>
      </c>
      <c r="BIW53" s="286" t="s">
        <v>933</v>
      </c>
      <c r="BIX53" s="286" t="s">
        <v>984</v>
      </c>
      <c r="BIY53" s="285" t="s">
        <v>985</v>
      </c>
      <c r="BIZ53" s="285" t="s">
        <v>986</v>
      </c>
      <c r="BJA53" s="294" t="s">
        <v>982</v>
      </c>
      <c r="BJB53" s="294" t="s">
        <v>987</v>
      </c>
      <c r="BJC53" s="284">
        <v>90000000</v>
      </c>
      <c r="BJD53" s="285" t="s">
        <v>150</v>
      </c>
      <c r="BJE53" s="286" t="s">
        <v>933</v>
      </c>
      <c r="BJF53" s="286" t="s">
        <v>984</v>
      </c>
      <c r="BJG53" s="285" t="s">
        <v>985</v>
      </c>
      <c r="BJH53" s="285" t="s">
        <v>986</v>
      </c>
      <c r="BJI53" s="294" t="s">
        <v>982</v>
      </c>
      <c r="BJJ53" s="294" t="s">
        <v>987</v>
      </c>
      <c r="BJK53" s="284">
        <v>90000000</v>
      </c>
      <c r="BJL53" s="285" t="s">
        <v>150</v>
      </c>
      <c r="BJM53" s="286" t="s">
        <v>933</v>
      </c>
      <c r="BJN53" s="286" t="s">
        <v>984</v>
      </c>
      <c r="BJO53" s="285" t="s">
        <v>985</v>
      </c>
      <c r="BJP53" s="285" t="s">
        <v>986</v>
      </c>
      <c r="BJQ53" s="294" t="s">
        <v>982</v>
      </c>
      <c r="BJR53" s="294" t="s">
        <v>987</v>
      </c>
      <c r="BJS53" s="284">
        <v>90000000</v>
      </c>
      <c r="BJT53" s="285" t="s">
        <v>150</v>
      </c>
      <c r="BJU53" s="286" t="s">
        <v>933</v>
      </c>
      <c r="BJV53" s="286" t="s">
        <v>984</v>
      </c>
      <c r="BJW53" s="285" t="s">
        <v>985</v>
      </c>
      <c r="BJX53" s="285" t="s">
        <v>986</v>
      </c>
      <c r="BJY53" s="294" t="s">
        <v>982</v>
      </c>
      <c r="BJZ53" s="294" t="s">
        <v>987</v>
      </c>
      <c r="BKA53" s="284">
        <v>90000000</v>
      </c>
      <c r="BKB53" s="285" t="s">
        <v>150</v>
      </c>
      <c r="BKC53" s="286" t="s">
        <v>933</v>
      </c>
      <c r="BKD53" s="286" t="s">
        <v>984</v>
      </c>
      <c r="BKE53" s="285" t="s">
        <v>985</v>
      </c>
      <c r="BKF53" s="285" t="s">
        <v>986</v>
      </c>
      <c r="BKG53" s="294" t="s">
        <v>982</v>
      </c>
      <c r="BKH53" s="294" t="s">
        <v>987</v>
      </c>
      <c r="BKI53" s="284">
        <v>90000000</v>
      </c>
      <c r="BKJ53" s="285" t="s">
        <v>150</v>
      </c>
      <c r="BKK53" s="286" t="s">
        <v>933</v>
      </c>
      <c r="BKL53" s="286" t="s">
        <v>984</v>
      </c>
      <c r="BKM53" s="285" t="s">
        <v>985</v>
      </c>
      <c r="BKN53" s="285" t="s">
        <v>986</v>
      </c>
      <c r="BKO53" s="294" t="s">
        <v>982</v>
      </c>
      <c r="BKP53" s="294" t="s">
        <v>987</v>
      </c>
      <c r="BKQ53" s="284">
        <v>90000000</v>
      </c>
      <c r="BKR53" s="285" t="s">
        <v>150</v>
      </c>
      <c r="BKS53" s="286" t="s">
        <v>933</v>
      </c>
      <c r="BKT53" s="286" t="s">
        <v>984</v>
      </c>
      <c r="BKU53" s="285" t="s">
        <v>985</v>
      </c>
      <c r="BKV53" s="285" t="s">
        <v>986</v>
      </c>
      <c r="BKW53" s="294" t="s">
        <v>982</v>
      </c>
      <c r="BKX53" s="294" t="s">
        <v>987</v>
      </c>
      <c r="BKY53" s="284">
        <v>90000000</v>
      </c>
      <c r="BKZ53" s="285" t="s">
        <v>150</v>
      </c>
      <c r="BLA53" s="286" t="s">
        <v>933</v>
      </c>
      <c r="BLB53" s="286" t="s">
        <v>984</v>
      </c>
      <c r="BLC53" s="285" t="s">
        <v>985</v>
      </c>
      <c r="BLD53" s="285" t="s">
        <v>986</v>
      </c>
      <c r="BLE53" s="294" t="s">
        <v>982</v>
      </c>
      <c r="BLF53" s="294" t="s">
        <v>987</v>
      </c>
      <c r="BLG53" s="284">
        <v>90000000</v>
      </c>
      <c r="BLH53" s="285" t="s">
        <v>150</v>
      </c>
      <c r="BLI53" s="286" t="s">
        <v>933</v>
      </c>
      <c r="BLJ53" s="286" t="s">
        <v>984</v>
      </c>
      <c r="BLK53" s="285" t="s">
        <v>985</v>
      </c>
      <c r="BLL53" s="285" t="s">
        <v>986</v>
      </c>
      <c r="BLM53" s="294" t="s">
        <v>982</v>
      </c>
      <c r="BLN53" s="294" t="s">
        <v>987</v>
      </c>
      <c r="BLO53" s="284">
        <v>90000000</v>
      </c>
      <c r="BLP53" s="285" t="s">
        <v>150</v>
      </c>
      <c r="BLQ53" s="286" t="s">
        <v>933</v>
      </c>
      <c r="BLR53" s="286" t="s">
        <v>984</v>
      </c>
      <c r="BLS53" s="285" t="s">
        <v>985</v>
      </c>
      <c r="BLT53" s="285" t="s">
        <v>986</v>
      </c>
      <c r="BLU53" s="294" t="s">
        <v>982</v>
      </c>
      <c r="BLV53" s="294" t="s">
        <v>987</v>
      </c>
      <c r="BLW53" s="284">
        <v>90000000</v>
      </c>
      <c r="BLX53" s="285" t="s">
        <v>150</v>
      </c>
      <c r="BLY53" s="286" t="s">
        <v>933</v>
      </c>
      <c r="BLZ53" s="286" t="s">
        <v>984</v>
      </c>
      <c r="BMA53" s="285" t="s">
        <v>985</v>
      </c>
      <c r="BMB53" s="285" t="s">
        <v>986</v>
      </c>
      <c r="BMC53" s="294" t="s">
        <v>982</v>
      </c>
      <c r="BMD53" s="294" t="s">
        <v>987</v>
      </c>
      <c r="BME53" s="284">
        <v>90000000</v>
      </c>
      <c r="BMF53" s="285" t="s">
        <v>150</v>
      </c>
      <c r="BMG53" s="286" t="s">
        <v>933</v>
      </c>
      <c r="BMH53" s="286" t="s">
        <v>984</v>
      </c>
      <c r="BMI53" s="285" t="s">
        <v>985</v>
      </c>
      <c r="BMJ53" s="285" t="s">
        <v>986</v>
      </c>
      <c r="BMK53" s="294" t="s">
        <v>982</v>
      </c>
      <c r="BML53" s="294" t="s">
        <v>987</v>
      </c>
      <c r="BMM53" s="284">
        <v>90000000</v>
      </c>
      <c r="BMN53" s="285" t="s">
        <v>150</v>
      </c>
      <c r="BMO53" s="286" t="s">
        <v>933</v>
      </c>
      <c r="BMP53" s="286" t="s">
        <v>984</v>
      </c>
      <c r="BMQ53" s="285" t="s">
        <v>985</v>
      </c>
      <c r="BMR53" s="285" t="s">
        <v>986</v>
      </c>
      <c r="BMS53" s="294" t="s">
        <v>982</v>
      </c>
      <c r="BMT53" s="294" t="s">
        <v>987</v>
      </c>
      <c r="BMU53" s="284">
        <v>90000000</v>
      </c>
      <c r="BMV53" s="285" t="s">
        <v>150</v>
      </c>
      <c r="BMW53" s="286" t="s">
        <v>933</v>
      </c>
      <c r="BMX53" s="286" t="s">
        <v>984</v>
      </c>
      <c r="BMY53" s="285" t="s">
        <v>985</v>
      </c>
      <c r="BMZ53" s="285" t="s">
        <v>986</v>
      </c>
      <c r="BNA53" s="294" t="s">
        <v>982</v>
      </c>
      <c r="BNB53" s="294" t="s">
        <v>987</v>
      </c>
      <c r="BNC53" s="284">
        <v>90000000</v>
      </c>
      <c r="BND53" s="285" t="s">
        <v>150</v>
      </c>
      <c r="BNE53" s="286" t="s">
        <v>933</v>
      </c>
      <c r="BNF53" s="286" t="s">
        <v>984</v>
      </c>
      <c r="BNG53" s="285" t="s">
        <v>985</v>
      </c>
      <c r="BNH53" s="285" t="s">
        <v>986</v>
      </c>
      <c r="BNI53" s="294" t="s">
        <v>982</v>
      </c>
      <c r="BNJ53" s="294" t="s">
        <v>987</v>
      </c>
      <c r="BNK53" s="284">
        <v>90000000</v>
      </c>
      <c r="BNL53" s="285" t="s">
        <v>150</v>
      </c>
      <c r="BNM53" s="286" t="s">
        <v>933</v>
      </c>
      <c r="BNN53" s="286" t="s">
        <v>984</v>
      </c>
      <c r="BNO53" s="285" t="s">
        <v>985</v>
      </c>
      <c r="BNP53" s="285" t="s">
        <v>986</v>
      </c>
      <c r="BNQ53" s="294" t="s">
        <v>982</v>
      </c>
      <c r="BNR53" s="294" t="s">
        <v>987</v>
      </c>
      <c r="BNS53" s="284">
        <v>90000000</v>
      </c>
      <c r="BNT53" s="285" t="s">
        <v>150</v>
      </c>
      <c r="BNU53" s="286" t="s">
        <v>933</v>
      </c>
      <c r="BNV53" s="286" t="s">
        <v>984</v>
      </c>
      <c r="BNW53" s="285" t="s">
        <v>985</v>
      </c>
      <c r="BNX53" s="285" t="s">
        <v>986</v>
      </c>
      <c r="BNY53" s="294" t="s">
        <v>982</v>
      </c>
      <c r="BNZ53" s="294" t="s">
        <v>987</v>
      </c>
      <c r="BOA53" s="284">
        <v>90000000</v>
      </c>
      <c r="BOB53" s="285" t="s">
        <v>150</v>
      </c>
      <c r="BOC53" s="286" t="s">
        <v>933</v>
      </c>
      <c r="BOD53" s="286" t="s">
        <v>984</v>
      </c>
      <c r="BOE53" s="285" t="s">
        <v>985</v>
      </c>
      <c r="BOF53" s="285" t="s">
        <v>986</v>
      </c>
      <c r="BOG53" s="294" t="s">
        <v>982</v>
      </c>
      <c r="BOH53" s="294" t="s">
        <v>987</v>
      </c>
      <c r="BOI53" s="284">
        <v>90000000</v>
      </c>
      <c r="BOJ53" s="285" t="s">
        <v>150</v>
      </c>
      <c r="BOK53" s="286" t="s">
        <v>933</v>
      </c>
      <c r="BOL53" s="286" t="s">
        <v>984</v>
      </c>
      <c r="BOM53" s="285" t="s">
        <v>985</v>
      </c>
      <c r="BON53" s="285" t="s">
        <v>986</v>
      </c>
      <c r="BOO53" s="294" t="s">
        <v>982</v>
      </c>
      <c r="BOP53" s="294" t="s">
        <v>987</v>
      </c>
      <c r="BOQ53" s="284">
        <v>90000000</v>
      </c>
      <c r="BOR53" s="285" t="s">
        <v>150</v>
      </c>
      <c r="BOS53" s="286" t="s">
        <v>933</v>
      </c>
      <c r="BOT53" s="286" t="s">
        <v>984</v>
      </c>
      <c r="BOU53" s="285" t="s">
        <v>985</v>
      </c>
      <c r="BOV53" s="285" t="s">
        <v>986</v>
      </c>
      <c r="BOW53" s="294" t="s">
        <v>982</v>
      </c>
      <c r="BOX53" s="294" t="s">
        <v>987</v>
      </c>
      <c r="BOY53" s="284">
        <v>90000000</v>
      </c>
      <c r="BOZ53" s="285" t="s">
        <v>150</v>
      </c>
      <c r="BPA53" s="286" t="s">
        <v>933</v>
      </c>
      <c r="BPB53" s="286" t="s">
        <v>984</v>
      </c>
      <c r="BPC53" s="285" t="s">
        <v>985</v>
      </c>
      <c r="BPD53" s="285" t="s">
        <v>986</v>
      </c>
      <c r="BPE53" s="294" t="s">
        <v>982</v>
      </c>
      <c r="BPF53" s="294" t="s">
        <v>987</v>
      </c>
      <c r="BPG53" s="284">
        <v>90000000</v>
      </c>
      <c r="BPH53" s="285" t="s">
        <v>150</v>
      </c>
      <c r="BPI53" s="286" t="s">
        <v>933</v>
      </c>
      <c r="BPJ53" s="286" t="s">
        <v>984</v>
      </c>
      <c r="BPK53" s="285" t="s">
        <v>985</v>
      </c>
      <c r="BPL53" s="285" t="s">
        <v>986</v>
      </c>
      <c r="BPM53" s="294" t="s">
        <v>982</v>
      </c>
      <c r="BPN53" s="294" t="s">
        <v>987</v>
      </c>
      <c r="BPO53" s="284">
        <v>90000000</v>
      </c>
      <c r="BPP53" s="285" t="s">
        <v>150</v>
      </c>
      <c r="BPQ53" s="286" t="s">
        <v>933</v>
      </c>
      <c r="BPR53" s="286" t="s">
        <v>984</v>
      </c>
      <c r="BPS53" s="285" t="s">
        <v>985</v>
      </c>
      <c r="BPT53" s="285" t="s">
        <v>986</v>
      </c>
      <c r="BPU53" s="294" t="s">
        <v>982</v>
      </c>
      <c r="BPV53" s="294" t="s">
        <v>987</v>
      </c>
      <c r="BPW53" s="284">
        <v>90000000</v>
      </c>
      <c r="BPX53" s="285" t="s">
        <v>150</v>
      </c>
      <c r="BPY53" s="286" t="s">
        <v>933</v>
      </c>
      <c r="BPZ53" s="286" t="s">
        <v>984</v>
      </c>
      <c r="BQA53" s="285" t="s">
        <v>985</v>
      </c>
      <c r="BQB53" s="285" t="s">
        <v>986</v>
      </c>
      <c r="BQC53" s="294" t="s">
        <v>982</v>
      </c>
      <c r="BQD53" s="294" t="s">
        <v>987</v>
      </c>
      <c r="BQE53" s="284">
        <v>90000000</v>
      </c>
      <c r="BQF53" s="285" t="s">
        <v>150</v>
      </c>
      <c r="BQG53" s="286" t="s">
        <v>933</v>
      </c>
      <c r="BQH53" s="286" t="s">
        <v>984</v>
      </c>
      <c r="BQI53" s="285" t="s">
        <v>985</v>
      </c>
      <c r="BQJ53" s="285" t="s">
        <v>986</v>
      </c>
      <c r="BQK53" s="294" t="s">
        <v>982</v>
      </c>
      <c r="BQL53" s="294" t="s">
        <v>987</v>
      </c>
      <c r="BQM53" s="284">
        <v>90000000</v>
      </c>
      <c r="BQN53" s="285" t="s">
        <v>150</v>
      </c>
      <c r="BQO53" s="286" t="s">
        <v>933</v>
      </c>
      <c r="BQP53" s="286" t="s">
        <v>984</v>
      </c>
      <c r="BQQ53" s="285" t="s">
        <v>985</v>
      </c>
      <c r="BQR53" s="285" t="s">
        <v>986</v>
      </c>
      <c r="BQS53" s="294" t="s">
        <v>982</v>
      </c>
      <c r="BQT53" s="294" t="s">
        <v>987</v>
      </c>
      <c r="BQU53" s="284">
        <v>90000000</v>
      </c>
      <c r="BQV53" s="285" t="s">
        <v>150</v>
      </c>
      <c r="BQW53" s="286" t="s">
        <v>933</v>
      </c>
      <c r="BQX53" s="286" t="s">
        <v>984</v>
      </c>
      <c r="BQY53" s="285" t="s">
        <v>985</v>
      </c>
      <c r="BQZ53" s="285" t="s">
        <v>986</v>
      </c>
      <c r="BRA53" s="294" t="s">
        <v>982</v>
      </c>
      <c r="BRB53" s="294" t="s">
        <v>987</v>
      </c>
      <c r="BRC53" s="284">
        <v>90000000</v>
      </c>
      <c r="BRD53" s="285" t="s">
        <v>150</v>
      </c>
      <c r="BRE53" s="286" t="s">
        <v>933</v>
      </c>
      <c r="BRF53" s="286" t="s">
        <v>984</v>
      </c>
      <c r="BRG53" s="285" t="s">
        <v>985</v>
      </c>
      <c r="BRH53" s="285" t="s">
        <v>986</v>
      </c>
      <c r="BRI53" s="294" t="s">
        <v>982</v>
      </c>
      <c r="BRJ53" s="294" t="s">
        <v>987</v>
      </c>
      <c r="BRK53" s="284">
        <v>90000000</v>
      </c>
      <c r="BRL53" s="285" t="s">
        <v>150</v>
      </c>
      <c r="BRM53" s="286" t="s">
        <v>933</v>
      </c>
      <c r="BRN53" s="286" t="s">
        <v>984</v>
      </c>
      <c r="BRO53" s="285" t="s">
        <v>985</v>
      </c>
      <c r="BRP53" s="285" t="s">
        <v>986</v>
      </c>
      <c r="BRQ53" s="294" t="s">
        <v>982</v>
      </c>
      <c r="BRR53" s="294" t="s">
        <v>987</v>
      </c>
      <c r="BRS53" s="284">
        <v>90000000</v>
      </c>
      <c r="BRT53" s="285" t="s">
        <v>150</v>
      </c>
      <c r="BRU53" s="286" t="s">
        <v>933</v>
      </c>
      <c r="BRV53" s="286" t="s">
        <v>984</v>
      </c>
      <c r="BRW53" s="285" t="s">
        <v>985</v>
      </c>
      <c r="BRX53" s="285" t="s">
        <v>986</v>
      </c>
      <c r="BRY53" s="294" t="s">
        <v>982</v>
      </c>
      <c r="BRZ53" s="294" t="s">
        <v>987</v>
      </c>
      <c r="BSA53" s="284">
        <v>90000000</v>
      </c>
      <c r="BSB53" s="285" t="s">
        <v>150</v>
      </c>
      <c r="BSC53" s="286" t="s">
        <v>933</v>
      </c>
      <c r="BSD53" s="286" t="s">
        <v>984</v>
      </c>
      <c r="BSE53" s="285" t="s">
        <v>985</v>
      </c>
      <c r="BSF53" s="285" t="s">
        <v>986</v>
      </c>
      <c r="BSG53" s="294" t="s">
        <v>982</v>
      </c>
      <c r="BSH53" s="294" t="s">
        <v>987</v>
      </c>
      <c r="BSI53" s="284">
        <v>90000000</v>
      </c>
      <c r="BSJ53" s="285" t="s">
        <v>150</v>
      </c>
      <c r="BSK53" s="286" t="s">
        <v>933</v>
      </c>
      <c r="BSL53" s="286" t="s">
        <v>984</v>
      </c>
      <c r="BSM53" s="285" t="s">
        <v>985</v>
      </c>
      <c r="BSN53" s="285" t="s">
        <v>986</v>
      </c>
      <c r="BSO53" s="294" t="s">
        <v>982</v>
      </c>
      <c r="BSP53" s="294" t="s">
        <v>987</v>
      </c>
      <c r="BSQ53" s="284">
        <v>90000000</v>
      </c>
      <c r="BSR53" s="285" t="s">
        <v>150</v>
      </c>
      <c r="BSS53" s="286" t="s">
        <v>933</v>
      </c>
      <c r="BST53" s="286" t="s">
        <v>984</v>
      </c>
      <c r="BSU53" s="285" t="s">
        <v>985</v>
      </c>
      <c r="BSV53" s="285" t="s">
        <v>986</v>
      </c>
      <c r="BSW53" s="294" t="s">
        <v>982</v>
      </c>
      <c r="BSX53" s="294" t="s">
        <v>987</v>
      </c>
      <c r="BSY53" s="284">
        <v>90000000</v>
      </c>
      <c r="BSZ53" s="285" t="s">
        <v>150</v>
      </c>
      <c r="BTA53" s="286" t="s">
        <v>933</v>
      </c>
      <c r="BTB53" s="286" t="s">
        <v>984</v>
      </c>
      <c r="BTC53" s="285" t="s">
        <v>985</v>
      </c>
      <c r="BTD53" s="285" t="s">
        <v>986</v>
      </c>
      <c r="BTE53" s="294" t="s">
        <v>982</v>
      </c>
      <c r="BTF53" s="294" t="s">
        <v>987</v>
      </c>
      <c r="BTG53" s="284">
        <v>90000000</v>
      </c>
      <c r="BTH53" s="285" t="s">
        <v>150</v>
      </c>
      <c r="BTI53" s="286" t="s">
        <v>933</v>
      </c>
      <c r="BTJ53" s="286" t="s">
        <v>984</v>
      </c>
      <c r="BTK53" s="285" t="s">
        <v>985</v>
      </c>
      <c r="BTL53" s="285" t="s">
        <v>986</v>
      </c>
      <c r="BTM53" s="294" t="s">
        <v>982</v>
      </c>
      <c r="BTN53" s="294" t="s">
        <v>987</v>
      </c>
      <c r="BTO53" s="284">
        <v>90000000</v>
      </c>
      <c r="BTP53" s="285" t="s">
        <v>150</v>
      </c>
      <c r="BTQ53" s="286" t="s">
        <v>933</v>
      </c>
      <c r="BTR53" s="286" t="s">
        <v>984</v>
      </c>
      <c r="BTS53" s="285" t="s">
        <v>985</v>
      </c>
      <c r="BTT53" s="285" t="s">
        <v>986</v>
      </c>
      <c r="BTU53" s="294" t="s">
        <v>982</v>
      </c>
      <c r="BTV53" s="294" t="s">
        <v>987</v>
      </c>
      <c r="BTW53" s="284">
        <v>90000000</v>
      </c>
      <c r="BTX53" s="285" t="s">
        <v>150</v>
      </c>
      <c r="BTY53" s="286" t="s">
        <v>933</v>
      </c>
      <c r="BTZ53" s="286" t="s">
        <v>984</v>
      </c>
      <c r="BUA53" s="285" t="s">
        <v>985</v>
      </c>
      <c r="BUB53" s="285" t="s">
        <v>986</v>
      </c>
      <c r="BUC53" s="294" t="s">
        <v>982</v>
      </c>
      <c r="BUD53" s="294" t="s">
        <v>987</v>
      </c>
      <c r="BUE53" s="284">
        <v>90000000</v>
      </c>
      <c r="BUF53" s="285" t="s">
        <v>150</v>
      </c>
      <c r="BUG53" s="286" t="s">
        <v>933</v>
      </c>
      <c r="BUH53" s="286" t="s">
        <v>984</v>
      </c>
      <c r="BUI53" s="285" t="s">
        <v>985</v>
      </c>
      <c r="BUJ53" s="285" t="s">
        <v>986</v>
      </c>
      <c r="BUK53" s="294" t="s">
        <v>982</v>
      </c>
      <c r="BUL53" s="294" t="s">
        <v>987</v>
      </c>
      <c r="BUM53" s="284">
        <v>90000000</v>
      </c>
      <c r="BUN53" s="285" t="s">
        <v>150</v>
      </c>
      <c r="BUO53" s="286" t="s">
        <v>933</v>
      </c>
      <c r="BUP53" s="286" t="s">
        <v>984</v>
      </c>
      <c r="BUQ53" s="285" t="s">
        <v>985</v>
      </c>
      <c r="BUR53" s="285" t="s">
        <v>986</v>
      </c>
      <c r="BUS53" s="294" t="s">
        <v>982</v>
      </c>
      <c r="BUT53" s="294" t="s">
        <v>987</v>
      </c>
      <c r="BUU53" s="284">
        <v>90000000</v>
      </c>
      <c r="BUV53" s="285" t="s">
        <v>150</v>
      </c>
      <c r="BUW53" s="286" t="s">
        <v>933</v>
      </c>
      <c r="BUX53" s="286" t="s">
        <v>984</v>
      </c>
      <c r="BUY53" s="285" t="s">
        <v>985</v>
      </c>
      <c r="BUZ53" s="285" t="s">
        <v>986</v>
      </c>
      <c r="BVA53" s="294" t="s">
        <v>982</v>
      </c>
      <c r="BVB53" s="294" t="s">
        <v>987</v>
      </c>
      <c r="BVC53" s="284">
        <v>90000000</v>
      </c>
      <c r="BVD53" s="285" t="s">
        <v>150</v>
      </c>
      <c r="BVE53" s="286" t="s">
        <v>933</v>
      </c>
      <c r="BVF53" s="286" t="s">
        <v>984</v>
      </c>
      <c r="BVG53" s="285" t="s">
        <v>985</v>
      </c>
      <c r="BVH53" s="285" t="s">
        <v>986</v>
      </c>
      <c r="BVI53" s="294" t="s">
        <v>982</v>
      </c>
      <c r="BVJ53" s="294" t="s">
        <v>987</v>
      </c>
      <c r="BVK53" s="284">
        <v>90000000</v>
      </c>
      <c r="BVL53" s="285" t="s">
        <v>150</v>
      </c>
      <c r="BVM53" s="286" t="s">
        <v>933</v>
      </c>
      <c r="BVN53" s="286" t="s">
        <v>984</v>
      </c>
      <c r="BVO53" s="285" t="s">
        <v>985</v>
      </c>
      <c r="BVP53" s="285" t="s">
        <v>986</v>
      </c>
      <c r="BVQ53" s="294" t="s">
        <v>982</v>
      </c>
      <c r="BVR53" s="294" t="s">
        <v>987</v>
      </c>
      <c r="BVS53" s="284">
        <v>90000000</v>
      </c>
      <c r="BVT53" s="285" t="s">
        <v>150</v>
      </c>
      <c r="BVU53" s="286" t="s">
        <v>933</v>
      </c>
      <c r="BVV53" s="286" t="s">
        <v>984</v>
      </c>
      <c r="BVW53" s="285" t="s">
        <v>985</v>
      </c>
      <c r="BVX53" s="285" t="s">
        <v>986</v>
      </c>
      <c r="BVY53" s="294" t="s">
        <v>982</v>
      </c>
      <c r="BVZ53" s="294" t="s">
        <v>987</v>
      </c>
      <c r="BWA53" s="284">
        <v>90000000</v>
      </c>
      <c r="BWB53" s="285" t="s">
        <v>150</v>
      </c>
      <c r="BWC53" s="286" t="s">
        <v>933</v>
      </c>
      <c r="BWD53" s="286" t="s">
        <v>984</v>
      </c>
      <c r="BWE53" s="285" t="s">
        <v>985</v>
      </c>
      <c r="BWF53" s="285" t="s">
        <v>986</v>
      </c>
      <c r="BWG53" s="294" t="s">
        <v>982</v>
      </c>
      <c r="BWH53" s="294" t="s">
        <v>987</v>
      </c>
      <c r="BWI53" s="284">
        <v>90000000</v>
      </c>
      <c r="BWJ53" s="285" t="s">
        <v>150</v>
      </c>
      <c r="BWK53" s="286" t="s">
        <v>933</v>
      </c>
      <c r="BWL53" s="286" t="s">
        <v>984</v>
      </c>
      <c r="BWM53" s="285" t="s">
        <v>985</v>
      </c>
      <c r="BWN53" s="285" t="s">
        <v>986</v>
      </c>
      <c r="BWO53" s="294" t="s">
        <v>982</v>
      </c>
      <c r="BWP53" s="294" t="s">
        <v>987</v>
      </c>
      <c r="BWQ53" s="284">
        <v>90000000</v>
      </c>
      <c r="BWR53" s="285" t="s">
        <v>150</v>
      </c>
      <c r="BWS53" s="286" t="s">
        <v>933</v>
      </c>
      <c r="BWT53" s="286" t="s">
        <v>984</v>
      </c>
      <c r="BWU53" s="285" t="s">
        <v>985</v>
      </c>
      <c r="BWV53" s="285" t="s">
        <v>986</v>
      </c>
      <c r="BWW53" s="294" t="s">
        <v>982</v>
      </c>
      <c r="BWX53" s="294" t="s">
        <v>987</v>
      </c>
      <c r="BWY53" s="284">
        <v>90000000</v>
      </c>
      <c r="BWZ53" s="285" t="s">
        <v>150</v>
      </c>
      <c r="BXA53" s="286" t="s">
        <v>933</v>
      </c>
      <c r="BXB53" s="286" t="s">
        <v>984</v>
      </c>
      <c r="BXC53" s="285" t="s">
        <v>985</v>
      </c>
      <c r="BXD53" s="285" t="s">
        <v>986</v>
      </c>
      <c r="BXE53" s="294" t="s">
        <v>982</v>
      </c>
      <c r="BXF53" s="294" t="s">
        <v>987</v>
      </c>
      <c r="BXG53" s="284">
        <v>90000000</v>
      </c>
      <c r="BXH53" s="285" t="s">
        <v>150</v>
      </c>
      <c r="BXI53" s="286" t="s">
        <v>933</v>
      </c>
      <c r="BXJ53" s="286" t="s">
        <v>984</v>
      </c>
      <c r="BXK53" s="285" t="s">
        <v>985</v>
      </c>
      <c r="BXL53" s="285" t="s">
        <v>986</v>
      </c>
      <c r="BXM53" s="294" t="s">
        <v>982</v>
      </c>
      <c r="BXN53" s="294" t="s">
        <v>987</v>
      </c>
      <c r="BXO53" s="284">
        <v>90000000</v>
      </c>
      <c r="BXP53" s="285" t="s">
        <v>150</v>
      </c>
      <c r="BXQ53" s="286" t="s">
        <v>933</v>
      </c>
      <c r="BXR53" s="286" t="s">
        <v>984</v>
      </c>
      <c r="BXS53" s="285" t="s">
        <v>985</v>
      </c>
      <c r="BXT53" s="285" t="s">
        <v>986</v>
      </c>
      <c r="BXU53" s="294" t="s">
        <v>982</v>
      </c>
      <c r="BXV53" s="294" t="s">
        <v>987</v>
      </c>
      <c r="BXW53" s="284">
        <v>90000000</v>
      </c>
      <c r="BXX53" s="285" t="s">
        <v>150</v>
      </c>
      <c r="BXY53" s="286" t="s">
        <v>933</v>
      </c>
      <c r="BXZ53" s="286" t="s">
        <v>984</v>
      </c>
      <c r="BYA53" s="285" t="s">
        <v>985</v>
      </c>
      <c r="BYB53" s="285" t="s">
        <v>986</v>
      </c>
      <c r="BYC53" s="294" t="s">
        <v>982</v>
      </c>
      <c r="BYD53" s="294" t="s">
        <v>987</v>
      </c>
      <c r="BYE53" s="284">
        <v>90000000</v>
      </c>
      <c r="BYF53" s="285" t="s">
        <v>150</v>
      </c>
      <c r="BYG53" s="286" t="s">
        <v>933</v>
      </c>
      <c r="BYH53" s="286" t="s">
        <v>984</v>
      </c>
      <c r="BYI53" s="285" t="s">
        <v>985</v>
      </c>
      <c r="BYJ53" s="285" t="s">
        <v>986</v>
      </c>
      <c r="BYK53" s="294" t="s">
        <v>982</v>
      </c>
      <c r="BYL53" s="294" t="s">
        <v>987</v>
      </c>
      <c r="BYM53" s="284">
        <v>90000000</v>
      </c>
      <c r="BYN53" s="285" t="s">
        <v>150</v>
      </c>
      <c r="BYO53" s="286" t="s">
        <v>933</v>
      </c>
      <c r="BYP53" s="286" t="s">
        <v>984</v>
      </c>
      <c r="BYQ53" s="285" t="s">
        <v>985</v>
      </c>
      <c r="BYR53" s="285" t="s">
        <v>986</v>
      </c>
      <c r="BYS53" s="294" t="s">
        <v>982</v>
      </c>
      <c r="BYT53" s="294" t="s">
        <v>987</v>
      </c>
      <c r="BYU53" s="284">
        <v>90000000</v>
      </c>
      <c r="BYV53" s="285" t="s">
        <v>150</v>
      </c>
      <c r="BYW53" s="286" t="s">
        <v>933</v>
      </c>
      <c r="BYX53" s="286" t="s">
        <v>984</v>
      </c>
      <c r="BYY53" s="285" t="s">
        <v>985</v>
      </c>
      <c r="BYZ53" s="285" t="s">
        <v>986</v>
      </c>
      <c r="BZA53" s="294" t="s">
        <v>982</v>
      </c>
      <c r="BZB53" s="294" t="s">
        <v>987</v>
      </c>
      <c r="BZC53" s="284">
        <v>90000000</v>
      </c>
      <c r="BZD53" s="285" t="s">
        <v>150</v>
      </c>
      <c r="BZE53" s="286" t="s">
        <v>933</v>
      </c>
      <c r="BZF53" s="286" t="s">
        <v>984</v>
      </c>
      <c r="BZG53" s="285" t="s">
        <v>985</v>
      </c>
      <c r="BZH53" s="285" t="s">
        <v>986</v>
      </c>
      <c r="BZI53" s="294" t="s">
        <v>982</v>
      </c>
      <c r="BZJ53" s="294" t="s">
        <v>987</v>
      </c>
      <c r="BZK53" s="284">
        <v>90000000</v>
      </c>
      <c r="BZL53" s="285" t="s">
        <v>150</v>
      </c>
      <c r="BZM53" s="286" t="s">
        <v>933</v>
      </c>
      <c r="BZN53" s="286" t="s">
        <v>984</v>
      </c>
      <c r="BZO53" s="285" t="s">
        <v>985</v>
      </c>
      <c r="BZP53" s="285" t="s">
        <v>986</v>
      </c>
      <c r="BZQ53" s="294" t="s">
        <v>982</v>
      </c>
      <c r="BZR53" s="294" t="s">
        <v>987</v>
      </c>
      <c r="BZS53" s="284">
        <v>90000000</v>
      </c>
      <c r="BZT53" s="285" t="s">
        <v>150</v>
      </c>
      <c r="BZU53" s="286" t="s">
        <v>933</v>
      </c>
      <c r="BZV53" s="286" t="s">
        <v>984</v>
      </c>
      <c r="BZW53" s="285" t="s">
        <v>985</v>
      </c>
      <c r="BZX53" s="285" t="s">
        <v>986</v>
      </c>
      <c r="BZY53" s="294" t="s">
        <v>982</v>
      </c>
      <c r="BZZ53" s="294" t="s">
        <v>987</v>
      </c>
      <c r="CAA53" s="284">
        <v>90000000</v>
      </c>
      <c r="CAB53" s="285" t="s">
        <v>150</v>
      </c>
      <c r="CAC53" s="286" t="s">
        <v>933</v>
      </c>
      <c r="CAD53" s="286" t="s">
        <v>984</v>
      </c>
      <c r="CAE53" s="285" t="s">
        <v>985</v>
      </c>
      <c r="CAF53" s="285" t="s">
        <v>986</v>
      </c>
      <c r="CAG53" s="294" t="s">
        <v>982</v>
      </c>
      <c r="CAH53" s="294" t="s">
        <v>987</v>
      </c>
      <c r="CAI53" s="284">
        <v>90000000</v>
      </c>
      <c r="CAJ53" s="285" t="s">
        <v>150</v>
      </c>
      <c r="CAK53" s="286" t="s">
        <v>933</v>
      </c>
      <c r="CAL53" s="286" t="s">
        <v>984</v>
      </c>
      <c r="CAM53" s="285" t="s">
        <v>985</v>
      </c>
      <c r="CAN53" s="285" t="s">
        <v>986</v>
      </c>
      <c r="CAO53" s="294" t="s">
        <v>982</v>
      </c>
      <c r="CAP53" s="294" t="s">
        <v>987</v>
      </c>
      <c r="CAQ53" s="284">
        <v>90000000</v>
      </c>
      <c r="CAR53" s="285" t="s">
        <v>150</v>
      </c>
      <c r="CAS53" s="286" t="s">
        <v>933</v>
      </c>
      <c r="CAT53" s="286" t="s">
        <v>984</v>
      </c>
      <c r="CAU53" s="285" t="s">
        <v>985</v>
      </c>
      <c r="CAV53" s="285" t="s">
        <v>986</v>
      </c>
      <c r="CAW53" s="294" t="s">
        <v>982</v>
      </c>
      <c r="CAX53" s="294" t="s">
        <v>987</v>
      </c>
      <c r="CAY53" s="284">
        <v>90000000</v>
      </c>
      <c r="CAZ53" s="285" t="s">
        <v>150</v>
      </c>
      <c r="CBA53" s="286" t="s">
        <v>933</v>
      </c>
      <c r="CBB53" s="286" t="s">
        <v>984</v>
      </c>
      <c r="CBC53" s="285" t="s">
        <v>985</v>
      </c>
      <c r="CBD53" s="285" t="s">
        <v>986</v>
      </c>
      <c r="CBE53" s="294" t="s">
        <v>982</v>
      </c>
      <c r="CBF53" s="294" t="s">
        <v>987</v>
      </c>
      <c r="CBG53" s="284">
        <v>90000000</v>
      </c>
      <c r="CBH53" s="285" t="s">
        <v>150</v>
      </c>
      <c r="CBI53" s="286" t="s">
        <v>933</v>
      </c>
      <c r="CBJ53" s="286" t="s">
        <v>984</v>
      </c>
      <c r="CBK53" s="285" t="s">
        <v>985</v>
      </c>
      <c r="CBL53" s="285" t="s">
        <v>986</v>
      </c>
      <c r="CBM53" s="294" t="s">
        <v>982</v>
      </c>
      <c r="CBN53" s="294" t="s">
        <v>987</v>
      </c>
      <c r="CBO53" s="284">
        <v>90000000</v>
      </c>
      <c r="CBP53" s="285" t="s">
        <v>150</v>
      </c>
      <c r="CBQ53" s="286" t="s">
        <v>933</v>
      </c>
      <c r="CBR53" s="286" t="s">
        <v>984</v>
      </c>
      <c r="CBS53" s="285" t="s">
        <v>985</v>
      </c>
      <c r="CBT53" s="285" t="s">
        <v>986</v>
      </c>
      <c r="CBU53" s="294" t="s">
        <v>982</v>
      </c>
      <c r="CBV53" s="294" t="s">
        <v>987</v>
      </c>
      <c r="CBW53" s="284">
        <v>90000000</v>
      </c>
      <c r="CBX53" s="285" t="s">
        <v>150</v>
      </c>
      <c r="CBY53" s="286" t="s">
        <v>933</v>
      </c>
      <c r="CBZ53" s="286" t="s">
        <v>984</v>
      </c>
      <c r="CCA53" s="285" t="s">
        <v>985</v>
      </c>
      <c r="CCB53" s="285" t="s">
        <v>986</v>
      </c>
      <c r="CCC53" s="294" t="s">
        <v>982</v>
      </c>
      <c r="CCD53" s="294" t="s">
        <v>987</v>
      </c>
      <c r="CCE53" s="284">
        <v>90000000</v>
      </c>
      <c r="CCF53" s="285" t="s">
        <v>150</v>
      </c>
      <c r="CCG53" s="286" t="s">
        <v>933</v>
      </c>
      <c r="CCH53" s="286" t="s">
        <v>984</v>
      </c>
      <c r="CCI53" s="285" t="s">
        <v>985</v>
      </c>
      <c r="CCJ53" s="285" t="s">
        <v>986</v>
      </c>
      <c r="CCK53" s="294" t="s">
        <v>982</v>
      </c>
      <c r="CCL53" s="294" t="s">
        <v>987</v>
      </c>
      <c r="CCM53" s="284">
        <v>90000000</v>
      </c>
      <c r="CCN53" s="285" t="s">
        <v>150</v>
      </c>
      <c r="CCO53" s="286" t="s">
        <v>933</v>
      </c>
      <c r="CCP53" s="286" t="s">
        <v>984</v>
      </c>
      <c r="CCQ53" s="285" t="s">
        <v>985</v>
      </c>
      <c r="CCR53" s="285" t="s">
        <v>986</v>
      </c>
      <c r="CCS53" s="294" t="s">
        <v>982</v>
      </c>
      <c r="CCT53" s="294" t="s">
        <v>987</v>
      </c>
      <c r="CCU53" s="284">
        <v>90000000</v>
      </c>
      <c r="CCV53" s="285" t="s">
        <v>150</v>
      </c>
      <c r="CCW53" s="286" t="s">
        <v>933</v>
      </c>
      <c r="CCX53" s="286" t="s">
        <v>984</v>
      </c>
      <c r="CCY53" s="285" t="s">
        <v>985</v>
      </c>
      <c r="CCZ53" s="285" t="s">
        <v>986</v>
      </c>
      <c r="CDA53" s="294" t="s">
        <v>982</v>
      </c>
      <c r="CDB53" s="294" t="s">
        <v>987</v>
      </c>
      <c r="CDC53" s="284">
        <v>90000000</v>
      </c>
      <c r="CDD53" s="285" t="s">
        <v>150</v>
      </c>
      <c r="CDE53" s="286" t="s">
        <v>933</v>
      </c>
      <c r="CDF53" s="286" t="s">
        <v>984</v>
      </c>
      <c r="CDG53" s="285" t="s">
        <v>985</v>
      </c>
      <c r="CDH53" s="285" t="s">
        <v>986</v>
      </c>
      <c r="CDI53" s="294" t="s">
        <v>982</v>
      </c>
      <c r="CDJ53" s="294" t="s">
        <v>987</v>
      </c>
      <c r="CDK53" s="284">
        <v>90000000</v>
      </c>
      <c r="CDL53" s="285" t="s">
        <v>150</v>
      </c>
      <c r="CDM53" s="286" t="s">
        <v>933</v>
      </c>
      <c r="CDN53" s="286" t="s">
        <v>984</v>
      </c>
      <c r="CDO53" s="285" t="s">
        <v>985</v>
      </c>
      <c r="CDP53" s="285" t="s">
        <v>986</v>
      </c>
      <c r="CDQ53" s="294" t="s">
        <v>982</v>
      </c>
      <c r="CDR53" s="294" t="s">
        <v>987</v>
      </c>
      <c r="CDS53" s="284">
        <v>90000000</v>
      </c>
      <c r="CDT53" s="285" t="s">
        <v>150</v>
      </c>
      <c r="CDU53" s="286" t="s">
        <v>933</v>
      </c>
      <c r="CDV53" s="286" t="s">
        <v>984</v>
      </c>
      <c r="CDW53" s="285" t="s">
        <v>985</v>
      </c>
      <c r="CDX53" s="285" t="s">
        <v>986</v>
      </c>
      <c r="CDY53" s="294" t="s">
        <v>982</v>
      </c>
      <c r="CDZ53" s="294" t="s">
        <v>987</v>
      </c>
      <c r="CEA53" s="284">
        <v>90000000</v>
      </c>
      <c r="CEB53" s="285" t="s">
        <v>150</v>
      </c>
      <c r="CEC53" s="286" t="s">
        <v>933</v>
      </c>
      <c r="CED53" s="286" t="s">
        <v>984</v>
      </c>
      <c r="CEE53" s="285" t="s">
        <v>985</v>
      </c>
      <c r="CEF53" s="285" t="s">
        <v>986</v>
      </c>
      <c r="CEG53" s="294" t="s">
        <v>982</v>
      </c>
      <c r="CEH53" s="294" t="s">
        <v>987</v>
      </c>
      <c r="CEI53" s="284">
        <v>90000000</v>
      </c>
      <c r="CEJ53" s="285" t="s">
        <v>150</v>
      </c>
      <c r="CEK53" s="286" t="s">
        <v>933</v>
      </c>
      <c r="CEL53" s="286" t="s">
        <v>984</v>
      </c>
      <c r="CEM53" s="285" t="s">
        <v>985</v>
      </c>
      <c r="CEN53" s="285" t="s">
        <v>986</v>
      </c>
      <c r="CEO53" s="294" t="s">
        <v>982</v>
      </c>
      <c r="CEP53" s="294" t="s">
        <v>987</v>
      </c>
      <c r="CEQ53" s="284">
        <v>90000000</v>
      </c>
      <c r="CER53" s="285" t="s">
        <v>150</v>
      </c>
      <c r="CES53" s="286" t="s">
        <v>933</v>
      </c>
      <c r="CET53" s="286" t="s">
        <v>984</v>
      </c>
      <c r="CEU53" s="285" t="s">
        <v>985</v>
      </c>
      <c r="CEV53" s="285" t="s">
        <v>986</v>
      </c>
      <c r="CEW53" s="294" t="s">
        <v>982</v>
      </c>
      <c r="CEX53" s="294" t="s">
        <v>987</v>
      </c>
      <c r="CEY53" s="284">
        <v>90000000</v>
      </c>
      <c r="CEZ53" s="285" t="s">
        <v>150</v>
      </c>
      <c r="CFA53" s="286" t="s">
        <v>933</v>
      </c>
      <c r="CFB53" s="286" t="s">
        <v>984</v>
      </c>
      <c r="CFC53" s="285" t="s">
        <v>985</v>
      </c>
      <c r="CFD53" s="285" t="s">
        <v>986</v>
      </c>
      <c r="CFE53" s="294" t="s">
        <v>982</v>
      </c>
      <c r="CFF53" s="294" t="s">
        <v>987</v>
      </c>
      <c r="CFG53" s="284">
        <v>90000000</v>
      </c>
      <c r="CFH53" s="285" t="s">
        <v>150</v>
      </c>
      <c r="CFI53" s="286" t="s">
        <v>933</v>
      </c>
      <c r="CFJ53" s="286" t="s">
        <v>984</v>
      </c>
      <c r="CFK53" s="285" t="s">
        <v>985</v>
      </c>
      <c r="CFL53" s="285" t="s">
        <v>986</v>
      </c>
      <c r="CFM53" s="294" t="s">
        <v>982</v>
      </c>
      <c r="CFN53" s="294" t="s">
        <v>987</v>
      </c>
      <c r="CFO53" s="284">
        <v>90000000</v>
      </c>
      <c r="CFP53" s="285" t="s">
        <v>150</v>
      </c>
      <c r="CFQ53" s="286" t="s">
        <v>933</v>
      </c>
      <c r="CFR53" s="286" t="s">
        <v>984</v>
      </c>
      <c r="CFS53" s="285" t="s">
        <v>985</v>
      </c>
      <c r="CFT53" s="285" t="s">
        <v>986</v>
      </c>
      <c r="CFU53" s="294" t="s">
        <v>982</v>
      </c>
      <c r="CFV53" s="294" t="s">
        <v>987</v>
      </c>
      <c r="CFW53" s="284">
        <v>90000000</v>
      </c>
      <c r="CFX53" s="285" t="s">
        <v>150</v>
      </c>
      <c r="CFY53" s="286" t="s">
        <v>933</v>
      </c>
      <c r="CFZ53" s="286" t="s">
        <v>984</v>
      </c>
      <c r="CGA53" s="285" t="s">
        <v>985</v>
      </c>
      <c r="CGB53" s="285" t="s">
        <v>986</v>
      </c>
      <c r="CGC53" s="294" t="s">
        <v>982</v>
      </c>
      <c r="CGD53" s="294" t="s">
        <v>987</v>
      </c>
      <c r="CGE53" s="284">
        <v>90000000</v>
      </c>
      <c r="CGF53" s="285" t="s">
        <v>150</v>
      </c>
      <c r="CGG53" s="286" t="s">
        <v>933</v>
      </c>
      <c r="CGH53" s="286" t="s">
        <v>984</v>
      </c>
      <c r="CGI53" s="285" t="s">
        <v>985</v>
      </c>
      <c r="CGJ53" s="285" t="s">
        <v>986</v>
      </c>
      <c r="CGK53" s="294" t="s">
        <v>982</v>
      </c>
      <c r="CGL53" s="294" t="s">
        <v>987</v>
      </c>
      <c r="CGM53" s="284">
        <v>90000000</v>
      </c>
      <c r="CGN53" s="285" t="s">
        <v>150</v>
      </c>
      <c r="CGO53" s="286" t="s">
        <v>933</v>
      </c>
      <c r="CGP53" s="286" t="s">
        <v>984</v>
      </c>
      <c r="CGQ53" s="285" t="s">
        <v>985</v>
      </c>
      <c r="CGR53" s="285" t="s">
        <v>986</v>
      </c>
      <c r="CGS53" s="294" t="s">
        <v>982</v>
      </c>
      <c r="CGT53" s="294" t="s">
        <v>987</v>
      </c>
      <c r="CGU53" s="284">
        <v>90000000</v>
      </c>
      <c r="CGV53" s="285" t="s">
        <v>150</v>
      </c>
      <c r="CGW53" s="286" t="s">
        <v>933</v>
      </c>
      <c r="CGX53" s="286" t="s">
        <v>984</v>
      </c>
      <c r="CGY53" s="285" t="s">
        <v>985</v>
      </c>
      <c r="CGZ53" s="285" t="s">
        <v>986</v>
      </c>
      <c r="CHA53" s="294" t="s">
        <v>982</v>
      </c>
      <c r="CHB53" s="294" t="s">
        <v>987</v>
      </c>
      <c r="CHC53" s="284">
        <v>90000000</v>
      </c>
      <c r="CHD53" s="285" t="s">
        <v>150</v>
      </c>
      <c r="CHE53" s="286" t="s">
        <v>933</v>
      </c>
      <c r="CHF53" s="286" t="s">
        <v>984</v>
      </c>
      <c r="CHG53" s="285" t="s">
        <v>985</v>
      </c>
      <c r="CHH53" s="285" t="s">
        <v>986</v>
      </c>
      <c r="CHI53" s="294" t="s">
        <v>982</v>
      </c>
      <c r="CHJ53" s="294" t="s">
        <v>987</v>
      </c>
      <c r="CHK53" s="284">
        <v>90000000</v>
      </c>
      <c r="CHL53" s="285" t="s">
        <v>150</v>
      </c>
      <c r="CHM53" s="286" t="s">
        <v>933</v>
      </c>
      <c r="CHN53" s="286" t="s">
        <v>984</v>
      </c>
      <c r="CHO53" s="285" t="s">
        <v>985</v>
      </c>
      <c r="CHP53" s="285" t="s">
        <v>986</v>
      </c>
      <c r="CHQ53" s="294" t="s">
        <v>982</v>
      </c>
      <c r="CHR53" s="294" t="s">
        <v>987</v>
      </c>
      <c r="CHS53" s="284">
        <v>90000000</v>
      </c>
      <c r="CHT53" s="285" t="s">
        <v>150</v>
      </c>
      <c r="CHU53" s="286" t="s">
        <v>933</v>
      </c>
      <c r="CHV53" s="286" t="s">
        <v>984</v>
      </c>
      <c r="CHW53" s="285" t="s">
        <v>985</v>
      </c>
      <c r="CHX53" s="285" t="s">
        <v>986</v>
      </c>
      <c r="CHY53" s="294" t="s">
        <v>982</v>
      </c>
      <c r="CHZ53" s="294" t="s">
        <v>987</v>
      </c>
      <c r="CIA53" s="284">
        <v>90000000</v>
      </c>
      <c r="CIB53" s="285" t="s">
        <v>150</v>
      </c>
      <c r="CIC53" s="286" t="s">
        <v>933</v>
      </c>
      <c r="CID53" s="286" t="s">
        <v>984</v>
      </c>
      <c r="CIE53" s="285" t="s">
        <v>985</v>
      </c>
      <c r="CIF53" s="285" t="s">
        <v>986</v>
      </c>
      <c r="CIG53" s="294" t="s">
        <v>982</v>
      </c>
      <c r="CIH53" s="294" t="s">
        <v>987</v>
      </c>
      <c r="CII53" s="284">
        <v>90000000</v>
      </c>
      <c r="CIJ53" s="285" t="s">
        <v>150</v>
      </c>
      <c r="CIK53" s="286" t="s">
        <v>933</v>
      </c>
      <c r="CIL53" s="286" t="s">
        <v>984</v>
      </c>
      <c r="CIM53" s="285" t="s">
        <v>985</v>
      </c>
      <c r="CIN53" s="285" t="s">
        <v>986</v>
      </c>
      <c r="CIO53" s="294" t="s">
        <v>982</v>
      </c>
      <c r="CIP53" s="294" t="s">
        <v>987</v>
      </c>
      <c r="CIQ53" s="284">
        <v>90000000</v>
      </c>
      <c r="CIR53" s="285" t="s">
        <v>150</v>
      </c>
      <c r="CIS53" s="286" t="s">
        <v>933</v>
      </c>
      <c r="CIT53" s="286" t="s">
        <v>984</v>
      </c>
      <c r="CIU53" s="285" t="s">
        <v>985</v>
      </c>
      <c r="CIV53" s="285" t="s">
        <v>986</v>
      </c>
      <c r="CIW53" s="294" t="s">
        <v>982</v>
      </c>
      <c r="CIX53" s="294" t="s">
        <v>987</v>
      </c>
      <c r="CIY53" s="284">
        <v>90000000</v>
      </c>
      <c r="CIZ53" s="285" t="s">
        <v>150</v>
      </c>
      <c r="CJA53" s="286" t="s">
        <v>933</v>
      </c>
      <c r="CJB53" s="286" t="s">
        <v>984</v>
      </c>
      <c r="CJC53" s="285" t="s">
        <v>985</v>
      </c>
      <c r="CJD53" s="285" t="s">
        <v>986</v>
      </c>
      <c r="CJE53" s="294" t="s">
        <v>982</v>
      </c>
      <c r="CJF53" s="294" t="s">
        <v>987</v>
      </c>
      <c r="CJG53" s="284">
        <v>90000000</v>
      </c>
      <c r="CJH53" s="285" t="s">
        <v>150</v>
      </c>
      <c r="CJI53" s="286" t="s">
        <v>933</v>
      </c>
      <c r="CJJ53" s="286" t="s">
        <v>984</v>
      </c>
      <c r="CJK53" s="285" t="s">
        <v>985</v>
      </c>
      <c r="CJL53" s="285" t="s">
        <v>986</v>
      </c>
      <c r="CJM53" s="294" t="s">
        <v>982</v>
      </c>
      <c r="CJN53" s="294" t="s">
        <v>987</v>
      </c>
      <c r="CJO53" s="284">
        <v>90000000</v>
      </c>
      <c r="CJP53" s="285" t="s">
        <v>150</v>
      </c>
      <c r="CJQ53" s="286" t="s">
        <v>933</v>
      </c>
      <c r="CJR53" s="286" t="s">
        <v>984</v>
      </c>
      <c r="CJS53" s="285" t="s">
        <v>985</v>
      </c>
      <c r="CJT53" s="285" t="s">
        <v>986</v>
      </c>
      <c r="CJU53" s="294" t="s">
        <v>982</v>
      </c>
      <c r="CJV53" s="294" t="s">
        <v>987</v>
      </c>
      <c r="CJW53" s="284">
        <v>90000000</v>
      </c>
      <c r="CJX53" s="285" t="s">
        <v>150</v>
      </c>
      <c r="CJY53" s="286" t="s">
        <v>933</v>
      </c>
      <c r="CJZ53" s="286" t="s">
        <v>984</v>
      </c>
      <c r="CKA53" s="285" t="s">
        <v>985</v>
      </c>
      <c r="CKB53" s="285" t="s">
        <v>986</v>
      </c>
      <c r="CKC53" s="294" t="s">
        <v>982</v>
      </c>
      <c r="CKD53" s="294" t="s">
        <v>987</v>
      </c>
      <c r="CKE53" s="284">
        <v>90000000</v>
      </c>
      <c r="CKF53" s="285" t="s">
        <v>150</v>
      </c>
      <c r="CKG53" s="286" t="s">
        <v>933</v>
      </c>
      <c r="CKH53" s="286" t="s">
        <v>984</v>
      </c>
      <c r="CKI53" s="285" t="s">
        <v>985</v>
      </c>
      <c r="CKJ53" s="285" t="s">
        <v>986</v>
      </c>
      <c r="CKK53" s="294" t="s">
        <v>982</v>
      </c>
      <c r="CKL53" s="294" t="s">
        <v>987</v>
      </c>
      <c r="CKM53" s="284">
        <v>90000000</v>
      </c>
      <c r="CKN53" s="285" t="s">
        <v>150</v>
      </c>
      <c r="CKO53" s="286" t="s">
        <v>933</v>
      </c>
      <c r="CKP53" s="286" t="s">
        <v>984</v>
      </c>
      <c r="CKQ53" s="285" t="s">
        <v>985</v>
      </c>
      <c r="CKR53" s="285" t="s">
        <v>986</v>
      </c>
      <c r="CKS53" s="294" t="s">
        <v>982</v>
      </c>
      <c r="CKT53" s="294" t="s">
        <v>987</v>
      </c>
      <c r="CKU53" s="284">
        <v>90000000</v>
      </c>
      <c r="CKV53" s="285" t="s">
        <v>150</v>
      </c>
      <c r="CKW53" s="286" t="s">
        <v>933</v>
      </c>
      <c r="CKX53" s="286" t="s">
        <v>984</v>
      </c>
      <c r="CKY53" s="285" t="s">
        <v>985</v>
      </c>
      <c r="CKZ53" s="285" t="s">
        <v>986</v>
      </c>
      <c r="CLA53" s="294" t="s">
        <v>982</v>
      </c>
      <c r="CLB53" s="294" t="s">
        <v>987</v>
      </c>
      <c r="CLC53" s="284">
        <v>90000000</v>
      </c>
      <c r="CLD53" s="285" t="s">
        <v>150</v>
      </c>
      <c r="CLE53" s="286" t="s">
        <v>933</v>
      </c>
      <c r="CLF53" s="286" t="s">
        <v>984</v>
      </c>
      <c r="CLG53" s="285" t="s">
        <v>985</v>
      </c>
      <c r="CLH53" s="285" t="s">
        <v>986</v>
      </c>
      <c r="CLI53" s="294" t="s">
        <v>982</v>
      </c>
      <c r="CLJ53" s="294" t="s">
        <v>987</v>
      </c>
      <c r="CLK53" s="284">
        <v>90000000</v>
      </c>
      <c r="CLL53" s="285" t="s">
        <v>150</v>
      </c>
      <c r="CLM53" s="286" t="s">
        <v>933</v>
      </c>
      <c r="CLN53" s="286" t="s">
        <v>984</v>
      </c>
      <c r="CLO53" s="285" t="s">
        <v>985</v>
      </c>
      <c r="CLP53" s="285" t="s">
        <v>986</v>
      </c>
      <c r="CLQ53" s="294" t="s">
        <v>982</v>
      </c>
      <c r="CLR53" s="294" t="s">
        <v>987</v>
      </c>
      <c r="CLS53" s="284">
        <v>90000000</v>
      </c>
      <c r="CLT53" s="285" t="s">
        <v>150</v>
      </c>
      <c r="CLU53" s="286" t="s">
        <v>933</v>
      </c>
      <c r="CLV53" s="286" t="s">
        <v>984</v>
      </c>
      <c r="CLW53" s="285" t="s">
        <v>985</v>
      </c>
      <c r="CLX53" s="285" t="s">
        <v>986</v>
      </c>
      <c r="CLY53" s="294" t="s">
        <v>982</v>
      </c>
      <c r="CLZ53" s="294" t="s">
        <v>987</v>
      </c>
      <c r="CMA53" s="284">
        <v>90000000</v>
      </c>
      <c r="CMB53" s="285" t="s">
        <v>150</v>
      </c>
      <c r="CMC53" s="286" t="s">
        <v>933</v>
      </c>
      <c r="CMD53" s="286" t="s">
        <v>984</v>
      </c>
      <c r="CME53" s="285" t="s">
        <v>985</v>
      </c>
      <c r="CMF53" s="285" t="s">
        <v>986</v>
      </c>
      <c r="CMG53" s="294" t="s">
        <v>982</v>
      </c>
      <c r="CMH53" s="294" t="s">
        <v>987</v>
      </c>
      <c r="CMI53" s="284">
        <v>90000000</v>
      </c>
      <c r="CMJ53" s="285" t="s">
        <v>150</v>
      </c>
      <c r="CMK53" s="286" t="s">
        <v>933</v>
      </c>
      <c r="CML53" s="286" t="s">
        <v>984</v>
      </c>
      <c r="CMM53" s="285" t="s">
        <v>985</v>
      </c>
      <c r="CMN53" s="285" t="s">
        <v>986</v>
      </c>
      <c r="CMO53" s="294" t="s">
        <v>982</v>
      </c>
      <c r="CMP53" s="294" t="s">
        <v>987</v>
      </c>
      <c r="CMQ53" s="284">
        <v>90000000</v>
      </c>
      <c r="CMR53" s="285" t="s">
        <v>150</v>
      </c>
      <c r="CMS53" s="286" t="s">
        <v>933</v>
      </c>
      <c r="CMT53" s="286" t="s">
        <v>984</v>
      </c>
      <c r="CMU53" s="285" t="s">
        <v>985</v>
      </c>
      <c r="CMV53" s="285" t="s">
        <v>986</v>
      </c>
      <c r="CMW53" s="294" t="s">
        <v>982</v>
      </c>
      <c r="CMX53" s="294" t="s">
        <v>987</v>
      </c>
      <c r="CMY53" s="284">
        <v>90000000</v>
      </c>
      <c r="CMZ53" s="285" t="s">
        <v>150</v>
      </c>
      <c r="CNA53" s="286" t="s">
        <v>933</v>
      </c>
      <c r="CNB53" s="286" t="s">
        <v>984</v>
      </c>
      <c r="CNC53" s="285" t="s">
        <v>985</v>
      </c>
      <c r="CND53" s="285" t="s">
        <v>986</v>
      </c>
      <c r="CNE53" s="294" t="s">
        <v>982</v>
      </c>
      <c r="CNF53" s="294" t="s">
        <v>987</v>
      </c>
      <c r="CNG53" s="284">
        <v>90000000</v>
      </c>
      <c r="CNH53" s="285" t="s">
        <v>150</v>
      </c>
      <c r="CNI53" s="286" t="s">
        <v>933</v>
      </c>
      <c r="CNJ53" s="286" t="s">
        <v>984</v>
      </c>
      <c r="CNK53" s="285" t="s">
        <v>985</v>
      </c>
      <c r="CNL53" s="285" t="s">
        <v>986</v>
      </c>
      <c r="CNM53" s="294" t="s">
        <v>982</v>
      </c>
      <c r="CNN53" s="294" t="s">
        <v>987</v>
      </c>
      <c r="CNO53" s="284">
        <v>90000000</v>
      </c>
      <c r="CNP53" s="285" t="s">
        <v>150</v>
      </c>
      <c r="CNQ53" s="286" t="s">
        <v>933</v>
      </c>
      <c r="CNR53" s="286" t="s">
        <v>984</v>
      </c>
      <c r="CNS53" s="285" t="s">
        <v>985</v>
      </c>
      <c r="CNT53" s="285" t="s">
        <v>986</v>
      </c>
      <c r="CNU53" s="294" t="s">
        <v>982</v>
      </c>
      <c r="CNV53" s="294" t="s">
        <v>987</v>
      </c>
      <c r="CNW53" s="284">
        <v>90000000</v>
      </c>
      <c r="CNX53" s="285" t="s">
        <v>150</v>
      </c>
      <c r="CNY53" s="286" t="s">
        <v>933</v>
      </c>
      <c r="CNZ53" s="286" t="s">
        <v>984</v>
      </c>
      <c r="COA53" s="285" t="s">
        <v>985</v>
      </c>
      <c r="COB53" s="285" t="s">
        <v>986</v>
      </c>
      <c r="COC53" s="294" t="s">
        <v>982</v>
      </c>
      <c r="COD53" s="294" t="s">
        <v>987</v>
      </c>
      <c r="COE53" s="284">
        <v>90000000</v>
      </c>
      <c r="COF53" s="285" t="s">
        <v>150</v>
      </c>
      <c r="COG53" s="286" t="s">
        <v>933</v>
      </c>
      <c r="COH53" s="286" t="s">
        <v>984</v>
      </c>
      <c r="COI53" s="285" t="s">
        <v>985</v>
      </c>
      <c r="COJ53" s="285" t="s">
        <v>986</v>
      </c>
      <c r="COK53" s="294" t="s">
        <v>982</v>
      </c>
      <c r="COL53" s="294" t="s">
        <v>987</v>
      </c>
      <c r="COM53" s="284">
        <v>90000000</v>
      </c>
      <c r="CON53" s="285" t="s">
        <v>150</v>
      </c>
      <c r="COO53" s="286" t="s">
        <v>933</v>
      </c>
      <c r="COP53" s="286" t="s">
        <v>984</v>
      </c>
      <c r="COQ53" s="285" t="s">
        <v>985</v>
      </c>
      <c r="COR53" s="285" t="s">
        <v>986</v>
      </c>
      <c r="COS53" s="294" t="s">
        <v>982</v>
      </c>
      <c r="COT53" s="294" t="s">
        <v>987</v>
      </c>
      <c r="COU53" s="284">
        <v>90000000</v>
      </c>
      <c r="COV53" s="285" t="s">
        <v>150</v>
      </c>
      <c r="COW53" s="286" t="s">
        <v>933</v>
      </c>
      <c r="COX53" s="286" t="s">
        <v>984</v>
      </c>
      <c r="COY53" s="285" t="s">
        <v>985</v>
      </c>
      <c r="COZ53" s="285" t="s">
        <v>986</v>
      </c>
      <c r="CPA53" s="294" t="s">
        <v>982</v>
      </c>
      <c r="CPB53" s="294" t="s">
        <v>987</v>
      </c>
      <c r="CPC53" s="284">
        <v>90000000</v>
      </c>
      <c r="CPD53" s="285" t="s">
        <v>150</v>
      </c>
      <c r="CPE53" s="286" t="s">
        <v>933</v>
      </c>
      <c r="CPF53" s="286" t="s">
        <v>984</v>
      </c>
      <c r="CPG53" s="285" t="s">
        <v>985</v>
      </c>
      <c r="CPH53" s="285" t="s">
        <v>986</v>
      </c>
      <c r="CPI53" s="294" t="s">
        <v>982</v>
      </c>
      <c r="CPJ53" s="294" t="s">
        <v>987</v>
      </c>
      <c r="CPK53" s="284">
        <v>90000000</v>
      </c>
      <c r="CPL53" s="285" t="s">
        <v>150</v>
      </c>
      <c r="CPM53" s="286" t="s">
        <v>933</v>
      </c>
      <c r="CPN53" s="286" t="s">
        <v>984</v>
      </c>
      <c r="CPO53" s="285" t="s">
        <v>985</v>
      </c>
      <c r="CPP53" s="285" t="s">
        <v>986</v>
      </c>
      <c r="CPQ53" s="294" t="s">
        <v>982</v>
      </c>
      <c r="CPR53" s="294" t="s">
        <v>987</v>
      </c>
      <c r="CPS53" s="284">
        <v>90000000</v>
      </c>
      <c r="CPT53" s="285" t="s">
        <v>150</v>
      </c>
      <c r="CPU53" s="286" t="s">
        <v>933</v>
      </c>
      <c r="CPV53" s="286" t="s">
        <v>984</v>
      </c>
      <c r="CPW53" s="285" t="s">
        <v>985</v>
      </c>
      <c r="CPX53" s="285" t="s">
        <v>986</v>
      </c>
      <c r="CPY53" s="294" t="s">
        <v>982</v>
      </c>
      <c r="CPZ53" s="294" t="s">
        <v>987</v>
      </c>
      <c r="CQA53" s="284">
        <v>90000000</v>
      </c>
      <c r="CQB53" s="285" t="s">
        <v>150</v>
      </c>
      <c r="CQC53" s="286" t="s">
        <v>933</v>
      </c>
      <c r="CQD53" s="286" t="s">
        <v>984</v>
      </c>
      <c r="CQE53" s="285" t="s">
        <v>985</v>
      </c>
      <c r="CQF53" s="285" t="s">
        <v>986</v>
      </c>
      <c r="CQG53" s="294" t="s">
        <v>982</v>
      </c>
      <c r="CQH53" s="294" t="s">
        <v>987</v>
      </c>
      <c r="CQI53" s="284">
        <v>90000000</v>
      </c>
      <c r="CQJ53" s="285" t="s">
        <v>150</v>
      </c>
      <c r="CQK53" s="286" t="s">
        <v>933</v>
      </c>
      <c r="CQL53" s="286" t="s">
        <v>984</v>
      </c>
      <c r="CQM53" s="285" t="s">
        <v>985</v>
      </c>
      <c r="CQN53" s="285" t="s">
        <v>986</v>
      </c>
      <c r="CQO53" s="294" t="s">
        <v>982</v>
      </c>
      <c r="CQP53" s="294" t="s">
        <v>987</v>
      </c>
      <c r="CQQ53" s="284">
        <v>90000000</v>
      </c>
      <c r="CQR53" s="285" t="s">
        <v>150</v>
      </c>
      <c r="CQS53" s="286" t="s">
        <v>933</v>
      </c>
      <c r="CQT53" s="286" t="s">
        <v>984</v>
      </c>
      <c r="CQU53" s="285" t="s">
        <v>985</v>
      </c>
      <c r="CQV53" s="285" t="s">
        <v>986</v>
      </c>
      <c r="CQW53" s="294" t="s">
        <v>982</v>
      </c>
      <c r="CQX53" s="294" t="s">
        <v>987</v>
      </c>
      <c r="CQY53" s="284">
        <v>90000000</v>
      </c>
      <c r="CQZ53" s="285" t="s">
        <v>150</v>
      </c>
      <c r="CRA53" s="286" t="s">
        <v>933</v>
      </c>
      <c r="CRB53" s="286" t="s">
        <v>984</v>
      </c>
      <c r="CRC53" s="285" t="s">
        <v>985</v>
      </c>
      <c r="CRD53" s="285" t="s">
        <v>986</v>
      </c>
      <c r="CRE53" s="294" t="s">
        <v>982</v>
      </c>
      <c r="CRF53" s="294" t="s">
        <v>987</v>
      </c>
      <c r="CRG53" s="284">
        <v>90000000</v>
      </c>
      <c r="CRH53" s="285" t="s">
        <v>150</v>
      </c>
      <c r="CRI53" s="286" t="s">
        <v>933</v>
      </c>
      <c r="CRJ53" s="286" t="s">
        <v>984</v>
      </c>
      <c r="CRK53" s="285" t="s">
        <v>985</v>
      </c>
      <c r="CRL53" s="285" t="s">
        <v>986</v>
      </c>
      <c r="CRM53" s="294" t="s">
        <v>982</v>
      </c>
      <c r="CRN53" s="294" t="s">
        <v>987</v>
      </c>
      <c r="CRO53" s="284">
        <v>90000000</v>
      </c>
      <c r="CRP53" s="285" t="s">
        <v>150</v>
      </c>
      <c r="CRQ53" s="286" t="s">
        <v>933</v>
      </c>
      <c r="CRR53" s="286" t="s">
        <v>984</v>
      </c>
      <c r="CRS53" s="285" t="s">
        <v>985</v>
      </c>
      <c r="CRT53" s="285" t="s">
        <v>986</v>
      </c>
      <c r="CRU53" s="294" t="s">
        <v>982</v>
      </c>
      <c r="CRV53" s="294" t="s">
        <v>987</v>
      </c>
      <c r="CRW53" s="284">
        <v>90000000</v>
      </c>
      <c r="CRX53" s="285" t="s">
        <v>150</v>
      </c>
      <c r="CRY53" s="286" t="s">
        <v>933</v>
      </c>
      <c r="CRZ53" s="286" t="s">
        <v>984</v>
      </c>
      <c r="CSA53" s="285" t="s">
        <v>985</v>
      </c>
      <c r="CSB53" s="285" t="s">
        <v>986</v>
      </c>
      <c r="CSC53" s="294" t="s">
        <v>982</v>
      </c>
      <c r="CSD53" s="294" t="s">
        <v>987</v>
      </c>
      <c r="CSE53" s="284">
        <v>90000000</v>
      </c>
      <c r="CSF53" s="285" t="s">
        <v>150</v>
      </c>
      <c r="CSG53" s="286" t="s">
        <v>933</v>
      </c>
      <c r="CSH53" s="286" t="s">
        <v>984</v>
      </c>
      <c r="CSI53" s="285" t="s">
        <v>985</v>
      </c>
      <c r="CSJ53" s="285" t="s">
        <v>986</v>
      </c>
      <c r="CSK53" s="294" t="s">
        <v>982</v>
      </c>
      <c r="CSL53" s="294" t="s">
        <v>987</v>
      </c>
      <c r="CSM53" s="284">
        <v>90000000</v>
      </c>
      <c r="CSN53" s="285" t="s">
        <v>150</v>
      </c>
      <c r="CSO53" s="286" t="s">
        <v>933</v>
      </c>
      <c r="CSP53" s="286" t="s">
        <v>984</v>
      </c>
      <c r="CSQ53" s="285" t="s">
        <v>985</v>
      </c>
      <c r="CSR53" s="285" t="s">
        <v>986</v>
      </c>
      <c r="CSS53" s="294" t="s">
        <v>982</v>
      </c>
      <c r="CST53" s="294" t="s">
        <v>987</v>
      </c>
      <c r="CSU53" s="284">
        <v>90000000</v>
      </c>
      <c r="CSV53" s="285" t="s">
        <v>150</v>
      </c>
      <c r="CSW53" s="286" t="s">
        <v>933</v>
      </c>
      <c r="CSX53" s="286" t="s">
        <v>984</v>
      </c>
      <c r="CSY53" s="285" t="s">
        <v>985</v>
      </c>
      <c r="CSZ53" s="285" t="s">
        <v>986</v>
      </c>
      <c r="CTA53" s="294" t="s">
        <v>982</v>
      </c>
      <c r="CTB53" s="294" t="s">
        <v>987</v>
      </c>
      <c r="CTC53" s="284">
        <v>90000000</v>
      </c>
      <c r="CTD53" s="285" t="s">
        <v>150</v>
      </c>
      <c r="CTE53" s="286" t="s">
        <v>933</v>
      </c>
      <c r="CTF53" s="286" t="s">
        <v>984</v>
      </c>
      <c r="CTG53" s="285" t="s">
        <v>985</v>
      </c>
      <c r="CTH53" s="285" t="s">
        <v>986</v>
      </c>
      <c r="CTI53" s="294" t="s">
        <v>982</v>
      </c>
      <c r="CTJ53" s="294" t="s">
        <v>987</v>
      </c>
      <c r="CTK53" s="284">
        <v>90000000</v>
      </c>
      <c r="CTL53" s="285" t="s">
        <v>150</v>
      </c>
      <c r="CTM53" s="286" t="s">
        <v>933</v>
      </c>
      <c r="CTN53" s="286" t="s">
        <v>984</v>
      </c>
      <c r="CTO53" s="285" t="s">
        <v>985</v>
      </c>
      <c r="CTP53" s="285" t="s">
        <v>986</v>
      </c>
      <c r="CTQ53" s="294" t="s">
        <v>982</v>
      </c>
      <c r="CTR53" s="294" t="s">
        <v>987</v>
      </c>
      <c r="CTS53" s="284">
        <v>90000000</v>
      </c>
      <c r="CTT53" s="285" t="s">
        <v>150</v>
      </c>
      <c r="CTU53" s="286" t="s">
        <v>933</v>
      </c>
      <c r="CTV53" s="286" t="s">
        <v>984</v>
      </c>
      <c r="CTW53" s="285" t="s">
        <v>985</v>
      </c>
      <c r="CTX53" s="285" t="s">
        <v>986</v>
      </c>
      <c r="CTY53" s="294" t="s">
        <v>982</v>
      </c>
      <c r="CTZ53" s="294" t="s">
        <v>987</v>
      </c>
      <c r="CUA53" s="284">
        <v>90000000</v>
      </c>
      <c r="CUB53" s="285" t="s">
        <v>150</v>
      </c>
      <c r="CUC53" s="286" t="s">
        <v>933</v>
      </c>
      <c r="CUD53" s="286" t="s">
        <v>984</v>
      </c>
      <c r="CUE53" s="285" t="s">
        <v>985</v>
      </c>
      <c r="CUF53" s="285" t="s">
        <v>986</v>
      </c>
      <c r="CUG53" s="294" t="s">
        <v>982</v>
      </c>
      <c r="CUH53" s="294" t="s">
        <v>987</v>
      </c>
      <c r="CUI53" s="284">
        <v>90000000</v>
      </c>
      <c r="CUJ53" s="285" t="s">
        <v>150</v>
      </c>
      <c r="CUK53" s="286" t="s">
        <v>933</v>
      </c>
      <c r="CUL53" s="286" t="s">
        <v>984</v>
      </c>
      <c r="CUM53" s="285" t="s">
        <v>985</v>
      </c>
      <c r="CUN53" s="285" t="s">
        <v>986</v>
      </c>
      <c r="CUO53" s="294" t="s">
        <v>982</v>
      </c>
      <c r="CUP53" s="294" t="s">
        <v>987</v>
      </c>
      <c r="CUQ53" s="284">
        <v>90000000</v>
      </c>
      <c r="CUR53" s="285" t="s">
        <v>150</v>
      </c>
      <c r="CUS53" s="286" t="s">
        <v>933</v>
      </c>
      <c r="CUT53" s="286" t="s">
        <v>984</v>
      </c>
      <c r="CUU53" s="285" t="s">
        <v>985</v>
      </c>
      <c r="CUV53" s="285" t="s">
        <v>986</v>
      </c>
      <c r="CUW53" s="294" t="s">
        <v>982</v>
      </c>
      <c r="CUX53" s="294" t="s">
        <v>987</v>
      </c>
      <c r="CUY53" s="284">
        <v>90000000</v>
      </c>
      <c r="CUZ53" s="285" t="s">
        <v>150</v>
      </c>
      <c r="CVA53" s="286" t="s">
        <v>933</v>
      </c>
      <c r="CVB53" s="286" t="s">
        <v>984</v>
      </c>
      <c r="CVC53" s="285" t="s">
        <v>985</v>
      </c>
      <c r="CVD53" s="285" t="s">
        <v>986</v>
      </c>
      <c r="CVE53" s="294" t="s">
        <v>982</v>
      </c>
      <c r="CVF53" s="294" t="s">
        <v>987</v>
      </c>
      <c r="CVG53" s="284">
        <v>90000000</v>
      </c>
      <c r="CVH53" s="285" t="s">
        <v>150</v>
      </c>
      <c r="CVI53" s="286" t="s">
        <v>933</v>
      </c>
      <c r="CVJ53" s="286" t="s">
        <v>984</v>
      </c>
      <c r="CVK53" s="285" t="s">
        <v>985</v>
      </c>
      <c r="CVL53" s="285" t="s">
        <v>986</v>
      </c>
      <c r="CVM53" s="294" t="s">
        <v>982</v>
      </c>
      <c r="CVN53" s="294" t="s">
        <v>987</v>
      </c>
      <c r="CVO53" s="284">
        <v>90000000</v>
      </c>
      <c r="CVP53" s="285" t="s">
        <v>150</v>
      </c>
      <c r="CVQ53" s="286" t="s">
        <v>933</v>
      </c>
      <c r="CVR53" s="286" t="s">
        <v>984</v>
      </c>
      <c r="CVS53" s="285" t="s">
        <v>985</v>
      </c>
      <c r="CVT53" s="285" t="s">
        <v>986</v>
      </c>
      <c r="CVU53" s="294" t="s">
        <v>982</v>
      </c>
      <c r="CVV53" s="294" t="s">
        <v>987</v>
      </c>
      <c r="CVW53" s="284">
        <v>90000000</v>
      </c>
      <c r="CVX53" s="285" t="s">
        <v>150</v>
      </c>
      <c r="CVY53" s="286" t="s">
        <v>933</v>
      </c>
      <c r="CVZ53" s="286" t="s">
        <v>984</v>
      </c>
      <c r="CWA53" s="285" t="s">
        <v>985</v>
      </c>
      <c r="CWB53" s="285" t="s">
        <v>986</v>
      </c>
      <c r="CWC53" s="294" t="s">
        <v>982</v>
      </c>
      <c r="CWD53" s="294" t="s">
        <v>987</v>
      </c>
      <c r="CWE53" s="284">
        <v>90000000</v>
      </c>
      <c r="CWF53" s="285" t="s">
        <v>150</v>
      </c>
      <c r="CWG53" s="286" t="s">
        <v>933</v>
      </c>
      <c r="CWH53" s="286" t="s">
        <v>984</v>
      </c>
      <c r="CWI53" s="285" t="s">
        <v>985</v>
      </c>
      <c r="CWJ53" s="285" t="s">
        <v>986</v>
      </c>
      <c r="CWK53" s="294" t="s">
        <v>982</v>
      </c>
      <c r="CWL53" s="294" t="s">
        <v>987</v>
      </c>
      <c r="CWM53" s="284">
        <v>90000000</v>
      </c>
      <c r="CWN53" s="285" t="s">
        <v>150</v>
      </c>
      <c r="CWO53" s="286" t="s">
        <v>933</v>
      </c>
      <c r="CWP53" s="286" t="s">
        <v>984</v>
      </c>
      <c r="CWQ53" s="285" t="s">
        <v>985</v>
      </c>
      <c r="CWR53" s="285" t="s">
        <v>986</v>
      </c>
      <c r="CWS53" s="294" t="s">
        <v>982</v>
      </c>
      <c r="CWT53" s="294" t="s">
        <v>987</v>
      </c>
      <c r="CWU53" s="284">
        <v>90000000</v>
      </c>
      <c r="CWV53" s="285" t="s">
        <v>150</v>
      </c>
      <c r="CWW53" s="286" t="s">
        <v>933</v>
      </c>
      <c r="CWX53" s="286" t="s">
        <v>984</v>
      </c>
      <c r="CWY53" s="285" t="s">
        <v>985</v>
      </c>
      <c r="CWZ53" s="285" t="s">
        <v>986</v>
      </c>
      <c r="CXA53" s="294" t="s">
        <v>982</v>
      </c>
      <c r="CXB53" s="294" t="s">
        <v>987</v>
      </c>
      <c r="CXC53" s="284">
        <v>90000000</v>
      </c>
      <c r="CXD53" s="285" t="s">
        <v>150</v>
      </c>
      <c r="CXE53" s="286" t="s">
        <v>933</v>
      </c>
      <c r="CXF53" s="286" t="s">
        <v>984</v>
      </c>
      <c r="CXG53" s="285" t="s">
        <v>985</v>
      </c>
      <c r="CXH53" s="285" t="s">
        <v>986</v>
      </c>
      <c r="CXI53" s="294" t="s">
        <v>982</v>
      </c>
      <c r="CXJ53" s="294" t="s">
        <v>987</v>
      </c>
      <c r="CXK53" s="284">
        <v>90000000</v>
      </c>
      <c r="CXL53" s="285" t="s">
        <v>150</v>
      </c>
      <c r="CXM53" s="286" t="s">
        <v>933</v>
      </c>
      <c r="CXN53" s="286" t="s">
        <v>984</v>
      </c>
      <c r="CXO53" s="285" t="s">
        <v>985</v>
      </c>
      <c r="CXP53" s="285" t="s">
        <v>986</v>
      </c>
      <c r="CXQ53" s="294" t="s">
        <v>982</v>
      </c>
      <c r="CXR53" s="294" t="s">
        <v>987</v>
      </c>
      <c r="CXS53" s="284">
        <v>90000000</v>
      </c>
      <c r="CXT53" s="285" t="s">
        <v>150</v>
      </c>
      <c r="CXU53" s="286" t="s">
        <v>933</v>
      </c>
      <c r="CXV53" s="286" t="s">
        <v>984</v>
      </c>
      <c r="CXW53" s="285" t="s">
        <v>985</v>
      </c>
      <c r="CXX53" s="285" t="s">
        <v>986</v>
      </c>
      <c r="CXY53" s="294" t="s">
        <v>982</v>
      </c>
      <c r="CXZ53" s="294" t="s">
        <v>987</v>
      </c>
      <c r="CYA53" s="284">
        <v>90000000</v>
      </c>
      <c r="CYB53" s="285" t="s">
        <v>150</v>
      </c>
      <c r="CYC53" s="286" t="s">
        <v>933</v>
      </c>
      <c r="CYD53" s="286" t="s">
        <v>984</v>
      </c>
      <c r="CYE53" s="285" t="s">
        <v>985</v>
      </c>
      <c r="CYF53" s="285" t="s">
        <v>986</v>
      </c>
      <c r="CYG53" s="294" t="s">
        <v>982</v>
      </c>
      <c r="CYH53" s="294" t="s">
        <v>987</v>
      </c>
      <c r="CYI53" s="284">
        <v>90000000</v>
      </c>
      <c r="CYJ53" s="285" t="s">
        <v>150</v>
      </c>
      <c r="CYK53" s="286" t="s">
        <v>933</v>
      </c>
      <c r="CYL53" s="286" t="s">
        <v>984</v>
      </c>
      <c r="CYM53" s="285" t="s">
        <v>985</v>
      </c>
      <c r="CYN53" s="285" t="s">
        <v>986</v>
      </c>
      <c r="CYO53" s="294" t="s">
        <v>982</v>
      </c>
      <c r="CYP53" s="294" t="s">
        <v>987</v>
      </c>
      <c r="CYQ53" s="284">
        <v>90000000</v>
      </c>
      <c r="CYR53" s="285" t="s">
        <v>150</v>
      </c>
      <c r="CYS53" s="286" t="s">
        <v>933</v>
      </c>
      <c r="CYT53" s="286" t="s">
        <v>984</v>
      </c>
      <c r="CYU53" s="285" t="s">
        <v>985</v>
      </c>
      <c r="CYV53" s="285" t="s">
        <v>986</v>
      </c>
      <c r="CYW53" s="294" t="s">
        <v>982</v>
      </c>
      <c r="CYX53" s="294" t="s">
        <v>987</v>
      </c>
      <c r="CYY53" s="284">
        <v>90000000</v>
      </c>
      <c r="CYZ53" s="285" t="s">
        <v>150</v>
      </c>
      <c r="CZA53" s="286" t="s">
        <v>933</v>
      </c>
      <c r="CZB53" s="286" t="s">
        <v>984</v>
      </c>
      <c r="CZC53" s="285" t="s">
        <v>985</v>
      </c>
      <c r="CZD53" s="285" t="s">
        <v>986</v>
      </c>
      <c r="CZE53" s="294" t="s">
        <v>982</v>
      </c>
      <c r="CZF53" s="294" t="s">
        <v>987</v>
      </c>
      <c r="CZG53" s="284">
        <v>90000000</v>
      </c>
      <c r="CZH53" s="285" t="s">
        <v>150</v>
      </c>
      <c r="CZI53" s="286" t="s">
        <v>933</v>
      </c>
      <c r="CZJ53" s="286" t="s">
        <v>984</v>
      </c>
      <c r="CZK53" s="285" t="s">
        <v>985</v>
      </c>
      <c r="CZL53" s="285" t="s">
        <v>986</v>
      </c>
      <c r="CZM53" s="294" t="s">
        <v>982</v>
      </c>
      <c r="CZN53" s="294" t="s">
        <v>987</v>
      </c>
      <c r="CZO53" s="284">
        <v>90000000</v>
      </c>
      <c r="CZP53" s="285" t="s">
        <v>150</v>
      </c>
      <c r="CZQ53" s="286" t="s">
        <v>933</v>
      </c>
      <c r="CZR53" s="286" t="s">
        <v>984</v>
      </c>
      <c r="CZS53" s="285" t="s">
        <v>985</v>
      </c>
      <c r="CZT53" s="285" t="s">
        <v>986</v>
      </c>
      <c r="CZU53" s="294" t="s">
        <v>982</v>
      </c>
      <c r="CZV53" s="294" t="s">
        <v>987</v>
      </c>
      <c r="CZW53" s="284">
        <v>90000000</v>
      </c>
      <c r="CZX53" s="285" t="s">
        <v>150</v>
      </c>
      <c r="CZY53" s="286" t="s">
        <v>933</v>
      </c>
      <c r="CZZ53" s="286" t="s">
        <v>984</v>
      </c>
      <c r="DAA53" s="285" t="s">
        <v>985</v>
      </c>
      <c r="DAB53" s="285" t="s">
        <v>986</v>
      </c>
      <c r="DAC53" s="294" t="s">
        <v>982</v>
      </c>
      <c r="DAD53" s="294" t="s">
        <v>987</v>
      </c>
      <c r="DAE53" s="284">
        <v>90000000</v>
      </c>
      <c r="DAF53" s="285" t="s">
        <v>150</v>
      </c>
      <c r="DAG53" s="286" t="s">
        <v>933</v>
      </c>
      <c r="DAH53" s="286" t="s">
        <v>984</v>
      </c>
      <c r="DAI53" s="285" t="s">
        <v>985</v>
      </c>
      <c r="DAJ53" s="285" t="s">
        <v>986</v>
      </c>
      <c r="DAK53" s="294" t="s">
        <v>982</v>
      </c>
      <c r="DAL53" s="294" t="s">
        <v>987</v>
      </c>
      <c r="DAM53" s="284">
        <v>90000000</v>
      </c>
      <c r="DAN53" s="285" t="s">
        <v>150</v>
      </c>
      <c r="DAO53" s="286" t="s">
        <v>933</v>
      </c>
      <c r="DAP53" s="286" t="s">
        <v>984</v>
      </c>
      <c r="DAQ53" s="285" t="s">
        <v>985</v>
      </c>
      <c r="DAR53" s="285" t="s">
        <v>986</v>
      </c>
      <c r="DAS53" s="294" t="s">
        <v>982</v>
      </c>
      <c r="DAT53" s="294" t="s">
        <v>987</v>
      </c>
      <c r="DAU53" s="284">
        <v>90000000</v>
      </c>
      <c r="DAV53" s="285" t="s">
        <v>150</v>
      </c>
      <c r="DAW53" s="286" t="s">
        <v>933</v>
      </c>
      <c r="DAX53" s="286" t="s">
        <v>984</v>
      </c>
      <c r="DAY53" s="285" t="s">
        <v>985</v>
      </c>
      <c r="DAZ53" s="285" t="s">
        <v>986</v>
      </c>
      <c r="DBA53" s="294" t="s">
        <v>982</v>
      </c>
      <c r="DBB53" s="294" t="s">
        <v>987</v>
      </c>
      <c r="DBC53" s="284">
        <v>90000000</v>
      </c>
      <c r="DBD53" s="285" t="s">
        <v>150</v>
      </c>
      <c r="DBE53" s="286" t="s">
        <v>933</v>
      </c>
      <c r="DBF53" s="286" t="s">
        <v>984</v>
      </c>
      <c r="DBG53" s="285" t="s">
        <v>985</v>
      </c>
      <c r="DBH53" s="285" t="s">
        <v>986</v>
      </c>
      <c r="DBI53" s="294" t="s">
        <v>982</v>
      </c>
      <c r="DBJ53" s="294" t="s">
        <v>987</v>
      </c>
      <c r="DBK53" s="284">
        <v>90000000</v>
      </c>
      <c r="DBL53" s="285" t="s">
        <v>150</v>
      </c>
      <c r="DBM53" s="286" t="s">
        <v>933</v>
      </c>
      <c r="DBN53" s="286" t="s">
        <v>984</v>
      </c>
      <c r="DBO53" s="285" t="s">
        <v>985</v>
      </c>
      <c r="DBP53" s="285" t="s">
        <v>986</v>
      </c>
      <c r="DBQ53" s="294" t="s">
        <v>982</v>
      </c>
      <c r="DBR53" s="294" t="s">
        <v>987</v>
      </c>
      <c r="DBS53" s="284">
        <v>90000000</v>
      </c>
      <c r="DBT53" s="285" t="s">
        <v>150</v>
      </c>
      <c r="DBU53" s="286" t="s">
        <v>933</v>
      </c>
      <c r="DBV53" s="286" t="s">
        <v>984</v>
      </c>
      <c r="DBW53" s="285" t="s">
        <v>985</v>
      </c>
      <c r="DBX53" s="285" t="s">
        <v>986</v>
      </c>
      <c r="DBY53" s="294" t="s">
        <v>982</v>
      </c>
      <c r="DBZ53" s="294" t="s">
        <v>987</v>
      </c>
      <c r="DCA53" s="284">
        <v>90000000</v>
      </c>
      <c r="DCB53" s="285" t="s">
        <v>150</v>
      </c>
      <c r="DCC53" s="286" t="s">
        <v>933</v>
      </c>
      <c r="DCD53" s="286" t="s">
        <v>984</v>
      </c>
      <c r="DCE53" s="285" t="s">
        <v>985</v>
      </c>
      <c r="DCF53" s="285" t="s">
        <v>986</v>
      </c>
      <c r="DCG53" s="294" t="s">
        <v>982</v>
      </c>
      <c r="DCH53" s="294" t="s">
        <v>987</v>
      </c>
      <c r="DCI53" s="284">
        <v>90000000</v>
      </c>
      <c r="DCJ53" s="285" t="s">
        <v>150</v>
      </c>
      <c r="DCK53" s="286" t="s">
        <v>933</v>
      </c>
      <c r="DCL53" s="286" t="s">
        <v>984</v>
      </c>
      <c r="DCM53" s="285" t="s">
        <v>985</v>
      </c>
      <c r="DCN53" s="285" t="s">
        <v>986</v>
      </c>
      <c r="DCO53" s="294" t="s">
        <v>982</v>
      </c>
      <c r="DCP53" s="294" t="s">
        <v>987</v>
      </c>
      <c r="DCQ53" s="284">
        <v>90000000</v>
      </c>
      <c r="DCR53" s="285" t="s">
        <v>150</v>
      </c>
      <c r="DCS53" s="286" t="s">
        <v>933</v>
      </c>
      <c r="DCT53" s="286" t="s">
        <v>984</v>
      </c>
      <c r="DCU53" s="285" t="s">
        <v>985</v>
      </c>
      <c r="DCV53" s="285" t="s">
        <v>986</v>
      </c>
      <c r="DCW53" s="294" t="s">
        <v>982</v>
      </c>
      <c r="DCX53" s="294" t="s">
        <v>987</v>
      </c>
      <c r="DCY53" s="284">
        <v>90000000</v>
      </c>
      <c r="DCZ53" s="285" t="s">
        <v>150</v>
      </c>
      <c r="DDA53" s="286" t="s">
        <v>933</v>
      </c>
      <c r="DDB53" s="286" t="s">
        <v>984</v>
      </c>
      <c r="DDC53" s="285" t="s">
        <v>985</v>
      </c>
      <c r="DDD53" s="285" t="s">
        <v>986</v>
      </c>
      <c r="DDE53" s="294" t="s">
        <v>982</v>
      </c>
      <c r="DDF53" s="294" t="s">
        <v>987</v>
      </c>
      <c r="DDG53" s="284">
        <v>90000000</v>
      </c>
      <c r="DDH53" s="285" t="s">
        <v>150</v>
      </c>
      <c r="DDI53" s="286" t="s">
        <v>933</v>
      </c>
      <c r="DDJ53" s="286" t="s">
        <v>984</v>
      </c>
      <c r="DDK53" s="285" t="s">
        <v>985</v>
      </c>
      <c r="DDL53" s="285" t="s">
        <v>986</v>
      </c>
      <c r="DDM53" s="294" t="s">
        <v>982</v>
      </c>
      <c r="DDN53" s="294" t="s">
        <v>987</v>
      </c>
      <c r="DDO53" s="284">
        <v>90000000</v>
      </c>
      <c r="DDP53" s="285" t="s">
        <v>150</v>
      </c>
      <c r="DDQ53" s="286" t="s">
        <v>933</v>
      </c>
      <c r="DDR53" s="286" t="s">
        <v>984</v>
      </c>
      <c r="DDS53" s="285" t="s">
        <v>985</v>
      </c>
      <c r="DDT53" s="285" t="s">
        <v>986</v>
      </c>
      <c r="DDU53" s="294" t="s">
        <v>982</v>
      </c>
      <c r="DDV53" s="294" t="s">
        <v>987</v>
      </c>
      <c r="DDW53" s="284">
        <v>90000000</v>
      </c>
      <c r="DDX53" s="285" t="s">
        <v>150</v>
      </c>
      <c r="DDY53" s="286" t="s">
        <v>933</v>
      </c>
      <c r="DDZ53" s="286" t="s">
        <v>984</v>
      </c>
      <c r="DEA53" s="285" t="s">
        <v>985</v>
      </c>
      <c r="DEB53" s="285" t="s">
        <v>986</v>
      </c>
      <c r="DEC53" s="294" t="s">
        <v>982</v>
      </c>
      <c r="DED53" s="294" t="s">
        <v>987</v>
      </c>
      <c r="DEE53" s="284">
        <v>90000000</v>
      </c>
      <c r="DEF53" s="285" t="s">
        <v>150</v>
      </c>
      <c r="DEG53" s="286" t="s">
        <v>933</v>
      </c>
      <c r="DEH53" s="286" t="s">
        <v>984</v>
      </c>
      <c r="DEI53" s="285" t="s">
        <v>985</v>
      </c>
      <c r="DEJ53" s="285" t="s">
        <v>986</v>
      </c>
      <c r="DEK53" s="294" t="s">
        <v>982</v>
      </c>
      <c r="DEL53" s="294" t="s">
        <v>987</v>
      </c>
      <c r="DEM53" s="284">
        <v>90000000</v>
      </c>
      <c r="DEN53" s="285" t="s">
        <v>150</v>
      </c>
      <c r="DEO53" s="286" t="s">
        <v>933</v>
      </c>
      <c r="DEP53" s="286" t="s">
        <v>984</v>
      </c>
      <c r="DEQ53" s="285" t="s">
        <v>985</v>
      </c>
      <c r="DER53" s="285" t="s">
        <v>986</v>
      </c>
      <c r="DES53" s="294" t="s">
        <v>982</v>
      </c>
      <c r="DET53" s="294" t="s">
        <v>987</v>
      </c>
      <c r="DEU53" s="284">
        <v>90000000</v>
      </c>
      <c r="DEV53" s="285" t="s">
        <v>150</v>
      </c>
      <c r="DEW53" s="286" t="s">
        <v>933</v>
      </c>
      <c r="DEX53" s="286" t="s">
        <v>984</v>
      </c>
      <c r="DEY53" s="285" t="s">
        <v>985</v>
      </c>
      <c r="DEZ53" s="285" t="s">
        <v>986</v>
      </c>
      <c r="DFA53" s="294" t="s">
        <v>982</v>
      </c>
      <c r="DFB53" s="294" t="s">
        <v>987</v>
      </c>
      <c r="DFC53" s="284">
        <v>90000000</v>
      </c>
      <c r="DFD53" s="285" t="s">
        <v>150</v>
      </c>
      <c r="DFE53" s="286" t="s">
        <v>933</v>
      </c>
      <c r="DFF53" s="286" t="s">
        <v>984</v>
      </c>
      <c r="DFG53" s="285" t="s">
        <v>985</v>
      </c>
      <c r="DFH53" s="285" t="s">
        <v>986</v>
      </c>
      <c r="DFI53" s="294" t="s">
        <v>982</v>
      </c>
      <c r="DFJ53" s="294" t="s">
        <v>987</v>
      </c>
      <c r="DFK53" s="284">
        <v>90000000</v>
      </c>
      <c r="DFL53" s="285" t="s">
        <v>150</v>
      </c>
      <c r="DFM53" s="286" t="s">
        <v>933</v>
      </c>
      <c r="DFN53" s="286" t="s">
        <v>984</v>
      </c>
      <c r="DFO53" s="285" t="s">
        <v>985</v>
      </c>
      <c r="DFP53" s="285" t="s">
        <v>986</v>
      </c>
      <c r="DFQ53" s="294" t="s">
        <v>982</v>
      </c>
      <c r="DFR53" s="294" t="s">
        <v>987</v>
      </c>
      <c r="DFS53" s="284">
        <v>90000000</v>
      </c>
      <c r="DFT53" s="285" t="s">
        <v>150</v>
      </c>
      <c r="DFU53" s="286" t="s">
        <v>933</v>
      </c>
      <c r="DFV53" s="286" t="s">
        <v>984</v>
      </c>
      <c r="DFW53" s="285" t="s">
        <v>985</v>
      </c>
      <c r="DFX53" s="285" t="s">
        <v>986</v>
      </c>
      <c r="DFY53" s="294" t="s">
        <v>982</v>
      </c>
      <c r="DFZ53" s="294" t="s">
        <v>987</v>
      </c>
      <c r="DGA53" s="284">
        <v>90000000</v>
      </c>
      <c r="DGB53" s="285" t="s">
        <v>150</v>
      </c>
      <c r="DGC53" s="286" t="s">
        <v>933</v>
      </c>
      <c r="DGD53" s="286" t="s">
        <v>984</v>
      </c>
      <c r="DGE53" s="285" t="s">
        <v>985</v>
      </c>
      <c r="DGF53" s="285" t="s">
        <v>986</v>
      </c>
      <c r="DGG53" s="294" t="s">
        <v>982</v>
      </c>
      <c r="DGH53" s="294" t="s">
        <v>987</v>
      </c>
      <c r="DGI53" s="284">
        <v>90000000</v>
      </c>
      <c r="DGJ53" s="285" t="s">
        <v>150</v>
      </c>
      <c r="DGK53" s="286" t="s">
        <v>933</v>
      </c>
      <c r="DGL53" s="286" t="s">
        <v>984</v>
      </c>
      <c r="DGM53" s="285" t="s">
        <v>985</v>
      </c>
      <c r="DGN53" s="285" t="s">
        <v>986</v>
      </c>
      <c r="DGO53" s="294" t="s">
        <v>982</v>
      </c>
      <c r="DGP53" s="294" t="s">
        <v>987</v>
      </c>
      <c r="DGQ53" s="284">
        <v>90000000</v>
      </c>
      <c r="DGR53" s="285" t="s">
        <v>150</v>
      </c>
      <c r="DGS53" s="286" t="s">
        <v>933</v>
      </c>
      <c r="DGT53" s="286" t="s">
        <v>984</v>
      </c>
      <c r="DGU53" s="285" t="s">
        <v>985</v>
      </c>
      <c r="DGV53" s="285" t="s">
        <v>986</v>
      </c>
      <c r="DGW53" s="294" t="s">
        <v>982</v>
      </c>
      <c r="DGX53" s="294" t="s">
        <v>987</v>
      </c>
      <c r="DGY53" s="284">
        <v>90000000</v>
      </c>
      <c r="DGZ53" s="285" t="s">
        <v>150</v>
      </c>
      <c r="DHA53" s="286" t="s">
        <v>933</v>
      </c>
      <c r="DHB53" s="286" t="s">
        <v>984</v>
      </c>
      <c r="DHC53" s="285" t="s">
        <v>985</v>
      </c>
      <c r="DHD53" s="285" t="s">
        <v>986</v>
      </c>
      <c r="DHE53" s="294" t="s">
        <v>982</v>
      </c>
      <c r="DHF53" s="294" t="s">
        <v>987</v>
      </c>
      <c r="DHG53" s="284">
        <v>90000000</v>
      </c>
      <c r="DHH53" s="285" t="s">
        <v>150</v>
      </c>
      <c r="DHI53" s="286" t="s">
        <v>933</v>
      </c>
      <c r="DHJ53" s="286" t="s">
        <v>984</v>
      </c>
      <c r="DHK53" s="285" t="s">
        <v>985</v>
      </c>
      <c r="DHL53" s="285" t="s">
        <v>986</v>
      </c>
      <c r="DHM53" s="294" t="s">
        <v>982</v>
      </c>
      <c r="DHN53" s="294" t="s">
        <v>987</v>
      </c>
      <c r="DHO53" s="284">
        <v>90000000</v>
      </c>
      <c r="DHP53" s="285" t="s">
        <v>150</v>
      </c>
      <c r="DHQ53" s="286" t="s">
        <v>933</v>
      </c>
      <c r="DHR53" s="286" t="s">
        <v>984</v>
      </c>
      <c r="DHS53" s="285" t="s">
        <v>985</v>
      </c>
      <c r="DHT53" s="285" t="s">
        <v>986</v>
      </c>
      <c r="DHU53" s="294" t="s">
        <v>982</v>
      </c>
      <c r="DHV53" s="294" t="s">
        <v>987</v>
      </c>
      <c r="DHW53" s="284">
        <v>90000000</v>
      </c>
      <c r="DHX53" s="285" t="s">
        <v>150</v>
      </c>
      <c r="DHY53" s="286" t="s">
        <v>933</v>
      </c>
      <c r="DHZ53" s="286" t="s">
        <v>984</v>
      </c>
      <c r="DIA53" s="285" t="s">
        <v>985</v>
      </c>
      <c r="DIB53" s="285" t="s">
        <v>986</v>
      </c>
      <c r="DIC53" s="294" t="s">
        <v>982</v>
      </c>
      <c r="DID53" s="294" t="s">
        <v>987</v>
      </c>
      <c r="DIE53" s="284">
        <v>90000000</v>
      </c>
      <c r="DIF53" s="285" t="s">
        <v>150</v>
      </c>
      <c r="DIG53" s="286" t="s">
        <v>933</v>
      </c>
      <c r="DIH53" s="286" t="s">
        <v>984</v>
      </c>
      <c r="DII53" s="285" t="s">
        <v>985</v>
      </c>
      <c r="DIJ53" s="285" t="s">
        <v>986</v>
      </c>
      <c r="DIK53" s="294" t="s">
        <v>982</v>
      </c>
      <c r="DIL53" s="294" t="s">
        <v>987</v>
      </c>
      <c r="DIM53" s="284">
        <v>90000000</v>
      </c>
      <c r="DIN53" s="285" t="s">
        <v>150</v>
      </c>
      <c r="DIO53" s="286" t="s">
        <v>933</v>
      </c>
      <c r="DIP53" s="286" t="s">
        <v>984</v>
      </c>
      <c r="DIQ53" s="285" t="s">
        <v>985</v>
      </c>
      <c r="DIR53" s="285" t="s">
        <v>986</v>
      </c>
      <c r="DIS53" s="294" t="s">
        <v>982</v>
      </c>
      <c r="DIT53" s="294" t="s">
        <v>987</v>
      </c>
      <c r="DIU53" s="284">
        <v>90000000</v>
      </c>
      <c r="DIV53" s="285" t="s">
        <v>150</v>
      </c>
      <c r="DIW53" s="286" t="s">
        <v>933</v>
      </c>
      <c r="DIX53" s="286" t="s">
        <v>984</v>
      </c>
      <c r="DIY53" s="285" t="s">
        <v>985</v>
      </c>
      <c r="DIZ53" s="285" t="s">
        <v>986</v>
      </c>
      <c r="DJA53" s="294" t="s">
        <v>982</v>
      </c>
      <c r="DJB53" s="294" t="s">
        <v>987</v>
      </c>
      <c r="DJC53" s="284">
        <v>90000000</v>
      </c>
      <c r="DJD53" s="285" t="s">
        <v>150</v>
      </c>
      <c r="DJE53" s="286" t="s">
        <v>933</v>
      </c>
      <c r="DJF53" s="286" t="s">
        <v>984</v>
      </c>
      <c r="DJG53" s="285" t="s">
        <v>985</v>
      </c>
      <c r="DJH53" s="285" t="s">
        <v>986</v>
      </c>
      <c r="DJI53" s="294" t="s">
        <v>982</v>
      </c>
      <c r="DJJ53" s="294" t="s">
        <v>987</v>
      </c>
      <c r="DJK53" s="284">
        <v>90000000</v>
      </c>
      <c r="DJL53" s="285" t="s">
        <v>150</v>
      </c>
      <c r="DJM53" s="286" t="s">
        <v>933</v>
      </c>
      <c r="DJN53" s="286" t="s">
        <v>984</v>
      </c>
      <c r="DJO53" s="285" t="s">
        <v>985</v>
      </c>
      <c r="DJP53" s="285" t="s">
        <v>986</v>
      </c>
      <c r="DJQ53" s="294" t="s">
        <v>982</v>
      </c>
      <c r="DJR53" s="294" t="s">
        <v>987</v>
      </c>
      <c r="DJS53" s="284">
        <v>90000000</v>
      </c>
      <c r="DJT53" s="285" t="s">
        <v>150</v>
      </c>
      <c r="DJU53" s="286" t="s">
        <v>933</v>
      </c>
      <c r="DJV53" s="286" t="s">
        <v>984</v>
      </c>
      <c r="DJW53" s="285" t="s">
        <v>985</v>
      </c>
      <c r="DJX53" s="285" t="s">
        <v>986</v>
      </c>
      <c r="DJY53" s="294" t="s">
        <v>982</v>
      </c>
      <c r="DJZ53" s="294" t="s">
        <v>987</v>
      </c>
      <c r="DKA53" s="284">
        <v>90000000</v>
      </c>
      <c r="DKB53" s="285" t="s">
        <v>150</v>
      </c>
      <c r="DKC53" s="286" t="s">
        <v>933</v>
      </c>
      <c r="DKD53" s="286" t="s">
        <v>984</v>
      </c>
      <c r="DKE53" s="285" t="s">
        <v>985</v>
      </c>
      <c r="DKF53" s="285" t="s">
        <v>986</v>
      </c>
      <c r="DKG53" s="294" t="s">
        <v>982</v>
      </c>
      <c r="DKH53" s="294" t="s">
        <v>987</v>
      </c>
      <c r="DKI53" s="284">
        <v>90000000</v>
      </c>
      <c r="DKJ53" s="285" t="s">
        <v>150</v>
      </c>
      <c r="DKK53" s="286" t="s">
        <v>933</v>
      </c>
      <c r="DKL53" s="286" t="s">
        <v>984</v>
      </c>
      <c r="DKM53" s="285" t="s">
        <v>985</v>
      </c>
      <c r="DKN53" s="285" t="s">
        <v>986</v>
      </c>
      <c r="DKO53" s="294" t="s">
        <v>982</v>
      </c>
      <c r="DKP53" s="294" t="s">
        <v>987</v>
      </c>
      <c r="DKQ53" s="284">
        <v>90000000</v>
      </c>
      <c r="DKR53" s="285" t="s">
        <v>150</v>
      </c>
      <c r="DKS53" s="286" t="s">
        <v>933</v>
      </c>
      <c r="DKT53" s="286" t="s">
        <v>984</v>
      </c>
      <c r="DKU53" s="285" t="s">
        <v>985</v>
      </c>
      <c r="DKV53" s="285" t="s">
        <v>986</v>
      </c>
      <c r="DKW53" s="294" t="s">
        <v>982</v>
      </c>
      <c r="DKX53" s="294" t="s">
        <v>987</v>
      </c>
      <c r="DKY53" s="284">
        <v>90000000</v>
      </c>
      <c r="DKZ53" s="285" t="s">
        <v>150</v>
      </c>
      <c r="DLA53" s="286" t="s">
        <v>933</v>
      </c>
      <c r="DLB53" s="286" t="s">
        <v>984</v>
      </c>
      <c r="DLC53" s="285" t="s">
        <v>985</v>
      </c>
      <c r="DLD53" s="285" t="s">
        <v>986</v>
      </c>
      <c r="DLE53" s="294" t="s">
        <v>982</v>
      </c>
      <c r="DLF53" s="294" t="s">
        <v>987</v>
      </c>
      <c r="DLG53" s="284">
        <v>90000000</v>
      </c>
      <c r="DLH53" s="285" t="s">
        <v>150</v>
      </c>
      <c r="DLI53" s="286" t="s">
        <v>933</v>
      </c>
      <c r="DLJ53" s="286" t="s">
        <v>984</v>
      </c>
      <c r="DLK53" s="285" t="s">
        <v>985</v>
      </c>
      <c r="DLL53" s="285" t="s">
        <v>986</v>
      </c>
      <c r="DLM53" s="294" t="s">
        <v>982</v>
      </c>
      <c r="DLN53" s="294" t="s">
        <v>987</v>
      </c>
      <c r="DLO53" s="284">
        <v>90000000</v>
      </c>
      <c r="DLP53" s="285" t="s">
        <v>150</v>
      </c>
      <c r="DLQ53" s="286" t="s">
        <v>933</v>
      </c>
      <c r="DLR53" s="286" t="s">
        <v>984</v>
      </c>
      <c r="DLS53" s="285" t="s">
        <v>985</v>
      </c>
      <c r="DLT53" s="285" t="s">
        <v>986</v>
      </c>
      <c r="DLU53" s="294" t="s">
        <v>982</v>
      </c>
      <c r="DLV53" s="294" t="s">
        <v>987</v>
      </c>
      <c r="DLW53" s="284">
        <v>90000000</v>
      </c>
      <c r="DLX53" s="285" t="s">
        <v>150</v>
      </c>
      <c r="DLY53" s="286" t="s">
        <v>933</v>
      </c>
      <c r="DLZ53" s="286" t="s">
        <v>984</v>
      </c>
      <c r="DMA53" s="285" t="s">
        <v>985</v>
      </c>
      <c r="DMB53" s="285" t="s">
        <v>986</v>
      </c>
      <c r="DMC53" s="294" t="s">
        <v>982</v>
      </c>
      <c r="DMD53" s="294" t="s">
        <v>987</v>
      </c>
      <c r="DME53" s="284">
        <v>90000000</v>
      </c>
      <c r="DMF53" s="285" t="s">
        <v>150</v>
      </c>
      <c r="DMG53" s="286" t="s">
        <v>933</v>
      </c>
      <c r="DMH53" s="286" t="s">
        <v>984</v>
      </c>
      <c r="DMI53" s="285" t="s">
        <v>985</v>
      </c>
      <c r="DMJ53" s="285" t="s">
        <v>986</v>
      </c>
      <c r="DMK53" s="294" t="s">
        <v>982</v>
      </c>
      <c r="DML53" s="294" t="s">
        <v>987</v>
      </c>
      <c r="DMM53" s="284">
        <v>90000000</v>
      </c>
      <c r="DMN53" s="285" t="s">
        <v>150</v>
      </c>
      <c r="DMO53" s="286" t="s">
        <v>933</v>
      </c>
      <c r="DMP53" s="286" t="s">
        <v>984</v>
      </c>
      <c r="DMQ53" s="285" t="s">
        <v>985</v>
      </c>
      <c r="DMR53" s="285" t="s">
        <v>986</v>
      </c>
      <c r="DMS53" s="294" t="s">
        <v>982</v>
      </c>
      <c r="DMT53" s="294" t="s">
        <v>987</v>
      </c>
      <c r="DMU53" s="284">
        <v>90000000</v>
      </c>
      <c r="DMV53" s="285" t="s">
        <v>150</v>
      </c>
      <c r="DMW53" s="286" t="s">
        <v>933</v>
      </c>
      <c r="DMX53" s="286" t="s">
        <v>984</v>
      </c>
      <c r="DMY53" s="285" t="s">
        <v>985</v>
      </c>
      <c r="DMZ53" s="285" t="s">
        <v>986</v>
      </c>
      <c r="DNA53" s="294" t="s">
        <v>982</v>
      </c>
      <c r="DNB53" s="294" t="s">
        <v>987</v>
      </c>
      <c r="DNC53" s="284">
        <v>90000000</v>
      </c>
      <c r="DND53" s="285" t="s">
        <v>150</v>
      </c>
      <c r="DNE53" s="286" t="s">
        <v>933</v>
      </c>
      <c r="DNF53" s="286" t="s">
        <v>984</v>
      </c>
      <c r="DNG53" s="285" t="s">
        <v>985</v>
      </c>
      <c r="DNH53" s="285" t="s">
        <v>986</v>
      </c>
      <c r="DNI53" s="294" t="s">
        <v>982</v>
      </c>
      <c r="DNJ53" s="294" t="s">
        <v>987</v>
      </c>
      <c r="DNK53" s="284">
        <v>90000000</v>
      </c>
      <c r="DNL53" s="285" t="s">
        <v>150</v>
      </c>
      <c r="DNM53" s="286" t="s">
        <v>933</v>
      </c>
      <c r="DNN53" s="286" t="s">
        <v>984</v>
      </c>
      <c r="DNO53" s="285" t="s">
        <v>985</v>
      </c>
      <c r="DNP53" s="285" t="s">
        <v>986</v>
      </c>
      <c r="DNQ53" s="294" t="s">
        <v>982</v>
      </c>
      <c r="DNR53" s="294" t="s">
        <v>987</v>
      </c>
      <c r="DNS53" s="284">
        <v>90000000</v>
      </c>
      <c r="DNT53" s="285" t="s">
        <v>150</v>
      </c>
      <c r="DNU53" s="286" t="s">
        <v>933</v>
      </c>
      <c r="DNV53" s="286" t="s">
        <v>984</v>
      </c>
      <c r="DNW53" s="285" t="s">
        <v>985</v>
      </c>
      <c r="DNX53" s="285" t="s">
        <v>986</v>
      </c>
      <c r="DNY53" s="294" t="s">
        <v>982</v>
      </c>
      <c r="DNZ53" s="294" t="s">
        <v>987</v>
      </c>
      <c r="DOA53" s="284">
        <v>90000000</v>
      </c>
      <c r="DOB53" s="285" t="s">
        <v>150</v>
      </c>
      <c r="DOC53" s="286" t="s">
        <v>933</v>
      </c>
      <c r="DOD53" s="286" t="s">
        <v>984</v>
      </c>
      <c r="DOE53" s="285" t="s">
        <v>985</v>
      </c>
      <c r="DOF53" s="285" t="s">
        <v>986</v>
      </c>
      <c r="DOG53" s="294" t="s">
        <v>982</v>
      </c>
      <c r="DOH53" s="294" t="s">
        <v>987</v>
      </c>
      <c r="DOI53" s="284">
        <v>90000000</v>
      </c>
      <c r="DOJ53" s="285" t="s">
        <v>150</v>
      </c>
      <c r="DOK53" s="286" t="s">
        <v>933</v>
      </c>
      <c r="DOL53" s="286" t="s">
        <v>984</v>
      </c>
      <c r="DOM53" s="285" t="s">
        <v>985</v>
      </c>
      <c r="DON53" s="285" t="s">
        <v>986</v>
      </c>
      <c r="DOO53" s="294" t="s">
        <v>982</v>
      </c>
      <c r="DOP53" s="294" t="s">
        <v>987</v>
      </c>
      <c r="DOQ53" s="284">
        <v>90000000</v>
      </c>
      <c r="DOR53" s="285" t="s">
        <v>150</v>
      </c>
      <c r="DOS53" s="286" t="s">
        <v>933</v>
      </c>
      <c r="DOT53" s="286" t="s">
        <v>984</v>
      </c>
      <c r="DOU53" s="285" t="s">
        <v>985</v>
      </c>
      <c r="DOV53" s="285" t="s">
        <v>986</v>
      </c>
      <c r="DOW53" s="294" t="s">
        <v>982</v>
      </c>
      <c r="DOX53" s="294" t="s">
        <v>987</v>
      </c>
      <c r="DOY53" s="284">
        <v>90000000</v>
      </c>
      <c r="DOZ53" s="285" t="s">
        <v>150</v>
      </c>
      <c r="DPA53" s="286" t="s">
        <v>933</v>
      </c>
      <c r="DPB53" s="286" t="s">
        <v>984</v>
      </c>
      <c r="DPC53" s="285" t="s">
        <v>985</v>
      </c>
      <c r="DPD53" s="285" t="s">
        <v>986</v>
      </c>
      <c r="DPE53" s="294" t="s">
        <v>982</v>
      </c>
      <c r="DPF53" s="294" t="s">
        <v>987</v>
      </c>
      <c r="DPG53" s="284">
        <v>90000000</v>
      </c>
      <c r="DPH53" s="285" t="s">
        <v>150</v>
      </c>
      <c r="DPI53" s="286" t="s">
        <v>933</v>
      </c>
      <c r="DPJ53" s="286" t="s">
        <v>984</v>
      </c>
      <c r="DPK53" s="285" t="s">
        <v>985</v>
      </c>
      <c r="DPL53" s="285" t="s">
        <v>986</v>
      </c>
      <c r="DPM53" s="294" t="s">
        <v>982</v>
      </c>
      <c r="DPN53" s="294" t="s">
        <v>987</v>
      </c>
      <c r="DPO53" s="284">
        <v>90000000</v>
      </c>
      <c r="DPP53" s="285" t="s">
        <v>150</v>
      </c>
      <c r="DPQ53" s="286" t="s">
        <v>933</v>
      </c>
      <c r="DPR53" s="286" t="s">
        <v>984</v>
      </c>
      <c r="DPS53" s="285" t="s">
        <v>985</v>
      </c>
      <c r="DPT53" s="285" t="s">
        <v>986</v>
      </c>
      <c r="DPU53" s="294" t="s">
        <v>982</v>
      </c>
      <c r="DPV53" s="294" t="s">
        <v>987</v>
      </c>
      <c r="DPW53" s="284">
        <v>90000000</v>
      </c>
      <c r="DPX53" s="285" t="s">
        <v>150</v>
      </c>
      <c r="DPY53" s="286" t="s">
        <v>933</v>
      </c>
      <c r="DPZ53" s="286" t="s">
        <v>984</v>
      </c>
      <c r="DQA53" s="285" t="s">
        <v>985</v>
      </c>
      <c r="DQB53" s="285" t="s">
        <v>986</v>
      </c>
      <c r="DQC53" s="294" t="s">
        <v>982</v>
      </c>
      <c r="DQD53" s="294" t="s">
        <v>987</v>
      </c>
      <c r="DQE53" s="284">
        <v>90000000</v>
      </c>
      <c r="DQF53" s="285" t="s">
        <v>150</v>
      </c>
      <c r="DQG53" s="286" t="s">
        <v>933</v>
      </c>
      <c r="DQH53" s="286" t="s">
        <v>984</v>
      </c>
      <c r="DQI53" s="285" t="s">
        <v>985</v>
      </c>
      <c r="DQJ53" s="285" t="s">
        <v>986</v>
      </c>
      <c r="DQK53" s="294" t="s">
        <v>982</v>
      </c>
      <c r="DQL53" s="294" t="s">
        <v>987</v>
      </c>
      <c r="DQM53" s="284">
        <v>90000000</v>
      </c>
      <c r="DQN53" s="285" t="s">
        <v>150</v>
      </c>
      <c r="DQO53" s="286" t="s">
        <v>933</v>
      </c>
      <c r="DQP53" s="286" t="s">
        <v>984</v>
      </c>
      <c r="DQQ53" s="285" t="s">
        <v>985</v>
      </c>
      <c r="DQR53" s="285" t="s">
        <v>986</v>
      </c>
      <c r="DQS53" s="294" t="s">
        <v>982</v>
      </c>
      <c r="DQT53" s="294" t="s">
        <v>987</v>
      </c>
      <c r="DQU53" s="284">
        <v>90000000</v>
      </c>
      <c r="DQV53" s="285" t="s">
        <v>150</v>
      </c>
      <c r="DQW53" s="286" t="s">
        <v>933</v>
      </c>
      <c r="DQX53" s="286" t="s">
        <v>984</v>
      </c>
      <c r="DQY53" s="285" t="s">
        <v>985</v>
      </c>
      <c r="DQZ53" s="285" t="s">
        <v>986</v>
      </c>
      <c r="DRA53" s="294" t="s">
        <v>982</v>
      </c>
      <c r="DRB53" s="294" t="s">
        <v>987</v>
      </c>
      <c r="DRC53" s="284">
        <v>90000000</v>
      </c>
      <c r="DRD53" s="285" t="s">
        <v>150</v>
      </c>
      <c r="DRE53" s="286" t="s">
        <v>933</v>
      </c>
      <c r="DRF53" s="286" t="s">
        <v>984</v>
      </c>
      <c r="DRG53" s="285" t="s">
        <v>985</v>
      </c>
      <c r="DRH53" s="285" t="s">
        <v>986</v>
      </c>
      <c r="DRI53" s="294" t="s">
        <v>982</v>
      </c>
      <c r="DRJ53" s="294" t="s">
        <v>987</v>
      </c>
      <c r="DRK53" s="284">
        <v>90000000</v>
      </c>
      <c r="DRL53" s="285" t="s">
        <v>150</v>
      </c>
      <c r="DRM53" s="286" t="s">
        <v>933</v>
      </c>
      <c r="DRN53" s="286" t="s">
        <v>984</v>
      </c>
      <c r="DRO53" s="285" t="s">
        <v>985</v>
      </c>
      <c r="DRP53" s="285" t="s">
        <v>986</v>
      </c>
      <c r="DRQ53" s="294" t="s">
        <v>982</v>
      </c>
      <c r="DRR53" s="294" t="s">
        <v>987</v>
      </c>
      <c r="DRS53" s="284">
        <v>90000000</v>
      </c>
      <c r="DRT53" s="285" t="s">
        <v>150</v>
      </c>
      <c r="DRU53" s="286" t="s">
        <v>933</v>
      </c>
      <c r="DRV53" s="286" t="s">
        <v>984</v>
      </c>
      <c r="DRW53" s="285" t="s">
        <v>985</v>
      </c>
      <c r="DRX53" s="285" t="s">
        <v>986</v>
      </c>
      <c r="DRY53" s="294" t="s">
        <v>982</v>
      </c>
      <c r="DRZ53" s="294" t="s">
        <v>987</v>
      </c>
      <c r="DSA53" s="284">
        <v>90000000</v>
      </c>
      <c r="DSB53" s="285" t="s">
        <v>150</v>
      </c>
      <c r="DSC53" s="286" t="s">
        <v>933</v>
      </c>
      <c r="DSD53" s="286" t="s">
        <v>984</v>
      </c>
      <c r="DSE53" s="285" t="s">
        <v>985</v>
      </c>
      <c r="DSF53" s="285" t="s">
        <v>986</v>
      </c>
      <c r="DSG53" s="294" t="s">
        <v>982</v>
      </c>
      <c r="DSH53" s="294" t="s">
        <v>987</v>
      </c>
      <c r="DSI53" s="284">
        <v>90000000</v>
      </c>
      <c r="DSJ53" s="285" t="s">
        <v>150</v>
      </c>
      <c r="DSK53" s="286" t="s">
        <v>933</v>
      </c>
      <c r="DSL53" s="286" t="s">
        <v>984</v>
      </c>
      <c r="DSM53" s="285" t="s">
        <v>985</v>
      </c>
      <c r="DSN53" s="285" t="s">
        <v>986</v>
      </c>
      <c r="DSO53" s="294" t="s">
        <v>982</v>
      </c>
      <c r="DSP53" s="294" t="s">
        <v>987</v>
      </c>
      <c r="DSQ53" s="284">
        <v>90000000</v>
      </c>
      <c r="DSR53" s="285" t="s">
        <v>150</v>
      </c>
      <c r="DSS53" s="286" t="s">
        <v>933</v>
      </c>
      <c r="DST53" s="286" t="s">
        <v>984</v>
      </c>
      <c r="DSU53" s="285" t="s">
        <v>985</v>
      </c>
      <c r="DSV53" s="285" t="s">
        <v>986</v>
      </c>
      <c r="DSW53" s="294" t="s">
        <v>982</v>
      </c>
      <c r="DSX53" s="294" t="s">
        <v>987</v>
      </c>
      <c r="DSY53" s="284">
        <v>90000000</v>
      </c>
      <c r="DSZ53" s="285" t="s">
        <v>150</v>
      </c>
      <c r="DTA53" s="286" t="s">
        <v>933</v>
      </c>
      <c r="DTB53" s="286" t="s">
        <v>984</v>
      </c>
      <c r="DTC53" s="285" t="s">
        <v>985</v>
      </c>
      <c r="DTD53" s="285" t="s">
        <v>986</v>
      </c>
      <c r="DTE53" s="294" t="s">
        <v>982</v>
      </c>
      <c r="DTF53" s="294" t="s">
        <v>987</v>
      </c>
      <c r="DTG53" s="284">
        <v>90000000</v>
      </c>
      <c r="DTH53" s="285" t="s">
        <v>150</v>
      </c>
      <c r="DTI53" s="286" t="s">
        <v>933</v>
      </c>
      <c r="DTJ53" s="286" t="s">
        <v>984</v>
      </c>
      <c r="DTK53" s="285" t="s">
        <v>985</v>
      </c>
      <c r="DTL53" s="285" t="s">
        <v>986</v>
      </c>
      <c r="DTM53" s="294" t="s">
        <v>982</v>
      </c>
      <c r="DTN53" s="294" t="s">
        <v>987</v>
      </c>
      <c r="DTO53" s="284">
        <v>90000000</v>
      </c>
      <c r="DTP53" s="285" t="s">
        <v>150</v>
      </c>
      <c r="DTQ53" s="286" t="s">
        <v>933</v>
      </c>
      <c r="DTR53" s="286" t="s">
        <v>984</v>
      </c>
      <c r="DTS53" s="285" t="s">
        <v>985</v>
      </c>
      <c r="DTT53" s="285" t="s">
        <v>986</v>
      </c>
      <c r="DTU53" s="294" t="s">
        <v>982</v>
      </c>
      <c r="DTV53" s="294" t="s">
        <v>987</v>
      </c>
      <c r="DTW53" s="284">
        <v>90000000</v>
      </c>
      <c r="DTX53" s="285" t="s">
        <v>150</v>
      </c>
      <c r="DTY53" s="286" t="s">
        <v>933</v>
      </c>
      <c r="DTZ53" s="286" t="s">
        <v>984</v>
      </c>
      <c r="DUA53" s="285" t="s">
        <v>985</v>
      </c>
      <c r="DUB53" s="285" t="s">
        <v>986</v>
      </c>
      <c r="DUC53" s="294" t="s">
        <v>982</v>
      </c>
      <c r="DUD53" s="294" t="s">
        <v>987</v>
      </c>
      <c r="DUE53" s="284">
        <v>90000000</v>
      </c>
      <c r="DUF53" s="285" t="s">
        <v>150</v>
      </c>
      <c r="DUG53" s="286" t="s">
        <v>933</v>
      </c>
      <c r="DUH53" s="286" t="s">
        <v>984</v>
      </c>
      <c r="DUI53" s="285" t="s">
        <v>985</v>
      </c>
      <c r="DUJ53" s="285" t="s">
        <v>986</v>
      </c>
      <c r="DUK53" s="294" t="s">
        <v>982</v>
      </c>
      <c r="DUL53" s="294" t="s">
        <v>987</v>
      </c>
      <c r="DUM53" s="284">
        <v>90000000</v>
      </c>
      <c r="DUN53" s="285" t="s">
        <v>150</v>
      </c>
      <c r="DUO53" s="286" t="s">
        <v>933</v>
      </c>
      <c r="DUP53" s="286" t="s">
        <v>984</v>
      </c>
      <c r="DUQ53" s="285" t="s">
        <v>985</v>
      </c>
      <c r="DUR53" s="285" t="s">
        <v>986</v>
      </c>
      <c r="DUS53" s="294" t="s">
        <v>982</v>
      </c>
      <c r="DUT53" s="294" t="s">
        <v>987</v>
      </c>
      <c r="DUU53" s="284">
        <v>90000000</v>
      </c>
      <c r="DUV53" s="285" t="s">
        <v>150</v>
      </c>
      <c r="DUW53" s="286" t="s">
        <v>933</v>
      </c>
      <c r="DUX53" s="286" t="s">
        <v>984</v>
      </c>
      <c r="DUY53" s="285" t="s">
        <v>985</v>
      </c>
      <c r="DUZ53" s="285" t="s">
        <v>986</v>
      </c>
      <c r="DVA53" s="294" t="s">
        <v>982</v>
      </c>
      <c r="DVB53" s="294" t="s">
        <v>987</v>
      </c>
      <c r="DVC53" s="284">
        <v>90000000</v>
      </c>
      <c r="DVD53" s="285" t="s">
        <v>150</v>
      </c>
      <c r="DVE53" s="286" t="s">
        <v>933</v>
      </c>
      <c r="DVF53" s="286" t="s">
        <v>984</v>
      </c>
      <c r="DVG53" s="285" t="s">
        <v>985</v>
      </c>
      <c r="DVH53" s="285" t="s">
        <v>986</v>
      </c>
      <c r="DVI53" s="294" t="s">
        <v>982</v>
      </c>
      <c r="DVJ53" s="294" t="s">
        <v>987</v>
      </c>
      <c r="DVK53" s="284">
        <v>90000000</v>
      </c>
      <c r="DVL53" s="285" t="s">
        <v>150</v>
      </c>
      <c r="DVM53" s="286" t="s">
        <v>933</v>
      </c>
      <c r="DVN53" s="286" t="s">
        <v>984</v>
      </c>
      <c r="DVO53" s="285" t="s">
        <v>985</v>
      </c>
      <c r="DVP53" s="285" t="s">
        <v>986</v>
      </c>
      <c r="DVQ53" s="294" t="s">
        <v>982</v>
      </c>
      <c r="DVR53" s="294" t="s">
        <v>987</v>
      </c>
      <c r="DVS53" s="284">
        <v>90000000</v>
      </c>
      <c r="DVT53" s="285" t="s">
        <v>150</v>
      </c>
      <c r="DVU53" s="286" t="s">
        <v>933</v>
      </c>
      <c r="DVV53" s="286" t="s">
        <v>984</v>
      </c>
      <c r="DVW53" s="285" t="s">
        <v>985</v>
      </c>
      <c r="DVX53" s="285" t="s">
        <v>986</v>
      </c>
      <c r="DVY53" s="294" t="s">
        <v>982</v>
      </c>
      <c r="DVZ53" s="294" t="s">
        <v>987</v>
      </c>
      <c r="DWA53" s="284">
        <v>90000000</v>
      </c>
      <c r="DWB53" s="285" t="s">
        <v>150</v>
      </c>
      <c r="DWC53" s="286" t="s">
        <v>933</v>
      </c>
      <c r="DWD53" s="286" t="s">
        <v>984</v>
      </c>
      <c r="DWE53" s="285" t="s">
        <v>985</v>
      </c>
      <c r="DWF53" s="285" t="s">
        <v>986</v>
      </c>
      <c r="DWG53" s="294" t="s">
        <v>982</v>
      </c>
      <c r="DWH53" s="294" t="s">
        <v>987</v>
      </c>
      <c r="DWI53" s="284">
        <v>90000000</v>
      </c>
      <c r="DWJ53" s="285" t="s">
        <v>150</v>
      </c>
      <c r="DWK53" s="286" t="s">
        <v>933</v>
      </c>
      <c r="DWL53" s="286" t="s">
        <v>984</v>
      </c>
      <c r="DWM53" s="285" t="s">
        <v>985</v>
      </c>
      <c r="DWN53" s="285" t="s">
        <v>986</v>
      </c>
      <c r="DWO53" s="294" t="s">
        <v>982</v>
      </c>
      <c r="DWP53" s="294" t="s">
        <v>987</v>
      </c>
      <c r="DWQ53" s="284">
        <v>90000000</v>
      </c>
      <c r="DWR53" s="285" t="s">
        <v>150</v>
      </c>
      <c r="DWS53" s="286" t="s">
        <v>933</v>
      </c>
      <c r="DWT53" s="286" t="s">
        <v>984</v>
      </c>
      <c r="DWU53" s="285" t="s">
        <v>985</v>
      </c>
      <c r="DWV53" s="285" t="s">
        <v>986</v>
      </c>
      <c r="DWW53" s="294" t="s">
        <v>982</v>
      </c>
      <c r="DWX53" s="294" t="s">
        <v>987</v>
      </c>
      <c r="DWY53" s="284">
        <v>90000000</v>
      </c>
      <c r="DWZ53" s="285" t="s">
        <v>150</v>
      </c>
      <c r="DXA53" s="286" t="s">
        <v>933</v>
      </c>
      <c r="DXB53" s="286" t="s">
        <v>984</v>
      </c>
      <c r="DXC53" s="285" t="s">
        <v>985</v>
      </c>
      <c r="DXD53" s="285" t="s">
        <v>986</v>
      </c>
      <c r="DXE53" s="294" t="s">
        <v>982</v>
      </c>
      <c r="DXF53" s="294" t="s">
        <v>987</v>
      </c>
      <c r="DXG53" s="284">
        <v>90000000</v>
      </c>
      <c r="DXH53" s="285" t="s">
        <v>150</v>
      </c>
      <c r="DXI53" s="286" t="s">
        <v>933</v>
      </c>
      <c r="DXJ53" s="286" t="s">
        <v>984</v>
      </c>
      <c r="DXK53" s="285" t="s">
        <v>985</v>
      </c>
      <c r="DXL53" s="285" t="s">
        <v>986</v>
      </c>
      <c r="DXM53" s="294" t="s">
        <v>982</v>
      </c>
      <c r="DXN53" s="294" t="s">
        <v>987</v>
      </c>
      <c r="DXO53" s="284">
        <v>90000000</v>
      </c>
      <c r="DXP53" s="285" t="s">
        <v>150</v>
      </c>
      <c r="DXQ53" s="286" t="s">
        <v>933</v>
      </c>
      <c r="DXR53" s="286" t="s">
        <v>984</v>
      </c>
      <c r="DXS53" s="285" t="s">
        <v>985</v>
      </c>
      <c r="DXT53" s="285" t="s">
        <v>986</v>
      </c>
      <c r="DXU53" s="294" t="s">
        <v>982</v>
      </c>
      <c r="DXV53" s="294" t="s">
        <v>987</v>
      </c>
      <c r="DXW53" s="284">
        <v>90000000</v>
      </c>
      <c r="DXX53" s="285" t="s">
        <v>150</v>
      </c>
      <c r="DXY53" s="286" t="s">
        <v>933</v>
      </c>
      <c r="DXZ53" s="286" t="s">
        <v>984</v>
      </c>
      <c r="DYA53" s="285" t="s">
        <v>985</v>
      </c>
      <c r="DYB53" s="285" t="s">
        <v>986</v>
      </c>
      <c r="DYC53" s="294" t="s">
        <v>982</v>
      </c>
      <c r="DYD53" s="294" t="s">
        <v>987</v>
      </c>
      <c r="DYE53" s="284">
        <v>90000000</v>
      </c>
      <c r="DYF53" s="285" t="s">
        <v>150</v>
      </c>
      <c r="DYG53" s="286" t="s">
        <v>933</v>
      </c>
      <c r="DYH53" s="286" t="s">
        <v>984</v>
      </c>
      <c r="DYI53" s="285" t="s">
        <v>985</v>
      </c>
      <c r="DYJ53" s="285" t="s">
        <v>986</v>
      </c>
      <c r="DYK53" s="294" t="s">
        <v>982</v>
      </c>
      <c r="DYL53" s="294" t="s">
        <v>987</v>
      </c>
      <c r="DYM53" s="284">
        <v>90000000</v>
      </c>
      <c r="DYN53" s="285" t="s">
        <v>150</v>
      </c>
      <c r="DYO53" s="286" t="s">
        <v>933</v>
      </c>
      <c r="DYP53" s="286" t="s">
        <v>984</v>
      </c>
      <c r="DYQ53" s="285" t="s">
        <v>985</v>
      </c>
      <c r="DYR53" s="285" t="s">
        <v>986</v>
      </c>
      <c r="DYS53" s="294" t="s">
        <v>982</v>
      </c>
      <c r="DYT53" s="294" t="s">
        <v>987</v>
      </c>
      <c r="DYU53" s="284">
        <v>90000000</v>
      </c>
      <c r="DYV53" s="285" t="s">
        <v>150</v>
      </c>
      <c r="DYW53" s="286" t="s">
        <v>933</v>
      </c>
      <c r="DYX53" s="286" t="s">
        <v>984</v>
      </c>
      <c r="DYY53" s="285" t="s">
        <v>985</v>
      </c>
      <c r="DYZ53" s="285" t="s">
        <v>986</v>
      </c>
      <c r="DZA53" s="294" t="s">
        <v>982</v>
      </c>
      <c r="DZB53" s="294" t="s">
        <v>987</v>
      </c>
      <c r="DZC53" s="284">
        <v>90000000</v>
      </c>
      <c r="DZD53" s="285" t="s">
        <v>150</v>
      </c>
      <c r="DZE53" s="286" t="s">
        <v>933</v>
      </c>
      <c r="DZF53" s="286" t="s">
        <v>984</v>
      </c>
      <c r="DZG53" s="285" t="s">
        <v>985</v>
      </c>
      <c r="DZH53" s="285" t="s">
        <v>986</v>
      </c>
      <c r="DZI53" s="294" t="s">
        <v>982</v>
      </c>
      <c r="DZJ53" s="294" t="s">
        <v>987</v>
      </c>
      <c r="DZK53" s="284">
        <v>90000000</v>
      </c>
      <c r="DZL53" s="285" t="s">
        <v>150</v>
      </c>
      <c r="DZM53" s="286" t="s">
        <v>933</v>
      </c>
      <c r="DZN53" s="286" t="s">
        <v>984</v>
      </c>
      <c r="DZO53" s="285" t="s">
        <v>985</v>
      </c>
      <c r="DZP53" s="285" t="s">
        <v>986</v>
      </c>
      <c r="DZQ53" s="294" t="s">
        <v>982</v>
      </c>
      <c r="DZR53" s="294" t="s">
        <v>987</v>
      </c>
      <c r="DZS53" s="284">
        <v>90000000</v>
      </c>
      <c r="DZT53" s="285" t="s">
        <v>150</v>
      </c>
      <c r="DZU53" s="286" t="s">
        <v>933</v>
      </c>
      <c r="DZV53" s="286" t="s">
        <v>984</v>
      </c>
      <c r="DZW53" s="285" t="s">
        <v>985</v>
      </c>
      <c r="DZX53" s="285" t="s">
        <v>986</v>
      </c>
      <c r="DZY53" s="294" t="s">
        <v>982</v>
      </c>
      <c r="DZZ53" s="294" t="s">
        <v>987</v>
      </c>
      <c r="EAA53" s="284">
        <v>90000000</v>
      </c>
      <c r="EAB53" s="285" t="s">
        <v>150</v>
      </c>
      <c r="EAC53" s="286" t="s">
        <v>933</v>
      </c>
      <c r="EAD53" s="286" t="s">
        <v>984</v>
      </c>
      <c r="EAE53" s="285" t="s">
        <v>985</v>
      </c>
      <c r="EAF53" s="285" t="s">
        <v>986</v>
      </c>
      <c r="EAG53" s="294" t="s">
        <v>982</v>
      </c>
      <c r="EAH53" s="294" t="s">
        <v>987</v>
      </c>
      <c r="EAI53" s="284">
        <v>90000000</v>
      </c>
      <c r="EAJ53" s="285" t="s">
        <v>150</v>
      </c>
      <c r="EAK53" s="286" t="s">
        <v>933</v>
      </c>
      <c r="EAL53" s="286" t="s">
        <v>984</v>
      </c>
      <c r="EAM53" s="285" t="s">
        <v>985</v>
      </c>
      <c r="EAN53" s="285" t="s">
        <v>986</v>
      </c>
      <c r="EAO53" s="294" t="s">
        <v>982</v>
      </c>
      <c r="EAP53" s="294" t="s">
        <v>987</v>
      </c>
      <c r="EAQ53" s="284">
        <v>90000000</v>
      </c>
      <c r="EAR53" s="285" t="s">
        <v>150</v>
      </c>
      <c r="EAS53" s="286" t="s">
        <v>933</v>
      </c>
      <c r="EAT53" s="286" t="s">
        <v>984</v>
      </c>
      <c r="EAU53" s="285" t="s">
        <v>985</v>
      </c>
      <c r="EAV53" s="285" t="s">
        <v>986</v>
      </c>
      <c r="EAW53" s="294" t="s">
        <v>982</v>
      </c>
      <c r="EAX53" s="294" t="s">
        <v>987</v>
      </c>
      <c r="EAY53" s="284">
        <v>90000000</v>
      </c>
      <c r="EAZ53" s="285" t="s">
        <v>150</v>
      </c>
      <c r="EBA53" s="286" t="s">
        <v>933</v>
      </c>
      <c r="EBB53" s="286" t="s">
        <v>984</v>
      </c>
      <c r="EBC53" s="285" t="s">
        <v>985</v>
      </c>
      <c r="EBD53" s="285" t="s">
        <v>986</v>
      </c>
      <c r="EBE53" s="294" t="s">
        <v>982</v>
      </c>
      <c r="EBF53" s="294" t="s">
        <v>987</v>
      </c>
      <c r="EBG53" s="284">
        <v>90000000</v>
      </c>
      <c r="EBH53" s="285" t="s">
        <v>150</v>
      </c>
      <c r="EBI53" s="286" t="s">
        <v>933</v>
      </c>
      <c r="EBJ53" s="286" t="s">
        <v>984</v>
      </c>
      <c r="EBK53" s="285" t="s">
        <v>985</v>
      </c>
      <c r="EBL53" s="285" t="s">
        <v>986</v>
      </c>
      <c r="EBM53" s="294" t="s">
        <v>982</v>
      </c>
      <c r="EBN53" s="294" t="s">
        <v>987</v>
      </c>
      <c r="EBO53" s="284">
        <v>90000000</v>
      </c>
      <c r="EBP53" s="285" t="s">
        <v>150</v>
      </c>
      <c r="EBQ53" s="286" t="s">
        <v>933</v>
      </c>
      <c r="EBR53" s="286" t="s">
        <v>984</v>
      </c>
      <c r="EBS53" s="285" t="s">
        <v>985</v>
      </c>
      <c r="EBT53" s="285" t="s">
        <v>986</v>
      </c>
      <c r="EBU53" s="294" t="s">
        <v>982</v>
      </c>
      <c r="EBV53" s="294" t="s">
        <v>987</v>
      </c>
      <c r="EBW53" s="284">
        <v>90000000</v>
      </c>
      <c r="EBX53" s="285" t="s">
        <v>150</v>
      </c>
      <c r="EBY53" s="286" t="s">
        <v>933</v>
      </c>
      <c r="EBZ53" s="286" t="s">
        <v>984</v>
      </c>
      <c r="ECA53" s="285" t="s">
        <v>985</v>
      </c>
      <c r="ECB53" s="285" t="s">
        <v>986</v>
      </c>
      <c r="ECC53" s="294" t="s">
        <v>982</v>
      </c>
      <c r="ECD53" s="294" t="s">
        <v>987</v>
      </c>
      <c r="ECE53" s="284">
        <v>90000000</v>
      </c>
      <c r="ECF53" s="285" t="s">
        <v>150</v>
      </c>
      <c r="ECG53" s="286" t="s">
        <v>933</v>
      </c>
      <c r="ECH53" s="286" t="s">
        <v>984</v>
      </c>
      <c r="ECI53" s="285" t="s">
        <v>985</v>
      </c>
      <c r="ECJ53" s="285" t="s">
        <v>986</v>
      </c>
      <c r="ECK53" s="294" t="s">
        <v>982</v>
      </c>
      <c r="ECL53" s="294" t="s">
        <v>987</v>
      </c>
      <c r="ECM53" s="284">
        <v>90000000</v>
      </c>
      <c r="ECN53" s="285" t="s">
        <v>150</v>
      </c>
      <c r="ECO53" s="286" t="s">
        <v>933</v>
      </c>
      <c r="ECP53" s="286" t="s">
        <v>984</v>
      </c>
      <c r="ECQ53" s="285" t="s">
        <v>985</v>
      </c>
      <c r="ECR53" s="285" t="s">
        <v>986</v>
      </c>
      <c r="ECS53" s="294" t="s">
        <v>982</v>
      </c>
      <c r="ECT53" s="294" t="s">
        <v>987</v>
      </c>
      <c r="ECU53" s="284">
        <v>90000000</v>
      </c>
      <c r="ECV53" s="285" t="s">
        <v>150</v>
      </c>
      <c r="ECW53" s="286" t="s">
        <v>933</v>
      </c>
      <c r="ECX53" s="286" t="s">
        <v>984</v>
      </c>
      <c r="ECY53" s="285" t="s">
        <v>985</v>
      </c>
      <c r="ECZ53" s="285" t="s">
        <v>986</v>
      </c>
      <c r="EDA53" s="294" t="s">
        <v>982</v>
      </c>
      <c r="EDB53" s="294" t="s">
        <v>987</v>
      </c>
      <c r="EDC53" s="284">
        <v>90000000</v>
      </c>
      <c r="EDD53" s="285" t="s">
        <v>150</v>
      </c>
      <c r="EDE53" s="286" t="s">
        <v>933</v>
      </c>
      <c r="EDF53" s="286" t="s">
        <v>984</v>
      </c>
      <c r="EDG53" s="285" t="s">
        <v>985</v>
      </c>
      <c r="EDH53" s="285" t="s">
        <v>986</v>
      </c>
      <c r="EDI53" s="294" t="s">
        <v>982</v>
      </c>
      <c r="EDJ53" s="294" t="s">
        <v>987</v>
      </c>
      <c r="EDK53" s="284">
        <v>90000000</v>
      </c>
      <c r="EDL53" s="285" t="s">
        <v>150</v>
      </c>
      <c r="EDM53" s="286" t="s">
        <v>933</v>
      </c>
      <c r="EDN53" s="286" t="s">
        <v>984</v>
      </c>
      <c r="EDO53" s="285" t="s">
        <v>985</v>
      </c>
      <c r="EDP53" s="285" t="s">
        <v>986</v>
      </c>
      <c r="EDQ53" s="294" t="s">
        <v>982</v>
      </c>
      <c r="EDR53" s="294" t="s">
        <v>987</v>
      </c>
      <c r="EDS53" s="284">
        <v>90000000</v>
      </c>
      <c r="EDT53" s="285" t="s">
        <v>150</v>
      </c>
      <c r="EDU53" s="286" t="s">
        <v>933</v>
      </c>
      <c r="EDV53" s="286" t="s">
        <v>984</v>
      </c>
      <c r="EDW53" s="285" t="s">
        <v>985</v>
      </c>
      <c r="EDX53" s="285" t="s">
        <v>986</v>
      </c>
      <c r="EDY53" s="294" t="s">
        <v>982</v>
      </c>
      <c r="EDZ53" s="294" t="s">
        <v>987</v>
      </c>
      <c r="EEA53" s="284">
        <v>90000000</v>
      </c>
      <c r="EEB53" s="285" t="s">
        <v>150</v>
      </c>
      <c r="EEC53" s="286" t="s">
        <v>933</v>
      </c>
      <c r="EED53" s="286" t="s">
        <v>984</v>
      </c>
      <c r="EEE53" s="285" t="s">
        <v>985</v>
      </c>
      <c r="EEF53" s="285" t="s">
        <v>986</v>
      </c>
      <c r="EEG53" s="294" t="s">
        <v>982</v>
      </c>
      <c r="EEH53" s="294" t="s">
        <v>987</v>
      </c>
      <c r="EEI53" s="284">
        <v>90000000</v>
      </c>
      <c r="EEJ53" s="285" t="s">
        <v>150</v>
      </c>
      <c r="EEK53" s="286" t="s">
        <v>933</v>
      </c>
      <c r="EEL53" s="286" t="s">
        <v>984</v>
      </c>
      <c r="EEM53" s="285" t="s">
        <v>985</v>
      </c>
      <c r="EEN53" s="285" t="s">
        <v>986</v>
      </c>
      <c r="EEO53" s="294" t="s">
        <v>982</v>
      </c>
      <c r="EEP53" s="294" t="s">
        <v>987</v>
      </c>
      <c r="EEQ53" s="284">
        <v>90000000</v>
      </c>
      <c r="EER53" s="285" t="s">
        <v>150</v>
      </c>
      <c r="EES53" s="286" t="s">
        <v>933</v>
      </c>
      <c r="EET53" s="286" t="s">
        <v>984</v>
      </c>
      <c r="EEU53" s="285" t="s">
        <v>985</v>
      </c>
      <c r="EEV53" s="285" t="s">
        <v>986</v>
      </c>
      <c r="EEW53" s="294" t="s">
        <v>982</v>
      </c>
      <c r="EEX53" s="294" t="s">
        <v>987</v>
      </c>
      <c r="EEY53" s="284">
        <v>90000000</v>
      </c>
      <c r="EEZ53" s="285" t="s">
        <v>150</v>
      </c>
      <c r="EFA53" s="286" t="s">
        <v>933</v>
      </c>
      <c r="EFB53" s="286" t="s">
        <v>984</v>
      </c>
      <c r="EFC53" s="285" t="s">
        <v>985</v>
      </c>
      <c r="EFD53" s="285" t="s">
        <v>986</v>
      </c>
      <c r="EFE53" s="294" t="s">
        <v>982</v>
      </c>
      <c r="EFF53" s="294" t="s">
        <v>987</v>
      </c>
      <c r="EFG53" s="284">
        <v>90000000</v>
      </c>
      <c r="EFH53" s="285" t="s">
        <v>150</v>
      </c>
      <c r="EFI53" s="286" t="s">
        <v>933</v>
      </c>
      <c r="EFJ53" s="286" t="s">
        <v>984</v>
      </c>
      <c r="EFK53" s="285" t="s">
        <v>985</v>
      </c>
      <c r="EFL53" s="285" t="s">
        <v>986</v>
      </c>
      <c r="EFM53" s="294" t="s">
        <v>982</v>
      </c>
      <c r="EFN53" s="294" t="s">
        <v>987</v>
      </c>
      <c r="EFO53" s="284">
        <v>90000000</v>
      </c>
      <c r="EFP53" s="285" t="s">
        <v>150</v>
      </c>
      <c r="EFQ53" s="286" t="s">
        <v>933</v>
      </c>
      <c r="EFR53" s="286" t="s">
        <v>984</v>
      </c>
      <c r="EFS53" s="285" t="s">
        <v>985</v>
      </c>
      <c r="EFT53" s="285" t="s">
        <v>986</v>
      </c>
      <c r="EFU53" s="294" t="s">
        <v>982</v>
      </c>
      <c r="EFV53" s="294" t="s">
        <v>987</v>
      </c>
      <c r="EFW53" s="284">
        <v>90000000</v>
      </c>
      <c r="EFX53" s="285" t="s">
        <v>150</v>
      </c>
      <c r="EFY53" s="286" t="s">
        <v>933</v>
      </c>
      <c r="EFZ53" s="286" t="s">
        <v>984</v>
      </c>
      <c r="EGA53" s="285" t="s">
        <v>985</v>
      </c>
      <c r="EGB53" s="285" t="s">
        <v>986</v>
      </c>
      <c r="EGC53" s="294" t="s">
        <v>982</v>
      </c>
      <c r="EGD53" s="294" t="s">
        <v>987</v>
      </c>
      <c r="EGE53" s="284">
        <v>90000000</v>
      </c>
      <c r="EGF53" s="285" t="s">
        <v>150</v>
      </c>
      <c r="EGG53" s="286" t="s">
        <v>933</v>
      </c>
      <c r="EGH53" s="286" t="s">
        <v>984</v>
      </c>
      <c r="EGI53" s="285" t="s">
        <v>985</v>
      </c>
      <c r="EGJ53" s="285" t="s">
        <v>986</v>
      </c>
      <c r="EGK53" s="294" t="s">
        <v>982</v>
      </c>
      <c r="EGL53" s="294" t="s">
        <v>987</v>
      </c>
      <c r="EGM53" s="284">
        <v>90000000</v>
      </c>
      <c r="EGN53" s="285" t="s">
        <v>150</v>
      </c>
      <c r="EGO53" s="286" t="s">
        <v>933</v>
      </c>
      <c r="EGP53" s="286" t="s">
        <v>984</v>
      </c>
      <c r="EGQ53" s="285" t="s">
        <v>985</v>
      </c>
      <c r="EGR53" s="285" t="s">
        <v>986</v>
      </c>
      <c r="EGS53" s="294" t="s">
        <v>982</v>
      </c>
      <c r="EGT53" s="294" t="s">
        <v>987</v>
      </c>
      <c r="EGU53" s="284">
        <v>90000000</v>
      </c>
      <c r="EGV53" s="285" t="s">
        <v>150</v>
      </c>
      <c r="EGW53" s="286" t="s">
        <v>933</v>
      </c>
      <c r="EGX53" s="286" t="s">
        <v>984</v>
      </c>
      <c r="EGY53" s="285" t="s">
        <v>985</v>
      </c>
      <c r="EGZ53" s="285" t="s">
        <v>986</v>
      </c>
      <c r="EHA53" s="294" t="s">
        <v>982</v>
      </c>
      <c r="EHB53" s="294" t="s">
        <v>987</v>
      </c>
      <c r="EHC53" s="284">
        <v>90000000</v>
      </c>
      <c r="EHD53" s="285" t="s">
        <v>150</v>
      </c>
      <c r="EHE53" s="286" t="s">
        <v>933</v>
      </c>
      <c r="EHF53" s="286" t="s">
        <v>984</v>
      </c>
      <c r="EHG53" s="285" t="s">
        <v>985</v>
      </c>
      <c r="EHH53" s="285" t="s">
        <v>986</v>
      </c>
      <c r="EHI53" s="294" t="s">
        <v>982</v>
      </c>
      <c r="EHJ53" s="294" t="s">
        <v>987</v>
      </c>
      <c r="EHK53" s="284">
        <v>90000000</v>
      </c>
      <c r="EHL53" s="285" t="s">
        <v>150</v>
      </c>
      <c r="EHM53" s="286" t="s">
        <v>933</v>
      </c>
      <c r="EHN53" s="286" t="s">
        <v>984</v>
      </c>
      <c r="EHO53" s="285" t="s">
        <v>985</v>
      </c>
      <c r="EHP53" s="285" t="s">
        <v>986</v>
      </c>
      <c r="EHQ53" s="294" t="s">
        <v>982</v>
      </c>
      <c r="EHR53" s="294" t="s">
        <v>987</v>
      </c>
      <c r="EHS53" s="284">
        <v>90000000</v>
      </c>
      <c r="EHT53" s="285" t="s">
        <v>150</v>
      </c>
      <c r="EHU53" s="286" t="s">
        <v>933</v>
      </c>
      <c r="EHV53" s="286" t="s">
        <v>984</v>
      </c>
      <c r="EHW53" s="285" t="s">
        <v>985</v>
      </c>
      <c r="EHX53" s="285" t="s">
        <v>986</v>
      </c>
      <c r="EHY53" s="294" t="s">
        <v>982</v>
      </c>
      <c r="EHZ53" s="294" t="s">
        <v>987</v>
      </c>
      <c r="EIA53" s="284">
        <v>90000000</v>
      </c>
      <c r="EIB53" s="285" t="s">
        <v>150</v>
      </c>
      <c r="EIC53" s="286" t="s">
        <v>933</v>
      </c>
      <c r="EID53" s="286" t="s">
        <v>984</v>
      </c>
      <c r="EIE53" s="285" t="s">
        <v>985</v>
      </c>
      <c r="EIF53" s="285" t="s">
        <v>986</v>
      </c>
      <c r="EIG53" s="294" t="s">
        <v>982</v>
      </c>
      <c r="EIH53" s="294" t="s">
        <v>987</v>
      </c>
      <c r="EII53" s="284">
        <v>90000000</v>
      </c>
      <c r="EIJ53" s="285" t="s">
        <v>150</v>
      </c>
      <c r="EIK53" s="286" t="s">
        <v>933</v>
      </c>
      <c r="EIL53" s="286" t="s">
        <v>984</v>
      </c>
      <c r="EIM53" s="285" t="s">
        <v>985</v>
      </c>
      <c r="EIN53" s="285" t="s">
        <v>986</v>
      </c>
      <c r="EIO53" s="294" t="s">
        <v>982</v>
      </c>
      <c r="EIP53" s="294" t="s">
        <v>987</v>
      </c>
      <c r="EIQ53" s="284">
        <v>90000000</v>
      </c>
      <c r="EIR53" s="285" t="s">
        <v>150</v>
      </c>
      <c r="EIS53" s="286" t="s">
        <v>933</v>
      </c>
      <c r="EIT53" s="286" t="s">
        <v>984</v>
      </c>
      <c r="EIU53" s="285" t="s">
        <v>985</v>
      </c>
      <c r="EIV53" s="285" t="s">
        <v>986</v>
      </c>
      <c r="EIW53" s="294" t="s">
        <v>982</v>
      </c>
      <c r="EIX53" s="294" t="s">
        <v>987</v>
      </c>
      <c r="EIY53" s="284">
        <v>90000000</v>
      </c>
      <c r="EIZ53" s="285" t="s">
        <v>150</v>
      </c>
      <c r="EJA53" s="286" t="s">
        <v>933</v>
      </c>
      <c r="EJB53" s="286" t="s">
        <v>984</v>
      </c>
      <c r="EJC53" s="285" t="s">
        <v>985</v>
      </c>
      <c r="EJD53" s="285" t="s">
        <v>986</v>
      </c>
      <c r="EJE53" s="294" t="s">
        <v>982</v>
      </c>
      <c r="EJF53" s="294" t="s">
        <v>987</v>
      </c>
      <c r="EJG53" s="284">
        <v>90000000</v>
      </c>
      <c r="EJH53" s="285" t="s">
        <v>150</v>
      </c>
      <c r="EJI53" s="286" t="s">
        <v>933</v>
      </c>
      <c r="EJJ53" s="286" t="s">
        <v>984</v>
      </c>
      <c r="EJK53" s="285" t="s">
        <v>985</v>
      </c>
      <c r="EJL53" s="285" t="s">
        <v>986</v>
      </c>
      <c r="EJM53" s="294" t="s">
        <v>982</v>
      </c>
      <c r="EJN53" s="294" t="s">
        <v>987</v>
      </c>
      <c r="EJO53" s="284">
        <v>90000000</v>
      </c>
      <c r="EJP53" s="285" t="s">
        <v>150</v>
      </c>
      <c r="EJQ53" s="286" t="s">
        <v>933</v>
      </c>
      <c r="EJR53" s="286" t="s">
        <v>984</v>
      </c>
      <c r="EJS53" s="285" t="s">
        <v>985</v>
      </c>
      <c r="EJT53" s="285" t="s">
        <v>986</v>
      </c>
      <c r="EJU53" s="294" t="s">
        <v>982</v>
      </c>
      <c r="EJV53" s="294" t="s">
        <v>987</v>
      </c>
      <c r="EJW53" s="284">
        <v>90000000</v>
      </c>
      <c r="EJX53" s="285" t="s">
        <v>150</v>
      </c>
      <c r="EJY53" s="286" t="s">
        <v>933</v>
      </c>
      <c r="EJZ53" s="286" t="s">
        <v>984</v>
      </c>
      <c r="EKA53" s="285" t="s">
        <v>985</v>
      </c>
      <c r="EKB53" s="285" t="s">
        <v>986</v>
      </c>
      <c r="EKC53" s="294" t="s">
        <v>982</v>
      </c>
      <c r="EKD53" s="294" t="s">
        <v>987</v>
      </c>
      <c r="EKE53" s="284">
        <v>90000000</v>
      </c>
      <c r="EKF53" s="285" t="s">
        <v>150</v>
      </c>
      <c r="EKG53" s="286" t="s">
        <v>933</v>
      </c>
      <c r="EKH53" s="286" t="s">
        <v>984</v>
      </c>
      <c r="EKI53" s="285" t="s">
        <v>985</v>
      </c>
      <c r="EKJ53" s="285" t="s">
        <v>986</v>
      </c>
      <c r="EKK53" s="294" t="s">
        <v>982</v>
      </c>
      <c r="EKL53" s="294" t="s">
        <v>987</v>
      </c>
      <c r="EKM53" s="284">
        <v>90000000</v>
      </c>
      <c r="EKN53" s="285" t="s">
        <v>150</v>
      </c>
      <c r="EKO53" s="286" t="s">
        <v>933</v>
      </c>
      <c r="EKP53" s="286" t="s">
        <v>984</v>
      </c>
      <c r="EKQ53" s="285" t="s">
        <v>985</v>
      </c>
      <c r="EKR53" s="285" t="s">
        <v>986</v>
      </c>
      <c r="EKS53" s="294" t="s">
        <v>982</v>
      </c>
      <c r="EKT53" s="294" t="s">
        <v>987</v>
      </c>
      <c r="EKU53" s="284">
        <v>90000000</v>
      </c>
      <c r="EKV53" s="285" t="s">
        <v>150</v>
      </c>
      <c r="EKW53" s="286" t="s">
        <v>933</v>
      </c>
      <c r="EKX53" s="286" t="s">
        <v>984</v>
      </c>
      <c r="EKY53" s="285" t="s">
        <v>985</v>
      </c>
      <c r="EKZ53" s="285" t="s">
        <v>986</v>
      </c>
      <c r="ELA53" s="294" t="s">
        <v>982</v>
      </c>
      <c r="ELB53" s="294" t="s">
        <v>987</v>
      </c>
      <c r="ELC53" s="284">
        <v>90000000</v>
      </c>
      <c r="ELD53" s="285" t="s">
        <v>150</v>
      </c>
      <c r="ELE53" s="286" t="s">
        <v>933</v>
      </c>
      <c r="ELF53" s="286" t="s">
        <v>984</v>
      </c>
      <c r="ELG53" s="285" t="s">
        <v>985</v>
      </c>
      <c r="ELH53" s="285" t="s">
        <v>986</v>
      </c>
      <c r="ELI53" s="294" t="s">
        <v>982</v>
      </c>
      <c r="ELJ53" s="294" t="s">
        <v>987</v>
      </c>
      <c r="ELK53" s="284">
        <v>90000000</v>
      </c>
      <c r="ELL53" s="285" t="s">
        <v>150</v>
      </c>
      <c r="ELM53" s="286" t="s">
        <v>933</v>
      </c>
      <c r="ELN53" s="286" t="s">
        <v>984</v>
      </c>
      <c r="ELO53" s="285" t="s">
        <v>985</v>
      </c>
      <c r="ELP53" s="285" t="s">
        <v>986</v>
      </c>
      <c r="ELQ53" s="294" t="s">
        <v>982</v>
      </c>
      <c r="ELR53" s="294" t="s">
        <v>987</v>
      </c>
      <c r="ELS53" s="284">
        <v>90000000</v>
      </c>
      <c r="ELT53" s="285" t="s">
        <v>150</v>
      </c>
      <c r="ELU53" s="286" t="s">
        <v>933</v>
      </c>
      <c r="ELV53" s="286" t="s">
        <v>984</v>
      </c>
      <c r="ELW53" s="285" t="s">
        <v>985</v>
      </c>
      <c r="ELX53" s="285" t="s">
        <v>986</v>
      </c>
      <c r="ELY53" s="294" t="s">
        <v>982</v>
      </c>
      <c r="ELZ53" s="294" t="s">
        <v>987</v>
      </c>
      <c r="EMA53" s="284">
        <v>90000000</v>
      </c>
      <c r="EMB53" s="285" t="s">
        <v>150</v>
      </c>
      <c r="EMC53" s="286" t="s">
        <v>933</v>
      </c>
      <c r="EMD53" s="286" t="s">
        <v>984</v>
      </c>
      <c r="EME53" s="285" t="s">
        <v>985</v>
      </c>
      <c r="EMF53" s="285" t="s">
        <v>986</v>
      </c>
      <c r="EMG53" s="294" t="s">
        <v>982</v>
      </c>
      <c r="EMH53" s="294" t="s">
        <v>987</v>
      </c>
      <c r="EMI53" s="284">
        <v>90000000</v>
      </c>
      <c r="EMJ53" s="285" t="s">
        <v>150</v>
      </c>
      <c r="EMK53" s="286" t="s">
        <v>933</v>
      </c>
      <c r="EML53" s="286" t="s">
        <v>984</v>
      </c>
      <c r="EMM53" s="285" t="s">
        <v>985</v>
      </c>
      <c r="EMN53" s="285" t="s">
        <v>986</v>
      </c>
      <c r="EMO53" s="294" t="s">
        <v>982</v>
      </c>
      <c r="EMP53" s="294" t="s">
        <v>987</v>
      </c>
      <c r="EMQ53" s="284">
        <v>90000000</v>
      </c>
      <c r="EMR53" s="285" t="s">
        <v>150</v>
      </c>
      <c r="EMS53" s="286" t="s">
        <v>933</v>
      </c>
      <c r="EMT53" s="286" t="s">
        <v>984</v>
      </c>
      <c r="EMU53" s="285" t="s">
        <v>985</v>
      </c>
      <c r="EMV53" s="285" t="s">
        <v>986</v>
      </c>
      <c r="EMW53" s="294" t="s">
        <v>982</v>
      </c>
      <c r="EMX53" s="294" t="s">
        <v>987</v>
      </c>
      <c r="EMY53" s="284">
        <v>90000000</v>
      </c>
      <c r="EMZ53" s="285" t="s">
        <v>150</v>
      </c>
      <c r="ENA53" s="286" t="s">
        <v>933</v>
      </c>
      <c r="ENB53" s="286" t="s">
        <v>984</v>
      </c>
      <c r="ENC53" s="285" t="s">
        <v>985</v>
      </c>
      <c r="END53" s="285" t="s">
        <v>986</v>
      </c>
      <c r="ENE53" s="294" t="s">
        <v>982</v>
      </c>
      <c r="ENF53" s="294" t="s">
        <v>987</v>
      </c>
      <c r="ENG53" s="284">
        <v>90000000</v>
      </c>
      <c r="ENH53" s="285" t="s">
        <v>150</v>
      </c>
      <c r="ENI53" s="286" t="s">
        <v>933</v>
      </c>
      <c r="ENJ53" s="286" t="s">
        <v>984</v>
      </c>
      <c r="ENK53" s="285" t="s">
        <v>985</v>
      </c>
      <c r="ENL53" s="285" t="s">
        <v>986</v>
      </c>
      <c r="ENM53" s="294" t="s">
        <v>982</v>
      </c>
      <c r="ENN53" s="294" t="s">
        <v>987</v>
      </c>
      <c r="ENO53" s="284">
        <v>90000000</v>
      </c>
      <c r="ENP53" s="285" t="s">
        <v>150</v>
      </c>
      <c r="ENQ53" s="286" t="s">
        <v>933</v>
      </c>
      <c r="ENR53" s="286" t="s">
        <v>984</v>
      </c>
      <c r="ENS53" s="285" t="s">
        <v>985</v>
      </c>
      <c r="ENT53" s="285" t="s">
        <v>986</v>
      </c>
      <c r="ENU53" s="294" t="s">
        <v>982</v>
      </c>
      <c r="ENV53" s="294" t="s">
        <v>987</v>
      </c>
      <c r="ENW53" s="284">
        <v>90000000</v>
      </c>
      <c r="ENX53" s="285" t="s">
        <v>150</v>
      </c>
      <c r="ENY53" s="286" t="s">
        <v>933</v>
      </c>
      <c r="ENZ53" s="286" t="s">
        <v>984</v>
      </c>
      <c r="EOA53" s="285" t="s">
        <v>985</v>
      </c>
      <c r="EOB53" s="285" t="s">
        <v>986</v>
      </c>
      <c r="EOC53" s="294" t="s">
        <v>982</v>
      </c>
      <c r="EOD53" s="294" t="s">
        <v>987</v>
      </c>
      <c r="EOE53" s="284">
        <v>90000000</v>
      </c>
      <c r="EOF53" s="285" t="s">
        <v>150</v>
      </c>
      <c r="EOG53" s="286" t="s">
        <v>933</v>
      </c>
      <c r="EOH53" s="286" t="s">
        <v>984</v>
      </c>
      <c r="EOI53" s="285" t="s">
        <v>985</v>
      </c>
      <c r="EOJ53" s="285" t="s">
        <v>986</v>
      </c>
      <c r="EOK53" s="294" t="s">
        <v>982</v>
      </c>
      <c r="EOL53" s="294" t="s">
        <v>987</v>
      </c>
      <c r="EOM53" s="284">
        <v>90000000</v>
      </c>
      <c r="EON53" s="285" t="s">
        <v>150</v>
      </c>
      <c r="EOO53" s="286" t="s">
        <v>933</v>
      </c>
      <c r="EOP53" s="286" t="s">
        <v>984</v>
      </c>
      <c r="EOQ53" s="285" t="s">
        <v>985</v>
      </c>
      <c r="EOR53" s="285" t="s">
        <v>986</v>
      </c>
      <c r="EOS53" s="294" t="s">
        <v>982</v>
      </c>
      <c r="EOT53" s="294" t="s">
        <v>987</v>
      </c>
      <c r="EOU53" s="284">
        <v>90000000</v>
      </c>
      <c r="EOV53" s="285" t="s">
        <v>150</v>
      </c>
      <c r="EOW53" s="286" t="s">
        <v>933</v>
      </c>
      <c r="EOX53" s="286" t="s">
        <v>984</v>
      </c>
      <c r="EOY53" s="285" t="s">
        <v>985</v>
      </c>
      <c r="EOZ53" s="285" t="s">
        <v>986</v>
      </c>
      <c r="EPA53" s="294" t="s">
        <v>982</v>
      </c>
      <c r="EPB53" s="294" t="s">
        <v>987</v>
      </c>
      <c r="EPC53" s="284">
        <v>90000000</v>
      </c>
      <c r="EPD53" s="285" t="s">
        <v>150</v>
      </c>
      <c r="EPE53" s="286" t="s">
        <v>933</v>
      </c>
      <c r="EPF53" s="286" t="s">
        <v>984</v>
      </c>
      <c r="EPG53" s="285" t="s">
        <v>985</v>
      </c>
      <c r="EPH53" s="285" t="s">
        <v>986</v>
      </c>
      <c r="EPI53" s="294" t="s">
        <v>982</v>
      </c>
      <c r="EPJ53" s="294" t="s">
        <v>987</v>
      </c>
      <c r="EPK53" s="284">
        <v>90000000</v>
      </c>
      <c r="EPL53" s="285" t="s">
        <v>150</v>
      </c>
      <c r="EPM53" s="286" t="s">
        <v>933</v>
      </c>
      <c r="EPN53" s="286" t="s">
        <v>984</v>
      </c>
      <c r="EPO53" s="285" t="s">
        <v>985</v>
      </c>
      <c r="EPP53" s="285" t="s">
        <v>986</v>
      </c>
      <c r="EPQ53" s="294" t="s">
        <v>982</v>
      </c>
      <c r="EPR53" s="294" t="s">
        <v>987</v>
      </c>
      <c r="EPS53" s="284">
        <v>90000000</v>
      </c>
      <c r="EPT53" s="285" t="s">
        <v>150</v>
      </c>
      <c r="EPU53" s="286" t="s">
        <v>933</v>
      </c>
      <c r="EPV53" s="286" t="s">
        <v>984</v>
      </c>
      <c r="EPW53" s="285" t="s">
        <v>985</v>
      </c>
      <c r="EPX53" s="285" t="s">
        <v>986</v>
      </c>
      <c r="EPY53" s="294" t="s">
        <v>982</v>
      </c>
      <c r="EPZ53" s="294" t="s">
        <v>987</v>
      </c>
      <c r="EQA53" s="284">
        <v>90000000</v>
      </c>
      <c r="EQB53" s="285" t="s">
        <v>150</v>
      </c>
      <c r="EQC53" s="286" t="s">
        <v>933</v>
      </c>
      <c r="EQD53" s="286" t="s">
        <v>984</v>
      </c>
      <c r="EQE53" s="285" t="s">
        <v>985</v>
      </c>
      <c r="EQF53" s="285" t="s">
        <v>986</v>
      </c>
      <c r="EQG53" s="294" t="s">
        <v>982</v>
      </c>
      <c r="EQH53" s="294" t="s">
        <v>987</v>
      </c>
      <c r="EQI53" s="284">
        <v>90000000</v>
      </c>
      <c r="EQJ53" s="285" t="s">
        <v>150</v>
      </c>
      <c r="EQK53" s="286" t="s">
        <v>933</v>
      </c>
      <c r="EQL53" s="286" t="s">
        <v>984</v>
      </c>
      <c r="EQM53" s="285" t="s">
        <v>985</v>
      </c>
      <c r="EQN53" s="285" t="s">
        <v>986</v>
      </c>
      <c r="EQO53" s="294" t="s">
        <v>982</v>
      </c>
      <c r="EQP53" s="294" t="s">
        <v>987</v>
      </c>
      <c r="EQQ53" s="284">
        <v>90000000</v>
      </c>
      <c r="EQR53" s="285" t="s">
        <v>150</v>
      </c>
      <c r="EQS53" s="286" t="s">
        <v>933</v>
      </c>
      <c r="EQT53" s="286" t="s">
        <v>984</v>
      </c>
      <c r="EQU53" s="285" t="s">
        <v>985</v>
      </c>
      <c r="EQV53" s="285" t="s">
        <v>986</v>
      </c>
      <c r="EQW53" s="294" t="s">
        <v>982</v>
      </c>
      <c r="EQX53" s="294" t="s">
        <v>987</v>
      </c>
      <c r="EQY53" s="284">
        <v>90000000</v>
      </c>
      <c r="EQZ53" s="285" t="s">
        <v>150</v>
      </c>
      <c r="ERA53" s="286" t="s">
        <v>933</v>
      </c>
      <c r="ERB53" s="286" t="s">
        <v>984</v>
      </c>
      <c r="ERC53" s="285" t="s">
        <v>985</v>
      </c>
      <c r="ERD53" s="285" t="s">
        <v>986</v>
      </c>
      <c r="ERE53" s="294" t="s">
        <v>982</v>
      </c>
      <c r="ERF53" s="294" t="s">
        <v>987</v>
      </c>
      <c r="ERG53" s="284">
        <v>90000000</v>
      </c>
      <c r="ERH53" s="285" t="s">
        <v>150</v>
      </c>
      <c r="ERI53" s="286" t="s">
        <v>933</v>
      </c>
      <c r="ERJ53" s="286" t="s">
        <v>984</v>
      </c>
      <c r="ERK53" s="285" t="s">
        <v>985</v>
      </c>
      <c r="ERL53" s="285" t="s">
        <v>986</v>
      </c>
      <c r="ERM53" s="294" t="s">
        <v>982</v>
      </c>
      <c r="ERN53" s="294" t="s">
        <v>987</v>
      </c>
      <c r="ERO53" s="284">
        <v>90000000</v>
      </c>
      <c r="ERP53" s="285" t="s">
        <v>150</v>
      </c>
      <c r="ERQ53" s="286" t="s">
        <v>933</v>
      </c>
      <c r="ERR53" s="286" t="s">
        <v>984</v>
      </c>
      <c r="ERS53" s="285" t="s">
        <v>985</v>
      </c>
      <c r="ERT53" s="285" t="s">
        <v>986</v>
      </c>
      <c r="ERU53" s="294" t="s">
        <v>982</v>
      </c>
      <c r="ERV53" s="294" t="s">
        <v>987</v>
      </c>
      <c r="ERW53" s="284">
        <v>90000000</v>
      </c>
      <c r="ERX53" s="285" t="s">
        <v>150</v>
      </c>
      <c r="ERY53" s="286" t="s">
        <v>933</v>
      </c>
      <c r="ERZ53" s="286" t="s">
        <v>984</v>
      </c>
      <c r="ESA53" s="285" t="s">
        <v>985</v>
      </c>
      <c r="ESB53" s="285" t="s">
        <v>986</v>
      </c>
      <c r="ESC53" s="294" t="s">
        <v>982</v>
      </c>
      <c r="ESD53" s="294" t="s">
        <v>987</v>
      </c>
      <c r="ESE53" s="284">
        <v>90000000</v>
      </c>
      <c r="ESF53" s="285" t="s">
        <v>150</v>
      </c>
      <c r="ESG53" s="286" t="s">
        <v>933</v>
      </c>
      <c r="ESH53" s="286" t="s">
        <v>984</v>
      </c>
      <c r="ESI53" s="285" t="s">
        <v>985</v>
      </c>
      <c r="ESJ53" s="285" t="s">
        <v>986</v>
      </c>
      <c r="ESK53" s="294" t="s">
        <v>982</v>
      </c>
      <c r="ESL53" s="294" t="s">
        <v>987</v>
      </c>
      <c r="ESM53" s="284">
        <v>90000000</v>
      </c>
      <c r="ESN53" s="285" t="s">
        <v>150</v>
      </c>
      <c r="ESO53" s="286" t="s">
        <v>933</v>
      </c>
      <c r="ESP53" s="286" t="s">
        <v>984</v>
      </c>
      <c r="ESQ53" s="285" t="s">
        <v>985</v>
      </c>
      <c r="ESR53" s="285" t="s">
        <v>986</v>
      </c>
      <c r="ESS53" s="294" t="s">
        <v>982</v>
      </c>
      <c r="EST53" s="294" t="s">
        <v>987</v>
      </c>
      <c r="ESU53" s="284">
        <v>90000000</v>
      </c>
      <c r="ESV53" s="285" t="s">
        <v>150</v>
      </c>
      <c r="ESW53" s="286" t="s">
        <v>933</v>
      </c>
      <c r="ESX53" s="286" t="s">
        <v>984</v>
      </c>
      <c r="ESY53" s="285" t="s">
        <v>985</v>
      </c>
      <c r="ESZ53" s="285" t="s">
        <v>986</v>
      </c>
      <c r="ETA53" s="294" t="s">
        <v>982</v>
      </c>
      <c r="ETB53" s="294" t="s">
        <v>987</v>
      </c>
      <c r="ETC53" s="284">
        <v>90000000</v>
      </c>
      <c r="ETD53" s="285" t="s">
        <v>150</v>
      </c>
      <c r="ETE53" s="286" t="s">
        <v>933</v>
      </c>
      <c r="ETF53" s="286" t="s">
        <v>984</v>
      </c>
      <c r="ETG53" s="285" t="s">
        <v>985</v>
      </c>
      <c r="ETH53" s="285" t="s">
        <v>986</v>
      </c>
      <c r="ETI53" s="294" t="s">
        <v>982</v>
      </c>
      <c r="ETJ53" s="294" t="s">
        <v>987</v>
      </c>
      <c r="ETK53" s="284">
        <v>90000000</v>
      </c>
      <c r="ETL53" s="285" t="s">
        <v>150</v>
      </c>
      <c r="ETM53" s="286" t="s">
        <v>933</v>
      </c>
      <c r="ETN53" s="286" t="s">
        <v>984</v>
      </c>
      <c r="ETO53" s="285" t="s">
        <v>985</v>
      </c>
      <c r="ETP53" s="285" t="s">
        <v>986</v>
      </c>
      <c r="ETQ53" s="294" t="s">
        <v>982</v>
      </c>
      <c r="ETR53" s="294" t="s">
        <v>987</v>
      </c>
      <c r="ETS53" s="284">
        <v>90000000</v>
      </c>
      <c r="ETT53" s="285" t="s">
        <v>150</v>
      </c>
      <c r="ETU53" s="286" t="s">
        <v>933</v>
      </c>
      <c r="ETV53" s="286" t="s">
        <v>984</v>
      </c>
      <c r="ETW53" s="285" t="s">
        <v>985</v>
      </c>
      <c r="ETX53" s="285" t="s">
        <v>986</v>
      </c>
      <c r="ETY53" s="294" t="s">
        <v>982</v>
      </c>
      <c r="ETZ53" s="294" t="s">
        <v>987</v>
      </c>
      <c r="EUA53" s="284">
        <v>90000000</v>
      </c>
      <c r="EUB53" s="285" t="s">
        <v>150</v>
      </c>
      <c r="EUC53" s="286" t="s">
        <v>933</v>
      </c>
      <c r="EUD53" s="286" t="s">
        <v>984</v>
      </c>
      <c r="EUE53" s="285" t="s">
        <v>985</v>
      </c>
      <c r="EUF53" s="285" t="s">
        <v>986</v>
      </c>
      <c r="EUG53" s="294" t="s">
        <v>982</v>
      </c>
      <c r="EUH53" s="294" t="s">
        <v>987</v>
      </c>
      <c r="EUI53" s="284">
        <v>90000000</v>
      </c>
      <c r="EUJ53" s="285" t="s">
        <v>150</v>
      </c>
      <c r="EUK53" s="286" t="s">
        <v>933</v>
      </c>
      <c r="EUL53" s="286" t="s">
        <v>984</v>
      </c>
      <c r="EUM53" s="285" t="s">
        <v>985</v>
      </c>
      <c r="EUN53" s="285" t="s">
        <v>986</v>
      </c>
      <c r="EUO53" s="294" t="s">
        <v>982</v>
      </c>
      <c r="EUP53" s="294" t="s">
        <v>987</v>
      </c>
      <c r="EUQ53" s="284">
        <v>90000000</v>
      </c>
      <c r="EUR53" s="285" t="s">
        <v>150</v>
      </c>
      <c r="EUS53" s="286" t="s">
        <v>933</v>
      </c>
      <c r="EUT53" s="286" t="s">
        <v>984</v>
      </c>
      <c r="EUU53" s="285" t="s">
        <v>985</v>
      </c>
      <c r="EUV53" s="285" t="s">
        <v>986</v>
      </c>
      <c r="EUW53" s="294" t="s">
        <v>982</v>
      </c>
      <c r="EUX53" s="294" t="s">
        <v>987</v>
      </c>
      <c r="EUY53" s="284">
        <v>90000000</v>
      </c>
      <c r="EUZ53" s="285" t="s">
        <v>150</v>
      </c>
      <c r="EVA53" s="286" t="s">
        <v>933</v>
      </c>
      <c r="EVB53" s="286" t="s">
        <v>984</v>
      </c>
      <c r="EVC53" s="285" t="s">
        <v>985</v>
      </c>
      <c r="EVD53" s="285" t="s">
        <v>986</v>
      </c>
      <c r="EVE53" s="294" t="s">
        <v>982</v>
      </c>
      <c r="EVF53" s="294" t="s">
        <v>987</v>
      </c>
      <c r="EVG53" s="284">
        <v>90000000</v>
      </c>
      <c r="EVH53" s="285" t="s">
        <v>150</v>
      </c>
      <c r="EVI53" s="286" t="s">
        <v>933</v>
      </c>
      <c r="EVJ53" s="286" t="s">
        <v>984</v>
      </c>
      <c r="EVK53" s="285" t="s">
        <v>985</v>
      </c>
      <c r="EVL53" s="285" t="s">
        <v>986</v>
      </c>
      <c r="EVM53" s="294" t="s">
        <v>982</v>
      </c>
      <c r="EVN53" s="294" t="s">
        <v>987</v>
      </c>
      <c r="EVO53" s="284">
        <v>90000000</v>
      </c>
      <c r="EVP53" s="285" t="s">
        <v>150</v>
      </c>
      <c r="EVQ53" s="286" t="s">
        <v>933</v>
      </c>
      <c r="EVR53" s="286" t="s">
        <v>984</v>
      </c>
      <c r="EVS53" s="285" t="s">
        <v>985</v>
      </c>
      <c r="EVT53" s="285" t="s">
        <v>986</v>
      </c>
      <c r="EVU53" s="294" t="s">
        <v>982</v>
      </c>
      <c r="EVV53" s="294" t="s">
        <v>987</v>
      </c>
      <c r="EVW53" s="284">
        <v>90000000</v>
      </c>
      <c r="EVX53" s="285" t="s">
        <v>150</v>
      </c>
      <c r="EVY53" s="286" t="s">
        <v>933</v>
      </c>
      <c r="EVZ53" s="286" t="s">
        <v>984</v>
      </c>
      <c r="EWA53" s="285" t="s">
        <v>985</v>
      </c>
      <c r="EWB53" s="285" t="s">
        <v>986</v>
      </c>
      <c r="EWC53" s="294" t="s">
        <v>982</v>
      </c>
      <c r="EWD53" s="294" t="s">
        <v>987</v>
      </c>
      <c r="EWE53" s="284">
        <v>90000000</v>
      </c>
      <c r="EWF53" s="285" t="s">
        <v>150</v>
      </c>
      <c r="EWG53" s="286" t="s">
        <v>933</v>
      </c>
      <c r="EWH53" s="286" t="s">
        <v>984</v>
      </c>
      <c r="EWI53" s="285" t="s">
        <v>985</v>
      </c>
      <c r="EWJ53" s="285" t="s">
        <v>986</v>
      </c>
      <c r="EWK53" s="294" t="s">
        <v>982</v>
      </c>
      <c r="EWL53" s="294" t="s">
        <v>987</v>
      </c>
      <c r="EWM53" s="284">
        <v>90000000</v>
      </c>
      <c r="EWN53" s="285" t="s">
        <v>150</v>
      </c>
      <c r="EWO53" s="286" t="s">
        <v>933</v>
      </c>
      <c r="EWP53" s="286" t="s">
        <v>984</v>
      </c>
      <c r="EWQ53" s="285" t="s">
        <v>985</v>
      </c>
      <c r="EWR53" s="285" t="s">
        <v>986</v>
      </c>
      <c r="EWS53" s="294" t="s">
        <v>982</v>
      </c>
      <c r="EWT53" s="294" t="s">
        <v>987</v>
      </c>
      <c r="EWU53" s="284">
        <v>90000000</v>
      </c>
      <c r="EWV53" s="285" t="s">
        <v>150</v>
      </c>
      <c r="EWW53" s="286" t="s">
        <v>933</v>
      </c>
      <c r="EWX53" s="286" t="s">
        <v>984</v>
      </c>
      <c r="EWY53" s="285" t="s">
        <v>985</v>
      </c>
      <c r="EWZ53" s="285" t="s">
        <v>986</v>
      </c>
      <c r="EXA53" s="294" t="s">
        <v>982</v>
      </c>
      <c r="EXB53" s="294" t="s">
        <v>987</v>
      </c>
      <c r="EXC53" s="284">
        <v>90000000</v>
      </c>
      <c r="EXD53" s="285" t="s">
        <v>150</v>
      </c>
      <c r="EXE53" s="286" t="s">
        <v>933</v>
      </c>
      <c r="EXF53" s="286" t="s">
        <v>984</v>
      </c>
      <c r="EXG53" s="285" t="s">
        <v>985</v>
      </c>
      <c r="EXH53" s="285" t="s">
        <v>986</v>
      </c>
      <c r="EXI53" s="294" t="s">
        <v>982</v>
      </c>
      <c r="EXJ53" s="294" t="s">
        <v>987</v>
      </c>
      <c r="EXK53" s="284">
        <v>90000000</v>
      </c>
      <c r="EXL53" s="285" t="s">
        <v>150</v>
      </c>
      <c r="EXM53" s="286" t="s">
        <v>933</v>
      </c>
      <c r="EXN53" s="286" t="s">
        <v>984</v>
      </c>
      <c r="EXO53" s="285" t="s">
        <v>985</v>
      </c>
      <c r="EXP53" s="285" t="s">
        <v>986</v>
      </c>
      <c r="EXQ53" s="294" t="s">
        <v>982</v>
      </c>
      <c r="EXR53" s="294" t="s">
        <v>987</v>
      </c>
      <c r="EXS53" s="284">
        <v>90000000</v>
      </c>
      <c r="EXT53" s="285" t="s">
        <v>150</v>
      </c>
      <c r="EXU53" s="286" t="s">
        <v>933</v>
      </c>
      <c r="EXV53" s="286" t="s">
        <v>984</v>
      </c>
      <c r="EXW53" s="285" t="s">
        <v>985</v>
      </c>
      <c r="EXX53" s="285" t="s">
        <v>986</v>
      </c>
      <c r="EXY53" s="294" t="s">
        <v>982</v>
      </c>
      <c r="EXZ53" s="294" t="s">
        <v>987</v>
      </c>
      <c r="EYA53" s="284">
        <v>90000000</v>
      </c>
      <c r="EYB53" s="285" t="s">
        <v>150</v>
      </c>
      <c r="EYC53" s="286" t="s">
        <v>933</v>
      </c>
      <c r="EYD53" s="286" t="s">
        <v>984</v>
      </c>
      <c r="EYE53" s="285" t="s">
        <v>985</v>
      </c>
      <c r="EYF53" s="285" t="s">
        <v>986</v>
      </c>
      <c r="EYG53" s="294" t="s">
        <v>982</v>
      </c>
      <c r="EYH53" s="294" t="s">
        <v>987</v>
      </c>
      <c r="EYI53" s="284">
        <v>90000000</v>
      </c>
      <c r="EYJ53" s="285" t="s">
        <v>150</v>
      </c>
      <c r="EYK53" s="286" t="s">
        <v>933</v>
      </c>
      <c r="EYL53" s="286" t="s">
        <v>984</v>
      </c>
      <c r="EYM53" s="285" t="s">
        <v>985</v>
      </c>
      <c r="EYN53" s="285" t="s">
        <v>986</v>
      </c>
      <c r="EYO53" s="294" t="s">
        <v>982</v>
      </c>
      <c r="EYP53" s="294" t="s">
        <v>987</v>
      </c>
      <c r="EYQ53" s="284">
        <v>90000000</v>
      </c>
      <c r="EYR53" s="285" t="s">
        <v>150</v>
      </c>
      <c r="EYS53" s="286" t="s">
        <v>933</v>
      </c>
      <c r="EYT53" s="286" t="s">
        <v>984</v>
      </c>
      <c r="EYU53" s="285" t="s">
        <v>985</v>
      </c>
      <c r="EYV53" s="285" t="s">
        <v>986</v>
      </c>
      <c r="EYW53" s="294" t="s">
        <v>982</v>
      </c>
      <c r="EYX53" s="294" t="s">
        <v>987</v>
      </c>
      <c r="EYY53" s="284">
        <v>90000000</v>
      </c>
      <c r="EYZ53" s="285" t="s">
        <v>150</v>
      </c>
      <c r="EZA53" s="286" t="s">
        <v>933</v>
      </c>
      <c r="EZB53" s="286" t="s">
        <v>984</v>
      </c>
      <c r="EZC53" s="285" t="s">
        <v>985</v>
      </c>
      <c r="EZD53" s="285" t="s">
        <v>986</v>
      </c>
      <c r="EZE53" s="294" t="s">
        <v>982</v>
      </c>
      <c r="EZF53" s="294" t="s">
        <v>987</v>
      </c>
      <c r="EZG53" s="284">
        <v>90000000</v>
      </c>
      <c r="EZH53" s="285" t="s">
        <v>150</v>
      </c>
      <c r="EZI53" s="286" t="s">
        <v>933</v>
      </c>
      <c r="EZJ53" s="286" t="s">
        <v>984</v>
      </c>
      <c r="EZK53" s="285" t="s">
        <v>985</v>
      </c>
      <c r="EZL53" s="285" t="s">
        <v>986</v>
      </c>
      <c r="EZM53" s="294" t="s">
        <v>982</v>
      </c>
      <c r="EZN53" s="294" t="s">
        <v>987</v>
      </c>
      <c r="EZO53" s="284">
        <v>90000000</v>
      </c>
      <c r="EZP53" s="285" t="s">
        <v>150</v>
      </c>
      <c r="EZQ53" s="286" t="s">
        <v>933</v>
      </c>
      <c r="EZR53" s="286" t="s">
        <v>984</v>
      </c>
      <c r="EZS53" s="285" t="s">
        <v>985</v>
      </c>
      <c r="EZT53" s="285" t="s">
        <v>986</v>
      </c>
      <c r="EZU53" s="294" t="s">
        <v>982</v>
      </c>
      <c r="EZV53" s="294" t="s">
        <v>987</v>
      </c>
      <c r="EZW53" s="284">
        <v>90000000</v>
      </c>
      <c r="EZX53" s="285" t="s">
        <v>150</v>
      </c>
      <c r="EZY53" s="286" t="s">
        <v>933</v>
      </c>
      <c r="EZZ53" s="286" t="s">
        <v>984</v>
      </c>
      <c r="FAA53" s="285" t="s">
        <v>985</v>
      </c>
      <c r="FAB53" s="285" t="s">
        <v>986</v>
      </c>
      <c r="FAC53" s="294" t="s">
        <v>982</v>
      </c>
      <c r="FAD53" s="294" t="s">
        <v>987</v>
      </c>
      <c r="FAE53" s="284">
        <v>90000000</v>
      </c>
      <c r="FAF53" s="285" t="s">
        <v>150</v>
      </c>
      <c r="FAG53" s="286" t="s">
        <v>933</v>
      </c>
      <c r="FAH53" s="286" t="s">
        <v>984</v>
      </c>
      <c r="FAI53" s="285" t="s">
        <v>985</v>
      </c>
      <c r="FAJ53" s="285" t="s">
        <v>986</v>
      </c>
      <c r="FAK53" s="294" t="s">
        <v>982</v>
      </c>
      <c r="FAL53" s="294" t="s">
        <v>987</v>
      </c>
      <c r="FAM53" s="284">
        <v>90000000</v>
      </c>
      <c r="FAN53" s="285" t="s">
        <v>150</v>
      </c>
      <c r="FAO53" s="286" t="s">
        <v>933</v>
      </c>
      <c r="FAP53" s="286" t="s">
        <v>984</v>
      </c>
      <c r="FAQ53" s="285" t="s">
        <v>985</v>
      </c>
      <c r="FAR53" s="285" t="s">
        <v>986</v>
      </c>
      <c r="FAS53" s="294" t="s">
        <v>982</v>
      </c>
      <c r="FAT53" s="294" t="s">
        <v>987</v>
      </c>
      <c r="FAU53" s="284">
        <v>90000000</v>
      </c>
      <c r="FAV53" s="285" t="s">
        <v>150</v>
      </c>
      <c r="FAW53" s="286" t="s">
        <v>933</v>
      </c>
      <c r="FAX53" s="286" t="s">
        <v>984</v>
      </c>
      <c r="FAY53" s="285" t="s">
        <v>985</v>
      </c>
      <c r="FAZ53" s="285" t="s">
        <v>986</v>
      </c>
      <c r="FBA53" s="294" t="s">
        <v>982</v>
      </c>
      <c r="FBB53" s="294" t="s">
        <v>987</v>
      </c>
      <c r="FBC53" s="284">
        <v>90000000</v>
      </c>
      <c r="FBD53" s="285" t="s">
        <v>150</v>
      </c>
      <c r="FBE53" s="286" t="s">
        <v>933</v>
      </c>
      <c r="FBF53" s="286" t="s">
        <v>984</v>
      </c>
      <c r="FBG53" s="285" t="s">
        <v>985</v>
      </c>
      <c r="FBH53" s="285" t="s">
        <v>986</v>
      </c>
      <c r="FBI53" s="294" t="s">
        <v>982</v>
      </c>
      <c r="FBJ53" s="294" t="s">
        <v>987</v>
      </c>
      <c r="FBK53" s="284">
        <v>90000000</v>
      </c>
      <c r="FBL53" s="285" t="s">
        <v>150</v>
      </c>
      <c r="FBM53" s="286" t="s">
        <v>933</v>
      </c>
      <c r="FBN53" s="286" t="s">
        <v>984</v>
      </c>
      <c r="FBO53" s="285" t="s">
        <v>985</v>
      </c>
      <c r="FBP53" s="285" t="s">
        <v>986</v>
      </c>
      <c r="FBQ53" s="294" t="s">
        <v>982</v>
      </c>
      <c r="FBR53" s="294" t="s">
        <v>987</v>
      </c>
      <c r="FBS53" s="284">
        <v>90000000</v>
      </c>
      <c r="FBT53" s="285" t="s">
        <v>150</v>
      </c>
      <c r="FBU53" s="286" t="s">
        <v>933</v>
      </c>
      <c r="FBV53" s="286" t="s">
        <v>984</v>
      </c>
      <c r="FBW53" s="285" t="s">
        <v>985</v>
      </c>
      <c r="FBX53" s="285" t="s">
        <v>986</v>
      </c>
      <c r="FBY53" s="294" t="s">
        <v>982</v>
      </c>
      <c r="FBZ53" s="294" t="s">
        <v>987</v>
      </c>
      <c r="FCA53" s="284">
        <v>90000000</v>
      </c>
      <c r="FCB53" s="285" t="s">
        <v>150</v>
      </c>
      <c r="FCC53" s="286" t="s">
        <v>933</v>
      </c>
      <c r="FCD53" s="286" t="s">
        <v>984</v>
      </c>
      <c r="FCE53" s="285" t="s">
        <v>985</v>
      </c>
      <c r="FCF53" s="285" t="s">
        <v>986</v>
      </c>
      <c r="FCG53" s="294" t="s">
        <v>982</v>
      </c>
      <c r="FCH53" s="294" t="s">
        <v>987</v>
      </c>
      <c r="FCI53" s="284">
        <v>90000000</v>
      </c>
      <c r="FCJ53" s="285" t="s">
        <v>150</v>
      </c>
      <c r="FCK53" s="286" t="s">
        <v>933</v>
      </c>
      <c r="FCL53" s="286" t="s">
        <v>984</v>
      </c>
      <c r="FCM53" s="285" t="s">
        <v>985</v>
      </c>
      <c r="FCN53" s="285" t="s">
        <v>986</v>
      </c>
      <c r="FCO53" s="294" t="s">
        <v>982</v>
      </c>
      <c r="FCP53" s="294" t="s">
        <v>987</v>
      </c>
      <c r="FCQ53" s="284">
        <v>90000000</v>
      </c>
      <c r="FCR53" s="285" t="s">
        <v>150</v>
      </c>
      <c r="FCS53" s="286" t="s">
        <v>933</v>
      </c>
      <c r="FCT53" s="286" t="s">
        <v>984</v>
      </c>
      <c r="FCU53" s="285" t="s">
        <v>985</v>
      </c>
      <c r="FCV53" s="285" t="s">
        <v>986</v>
      </c>
      <c r="FCW53" s="294" t="s">
        <v>982</v>
      </c>
      <c r="FCX53" s="294" t="s">
        <v>987</v>
      </c>
      <c r="FCY53" s="284">
        <v>90000000</v>
      </c>
      <c r="FCZ53" s="285" t="s">
        <v>150</v>
      </c>
      <c r="FDA53" s="286" t="s">
        <v>933</v>
      </c>
      <c r="FDB53" s="286" t="s">
        <v>984</v>
      </c>
      <c r="FDC53" s="285" t="s">
        <v>985</v>
      </c>
      <c r="FDD53" s="285" t="s">
        <v>986</v>
      </c>
      <c r="FDE53" s="294" t="s">
        <v>982</v>
      </c>
      <c r="FDF53" s="294" t="s">
        <v>987</v>
      </c>
      <c r="FDG53" s="284">
        <v>90000000</v>
      </c>
      <c r="FDH53" s="285" t="s">
        <v>150</v>
      </c>
      <c r="FDI53" s="286" t="s">
        <v>933</v>
      </c>
      <c r="FDJ53" s="286" t="s">
        <v>984</v>
      </c>
      <c r="FDK53" s="285" t="s">
        <v>985</v>
      </c>
      <c r="FDL53" s="285" t="s">
        <v>986</v>
      </c>
      <c r="FDM53" s="294" t="s">
        <v>982</v>
      </c>
      <c r="FDN53" s="294" t="s">
        <v>987</v>
      </c>
      <c r="FDO53" s="284">
        <v>90000000</v>
      </c>
      <c r="FDP53" s="285" t="s">
        <v>150</v>
      </c>
      <c r="FDQ53" s="286" t="s">
        <v>933</v>
      </c>
      <c r="FDR53" s="286" t="s">
        <v>984</v>
      </c>
      <c r="FDS53" s="285" t="s">
        <v>985</v>
      </c>
      <c r="FDT53" s="285" t="s">
        <v>986</v>
      </c>
      <c r="FDU53" s="294" t="s">
        <v>982</v>
      </c>
      <c r="FDV53" s="294" t="s">
        <v>987</v>
      </c>
      <c r="FDW53" s="284">
        <v>90000000</v>
      </c>
      <c r="FDX53" s="285" t="s">
        <v>150</v>
      </c>
      <c r="FDY53" s="286" t="s">
        <v>933</v>
      </c>
      <c r="FDZ53" s="286" t="s">
        <v>984</v>
      </c>
      <c r="FEA53" s="285" t="s">
        <v>985</v>
      </c>
      <c r="FEB53" s="285" t="s">
        <v>986</v>
      </c>
      <c r="FEC53" s="294" t="s">
        <v>982</v>
      </c>
      <c r="FED53" s="294" t="s">
        <v>987</v>
      </c>
      <c r="FEE53" s="284">
        <v>90000000</v>
      </c>
      <c r="FEF53" s="285" t="s">
        <v>150</v>
      </c>
      <c r="FEG53" s="286" t="s">
        <v>933</v>
      </c>
      <c r="FEH53" s="286" t="s">
        <v>984</v>
      </c>
      <c r="FEI53" s="285" t="s">
        <v>985</v>
      </c>
      <c r="FEJ53" s="285" t="s">
        <v>986</v>
      </c>
      <c r="FEK53" s="294" t="s">
        <v>982</v>
      </c>
      <c r="FEL53" s="294" t="s">
        <v>987</v>
      </c>
      <c r="FEM53" s="284">
        <v>90000000</v>
      </c>
      <c r="FEN53" s="285" t="s">
        <v>150</v>
      </c>
      <c r="FEO53" s="286" t="s">
        <v>933</v>
      </c>
      <c r="FEP53" s="286" t="s">
        <v>984</v>
      </c>
      <c r="FEQ53" s="285" t="s">
        <v>985</v>
      </c>
      <c r="FER53" s="285" t="s">
        <v>986</v>
      </c>
      <c r="FES53" s="294" t="s">
        <v>982</v>
      </c>
      <c r="FET53" s="294" t="s">
        <v>987</v>
      </c>
      <c r="FEU53" s="284">
        <v>90000000</v>
      </c>
      <c r="FEV53" s="285" t="s">
        <v>150</v>
      </c>
      <c r="FEW53" s="286" t="s">
        <v>933</v>
      </c>
      <c r="FEX53" s="286" t="s">
        <v>984</v>
      </c>
      <c r="FEY53" s="285" t="s">
        <v>985</v>
      </c>
      <c r="FEZ53" s="285" t="s">
        <v>986</v>
      </c>
      <c r="FFA53" s="294" t="s">
        <v>982</v>
      </c>
      <c r="FFB53" s="294" t="s">
        <v>987</v>
      </c>
      <c r="FFC53" s="284">
        <v>90000000</v>
      </c>
      <c r="FFD53" s="285" t="s">
        <v>150</v>
      </c>
      <c r="FFE53" s="286" t="s">
        <v>933</v>
      </c>
      <c r="FFF53" s="286" t="s">
        <v>984</v>
      </c>
      <c r="FFG53" s="285" t="s">
        <v>985</v>
      </c>
      <c r="FFH53" s="285" t="s">
        <v>986</v>
      </c>
      <c r="FFI53" s="294" t="s">
        <v>982</v>
      </c>
      <c r="FFJ53" s="294" t="s">
        <v>987</v>
      </c>
      <c r="FFK53" s="284">
        <v>90000000</v>
      </c>
      <c r="FFL53" s="285" t="s">
        <v>150</v>
      </c>
      <c r="FFM53" s="286" t="s">
        <v>933</v>
      </c>
      <c r="FFN53" s="286" t="s">
        <v>984</v>
      </c>
      <c r="FFO53" s="285" t="s">
        <v>985</v>
      </c>
      <c r="FFP53" s="285" t="s">
        <v>986</v>
      </c>
      <c r="FFQ53" s="294" t="s">
        <v>982</v>
      </c>
      <c r="FFR53" s="294" t="s">
        <v>987</v>
      </c>
      <c r="FFS53" s="284">
        <v>90000000</v>
      </c>
      <c r="FFT53" s="285" t="s">
        <v>150</v>
      </c>
      <c r="FFU53" s="286" t="s">
        <v>933</v>
      </c>
      <c r="FFV53" s="286" t="s">
        <v>984</v>
      </c>
      <c r="FFW53" s="285" t="s">
        <v>985</v>
      </c>
      <c r="FFX53" s="285" t="s">
        <v>986</v>
      </c>
      <c r="FFY53" s="294" t="s">
        <v>982</v>
      </c>
      <c r="FFZ53" s="294" t="s">
        <v>987</v>
      </c>
      <c r="FGA53" s="284">
        <v>90000000</v>
      </c>
      <c r="FGB53" s="285" t="s">
        <v>150</v>
      </c>
      <c r="FGC53" s="286" t="s">
        <v>933</v>
      </c>
      <c r="FGD53" s="286" t="s">
        <v>984</v>
      </c>
      <c r="FGE53" s="285" t="s">
        <v>985</v>
      </c>
      <c r="FGF53" s="285" t="s">
        <v>986</v>
      </c>
      <c r="FGG53" s="294" t="s">
        <v>982</v>
      </c>
      <c r="FGH53" s="294" t="s">
        <v>987</v>
      </c>
      <c r="FGI53" s="284">
        <v>90000000</v>
      </c>
      <c r="FGJ53" s="285" t="s">
        <v>150</v>
      </c>
      <c r="FGK53" s="286" t="s">
        <v>933</v>
      </c>
      <c r="FGL53" s="286" t="s">
        <v>984</v>
      </c>
      <c r="FGM53" s="285" t="s">
        <v>985</v>
      </c>
      <c r="FGN53" s="285" t="s">
        <v>986</v>
      </c>
      <c r="FGO53" s="294" t="s">
        <v>982</v>
      </c>
      <c r="FGP53" s="294" t="s">
        <v>987</v>
      </c>
      <c r="FGQ53" s="284">
        <v>90000000</v>
      </c>
      <c r="FGR53" s="285" t="s">
        <v>150</v>
      </c>
      <c r="FGS53" s="286" t="s">
        <v>933</v>
      </c>
      <c r="FGT53" s="286" t="s">
        <v>984</v>
      </c>
      <c r="FGU53" s="285" t="s">
        <v>985</v>
      </c>
      <c r="FGV53" s="285" t="s">
        <v>986</v>
      </c>
      <c r="FGW53" s="294" t="s">
        <v>982</v>
      </c>
      <c r="FGX53" s="294" t="s">
        <v>987</v>
      </c>
      <c r="FGY53" s="284">
        <v>90000000</v>
      </c>
      <c r="FGZ53" s="285" t="s">
        <v>150</v>
      </c>
      <c r="FHA53" s="286" t="s">
        <v>933</v>
      </c>
      <c r="FHB53" s="286" t="s">
        <v>984</v>
      </c>
      <c r="FHC53" s="285" t="s">
        <v>985</v>
      </c>
      <c r="FHD53" s="285" t="s">
        <v>986</v>
      </c>
      <c r="FHE53" s="294" t="s">
        <v>982</v>
      </c>
      <c r="FHF53" s="294" t="s">
        <v>987</v>
      </c>
      <c r="FHG53" s="284">
        <v>90000000</v>
      </c>
      <c r="FHH53" s="285" t="s">
        <v>150</v>
      </c>
      <c r="FHI53" s="286" t="s">
        <v>933</v>
      </c>
      <c r="FHJ53" s="286" t="s">
        <v>984</v>
      </c>
      <c r="FHK53" s="285" t="s">
        <v>985</v>
      </c>
      <c r="FHL53" s="285" t="s">
        <v>986</v>
      </c>
      <c r="FHM53" s="294" t="s">
        <v>982</v>
      </c>
      <c r="FHN53" s="294" t="s">
        <v>987</v>
      </c>
      <c r="FHO53" s="284">
        <v>90000000</v>
      </c>
      <c r="FHP53" s="285" t="s">
        <v>150</v>
      </c>
      <c r="FHQ53" s="286" t="s">
        <v>933</v>
      </c>
      <c r="FHR53" s="286" t="s">
        <v>984</v>
      </c>
      <c r="FHS53" s="285" t="s">
        <v>985</v>
      </c>
      <c r="FHT53" s="285" t="s">
        <v>986</v>
      </c>
      <c r="FHU53" s="294" t="s">
        <v>982</v>
      </c>
      <c r="FHV53" s="294" t="s">
        <v>987</v>
      </c>
      <c r="FHW53" s="284">
        <v>90000000</v>
      </c>
      <c r="FHX53" s="285" t="s">
        <v>150</v>
      </c>
      <c r="FHY53" s="286" t="s">
        <v>933</v>
      </c>
      <c r="FHZ53" s="286" t="s">
        <v>984</v>
      </c>
      <c r="FIA53" s="285" t="s">
        <v>985</v>
      </c>
      <c r="FIB53" s="285" t="s">
        <v>986</v>
      </c>
      <c r="FIC53" s="294" t="s">
        <v>982</v>
      </c>
      <c r="FID53" s="294" t="s">
        <v>987</v>
      </c>
      <c r="FIE53" s="284">
        <v>90000000</v>
      </c>
      <c r="FIF53" s="285" t="s">
        <v>150</v>
      </c>
      <c r="FIG53" s="286" t="s">
        <v>933</v>
      </c>
      <c r="FIH53" s="286" t="s">
        <v>984</v>
      </c>
      <c r="FII53" s="285" t="s">
        <v>985</v>
      </c>
      <c r="FIJ53" s="285" t="s">
        <v>986</v>
      </c>
      <c r="FIK53" s="294" t="s">
        <v>982</v>
      </c>
      <c r="FIL53" s="294" t="s">
        <v>987</v>
      </c>
      <c r="FIM53" s="284">
        <v>90000000</v>
      </c>
      <c r="FIN53" s="285" t="s">
        <v>150</v>
      </c>
      <c r="FIO53" s="286" t="s">
        <v>933</v>
      </c>
      <c r="FIP53" s="286" t="s">
        <v>984</v>
      </c>
      <c r="FIQ53" s="285" t="s">
        <v>985</v>
      </c>
      <c r="FIR53" s="285" t="s">
        <v>986</v>
      </c>
      <c r="FIS53" s="294" t="s">
        <v>982</v>
      </c>
      <c r="FIT53" s="294" t="s">
        <v>987</v>
      </c>
      <c r="FIU53" s="284">
        <v>90000000</v>
      </c>
      <c r="FIV53" s="285" t="s">
        <v>150</v>
      </c>
      <c r="FIW53" s="286" t="s">
        <v>933</v>
      </c>
      <c r="FIX53" s="286" t="s">
        <v>984</v>
      </c>
      <c r="FIY53" s="285" t="s">
        <v>985</v>
      </c>
      <c r="FIZ53" s="285" t="s">
        <v>986</v>
      </c>
      <c r="FJA53" s="294" t="s">
        <v>982</v>
      </c>
      <c r="FJB53" s="294" t="s">
        <v>987</v>
      </c>
      <c r="FJC53" s="284">
        <v>90000000</v>
      </c>
      <c r="FJD53" s="285" t="s">
        <v>150</v>
      </c>
      <c r="FJE53" s="286" t="s">
        <v>933</v>
      </c>
      <c r="FJF53" s="286" t="s">
        <v>984</v>
      </c>
      <c r="FJG53" s="285" t="s">
        <v>985</v>
      </c>
      <c r="FJH53" s="285" t="s">
        <v>986</v>
      </c>
      <c r="FJI53" s="294" t="s">
        <v>982</v>
      </c>
      <c r="FJJ53" s="294" t="s">
        <v>987</v>
      </c>
      <c r="FJK53" s="284">
        <v>90000000</v>
      </c>
      <c r="FJL53" s="285" t="s">
        <v>150</v>
      </c>
      <c r="FJM53" s="286" t="s">
        <v>933</v>
      </c>
      <c r="FJN53" s="286" t="s">
        <v>984</v>
      </c>
      <c r="FJO53" s="285" t="s">
        <v>985</v>
      </c>
      <c r="FJP53" s="285" t="s">
        <v>986</v>
      </c>
      <c r="FJQ53" s="294" t="s">
        <v>982</v>
      </c>
      <c r="FJR53" s="294" t="s">
        <v>987</v>
      </c>
      <c r="FJS53" s="284">
        <v>90000000</v>
      </c>
      <c r="FJT53" s="285" t="s">
        <v>150</v>
      </c>
      <c r="FJU53" s="286" t="s">
        <v>933</v>
      </c>
      <c r="FJV53" s="286" t="s">
        <v>984</v>
      </c>
      <c r="FJW53" s="285" t="s">
        <v>985</v>
      </c>
      <c r="FJX53" s="285" t="s">
        <v>986</v>
      </c>
      <c r="FJY53" s="294" t="s">
        <v>982</v>
      </c>
      <c r="FJZ53" s="294" t="s">
        <v>987</v>
      </c>
      <c r="FKA53" s="284">
        <v>90000000</v>
      </c>
      <c r="FKB53" s="285" t="s">
        <v>150</v>
      </c>
      <c r="FKC53" s="286" t="s">
        <v>933</v>
      </c>
      <c r="FKD53" s="286" t="s">
        <v>984</v>
      </c>
      <c r="FKE53" s="285" t="s">
        <v>985</v>
      </c>
      <c r="FKF53" s="285" t="s">
        <v>986</v>
      </c>
      <c r="FKG53" s="294" t="s">
        <v>982</v>
      </c>
      <c r="FKH53" s="294" t="s">
        <v>987</v>
      </c>
      <c r="FKI53" s="284">
        <v>90000000</v>
      </c>
      <c r="FKJ53" s="285" t="s">
        <v>150</v>
      </c>
      <c r="FKK53" s="286" t="s">
        <v>933</v>
      </c>
      <c r="FKL53" s="286" t="s">
        <v>984</v>
      </c>
      <c r="FKM53" s="285" t="s">
        <v>985</v>
      </c>
      <c r="FKN53" s="285" t="s">
        <v>986</v>
      </c>
      <c r="FKO53" s="294" t="s">
        <v>982</v>
      </c>
      <c r="FKP53" s="294" t="s">
        <v>987</v>
      </c>
      <c r="FKQ53" s="284">
        <v>90000000</v>
      </c>
      <c r="FKR53" s="285" t="s">
        <v>150</v>
      </c>
      <c r="FKS53" s="286" t="s">
        <v>933</v>
      </c>
      <c r="FKT53" s="286" t="s">
        <v>984</v>
      </c>
      <c r="FKU53" s="285" t="s">
        <v>985</v>
      </c>
      <c r="FKV53" s="285" t="s">
        <v>986</v>
      </c>
      <c r="FKW53" s="294" t="s">
        <v>982</v>
      </c>
      <c r="FKX53" s="294" t="s">
        <v>987</v>
      </c>
      <c r="FKY53" s="284">
        <v>90000000</v>
      </c>
      <c r="FKZ53" s="285" t="s">
        <v>150</v>
      </c>
      <c r="FLA53" s="286" t="s">
        <v>933</v>
      </c>
      <c r="FLB53" s="286" t="s">
        <v>984</v>
      </c>
      <c r="FLC53" s="285" t="s">
        <v>985</v>
      </c>
      <c r="FLD53" s="285" t="s">
        <v>986</v>
      </c>
      <c r="FLE53" s="294" t="s">
        <v>982</v>
      </c>
      <c r="FLF53" s="294" t="s">
        <v>987</v>
      </c>
      <c r="FLG53" s="284">
        <v>90000000</v>
      </c>
      <c r="FLH53" s="285" t="s">
        <v>150</v>
      </c>
      <c r="FLI53" s="286" t="s">
        <v>933</v>
      </c>
      <c r="FLJ53" s="286" t="s">
        <v>984</v>
      </c>
      <c r="FLK53" s="285" t="s">
        <v>985</v>
      </c>
      <c r="FLL53" s="285" t="s">
        <v>986</v>
      </c>
      <c r="FLM53" s="294" t="s">
        <v>982</v>
      </c>
      <c r="FLN53" s="294" t="s">
        <v>987</v>
      </c>
      <c r="FLO53" s="284">
        <v>90000000</v>
      </c>
      <c r="FLP53" s="285" t="s">
        <v>150</v>
      </c>
      <c r="FLQ53" s="286" t="s">
        <v>933</v>
      </c>
      <c r="FLR53" s="286" t="s">
        <v>984</v>
      </c>
      <c r="FLS53" s="285" t="s">
        <v>985</v>
      </c>
      <c r="FLT53" s="285" t="s">
        <v>986</v>
      </c>
      <c r="FLU53" s="294" t="s">
        <v>982</v>
      </c>
      <c r="FLV53" s="294" t="s">
        <v>987</v>
      </c>
      <c r="FLW53" s="284">
        <v>90000000</v>
      </c>
      <c r="FLX53" s="285" t="s">
        <v>150</v>
      </c>
      <c r="FLY53" s="286" t="s">
        <v>933</v>
      </c>
      <c r="FLZ53" s="286" t="s">
        <v>984</v>
      </c>
      <c r="FMA53" s="285" t="s">
        <v>985</v>
      </c>
      <c r="FMB53" s="285" t="s">
        <v>986</v>
      </c>
      <c r="FMC53" s="294" t="s">
        <v>982</v>
      </c>
      <c r="FMD53" s="294" t="s">
        <v>987</v>
      </c>
      <c r="FME53" s="284">
        <v>90000000</v>
      </c>
      <c r="FMF53" s="285" t="s">
        <v>150</v>
      </c>
      <c r="FMG53" s="286" t="s">
        <v>933</v>
      </c>
      <c r="FMH53" s="286" t="s">
        <v>984</v>
      </c>
      <c r="FMI53" s="285" t="s">
        <v>985</v>
      </c>
      <c r="FMJ53" s="285" t="s">
        <v>986</v>
      </c>
      <c r="FMK53" s="294" t="s">
        <v>982</v>
      </c>
      <c r="FML53" s="294" t="s">
        <v>987</v>
      </c>
      <c r="FMM53" s="284">
        <v>90000000</v>
      </c>
      <c r="FMN53" s="285" t="s">
        <v>150</v>
      </c>
      <c r="FMO53" s="286" t="s">
        <v>933</v>
      </c>
      <c r="FMP53" s="286" t="s">
        <v>984</v>
      </c>
      <c r="FMQ53" s="285" t="s">
        <v>985</v>
      </c>
      <c r="FMR53" s="285" t="s">
        <v>986</v>
      </c>
      <c r="FMS53" s="294" t="s">
        <v>982</v>
      </c>
      <c r="FMT53" s="294" t="s">
        <v>987</v>
      </c>
      <c r="FMU53" s="284">
        <v>90000000</v>
      </c>
      <c r="FMV53" s="285" t="s">
        <v>150</v>
      </c>
      <c r="FMW53" s="286" t="s">
        <v>933</v>
      </c>
      <c r="FMX53" s="286" t="s">
        <v>984</v>
      </c>
      <c r="FMY53" s="285" t="s">
        <v>985</v>
      </c>
      <c r="FMZ53" s="285" t="s">
        <v>986</v>
      </c>
      <c r="FNA53" s="294" t="s">
        <v>982</v>
      </c>
      <c r="FNB53" s="294" t="s">
        <v>987</v>
      </c>
      <c r="FNC53" s="284">
        <v>90000000</v>
      </c>
      <c r="FND53" s="285" t="s">
        <v>150</v>
      </c>
      <c r="FNE53" s="286" t="s">
        <v>933</v>
      </c>
      <c r="FNF53" s="286" t="s">
        <v>984</v>
      </c>
      <c r="FNG53" s="285" t="s">
        <v>985</v>
      </c>
      <c r="FNH53" s="285" t="s">
        <v>986</v>
      </c>
      <c r="FNI53" s="294" t="s">
        <v>982</v>
      </c>
      <c r="FNJ53" s="294" t="s">
        <v>987</v>
      </c>
      <c r="FNK53" s="284">
        <v>90000000</v>
      </c>
      <c r="FNL53" s="285" t="s">
        <v>150</v>
      </c>
      <c r="FNM53" s="286" t="s">
        <v>933</v>
      </c>
      <c r="FNN53" s="286" t="s">
        <v>984</v>
      </c>
      <c r="FNO53" s="285" t="s">
        <v>985</v>
      </c>
      <c r="FNP53" s="285" t="s">
        <v>986</v>
      </c>
      <c r="FNQ53" s="294" t="s">
        <v>982</v>
      </c>
      <c r="FNR53" s="294" t="s">
        <v>987</v>
      </c>
      <c r="FNS53" s="284">
        <v>90000000</v>
      </c>
      <c r="FNT53" s="285" t="s">
        <v>150</v>
      </c>
      <c r="FNU53" s="286" t="s">
        <v>933</v>
      </c>
      <c r="FNV53" s="286" t="s">
        <v>984</v>
      </c>
      <c r="FNW53" s="285" t="s">
        <v>985</v>
      </c>
      <c r="FNX53" s="285" t="s">
        <v>986</v>
      </c>
      <c r="FNY53" s="294" t="s">
        <v>982</v>
      </c>
      <c r="FNZ53" s="294" t="s">
        <v>987</v>
      </c>
      <c r="FOA53" s="284">
        <v>90000000</v>
      </c>
      <c r="FOB53" s="285" t="s">
        <v>150</v>
      </c>
      <c r="FOC53" s="286" t="s">
        <v>933</v>
      </c>
      <c r="FOD53" s="286" t="s">
        <v>984</v>
      </c>
      <c r="FOE53" s="285" t="s">
        <v>985</v>
      </c>
      <c r="FOF53" s="285" t="s">
        <v>986</v>
      </c>
      <c r="FOG53" s="294" t="s">
        <v>982</v>
      </c>
      <c r="FOH53" s="294" t="s">
        <v>987</v>
      </c>
      <c r="FOI53" s="284">
        <v>90000000</v>
      </c>
      <c r="FOJ53" s="285" t="s">
        <v>150</v>
      </c>
      <c r="FOK53" s="286" t="s">
        <v>933</v>
      </c>
      <c r="FOL53" s="286" t="s">
        <v>984</v>
      </c>
      <c r="FOM53" s="285" t="s">
        <v>985</v>
      </c>
      <c r="FON53" s="285" t="s">
        <v>986</v>
      </c>
      <c r="FOO53" s="294" t="s">
        <v>982</v>
      </c>
      <c r="FOP53" s="294" t="s">
        <v>987</v>
      </c>
      <c r="FOQ53" s="284">
        <v>90000000</v>
      </c>
      <c r="FOR53" s="285" t="s">
        <v>150</v>
      </c>
      <c r="FOS53" s="286" t="s">
        <v>933</v>
      </c>
      <c r="FOT53" s="286" t="s">
        <v>984</v>
      </c>
      <c r="FOU53" s="285" t="s">
        <v>985</v>
      </c>
      <c r="FOV53" s="285" t="s">
        <v>986</v>
      </c>
      <c r="FOW53" s="294" t="s">
        <v>982</v>
      </c>
      <c r="FOX53" s="294" t="s">
        <v>987</v>
      </c>
      <c r="FOY53" s="284">
        <v>90000000</v>
      </c>
      <c r="FOZ53" s="285" t="s">
        <v>150</v>
      </c>
      <c r="FPA53" s="286" t="s">
        <v>933</v>
      </c>
      <c r="FPB53" s="286" t="s">
        <v>984</v>
      </c>
      <c r="FPC53" s="285" t="s">
        <v>985</v>
      </c>
      <c r="FPD53" s="285" t="s">
        <v>986</v>
      </c>
      <c r="FPE53" s="294" t="s">
        <v>982</v>
      </c>
      <c r="FPF53" s="294" t="s">
        <v>987</v>
      </c>
      <c r="FPG53" s="284">
        <v>90000000</v>
      </c>
      <c r="FPH53" s="285" t="s">
        <v>150</v>
      </c>
      <c r="FPI53" s="286" t="s">
        <v>933</v>
      </c>
      <c r="FPJ53" s="286" t="s">
        <v>984</v>
      </c>
      <c r="FPK53" s="285" t="s">
        <v>985</v>
      </c>
      <c r="FPL53" s="285" t="s">
        <v>986</v>
      </c>
      <c r="FPM53" s="294" t="s">
        <v>982</v>
      </c>
      <c r="FPN53" s="294" t="s">
        <v>987</v>
      </c>
      <c r="FPO53" s="284">
        <v>90000000</v>
      </c>
      <c r="FPP53" s="285" t="s">
        <v>150</v>
      </c>
      <c r="FPQ53" s="286" t="s">
        <v>933</v>
      </c>
      <c r="FPR53" s="286" t="s">
        <v>984</v>
      </c>
      <c r="FPS53" s="285" t="s">
        <v>985</v>
      </c>
      <c r="FPT53" s="285" t="s">
        <v>986</v>
      </c>
      <c r="FPU53" s="294" t="s">
        <v>982</v>
      </c>
      <c r="FPV53" s="294" t="s">
        <v>987</v>
      </c>
      <c r="FPW53" s="284">
        <v>90000000</v>
      </c>
      <c r="FPX53" s="285" t="s">
        <v>150</v>
      </c>
      <c r="FPY53" s="286" t="s">
        <v>933</v>
      </c>
      <c r="FPZ53" s="286" t="s">
        <v>984</v>
      </c>
      <c r="FQA53" s="285" t="s">
        <v>985</v>
      </c>
      <c r="FQB53" s="285" t="s">
        <v>986</v>
      </c>
      <c r="FQC53" s="294" t="s">
        <v>982</v>
      </c>
      <c r="FQD53" s="294" t="s">
        <v>987</v>
      </c>
      <c r="FQE53" s="284">
        <v>90000000</v>
      </c>
      <c r="FQF53" s="285" t="s">
        <v>150</v>
      </c>
      <c r="FQG53" s="286" t="s">
        <v>933</v>
      </c>
      <c r="FQH53" s="286" t="s">
        <v>984</v>
      </c>
      <c r="FQI53" s="285" t="s">
        <v>985</v>
      </c>
      <c r="FQJ53" s="285" t="s">
        <v>986</v>
      </c>
      <c r="FQK53" s="294" t="s">
        <v>982</v>
      </c>
      <c r="FQL53" s="294" t="s">
        <v>987</v>
      </c>
      <c r="FQM53" s="284">
        <v>90000000</v>
      </c>
      <c r="FQN53" s="285" t="s">
        <v>150</v>
      </c>
      <c r="FQO53" s="286" t="s">
        <v>933</v>
      </c>
      <c r="FQP53" s="286" t="s">
        <v>984</v>
      </c>
      <c r="FQQ53" s="285" t="s">
        <v>985</v>
      </c>
      <c r="FQR53" s="285" t="s">
        <v>986</v>
      </c>
      <c r="FQS53" s="294" t="s">
        <v>982</v>
      </c>
      <c r="FQT53" s="294" t="s">
        <v>987</v>
      </c>
      <c r="FQU53" s="284">
        <v>90000000</v>
      </c>
      <c r="FQV53" s="285" t="s">
        <v>150</v>
      </c>
      <c r="FQW53" s="286" t="s">
        <v>933</v>
      </c>
      <c r="FQX53" s="286" t="s">
        <v>984</v>
      </c>
      <c r="FQY53" s="285" t="s">
        <v>985</v>
      </c>
      <c r="FQZ53" s="285" t="s">
        <v>986</v>
      </c>
      <c r="FRA53" s="294" t="s">
        <v>982</v>
      </c>
      <c r="FRB53" s="294" t="s">
        <v>987</v>
      </c>
      <c r="FRC53" s="284">
        <v>90000000</v>
      </c>
      <c r="FRD53" s="285" t="s">
        <v>150</v>
      </c>
      <c r="FRE53" s="286" t="s">
        <v>933</v>
      </c>
      <c r="FRF53" s="286" t="s">
        <v>984</v>
      </c>
      <c r="FRG53" s="285" t="s">
        <v>985</v>
      </c>
      <c r="FRH53" s="285" t="s">
        <v>986</v>
      </c>
      <c r="FRI53" s="294" t="s">
        <v>982</v>
      </c>
      <c r="FRJ53" s="294" t="s">
        <v>987</v>
      </c>
      <c r="FRK53" s="284">
        <v>90000000</v>
      </c>
      <c r="FRL53" s="285" t="s">
        <v>150</v>
      </c>
      <c r="FRM53" s="286" t="s">
        <v>933</v>
      </c>
      <c r="FRN53" s="286" t="s">
        <v>984</v>
      </c>
      <c r="FRO53" s="285" t="s">
        <v>985</v>
      </c>
      <c r="FRP53" s="285" t="s">
        <v>986</v>
      </c>
      <c r="FRQ53" s="294" t="s">
        <v>982</v>
      </c>
      <c r="FRR53" s="294" t="s">
        <v>987</v>
      </c>
      <c r="FRS53" s="284">
        <v>90000000</v>
      </c>
      <c r="FRT53" s="285" t="s">
        <v>150</v>
      </c>
      <c r="FRU53" s="286" t="s">
        <v>933</v>
      </c>
      <c r="FRV53" s="286" t="s">
        <v>984</v>
      </c>
      <c r="FRW53" s="285" t="s">
        <v>985</v>
      </c>
      <c r="FRX53" s="285" t="s">
        <v>986</v>
      </c>
      <c r="FRY53" s="294" t="s">
        <v>982</v>
      </c>
      <c r="FRZ53" s="294" t="s">
        <v>987</v>
      </c>
      <c r="FSA53" s="284">
        <v>90000000</v>
      </c>
      <c r="FSB53" s="285" t="s">
        <v>150</v>
      </c>
      <c r="FSC53" s="286" t="s">
        <v>933</v>
      </c>
      <c r="FSD53" s="286" t="s">
        <v>984</v>
      </c>
      <c r="FSE53" s="285" t="s">
        <v>985</v>
      </c>
      <c r="FSF53" s="285" t="s">
        <v>986</v>
      </c>
      <c r="FSG53" s="294" t="s">
        <v>982</v>
      </c>
      <c r="FSH53" s="294" t="s">
        <v>987</v>
      </c>
      <c r="FSI53" s="284">
        <v>90000000</v>
      </c>
      <c r="FSJ53" s="285" t="s">
        <v>150</v>
      </c>
      <c r="FSK53" s="286" t="s">
        <v>933</v>
      </c>
      <c r="FSL53" s="286" t="s">
        <v>984</v>
      </c>
      <c r="FSM53" s="285" t="s">
        <v>985</v>
      </c>
      <c r="FSN53" s="285" t="s">
        <v>986</v>
      </c>
      <c r="FSO53" s="294" t="s">
        <v>982</v>
      </c>
      <c r="FSP53" s="294" t="s">
        <v>987</v>
      </c>
      <c r="FSQ53" s="284">
        <v>90000000</v>
      </c>
      <c r="FSR53" s="285" t="s">
        <v>150</v>
      </c>
      <c r="FSS53" s="286" t="s">
        <v>933</v>
      </c>
      <c r="FST53" s="286" t="s">
        <v>984</v>
      </c>
      <c r="FSU53" s="285" t="s">
        <v>985</v>
      </c>
      <c r="FSV53" s="285" t="s">
        <v>986</v>
      </c>
      <c r="FSW53" s="294" t="s">
        <v>982</v>
      </c>
      <c r="FSX53" s="294" t="s">
        <v>987</v>
      </c>
      <c r="FSY53" s="284">
        <v>90000000</v>
      </c>
      <c r="FSZ53" s="285" t="s">
        <v>150</v>
      </c>
      <c r="FTA53" s="286" t="s">
        <v>933</v>
      </c>
      <c r="FTB53" s="286" t="s">
        <v>984</v>
      </c>
      <c r="FTC53" s="285" t="s">
        <v>985</v>
      </c>
      <c r="FTD53" s="285" t="s">
        <v>986</v>
      </c>
      <c r="FTE53" s="294" t="s">
        <v>982</v>
      </c>
      <c r="FTF53" s="294" t="s">
        <v>987</v>
      </c>
      <c r="FTG53" s="284">
        <v>90000000</v>
      </c>
      <c r="FTH53" s="285" t="s">
        <v>150</v>
      </c>
      <c r="FTI53" s="286" t="s">
        <v>933</v>
      </c>
      <c r="FTJ53" s="286" t="s">
        <v>984</v>
      </c>
      <c r="FTK53" s="285" t="s">
        <v>985</v>
      </c>
      <c r="FTL53" s="285" t="s">
        <v>986</v>
      </c>
      <c r="FTM53" s="294" t="s">
        <v>982</v>
      </c>
      <c r="FTN53" s="294" t="s">
        <v>987</v>
      </c>
      <c r="FTO53" s="284">
        <v>90000000</v>
      </c>
      <c r="FTP53" s="285" t="s">
        <v>150</v>
      </c>
      <c r="FTQ53" s="286" t="s">
        <v>933</v>
      </c>
      <c r="FTR53" s="286" t="s">
        <v>984</v>
      </c>
      <c r="FTS53" s="285" t="s">
        <v>985</v>
      </c>
      <c r="FTT53" s="285" t="s">
        <v>986</v>
      </c>
      <c r="FTU53" s="294" t="s">
        <v>982</v>
      </c>
      <c r="FTV53" s="294" t="s">
        <v>987</v>
      </c>
      <c r="FTW53" s="284">
        <v>90000000</v>
      </c>
      <c r="FTX53" s="285" t="s">
        <v>150</v>
      </c>
      <c r="FTY53" s="286" t="s">
        <v>933</v>
      </c>
      <c r="FTZ53" s="286" t="s">
        <v>984</v>
      </c>
      <c r="FUA53" s="285" t="s">
        <v>985</v>
      </c>
      <c r="FUB53" s="285" t="s">
        <v>986</v>
      </c>
      <c r="FUC53" s="294" t="s">
        <v>982</v>
      </c>
      <c r="FUD53" s="294" t="s">
        <v>987</v>
      </c>
      <c r="FUE53" s="284">
        <v>90000000</v>
      </c>
      <c r="FUF53" s="285" t="s">
        <v>150</v>
      </c>
      <c r="FUG53" s="286" t="s">
        <v>933</v>
      </c>
      <c r="FUH53" s="286" t="s">
        <v>984</v>
      </c>
      <c r="FUI53" s="285" t="s">
        <v>985</v>
      </c>
      <c r="FUJ53" s="285" t="s">
        <v>986</v>
      </c>
      <c r="FUK53" s="294" t="s">
        <v>982</v>
      </c>
      <c r="FUL53" s="294" t="s">
        <v>987</v>
      </c>
      <c r="FUM53" s="284">
        <v>90000000</v>
      </c>
      <c r="FUN53" s="285" t="s">
        <v>150</v>
      </c>
      <c r="FUO53" s="286" t="s">
        <v>933</v>
      </c>
      <c r="FUP53" s="286" t="s">
        <v>984</v>
      </c>
      <c r="FUQ53" s="285" t="s">
        <v>985</v>
      </c>
      <c r="FUR53" s="285" t="s">
        <v>986</v>
      </c>
      <c r="FUS53" s="294" t="s">
        <v>982</v>
      </c>
      <c r="FUT53" s="294" t="s">
        <v>987</v>
      </c>
      <c r="FUU53" s="284">
        <v>90000000</v>
      </c>
      <c r="FUV53" s="285" t="s">
        <v>150</v>
      </c>
      <c r="FUW53" s="286" t="s">
        <v>933</v>
      </c>
      <c r="FUX53" s="286" t="s">
        <v>984</v>
      </c>
      <c r="FUY53" s="285" t="s">
        <v>985</v>
      </c>
      <c r="FUZ53" s="285" t="s">
        <v>986</v>
      </c>
      <c r="FVA53" s="294" t="s">
        <v>982</v>
      </c>
      <c r="FVB53" s="294" t="s">
        <v>987</v>
      </c>
      <c r="FVC53" s="284">
        <v>90000000</v>
      </c>
      <c r="FVD53" s="285" t="s">
        <v>150</v>
      </c>
      <c r="FVE53" s="286" t="s">
        <v>933</v>
      </c>
      <c r="FVF53" s="286" t="s">
        <v>984</v>
      </c>
      <c r="FVG53" s="285" t="s">
        <v>985</v>
      </c>
      <c r="FVH53" s="285" t="s">
        <v>986</v>
      </c>
      <c r="FVI53" s="294" t="s">
        <v>982</v>
      </c>
      <c r="FVJ53" s="294" t="s">
        <v>987</v>
      </c>
      <c r="FVK53" s="284">
        <v>90000000</v>
      </c>
      <c r="FVL53" s="285" t="s">
        <v>150</v>
      </c>
      <c r="FVM53" s="286" t="s">
        <v>933</v>
      </c>
      <c r="FVN53" s="286" t="s">
        <v>984</v>
      </c>
      <c r="FVO53" s="285" t="s">
        <v>985</v>
      </c>
      <c r="FVP53" s="285" t="s">
        <v>986</v>
      </c>
      <c r="FVQ53" s="294" t="s">
        <v>982</v>
      </c>
      <c r="FVR53" s="294" t="s">
        <v>987</v>
      </c>
      <c r="FVS53" s="284">
        <v>90000000</v>
      </c>
      <c r="FVT53" s="285" t="s">
        <v>150</v>
      </c>
      <c r="FVU53" s="286" t="s">
        <v>933</v>
      </c>
      <c r="FVV53" s="286" t="s">
        <v>984</v>
      </c>
      <c r="FVW53" s="285" t="s">
        <v>985</v>
      </c>
      <c r="FVX53" s="285" t="s">
        <v>986</v>
      </c>
      <c r="FVY53" s="294" t="s">
        <v>982</v>
      </c>
      <c r="FVZ53" s="294" t="s">
        <v>987</v>
      </c>
      <c r="FWA53" s="284">
        <v>90000000</v>
      </c>
      <c r="FWB53" s="285" t="s">
        <v>150</v>
      </c>
      <c r="FWC53" s="286" t="s">
        <v>933</v>
      </c>
      <c r="FWD53" s="286" t="s">
        <v>984</v>
      </c>
      <c r="FWE53" s="285" t="s">
        <v>985</v>
      </c>
      <c r="FWF53" s="285" t="s">
        <v>986</v>
      </c>
      <c r="FWG53" s="294" t="s">
        <v>982</v>
      </c>
      <c r="FWH53" s="294" t="s">
        <v>987</v>
      </c>
      <c r="FWI53" s="284">
        <v>90000000</v>
      </c>
      <c r="FWJ53" s="285" t="s">
        <v>150</v>
      </c>
      <c r="FWK53" s="286" t="s">
        <v>933</v>
      </c>
      <c r="FWL53" s="286" t="s">
        <v>984</v>
      </c>
      <c r="FWM53" s="285" t="s">
        <v>985</v>
      </c>
      <c r="FWN53" s="285" t="s">
        <v>986</v>
      </c>
      <c r="FWO53" s="294" t="s">
        <v>982</v>
      </c>
      <c r="FWP53" s="294" t="s">
        <v>987</v>
      </c>
      <c r="FWQ53" s="284">
        <v>90000000</v>
      </c>
      <c r="FWR53" s="285" t="s">
        <v>150</v>
      </c>
      <c r="FWS53" s="286" t="s">
        <v>933</v>
      </c>
      <c r="FWT53" s="286" t="s">
        <v>984</v>
      </c>
      <c r="FWU53" s="285" t="s">
        <v>985</v>
      </c>
      <c r="FWV53" s="285" t="s">
        <v>986</v>
      </c>
      <c r="FWW53" s="294" t="s">
        <v>982</v>
      </c>
      <c r="FWX53" s="294" t="s">
        <v>987</v>
      </c>
      <c r="FWY53" s="284">
        <v>90000000</v>
      </c>
      <c r="FWZ53" s="285" t="s">
        <v>150</v>
      </c>
      <c r="FXA53" s="286" t="s">
        <v>933</v>
      </c>
      <c r="FXB53" s="286" t="s">
        <v>984</v>
      </c>
      <c r="FXC53" s="285" t="s">
        <v>985</v>
      </c>
      <c r="FXD53" s="285" t="s">
        <v>986</v>
      </c>
      <c r="FXE53" s="294" t="s">
        <v>982</v>
      </c>
      <c r="FXF53" s="294" t="s">
        <v>987</v>
      </c>
      <c r="FXG53" s="284">
        <v>90000000</v>
      </c>
      <c r="FXH53" s="285" t="s">
        <v>150</v>
      </c>
      <c r="FXI53" s="286" t="s">
        <v>933</v>
      </c>
      <c r="FXJ53" s="286" t="s">
        <v>984</v>
      </c>
      <c r="FXK53" s="285" t="s">
        <v>985</v>
      </c>
      <c r="FXL53" s="285" t="s">
        <v>986</v>
      </c>
      <c r="FXM53" s="294" t="s">
        <v>982</v>
      </c>
      <c r="FXN53" s="294" t="s">
        <v>987</v>
      </c>
      <c r="FXO53" s="284">
        <v>90000000</v>
      </c>
      <c r="FXP53" s="285" t="s">
        <v>150</v>
      </c>
      <c r="FXQ53" s="286" t="s">
        <v>933</v>
      </c>
      <c r="FXR53" s="286" t="s">
        <v>984</v>
      </c>
      <c r="FXS53" s="285" t="s">
        <v>985</v>
      </c>
      <c r="FXT53" s="285" t="s">
        <v>986</v>
      </c>
      <c r="FXU53" s="294" t="s">
        <v>982</v>
      </c>
      <c r="FXV53" s="294" t="s">
        <v>987</v>
      </c>
      <c r="FXW53" s="284">
        <v>90000000</v>
      </c>
      <c r="FXX53" s="285" t="s">
        <v>150</v>
      </c>
      <c r="FXY53" s="286" t="s">
        <v>933</v>
      </c>
      <c r="FXZ53" s="286" t="s">
        <v>984</v>
      </c>
      <c r="FYA53" s="285" t="s">
        <v>985</v>
      </c>
      <c r="FYB53" s="285" t="s">
        <v>986</v>
      </c>
      <c r="FYC53" s="294" t="s">
        <v>982</v>
      </c>
      <c r="FYD53" s="294" t="s">
        <v>987</v>
      </c>
      <c r="FYE53" s="284">
        <v>90000000</v>
      </c>
      <c r="FYF53" s="285" t="s">
        <v>150</v>
      </c>
      <c r="FYG53" s="286" t="s">
        <v>933</v>
      </c>
      <c r="FYH53" s="286" t="s">
        <v>984</v>
      </c>
      <c r="FYI53" s="285" t="s">
        <v>985</v>
      </c>
      <c r="FYJ53" s="285" t="s">
        <v>986</v>
      </c>
      <c r="FYK53" s="294" t="s">
        <v>982</v>
      </c>
      <c r="FYL53" s="294" t="s">
        <v>987</v>
      </c>
      <c r="FYM53" s="284">
        <v>90000000</v>
      </c>
      <c r="FYN53" s="285" t="s">
        <v>150</v>
      </c>
      <c r="FYO53" s="286" t="s">
        <v>933</v>
      </c>
      <c r="FYP53" s="286" t="s">
        <v>984</v>
      </c>
      <c r="FYQ53" s="285" t="s">
        <v>985</v>
      </c>
      <c r="FYR53" s="285" t="s">
        <v>986</v>
      </c>
      <c r="FYS53" s="294" t="s">
        <v>982</v>
      </c>
      <c r="FYT53" s="294" t="s">
        <v>987</v>
      </c>
      <c r="FYU53" s="284">
        <v>90000000</v>
      </c>
      <c r="FYV53" s="285" t="s">
        <v>150</v>
      </c>
      <c r="FYW53" s="286" t="s">
        <v>933</v>
      </c>
      <c r="FYX53" s="286" t="s">
        <v>984</v>
      </c>
      <c r="FYY53" s="285" t="s">
        <v>985</v>
      </c>
      <c r="FYZ53" s="285" t="s">
        <v>986</v>
      </c>
      <c r="FZA53" s="294" t="s">
        <v>982</v>
      </c>
      <c r="FZB53" s="294" t="s">
        <v>987</v>
      </c>
      <c r="FZC53" s="284">
        <v>90000000</v>
      </c>
      <c r="FZD53" s="285" t="s">
        <v>150</v>
      </c>
      <c r="FZE53" s="286" t="s">
        <v>933</v>
      </c>
      <c r="FZF53" s="286" t="s">
        <v>984</v>
      </c>
      <c r="FZG53" s="285" t="s">
        <v>985</v>
      </c>
      <c r="FZH53" s="285" t="s">
        <v>986</v>
      </c>
      <c r="FZI53" s="294" t="s">
        <v>982</v>
      </c>
      <c r="FZJ53" s="294" t="s">
        <v>987</v>
      </c>
      <c r="FZK53" s="284">
        <v>90000000</v>
      </c>
      <c r="FZL53" s="285" t="s">
        <v>150</v>
      </c>
      <c r="FZM53" s="286" t="s">
        <v>933</v>
      </c>
      <c r="FZN53" s="286" t="s">
        <v>984</v>
      </c>
      <c r="FZO53" s="285" t="s">
        <v>985</v>
      </c>
      <c r="FZP53" s="285" t="s">
        <v>986</v>
      </c>
      <c r="FZQ53" s="294" t="s">
        <v>982</v>
      </c>
      <c r="FZR53" s="294" t="s">
        <v>987</v>
      </c>
      <c r="FZS53" s="284">
        <v>90000000</v>
      </c>
      <c r="FZT53" s="285" t="s">
        <v>150</v>
      </c>
      <c r="FZU53" s="286" t="s">
        <v>933</v>
      </c>
      <c r="FZV53" s="286" t="s">
        <v>984</v>
      </c>
      <c r="FZW53" s="285" t="s">
        <v>985</v>
      </c>
      <c r="FZX53" s="285" t="s">
        <v>986</v>
      </c>
      <c r="FZY53" s="294" t="s">
        <v>982</v>
      </c>
      <c r="FZZ53" s="294" t="s">
        <v>987</v>
      </c>
      <c r="GAA53" s="284">
        <v>90000000</v>
      </c>
      <c r="GAB53" s="285" t="s">
        <v>150</v>
      </c>
      <c r="GAC53" s="286" t="s">
        <v>933</v>
      </c>
      <c r="GAD53" s="286" t="s">
        <v>984</v>
      </c>
      <c r="GAE53" s="285" t="s">
        <v>985</v>
      </c>
      <c r="GAF53" s="285" t="s">
        <v>986</v>
      </c>
      <c r="GAG53" s="294" t="s">
        <v>982</v>
      </c>
      <c r="GAH53" s="294" t="s">
        <v>987</v>
      </c>
      <c r="GAI53" s="284">
        <v>90000000</v>
      </c>
      <c r="GAJ53" s="285" t="s">
        <v>150</v>
      </c>
      <c r="GAK53" s="286" t="s">
        <v>933</v>
      </c>
      <c r="GAL53" s="286" t="s">
        <v>984</v>
      </c>
      <c r="GAM53" s="285" t="s">
        <v>985</v>
      </c>
      <c r="GAN53" s="285" t="s">
        <v>986</v>
      </c>
      <c r="GAO53" s="294" t="s">
        <v>982</v>
      </c>
      <c r="GAP53" s="294" t="s">
        <v>987</v>
      </c>
      <c r="GAQ53" s="284">
        <v>90000000</v>
      </c>
      <c r="GAR53" s="285" t="s">
        <v>150</v>
      </c>
      <c r="GAS53" s="286" t="s">
        <v>933</v>
      </c>
      <c r="GAT53" s="286" t="s">
        <v>984</v>
      </c>
      <c r="GAU53" s="285" t="s">
        <v>985</v>
      </c>
      <c r="GAV53" s="285" t="s">
        <v>986</v>
      </c>
      <c r="GAW53" s="294" t="s">
        <v>982</v>
      </c>
      <c r="GAX53" s="294" t="s">
        <v>987</v>
      </c>
      <c r="GAY53" s="284">
        <v>90000000</v>
      </c>
      <c r="GAZ53" s="285" t="s">
        <v>150</v>
      </c>
      <c r="GBA53" s="286" t="s">
        <v>933</v>
      </c>
      <c r="GBB53" s="286" t="s">
        <v>984</v>
      </c>
      <c r="GBC53" s="285" t="s">
        <v>985</v>
      </c>
      <c r="GBD53" s="285" t="s">
        <v>986</v>
      </c>
      <c r="GBE53" s="294" t="s">
        <v>982</v>
      </c>
      <c r="GBF53" s="294" t="s">
        <v>987</v>
      </c>
      <c r="GBG53" s="284">
        <v>90000000</v>
      </c>
      <c r="GBH53" s="285" t="s">
        <v>150</v>
      </c>
      <c r="GBI53" s="286" t="s">
        <v>933</v>
      </c>
      <c r="GBJ53" s="286" t="s">
        <v>984</v>
      </c>
      <c r="GBK53" s="285" t="s">
        <v>985</v>
      </c>
      <c r="GBL53" s="285" t="s">
        <v>986</v>
      </c>
      <c r="GBM53" s="294" t="s">
        <v>982</v>
      </c>
      <c r="GBN53" s="294" t="s">
        <v>987</v>
      </c>
      <c r="GBO53" s="284">
        <v>90000000</v>
      </c>
      <c r="GBP53" s="285" t="s">
        <v>150</v>
      </c>
      <c r="GBQ53" s="286" t="s">
        <v>933</v>
      </c>
      <c r="GBR53" s="286" t="s">
        <v>984</v>
      </c>
      <c r="GBS53" s="285" t="s">
        <v>985</v>
      </c>
      <c r="GBT53" s="285" t="s">
        <v>986</v>
      </c>
      <c r="GBU53" s="294" t="s">
        <v>982</v>
      </c>
      <c r="GBV53" s="294" t="s">
        <v>987</v>
      </c>
      <c r="GBW53" s="284">
        <v>90000000</v>
      </c>
      <c r="GBX53" s="285" t="s">
        <v>150</v>
      </c>
      <c r="GBY53" s="286" t="s">
        <v>933</v>
      </c>
      <c r="GBZ53" s="286" t="s">
        <v>984</v>
      </c>
      <c r="GCA53" s="285" t="s">
        <v>985</v>
      </c>
      <c r="GCB53" s="285" t="s">
        <v>986</v>
      </c>
      <c r="GCC53" s="294" t="s">
        <v>982</v>
      </c>
      <c r="GCD53" s="294" t="s">
        <v>987</v>
      </c>
      <c r="GCE53" s="284">
        <v>90000000</v>
      </c>
      <c r="GCF53" s="285" t="s">
        <v>150</v>
      </c>
      <c r="GCG53" s="286" t="s">
        <v>933</v>
      </c>
      <c r="GCH53" s="286" t="s">
        <v>984</v>
      </c>
      <c r="GCI53" s="285" t="s">
        <v>985</v>
      </c>
      <c r="GCJ53" s="285" t="s">
        <v>986</v>
      </c>
      <c r="GCK53" s="294" t="s">
        <v>982</v>
      </c>
      <c r="GCL53" s="294" t="s">
        <v>987</v>
      </c>
      <c r="GCM53" s="284">
        <v>90000000</v>
      </c>
      <c r="GCN53" s="285" t="s">
        <v>150</v>
      </c>
      <c r="GCO53" s="286" t="s">
        <v>933</v>
      </c>
      <c r="GCP53" s="286" t="s">
        <v>984</v>
      </c>
      <c r="GCQ53" s="285" t="s">
        <v>985</v>
      </c>
      <c r="GCR53" s="285" t="s">
        <v>986</v>
      </c>
      <c r="GCS53" s="294" t="s">
        <v>982</v>
      </c>
      <c r="GCT53" s="294" t="s">
        <v>987</v>
      </c>
      <c r="GCU53" s="284">
        <v>90000000</v>
      </c>
      <c r="GCV53" s="285" t="s">
        <v>150</v>
      </c>
      <c r="GCW53" s="286" t="s">
        <v>933</v>
      </c>
      <c r="GCX53" s="286" t="s">
        <v>984</v>
      </c>
      <c r="GCY53" s="285" t="s">
        <v>985</v>
      </c>
      <c r="GCZ53" s="285" t="s">
        <v>986</v>
      </c>
      <c r="GDA53" s="294" t="s">
        <v>982</v>
      </c>
      <c r="GDB53" s="294" t="s">
        <v>987</v>
      </c>
      <c r="GDC53" s="284">
        <v>90000000</v>
      </c>
      <c r="GDD53" s="285" t="s">
        <v>150</v>
      </c>
      <c r="GDE53" s="286" t="s">
        <v>933</v>
      </c>
      <c r="GDF53" s="286" t="s">
        <v>984</v>
      </c>
      <c r="GDG53" s="285" t="s">
        <v>985</v>
      </c>
      <c r="GDH53" s="285" t="s">
        <v>986</v>
      </c>
      <c r="GDI53" s="294" t="s">
        <v>982</v>
      </c>
      <c r="GDJ53" s="294" t="s">
        <v>987</v>
      </c>
      <c r="GDK53" s="284">
        <v>90000000</v>
      </c>
      <c r="GDL53" s="285" t="s">
        <v>150</v>
      </c>
      <c r="GDM53" s="286" t="s">
        <v>933</v>
      </c>
      <c r="GDN53" s="286" t="s">
        <v>984</v>
      </c>
      <c r="GDO53" s="285" t="s">
        <v>985</v>
      </c>
      <c r="GDP53" s="285" t="s">
        <v>986</v>
      </c>
      <c r="GDQ53" s="294" t="s">
        <v>982</v>
      </c>
      <c r="GDR53" s="294" t="s">
        <v>987</v>
      </c>
      <c r="GDS53" s="284">
        <v>90000000</v>
      </c>
      <c r="GDT53" s="285" t="s">
        <v>150</v>
      </c>
      <c r="GDU53" s="286" t="s">
        <v>933</v>
      </c>
      <c r="GDV53" s="286" t="s">
        <v>984</v>
      </c>
      <c r="GDW53" s="285" t="s">
        <v>985</v>
      </c>
      <c r="GDX53" s="285" t="s">
        <v>986</v>
      </c>
      <c r="GDY53" s="294" t="s">
        <v>982</v>
      </c>
      <c r="GDZ53" s="294" t="s">
        <v>987</v>
      </c>
      <c r="GEA53" s="284">
        <v>90000000</v>
      </c>
      <c r="GEB53" s="285" t="s">
        <v>150</v>
      </c>
      <c r="GEC53" s="286" t="s">
        <v>933</v>
      </c>
      <c r="GED53" s="286" t="s">
        <v>984</v>
      </c>
      <c r="GEE53" s="285" t="s">
        <v>985</v>
      </c>
      <c r="GEF53" s="285" t="s">
        <v>986</v>
      </c>
      <c r="GEG53" s="294" t="s">
        <v>982</v>
      </c>
      <c r="GEH53" s="294" t="s">
        <v>987</v>
      </c>
      <c r="GEI53" s="284">
        <v>90000000</v>
      </c>
      <c r="GEJ53" s="285" t="s">
        <v>150</v>
      </c>
      <c r="GEK53" s="286" t="s">
        <v>933</v>
      </c>
      <c r="GEL53" s="286" t="s">
        <v>984</v>
      </c>
      <c r="GEM53" s="285" t="s">
        <v>985</v>
      </c>
      <c r="GEN53" s="285" t="s">
        <v>986</v>
      </c>
      <c r="GEO53" s="294" t="s">
        <v>982</v>
      </c>
      <c r="GEP53" s="294" t="s">
        <v>987</v>
      </c>
      <c r="GEQ53" s="284">
        <v>90000000</v>
      </c>
      <c r="GER53" s="285" t="s">
        <v>150</v>
      </c>
      <c r="GES53" s="286" t="s">
        <v>933</v>
      </c>
      <c r="GET53" s="286" t="s">
        <v>984</v>
      </c>
      <c r="GEU53" s="285" t="s">
        <v>985</v>
      </c>
      <c r="GEV53" s="285" t="s">
        <v>986</v>
      </c>
      <c r="GEW53" s="294" t="s">
        <v>982</v>
      </c>
      <c r="GEX53" s="294" t="s">
        <v>987</v>
      </c>
      <c r="GEY53" s="284">
        <v>90000000</v>
      </c>
      <c r="GEZ53" s="285" t="s">
        <v>150</v>
      </c>
      <c r="GFA53" s="286" t="s">
        <v>933</v>
      </c>
      <c r="GFB53" s="286" t="s">
        <v>984</v>
      </c>
      <c r="GFC53" s="285" t="s">
        <v>985</v>
      </c>
      <c r="GFD53" s="285" t="s">
        <v>986</v>
      </c>
      <c r="GFE53" s="294" t="s">
        <v>982</v>
      </c>
      <c r="GFF53" s="294" t="s">
        <v>987</v>
      </c>
      <c r="GFG53" s="284">
        <v>90000000</v>
      </c>
      <c r="GFH53" s="285" t="s">
        <v>150</v>
      </c>
      <c r="GFI53" s="286" t="s">
        <v>933</v>
      </c>
      <c r="GFJ53" s="286" t="s">
        <v>984</v>
      </c>
      <c r="GFK53" s="285" t="s">
        <v>985</v>
      </c>
      <c r="GFL53" s="285" t="s">
        <v>986</v>
      </c>
      <c r="GFM53" s="294" t="s">
        <v>982</v>
      </c>
      <c r="GFN53" s="294" t="s">
        <v>987</v>
      </c>
      <c r="GFO53" s="284">
        <v>90000000</v>
      </c>
      <c r="GFP53" s="285" t="s">
        <v>150</v>
      </c>
      <c r="GFQ53" s="286" t="s">
        <v>933</v>
      </c>
      <c r="GFR53" s="286" t="s">
        <v>984</v>
      </c>
      <c r="GFS53" s="285" t="s">
        <v>985</v>
      </c>
      <c r="GFT53" s="285" t="s">
        <v>986</v>
      </c>
      <c r="GFU53" s="294" t="s">
        <v>982</v>
      </c>
      <c r="GFV53" s="294" t="s">
        <v>987</v>
      </c>
      <c r="GFW53" s="284">
        <v>90000000</v>
      </c>
      <c r="GFX53" s="285" t="s">
        <v>150</v>
      </c>
      <c r="GFY53" s="286" t="s">
        <v>933</v>
      </c>
      <c r="GFZ53" s="286" t="s">
        <v>984</v>
      </c>
      <c r="GGA53" s="285" t="s">
        <v>985</v>
      </c>
      <c r="GGB53" s="285" t="s">
        <v>986</v>
      </c>
      <c r="GGC53" s="294" t="s">
        <v>982</v>
      </c>
      <c r="GGD53" s="294" t="s">
        <v>987</v>
      </c>
      <c r="GGE53" s="284">
        <v>90000000</v>
      </c>
      <c r="GGF53" s="285" t="s">
        <v>150</v>
      </c>
      <c r="GGG53" s="286" t="s">
        <v>933</v>
      </c>
      <c r="GGH53" s="286" t="s">
        <v>984</v>
      </c>
      <c r="GGI53" s="285" t="s">
        <v>985</v>
      </c>
      <c r="GGJ53" s="285" t="s">
        <v>986</v>
      </c>
      <c r="GGK53" s="294" t="s">
        <v>982</v>
      </c>
      <c r="GGL53" s="294" t="s">
        <v>987</v>
      </c>
      <c r="GGM53" s="284">
        <v>90000000</v>
      </c>
      <c r="GGN53" s="285" t="s">
        <v>150</v>
      </c>
      <c r="GGO53" s="286" t="s">
        <v>933</v>
      </c>
      <c r="GGP53" s="286" t="s">
        <v>984</v>
      </c>
      <c r="GGQ53" s="285" t="s">
        <v>985</v>
      </c>
      <c r="GGR53" s="285" t="s">
        <v>986</v>
      </c>
      <c r="GGS53" s="294" t="s">
        <v>982</v>
      </c>
      <c r="GGT53" s="294" t="s">
        <v>987</v>
      </c>
      <c r="GGU53" s="284">
        <v>90000000</v>
      </c>
      <c r="GGV53" s="285" t="s">
        <v>150</v>
      </c>
      <c r="GGW53" s="286" t="s">
        <v>933</v>
      </c>
      <c r="GGX53" s="286" t="s">
        <v>984</v>
      </c>
      <c r="GGY53" s="285" t="s">
        <v>985</v>
      </c>
      <c r="GGZ53" s="285" t="s">
        <v>986</v>
      </c>
      <c r="GHA53" s="294" t="s">
        <v>982</v>
      </c>
      <c r="GHB53" s="294" t="s">
        <v>987</v>
      </c>
      <c r="GHC53" s="284">
        <v>90000000</v>
      </c>
      <c r="GHD53" s="285" t="s">
        <v>150</v>
      </c>
      <c r="GHE53" s="286" t="s">
        <v>933</v>
      </c>
      <c r="GHF53" s="286" t="s">
        <v>984</v>
      </c>
      <c r="GHG53" s="285" t="s">
        <v>985</v>
      </c>
      <c r="GHH53" s="285" t="s">
        <v>986</v>
      </c>
      <c r="GHI53" s="294" t="s">
        <v>982</v>
      </c>
      <c r="GHJ53" s="294" t="s">
        <v>987</v>
      </c>
      <c r="GHK53" s="284">
        <v>90000000</v>
      </c>
      <c r="GHL53" s="285" t="s">
        <v>150</v>
      </c>
      <c r="GHM53" s="286" t="s">
        <v>933</v>
      </c>
      <c r="GHN53" s="286" t="s">
        <v>984</v>
      </c>
      <c r="GHO53" s="285" t="s">
        <v>985</v>
      </c>
      <c r="GHP53" s="285" t="s">
        <v>986</v>
      </c>
      <c r="GHQ53" s="294" t="s">
        <v>982</v>
      </c>
      <c r="GHR53" s="294" t="s">
        <v>987</v>
      </c>
      <c r="GHS53" s="284">
        <v>90000000</v>
      </c>
      <c r="GHT53" s="285" t="s">
        <v>150</v>
      </c>
      <c r="GHU53" s="286" t="s">
        <v>933</v>
      </c>
      <c r="GHV53" s="286" t="s">
        <v>984</v>
      </c>
      <c r="GHW53" s="285" t="s">
        <v>985</v>
      </c>
      <c r="GHX53" s="285" t="s">
        <v>986</v>
      </c>
      <c r="GHY53" s="294" t="s">
        <v>982</v>
      </c>
      <c r="GHZ53" s="294" t="s">
        <v>987</v>
      </c>
      <c r="GIA53" s="284">
        <v>90000000</v>
      </c>
      <c r="GIB53" s="285" t="s">
        <v>150</v>
      </c>
      <c r="GIC53" s="286" t="s">
        <v>933</v>
      </c>
      <c r="GID53" s="286" t="s">
        <v>984</v>
      </c>
      <c r="GIE53" s="285" t="s">
        <v>985</v>
      </c>
      <c r="GIF53" s="285" t="s">
        <v>986</v>
      </c>
      <c r="GIG53" s="294" t="s">
        <v>982</v>
      </c>
      <c r="GIH53" s="294" t="s">
        <v>987</v>
      </c>
      <c r="GII53" s="284">
        <v>90000000</v>
      </c>
      <c r="GIJ53" s="285" t="s">
        <v>150</v>
      </c>
      <c r="GIK53" s="286" t="s">
        <v>933</v>
      </c>
      <c r="GIL53" s="286" t="s">
        <v>984</v>
      </c>
      <c r="GIM53" s="285" t="s">
        <v>985</v>
      </c>
      <c r="GIN53" s="285" t="s">
        <v>986</v>
      </c>
      <c r="GIO53" s="294" t="s">
        <v>982</v>
      </c>
      <c r="GIP53" s="294" t="s">
        <v>987</v>
      </c>
      <c r="GIQ53" s="284">
        <v>90000000</v>
      </c>
      <c r="GIR53" s="285" t="s">
        <v>150</v>
      </c>
      <c r="GIS53" s="286" t="s">
        <v>933</v>
      </c>
      <c r="GIT53" s="286" t="s">
        <v>984</v>
      </c>
      <c r="GIU53" s="285" t="s">
        <v>985</v>
      </c>
      <c r="GIV53" s="285" t="s">
        <v>986</v>
      </c>
      <c r="GIW53" s="294" t="s">
        <v>982</v>
      </c>
      <c r="GIX53" s="294" t="s">
        <v>987</v>
      </c>
      <c r="GIY53" s="284">
        <v>90000000</v>
      </c>
      <c r="GIZ53" s="285" t="s">
        <v>150</v>
      </c>
      <c r="GJA53" s="286" t="s">
        <v>933</v>
      </c>
      <c r="GJB53" s="286" t="s">
        <v>984</v>
      </c>
      <c r="GJC53" s="285" t="s">
        <v>985</v>
      </c>
      <c r="GJD53" s="285" t="s">
        <v>986</v>
      </c>
      <c r="GJE53" s="294" t="s">
        <v>982</v>
      </c>
      <c r="GJF53" s="294" t="s">
        <v>987</v>
      </c>
      <c r="GJG53" s="284">
        <v>90000000</v>
      </c>
      <c r="GJH53" s="285" t="s">
        <v>150</v>
      </c>
      <c r="GJI53" s="286" t="s">
        <v>933</v>
      </c>
      <c r="GJJ53" s="286" t="s">
        <v>984</v>
      </c>
      <c r="GJK53" s="285" t="s">
        <v>985</v>
      </c>
      <c r="GJL53" s="285" t="s">
        <v>986</v>
      </c>
      <c r="GJM53" s="294" t="s">
        <v>982</v>
      </c>
      <c r="GJN53" s="294" t="s">
        <v>987</v>
      </c>
      <c r="GJO53" s="284">
        <v>90000000</v>
      </c>
      <c r="GJP53" s="285" t="s">
        <v>150</v>
      </c>
      <c r="GJQ53" s="286" t="s">
        <v>933</v>
      </c>
      <c r="GJR53" s="286" t="s">
        <v>984</v>
      </c>
      <c r="GJS53" s="285" t="s">
        <v>985</v>
      </c>
      <c r="GJT53" s="285" t="s">
        <v>986</v>
      </c>
      <c r="GJU53" s="294" t="s">
        <v>982</v>
      </c>
      <c r="GJV53" s="294" t="s">
        <v>987</v>
      </c>
      <c r="GJW53" s="284">
        <v>90000000</v>
      </c>
      <c r="GJX53" s="285" t="s">
        <v>150</v>
      </c>
      <c r="GJY53" s="286" t="s">
        <v>933</v>
      </c>
      <c r="GJZ53" s="286" t="s">
        <v>984</v>
      </c>
      <c r="GKA53" s="285" t="s">
        <v>985</v>
      </c>
      <c r="GKB53" s="285" t="s">
        <v>986</v>
      </c>
      <c r="GKC53" s="294" t="s">
        <v>982</v>
      </c>
      <c r="GKD53" s="294" t="s">
        <v>987</v>
      </c>
      <c r="GKE53" s="284">
        <v>90000000</v>
      </c>
      <c r="GKF53" s="285" t="s">
        <v>150</v>
      </c>
      <c r="GKG53" s="286" t="s">
        <v>933</v>
      </c>
      <c r="GKH53" s="286" t="s">
        <v>984</v>
      </c>
      <c r="GKI53" s="285" t="s">
        <v>985</v>
      </c>
      <c r="GKJ53" s="285" t="s">
        <v>986</v>
      </c>
      <c r="GKK53" s="294" t="s">
        <v>982</v>
      </c>
      <c r="GKL53" s="294" t="s">
        <v>987</v>
      </c>
      <c r="GKM53" s="284">
        <v>90000000</v>
      </c>
      <c r="GKN53" s="285" t="s">
        <v>150</v>
      </c>
      <c r="GKO53" s="286" t="s">
        <v>933</v>
      </c>
      <c r="GKP53" s="286" t="s">
        <v>984</v>
      </c>
      <c r="GKQ53" s="285" t="s">
        <v>985</v>
      </c>
      <c r="GKR53" s="285" t="s">
        <v>986</v>
      </c>
      <c r="GKS53" s="294" t="s">
        <v>982</v>
      </c>
      <c r="GKT53" s="294" t="s">
        <v>987</v>
      </c>
      <c r="GKU53" s="284">
        <v>90000000</v>
      </c>
      <c r="GKV53" s="285" t="s">
        <v>150</v>
      </c>
      <c r="GKW53" s="286" t="s">
        <v>933</v>
      </c>
      <c r="GKX53" s="286" t="s">
        <v>984</v>
      </c>
      <c r="GKY53" s="285" t="s">
        <v>985</v>
      </c>
      <c r="GKZ53" s="285" t="s">
        <v>986</v>
      </c>
      <c r="GLA53" s="294" t="s">
        <v>982</v>
      </c>
      <c r="GLB53" s="294" t="s">
        <v>987</v>
      </c>
      <c r="GLC53" s="284">
        <v>90000000</v>
      </c>
      <c r="GLD53" s="285" t="s">
        <v>150</v>
      </c>
      <c r="GLE53" s="286" t="s">
        <v>933</v>
      </c>
      <c r="GLF53" s="286" t="s">
        <v>984</v>
      </c>
      <c r="GLG53" s="285" t="s">
        <v>985</v>
      </c>
      <c r="GLH53" s="285" t="s">
        <v>986</v>
      </c>
      <c r="GLI53" s="294" t="s">
        <v>982</v>
      </c>
      <c r="GLJ53" s="294" t="s">
        <v>987</v>
      </c>
      <c r="GLK53" s="284">
        <v>90000000</v>
      </c>
      <c r="GLL53" s="285" t="s">
        <v>150</v>
      </c>
      <c r="GLM53" s="286" t="s">
        <v>933</v>
      </c>
      <c r="GLN53" s="286" t="s">
        <v>984</v>
      </c>
      <c r="GLO53" s="285" t="s">
        <v>985</v>
      </c>
      <c r="GLP53" s="285" t="s">
        <v>986</v>
      </c>
      <c r="GLQ53" s="294" t="s">
        <v>982</v>
      </c>
      <c r="GLR53" s="294" t="s">
        <v>987</v>
      </c>
      <c r="GLS53" s="284">
        <v>90000000</v>
      </c>
      <c r="GLT53" s="285" t="s">
        <v>150</v>
      </c>
      <c r="GLU53" s="286" t="s">
        <v>933</v>
      </c>
      <c r="GLV53" s="286" t="s">
        <v>984</v>
      </c>
      <c r="GLW53" s="285" t="s">
        <v>985</v>
      </c>
      <c r="GLX53" s="285" t="s">
        <v>986</v>
      </c>
      <c r="GLY53" s="294" t="s">
        <v>982</v>
      </c>
      <c r="GLZ53" s="294" t="s">
        <v>987</v>
      </c>
      <c r="GMA53" s="284">
        <v>90000000</v>
      </c>
      <c r="GMB53" s="285" t="s">
        <v>150</v>
      </c>
      <c r="GMC53" s="286" t="s">
        <v>933</v>
      </c>
      <c r="GMD53" s="286" t="s">
        <v>984</v>
      </c>
      <c r="GME53" s="285" t="s">
        <v>985</v>
      </c>
      <c r="GMF53" s="285" t="s">
        <v>986</v>
      </c>
      <c r="GMG53" s="294" t="s">
        <v>982</v>
      </c>
      <c r="GMH53" s="294" t="s">
        <v>987</v>
      </c>
      <c r="GMI53" s="284">
        <v>90000000</v>
      </c>
      <c r="GMJ53" s="285" t="s">
        <v>150</v>
      </c>
      <c r="GMK53" s="286" t="s">
        <v>933</v>
      </c>
      <c r="GML53" s="286" t="s">
        <v>984</v>
      </c>
      <c r="GMM53" s="285" t="s">
        <v>985</v>
      </c>
      <c r="GMN53" s="285" t="s">
        <v>986</v>
      </c>
      <c r="GMO53" s="294" t="s">
        <v>982</v>
      </c>
      <c r="GMP53" s="294" t="s">
        <v>987</v>
      </c>
      <c r="GMQ53" s="284">
        <v>90000000</v>
      </c>
      <c r="GMR53" s="285" t="s">
        <v>150</v>
      </c>
      <c r="GMS53" s="286" t="s">
        <v>933</v>
      </c>
      <c r="GMT53" s="286" t="s">
        <v>984</v>
      </c>
      <c r="GMU53" s="285" t="s">
        <v>985</v>
      </c>
      <c r="GMV53" s="285" t="s">
        <v>986</v>
      </c>
      <c r="GMW53" s="294" t="s">
        <v>982</v>
      </c>
      <c r="GMX53" s="294" t="s">
        <v>987</v>
      </c>
      <c r="GMY53" s="284">
        <v>90000000</v>
      </c>
      <c r="GMZ53" s="285" t="s">
        <v>150</v>
      </c>
      <c r="GNA53" s="286" t="s">
        <v>933</v>
      </c>
      <c r="GNB53" s="286" t="s">
        <v>984</v>
      </c>
      <c r="GNC53" s="285" t="s">
        <v>985</v>
      </c>
      <c r="GND53" s="285" t="s">
        <v>986</v>
      </c>
      <c r="GNE53" s="294" t="s">
        <v>982</v>
      </c>
      <c r="GNF53" s="294" t="s">
        <v>987</v>
      </c>
      <c r="GNG53" s="284">
        <v>90000000</v>
      </c>
      <c r="GNH53" s="285" t="s">
        <v>150</v>
      </c>
      <c r="GNI53" s="286" t="s">
        <v>933</v>
      </c>
      <c r="GNJ53" s="286" t="s">
        <v>984</v>
      </c>
      <c r="GNK53" s="285" t="s">
        <v>985</v>
      </c>
      <c r="GNL53" s="285" t="s">
        <v>986</v>
      </c>
      <c r="GNM53" s="294" t="s">
        <v>982</v>
      </c>
      <c r="GNN53" s="294" t="s">
        <v>987</v>
      </c>
      <c r="GNO53" s="284">
        <v>90000000</v>
      </c>
      <c r="GNP53" s="285" t="s">
        <v>150</v>
      </c>
      <c r="GNQ53" s="286" t="s">
        <v>933</v>
      </c>
      <c r="GNR53" s="286" t="s">
        <v>984</v>
      </c>
      <c r="GNS53" s="285" t="s">
        <v>985</v>
      </c>
      <c r="GNT53" s="285" t="s">
        <v>986</v>
      </c>
      <c r="GNU53" s="294" t="s">
        <v>982</v>
      </c>
      <c r="GNV53" s="294" t="s">
        <v>987</v>
      </c>
      <c r="GNW53" s="284">
        <v>90000000</v>
      </c>
      <c r="GNX53" s="285" t="s">
        <v>150</v>
      </c>
      <c r="GNY53" s="286" t="s">
        <v>933</v>
      </c>
      <c r="GNZ53" s="286" t="s">
        <v>984</v>
      </c>
      <c r="GOA53" s="285" t="s">
        <v>985</v>
      </c>
      <c r="GOB53" s="285" t="s">
        <v>986</v>
      </c>
      <c r="GOC53" s="294" t="s">
        <v>982</v>
      </c>
      <c r="GOD53" s="294" t="s">
        <v>987</v>
      </c>
      <c r="GOE53" s="284">
        <v>90000000</v>
      </c>
      <c r="GOF53" s="285" t="s">
        <v>150</v>
      </c>
      <c r="GOG53" s="286" t="s">
        <v>933</v>
      </c>
      <c r="GOH53" s="286" t="s">
        <v>984</v>
      </c>
      <c r="GOI53" s="285" t="s">
        <v>985</v>
      </c>
      <c r="GOJ53" s="285" t="s">
        <v>986</v>
      </c>
      <c r="GOK53" s="294" t="s">
        <v>982</v>
      </c>
      <c r="GOL53" s="294" t="s">
        <v>987</v>
      </c>
      <c r="GOM53" s="284">
        <v>90000000</v>
      </c>
      <c r="GON53" s="285" t="s">
        <v>150</v>
      </c>
      <c r="GOO53" s="286" t="s">
        <v>933</v>
      </c>
      <c r="GOP53" s="286" t="s">
        <v>984</v>
      </c>
      <c r="GOQ53" s="285" t="s">
        <v>985</v>
      </c>
      <c r="GOR53" s="285" t="s">
        <v>986</v>
      </c>
      <c r="GOS53" s="294" t="s">
        <v>982</v>
      </c>
      <c r="GOT53" s="294" t="s">
        <v>987</v>
      </c>
      <c r="GOU53" s="284">
        <v>90000000</v>
      </c>
      <c r="GOV53" s="285" t="s">
        <v>150</v>
      </c>
      <c r="GOW53" s="286" t="s">
        <v>933</v>
      </c>
      <c r="GOX53" s="286" t="s">
        <v>984</v>
      </c>
      <c r="GOY53" s="285" t="s">
        <v>985</v>
      </c>
      <c r="GOZ53" s="285" t="s">
        <v>986</v>
      </c>
      <c r="GPA53" s="294" t="s">
        <v>982</v>
      </c>
      <c r="GPB53" s="294" t="s">
        <v>987</v>
      </c>
      <c r="GPC53" s="284">
        <v>90000000</v>
      </c>
      <c r="GPD53" s="285" t="s">
        <v>150</v>
      </c>
      <c r="GPE53" s="286" t="s">
        <v>933</v>
      </c>
      <c r="GPF53" s="286" t="s">
        <v>984</v>
      </c>
      <c r="GPG53" s="285" t="s">
        <v>985</v>
      </c>
      <c r="GPH53" s="285" t="s">
        <v>986</v>
      </c>
      <c r="GPI53" s="294" t="s">
        <v>982</v>
      </c>
      <c r="GPJ53" s="294" t="s">
        <v>987</v>
      </c>
      <c r="GPK53" s="284">
        <v>90000000</v>
      </c>
      <c r="GPL53" s="285" t="s">
        <v>150</v>
      </c>
      <c r="GPM53" s="286" t="s">
        <v>933</v>
      </c>
      <c r="GPN53" s="286" t="s">
        <v>984</v>
      </c>
      <c r="GPO53" s="285" t="s">
        <v>985</v>
      </c>
      <c r="GPP53" s="285" t="s">
        <v>986</v>
      </c>
      <c r="GPQ53" s="294" t="s">
        <v>982</v>
      </c>
      <c r="GPR53" s="294" t="s">
        <v>987</v>
      </c>
      <c r="GPS53" s="284">
        <v>90000000</v>
      </c>
      <c r="GPT53" s="285" t="s">
        <v>150</v>
      </c>
      <c r="GPU53" s="286" t="s">
        <v>933</v>
      </c>
      <c r="GPV53" s="286" t="s">
        <v>984</v>
      </c>
      <c r="GPW53" s="285" t="s">
        <v>985</v>
      </c>
      <c r="GPX53" s="285" t="s">
        <v>986</v>
      </c>
      <c r="GPY53" s="294" t="s">
        <v>982</v>
      </c>
      <c r="GPZ53" s="294" t="s">
        <v>987</v>
      </c>
      <c r="GQA53" s="284">
        <v>90000000</v>
      </c>
      <c r="GQB53" s="285" t="s">
        <v>150</v>
      </c>
      <c r="GQC53" s="286" t="s">
        <v>933</v>
      </c>
      <c r="GQD53" s="286" t="s">
        <v>984</v>
      </c>
      <c r="GQE53" s="285" t="s">
        <v>985</v>
      </c>
      <c r="GQF53" s="285" t="s">
        <v>986</v>
      </c>
      <c r="GQG53" s="294" t="s">
        <v>982</v>
      </c>
      <c r="GQH53" s="294" t="s">
        <v>987</v>
      </c>
      <c r="GQI53" s="284">
        <v>90000000</v>
      </c>
      <c r="GQJ53" s="285" t="s">
        <v>150</v>
      </c>
      <c r="GQK53" s="286" t="s">
        <v>933</v>
      </c>
      <c r="GQL53" s="286" t="s">
        <v>984</v>
      </c>
      <c r="GQM53" s="285" t="s">
        <v>985</v>
      </c>
      <c r="GQN53" s="285" t="s">
        <v>986</v>
      </c>
      <c r="GQO53" s="294" t="s">
        <v>982</v>
      </c>
      <c r="GQP53" s="294" t="s">
        <v>987</v>
      </c>
      <c r="GQQ53" s="284">
        <v>90000000</v>
      </c>
      <c r="GQR53" s="285" t="s">
        <v>150</v>
      </c>
      <c r="GQS53" s="286" t="s">
        <v>933</v>
      </c>
      <c r="GQT53" s="286" t="s">
        <v>984</v>
      </c>
      <c r="GQU53" s="285" t="s">
        <v>985</v>
      </c>
      <c r="GQV53" s="285" t="s">
        <v>986</v>
      </c>
      <c r="GQW53" s="294" t="s">
        <v>982</v>
      </c>
      <c r="GQX53" s="294" t="s">
        <v>987</v>
      </c>
      <c r="GQY53" s="284">
        <v>90000000</v>
      </c>
      <c r="GQZ53" s="285" t="s">
        <v>150</v>
      </c>
      <c r="GRA53" s="286" t="s">
        <v>933</v>
      </c>
      <c r="GRB53" s="286" t="s">
        <v>984</v>
      </c>
      <c r="GRC53" s="285" t="s">
        <v>985</v>
      </c>
      <c r="GRD53" s="285" t="s">
        <v>986</v>
      </c>
      <c r="GRE53" s="294" t="s">
        <v>982</v>
      </c>
      <c r="GRF53" s="294" t="s">
        <v>987</v>
      </c>
      <c r="GRG53" s="284">
        <v>90000000</v>
      </c>
      <c r="GRH53" s="285" t="s">
        <v>150</v>
      </c>
      <c r="GRI53" s="286" t="s">
        <v>933</v>
      </c>
      <c r="GRJ53" s="286" t="s">
        <v>984</v>
      </c>
      <c r="GRK53" s="285" t="s">
        <v>985</v>
      </c>
      <c r="GRL53" s="285" t="s">
        <v>986</v>
      </c>
      <c r="GRM53" s="294" t="s">
        <v>982</v>
      </c>
      <c r="GRN53" s="294" t="s">
        <v>987</v>
      </c>
      <c r="GRO53" s="284">
        <v>90000000</v>
      </c>
      <c r="GRP53" s="285" t="s">
        <v>150</v>
      </c>
      <c r="GRQ53" s="286" t="s">
        <v>933</v>
      </c>
      <c r="GRR53" s="286" t="s">
        <v>984</v>
      </c>
      <c r="GRS53" s="285" t="s">
        <v>985</v>
      </c>
      <c r="GRT53" s="285" t="s">
        <v>986</v>
      </c>
      <c r="GRU53" s="294" t="s">
        <v>982</v>
      </c>
      <c r="GRV53" s="294" t="s">
        <v>987</v>
      </c>
      <c r="GRW53" s="284">
        <v>90000000</v>
      </c>
      <c r="GRX53" s="285" t="s">
        <v>150</v>
      </c>
      <c r="GRY53" s="286" t="s">
        <v>933</v>
      </c>
      <c r="GRZ53" s="286" t="s">
        <v>984</v>
      </c>
      <c r="GSA53" s="285" t="s">
        <v>985</v>
      </c>
      <c r="GSB53" s="285" t="s">
        <v>986</v>
      </c>
      <c r="GSC53" s="294" t="s">
        <v>982</v>
      </c>
      <c r="GSD53" s="294" t="s">
        <v>987</v>
      </c>
      <c r="GSE53" s="284">
        <v>90000000</v>
      </c>
      <c r="GSF53" s="285" t="s">
        <v>150</v>
      </c>
      <c r="GSG53" s="286" t="s">
        <v>933</v>
      </c>
      <c r="GSH53" s="286" t="s">
        <v>984</v>
      </c>
      <c r="GSI53" s="285" t="s">
        <v>985</v>
      </c>
      <c r="GSJ53" s="285" t="s">
        <v>986</v>
      </c>
      <c r="GSK53" s="294" t="s">
        <v>982</v>
      </c>
      <c r="GSL53" s="294" t="s">
        <v>987</v>
      </c>
      <c r="GSM53" s="284">
        <v>90000000</v>
      </c>
      <c r="GSN53" s="285" t="s">
        <v>150</v>
      </c>
      <c r="GSO53" s="286" t="s">
        <v>933</v>
      </c>
      <c r="GSP53" s="286" t="s">
        <v>984</v>
      </c>
      <c r="GSQ53" s="285" t="s">
        <v>985</v>
      </c>
      <c r="GSR53" s="285" t="s">
        <v>986</v>
      </c>
      <c r="GSS53" s="294" t="s">
        <v>982</v>
      </c>
      <c r="GST53" s="294" t="s">
        <v>987</v>
      </c>
      <c r="GSU53" s="284">
        <v>90000000</v>
      </c>
      <c r="GSV53" s="285" t="s">
        <v>150</v>
      </c>
      <c r="GSW53" s="286" t="s">
        <v>933</v>
      </c>
      <c r="GSX53" s="286" t="s">
        <v>984</v>
      </c>
      <c r="GSY53" s="285" t="s">
        <v>985</v>
      </c>
      <c r="GSZ53" s="285" t="s">
        <v>986</v>
      </c>
      <c r="GTA53" s="294" t="s">
        <v>982</v>
      </c>
      <c r="GTB53" s="294" t="s">
        <v>987</v>
      </c>
      <c r="GTC53" s="284">
        <v>90000000</v>
      </c>
      <c r="GTD53" s="285" t="s">
        <v>150</v>
      </c>
      <c r="GTE53" s="286" t="s">
        <v>933</v>
      </c>
      <c r="GTF53" s="286" t="s">
        <v>984</v>
      </c>
      <c r="GTG53" s="285" t="s">
        <v>985</v>
      </c>
      <c r="GTH53" s="285" t="s">
        <v>986</v>
      </c>
      <c r="GTI53" s="294" t="s">
        <v>982</v>
      </c>
      <c r="GTJ53" s="294" t="s">
        <v>987</v>
      </c>
      <c r="GTK53" s="284">
        <v>90000000</v>
      </c>
      <c r="GTL53" s="285" t="s">
        <v>150</v>
      </c>
      <c r="GTM53" s="286" t="s">
        <v>933</v>
      </c>
      <c r="GTN53" s="286" t="s">
        <v>984</v>
      </c>
      <c r="GTO53" s="285" t="s">
        <v>985</v>
      </c>
      <c r="GTP53" s="285" t="s">
        <v>986</v>
      </c>
      <c r="GTQ53" s="294" t="s">
        <v>982</v>
      </c>
      <c r="GTR53" s="294" t="s">
        <v>987</v>
      </c>
      <c r="GTS53" s="284">
        <v>90000000</v>
      </c>
      <c r="GTT53" s="285" t="s">
        <v>150</v>
      </c>
      <c r="GTU53" s="286" t="s">
        <v>933</v>
      </c>
      <c r="GTV53" s="286" t="s">
        <v>984</v>
      </c>
      <c r="GTW53" s="285" t="s">
        <v>985</v>
      </c>
      <c r="GTX53" s="285" t="s">
        <v>986</v>
      </c>
      <c r="GTY53" s="294" t="s">
        <v>982</v>
      </c>
      <c r="GTZ53" s="294" t="s">
        <v>987</v>
      </c>
      <c r="GUA53" s="284">
        <v>90000000</v>
      </c>
      <c r="GUB53" s="285" t="s">
        <v>150</v>
      </c>
      <c r="GUC53" s="286" t="s">
        <v>933</v>
      </c>
      <c r="GUD53" s="286" t="s">
        <v>984</v>
      </c>
      <c r="GUE53" s="285" t="s">
        <v>985</v>
      </c>
      <c r="GUF53" s="285" t="s">
        <v>986</v>
      </c>
      <c r="GUG53" s="294" t="s">
        <v>982</v>
      </c>
      <c r="GUH53" s="294" t="s">
        <v>987</v>
      </c>
      <c r="GUI53" s="284">
        <v>90000000</v>
      </c>
      <c r="GUJ53" s="285" t="s">
        <v>150</v>
      </c>
      <c r="GUK53" s="286" t="s">
        <v>933</v>
      </c>
      <c r="GUL53" s="286" t="s">
        <v>984</v>
      </c>
      <c r="GUM53" s="285" t="s">
        <v>985</v>
      </c>
      <c r="GUN53" s="285" t="s">
        <v>986</v>
      </c>
      <c r="GUO53" s="294" t="s">
        <v>982</v>
      </c>
      <c r="GUP53" s="294" t="s">
        <v>987</v>
      </c>
      <c r="GUQ53" s="284">
        <v>90000000</v>
      </c>
      <c r="GUR53" s="285" t="s">
        <v>150</v>
      </c>
      <c r="GUS53" s="286" t="s">
        <v>933</v>
      </c>
      <c r="GUT53" s="286" t="s">
        <v>984</v>
      </c>
      <c r="GUU53" s="285" t="s">
        <v>985</v>
      </c>
      <c r="GUV53" s="285" t="s">
        <v>986</v>
      </c>
      <c r="GUW53" s="294" t="s">
        <v>982</v>
      </c>
      <c r="GUX53" s="294" t="s">
        <v>987</v>
      </c>
      <c r="GUY53" s="284">
        <v>90000000</v>
      </c>
      <c r="GUZ53" s="285" t="s">
        <v>150</v>
      </c>
      <c r="GVA53" s="286" t="s">
        <v>933</v>
      </c>
      <c r="GVB53" s="286" t="s">
        <v>984</v>
      </c>
      <c r="GVC53" s="285" t="s">
        <v>985</v>
      </c>
      <c r="GVD53" s="285" t="s">
        <v>986</v>
      </c>
      <c r="GVE53" s="294" t="s">
        <v>982</v>
      </c>
      <c r="GVF53" s="294" t="s">
        <v>987</v>
      </c>
      <c r="GVG53" s="284">
        <v>90000000</v>
      </c>
      <c r="GVH53" s="285" t="s">
        <v>150</v>
      </c>
      <c r="GVI53" s="286" t="s">
        <v>933</v>
      </c>
      <c r="GVJ53" s="286" t="s">
        <v>984</v>
      </c>
      <c r="GVK53" s="285" t="s">
        <v>985</v>
      </c>
      <c r="GVL53" s="285" t="s">
        <v>986</v>
      </c>
      <c r="GVM53" s="294" t="s">
        <v>982</v>
      </c>
      <c r="GVN53" s="294" t="s">
        <v>987</v>
      </c>
      <c r="GVO53" s="284">
        <v>90000000</v>
      </c>
      <c r="GVP53" s="285" t="s">
        <v>150</v>
      </c>
      <c r="GVQ53" s="286" t="s">
        <v>933</v>
      </c>
      <c r="GVR53" s="286" t="s">
        <v>984</v>
      </c>
      <c r="GVS53" s="285" t="s">
        <v>985</v>
      </c>
      <c r="GVT53" s="285" t="s">
        <v>986</v>
      </c>
      <c r="GVU53" s="294" t="s">
        <v>982</v>
      </c>
      <c r="GVV53" s="294" t="s">
        <v>987</v>
      </c>
      <c r="GVW53" s="284">
        <v>90000000</v>
      </c>
      <c r="GVX53" s="285" t="s">
        <v>150</v>
      </c>
      <c r="GVY53" s="286" t="s">
        <v>933</v>
      </c>
      <c r="GVZ53" s="286" t="s">
        <v>984</v>
      </c>
      <c r="GWA53" s="285" t="s">
        <v>985</v>
      </c>
      <c r="GWB53" s="285" t="s">
        <v>986</v>
      </c>
      <c r="GWC53" s="294" t="s">
        <v>982</v>
      </c>
      <c r="GWD53" s="294" t="s">
        <v>987</v>
      </c>
      <c r="GWE53" s="284">
        <v>90000000</v>
      </c>
      <c r="GWF53" s="285" t="s">
        <v>150</v>
      </c>
      <c r="GWG53" s="286" t="s">
        <v>933</v>
      </c>
      <c r="GWH53" s="286" t="s">
        <v>984</v>
      </c>
      <c r="GWI53" s="285" t="s">
        <v>985</v>
      </c>
      <c r="GWJ53" s="285" t="s">
        <v>986</v>
      </c>
      <c r="GWK53" s="294" t="s">
        <v>982</v>
      </c>
      <c r="GWL53" s="294" t="s">
        <v>987</v>
      </c>
      <c r="GWM53" s="284">
        <v>90000000</v>
      </c>
      <c r="GWN53" s="285" t="s">
        <v>150</v>
      </c>
      <c r="GWO53" s="286" t="s">
        <v>933</v>
      </c>
      <c r="GWP53" s="286" t="s">
        <v>984</v>
      </c>
      <c r="GWQ53" s="285" t="s">
        <v>985</v>
      </c>
      <c r="GWR53" s="285" t="s">
        <v>986</v>
      </c>
      <c r="GWS53" s="294" t="s">
        <v>982</v>
      </c>
      <c r="GWT53" s="294" t="s">
        <v>987</v>
      </c>
      <c r="GWU53" s="284">
        <v>90000000</v>
      </c>
      <c r="GWV53" s="285" t="s">
        <v>150</v>
      </c>
      <c r="GWW53" s="286" t="s">
        <v>933</v>
      </c>
      <c r="GWX53" s="286" t="s">
        <v>984</v>
      </c>
      <c r="GWY53" s="285" t="s">
        <v>985</v>
      </c>
      <c r="GWZ53" s="285" t="s">
        <v>986</v>
      </c>
      <c r="GXA53" s="294" t="s">
        <v>982</v>
      </c>
      <c r="GXB53" s="294" t="s">
        <v>987</v>
      </c>
      <c r="GXC53" s="284">
        <v>90000000</v>
      </c>
      <c r="GXD53" s="285" t="s">
        <v>150</v>
      </c>
      <c r="GXE53" s="286" t="s">
        <v>933</v>
      </c>
      <c r="GXF53" s="286" t="s">
        <v>984</v>
      </c>
      <c r="GXG53" s="285" t="s">
        <v>985</v>
      </c>
      <c r="GXH53" s="285" t="s">
        <v>986</v>
      </c>
      <c r="GXI53" s="294" t="s">
        <v>982</v>
      </c>
      <c r="GXJ53" s="294" t="s">
        <v>987</v>
      </c>
      <c r="GXK53" s="284">
        <v>90000000</v>
      </c>
      <c r="GXL53" s="285" t="s">
        <v>150</v>
      </c>
      <c r="GXM53" s="286" t="s">
        <v>933</v>
      </c>
      <c r="GXN53" s="286" t="s">
        <v>984</v>
      </c>
      <c r="GXO53" s="285" t="s">
        <v>985</v>
      </c>
      <c r="GXP53" s="285" t="s">
        <v>986</v>
      </c>
      <c r="GXQ53" s="294" t="s">
        <v>982</v>
      </c>
      <c r="GXR53" s="294" t="s">
        <v>987</v>
      </c>
      <c r="GXS53" s="284">
        <v>90000000</v>
      </c>
      <c r="GXT53" s="285" t="s">
        <v>150</v>
      </c>
      <c r="GXU53" s="286" t="s">
        <v>933</v>
      </c>
      <c r="GXV53" s="286" t="s">
        <v>984</v>
      </c>
      <c r="GXW53" s="285" t="s">
        <v>985</v>
      </c>
      <c r="GXX53" s="285" t="s">
        <v>986</v>
      </c>
      <c r="GXY53" s="294" t="s">
        <v>982</v>
      </c>
      <c r="GXZ53" s="294" t="s">
        <v>987</v>
      </c>
      <c r="GYA53" s="284">
        <v>90000000</v>
      </c>
      <c r="GYB53" s="285" t="s">
        <v>150</v>
      </c>
      <c r="GYC53" s="286" t="s">
        <v>933</v>
      </c>
      <c r="GYD53" s="286" t="s">
        <v>984</v>
      </c>
      <c r="GYE53" s="285" t="s">
        <v>985</v>
      </c>
      <c r="GYF53" s="285" t="s">
        <v>986</v>
      </c>
      <c r="GYG53" s="294" t="s">
        <v>982</v>
      </c>
      <c r="GYH53" s="294" t="s">
        <v>987</v>
      </c>
      <c r="GYI53" s="284">
        <v>90000000</v>
      </c>
      <c r="GYJ53" s="285" t="s">
        <v>150</v>
      </c>
      <c r="GYK53" s="286" t="s">
        <v>933</v>
      </c>
      <c r="GYL53" s="286" t="s">
        <v>984</v>
      </c>
      <c r="GYM53" s="285" t="s">
        <v>985</v>
      </c>
      <c r="GYN53" s="285" t="s">
        <v>986</v>
      </c>
      <c r="GYO53" s="294" t="s">
        <v>982</v>
      </c>
      <c r="GYP53" s="294" t="s">
        <v>987</v>
      </c>
      <c r="GYQ53" s="284">
        <v>90000000</v>
      </c>
      <c r="GYR53" s="285" t="s">
        <v>150</v>
      </c>
      <c r="GYS53" s="286" t="s">
        <v>933</v>
      </c>
      <c r="GYT53" s="286" t="s">
        <v>984</v>
      </c>
      <c r="GYU53" s="285" t="s">
        <v>985</v>
      </c>
      <c r="GYV53" s="285" t="s">
        <v>986</v>
      </c>
      <c r="GYW53" s="294" t="s">
        <v>982</v>
      </c>
      <c r="GYX53" s="294" t="s">
        <v>987</v>
      </c>
      <c r="GYY53" s="284">
        <v>90000000</v>
      </c>
      <c r="GYZ53" s="285" t="s">
        <v>150</v>
      </c>
      <c r="GZA53" s="286" t="s">
        <v>933</v>
      </c>
      <c r="GZB53" s="286" t="s">
        <v>984</v>
      </c>
      <c r="GZC53" s="285" t="s">
        <v>985</v>
      </c>
      <c r="GZD53" s="285" t="s">
        <v>986</v>
      </c>
      <c r="GZE53" s="294" t="s">
        <v>982</v>
      </c>
      <c r="GZF53" s="294" t="s">
        <v>987</v>
      </c>
      <c r="GZG53" s="284">
        <v>90000000</v>
      </c>
      <c r="GZH53" s="285" t="s">
        <v>150</v>
      </c>
      <c r="GZI53" s="286" t="s">
        <v>933</v>
      </c>
      <c r="GZJ53" s="286" t="s">
        <v>984</v>
      </c>
      <c r="GZK53" s="285" t="s">
        <v>985</v>
      </c>
      <c r="GZL53" s="285" t="s">
        <v>986</v>
      </c>
      <c r="GZM53" s="294" t="s">
        <v>982</v>
      </c>
      <c r="GZN53" s="294" t="s">
        <v>987</v>
      </c>
      <c r="GZO53" s="284">
        <v>90000000</v>
      </c>
      <c r="GZP53" s="285" t="s">
        <v>150</v>
      </c>
      <c r="GZQ53" s="286" t="s">
        <v>933</v>
      </c>
      <c r="GZR53" s="286" t="s">
        <v>984</v>
      </c>
      <c r="GZS53" s="285" t="s">
        <v>985</v>
      </c>
      <c r="GZT53" s="285" t="s">
        <v>986</v>
      </c>
      <c r="GZU53" s="294" t="s">
        <v>982</v>
      </c>
      <c r="GZV53" s="294" t="s">
        <v>987</v>
      </c>
      <c r="GZW53" s="284">
        <v>90000000</v>
      </c>
      <c r="GZX53" s="285" t="s">
        <v>150</v>
      </c>
      <c r="GZY53" s="286" t="s">
        <v>933</v>
      </c>
      <c r="GZZ53" s="286" t="s">
        <v>984</v>
      </c>
      <c r="HAA53" s="285" t="s">
        <v>985</v>
      </c>
      <c r="HAB53" s="285" t="s">
        <v>986</v>
      </c>
      <c r="HAC53" s="294" t="s">
        <v>982</v>
      </c>
      <c r="HAD53" s="294" t="s">
        <v>987</v>
      </c>
      <c r="HAE53" s="284">
        <v>90000000</v>
      </c>
      <c r="HAF53" s="285" t="s">
        <v>150</v>
      </c>
      <c r="HAG53" s="286" t="s">
        <v>933</v>
      </c>
      <c r="HAH53" s="286" t="s">
        <v>984</v>
      </c>
      <c r="HAI53" s="285" t="s">
        <v>985</v>
      </c>
      <c r="HAJ53" s="285" t="s">
        <v>986</v>
      </c>
      <c r="HAK53" s="294" t="s">
        <v>982</v>
      </c>
      <c r="HAL53" s="294" t="s">
        <v>987</v>
      </c>
      <c r="HAM53" s="284">
        <v>90000000</v>
      </c>
      <c r="HAN53" s="285" t="s">
        <v>150</v>
      </c>
      <c r="HAO53" s="286" t="s">
        <v>933</v>
      </c>
      <c r="HAP53" s="286" t="s">
        <v>984</v>
      </c>
      <c r="HAQ53" s="285" t="s">
        <v>985</v>
      </c>
      <c r="HAR53" s="285" t="s">
        <v>986</v>
      </c>
      <c r="HAS53" s="294" t="s">
        <v>982</v>
      </c>
      <c r="HAT53" s="294" t="s">
        <v>987</v>
      </c>
      <c r="HAU53" s="284">
        <v>90000000</v>
      </c>
      <c r="HAV53" s="285" t="s">
        <v>150</v>
      </c>
      <c r="HAW53" s="286" t="s">
        <v>933</v>
      </c>
      <c r="HAX53" s="286" t="s">
        <v>984</v>
      </c>
      <c r="HAY53" s="285" t="s">
        <v>985</v>
      </c>
      <c r="HAZ53" s="285" t="s">
        <v>986</v>
      </c>
      <c r="HBA53" s="294" t="s">
        <v>982</v>
      </c>
      <c r="HBB53" s="294" t="s">
        <v>987</v>
      </c>
      <c r="HBC53" s="284">
        <v>90000000</v>
      </c>
      <c r="HBD53" s="285" t="s">
        <v>150</v>
      </c>
      <c r="HBE53" s="286" t="s">
        <v>933</v>
      </c>
      <c r="HBF53" s="286" t="s">
        <v>984</v>
      </c>
      <c r="HBG53" s="285" t="s">
        <v>985</v>
      </c>
      <c r="HBH53" s="285" t="s">
        <v>986</v>
      </c>
      <c r="HBI53" s="294" t="s">
        <v>982</v>
      </c>
      <c r="HBJ53" s="294" t="s">
        <v>987</v>
      </c>
      <c r="HBK53" s="284">
        <v>90000000</v>
      </c>
      <c r="HBL53" s="285" t="s">
        <v>150</v>
      </c>
      <c r="HBM53" s="286" t="s">
        <v>933</v>
      </c>
      <c r="HBN53" s="286" t="s">
        <v>984</v>
      </c>
      <c r="HBO53" s="285" t="s">
        <v>985</v>
      </c>
      <c r="HBP53" s="285" t="s">
        <v>986</v>
      </c>
      <c r="HBQ53" s="294" t="s">
        <v>982</v>
      </c>
      <c r="HBR53" s="294" t="s">
        <v>987</v>
      </c>
      <c r="HBS53" s="284">
        <v>90000000</v>
      </c>
      <c r="HBT53" s="285" t="s">
        <v>150</v>
      </c>
      <c r="HBU53" s="286" t="s">
        <v>933</v>
      </c>
      <c r="HBV53" s="286" t="s">
        <v>984</v>
      </c>
      <c r="HBW53" s="285" t="s">
        <v>985</v>
      </c>
      <c r="HBX53" s="285" t="s">
        <v>986</v>
      </c>
      <c r="HBY53" s="294" t="s">
        <v>982</v>
      </c>
      <c r="HBZ53" s="294" t="s">
        <v>987</v>
      </c>
      <c r="HCA53" s="284">
        <v>90000000</v>
      </c>
      <c r="HCB53" s="285" t="s">
        <v>150</v>
      </c>
      <c r="HCC53" s="286" t="s">
        <v>933</v>
      </c>
      <c r="HCD53" s="286" t="s">
        <v>984</v>
      </c>
      <c r="HCE53" s="285" t="s">
        <v>985</v>
      </c>
      <c r="HCF53" s="285" t="s">
        <v>986</v>
      </c>
      <c r="HCG53" s="294" t="s">
        <v>982</v>
      </c>
      <c r="HCH53" s="294" t="s">
        <v>987</v>
      </c>
      <c r="HCI53" s="284">
        <v>90000000</v>
      </c>
      <c r="HCJ53" s="285" t="s">
        <v>150</v>
      </c>
      <c r="HCK53" s="286" t="s">
        <v>933</v>
      </c>
      <c r="HCL53" s="286" t="s">
        <v>984</v>
      </c>
      <c r="HCM53" s="285" t="s">
        <v>985</v>
      </c>
      <c r="HCN53" s="285" t="s">
        <v>986</v>
      </c>
      <c r="HCO53" s="294" t="s">
        <v>982</v>
      </c>
      <c r="HCP53" s="294" t="s">
        <v>987</v>
      </c>
      <c r="HCQ53" s="284">
        <v>90000000</v>
      </c>
      <c r="HCR53" s="285" t="s">
        <v>150</v>
      </c>
      <c r="HCS53" s="286" t="s">
        <v>933</v>
      </c>
      <c r="HCT53" s="286" t="s">
        <v>984</v>
      </c>
      <c r="HCU53" s="285" t="s">
        <v>985</v>
      </c>
      <c r="HCV53" s="285" t="s">
        <v>986</v>
      </c>
      <c r="HCW53" s="294" t="s">
        <v>982</v>
      </c>
      <c r="HCX53" s="294" t="s">
        <v>987</v>
      </c>
      <c r="HCY53" s="284">
        <v>90000000</v>
      </c>
      <c r="HCZ53" s="285" t="s">
        <v>150</v>
      </c>
      <c r="HDA53" s="286" t="s">
        <v>933</v>
      </c>
      <c r="HDB53" s="286" t="s">
        <v>984</v>
      </c>
      <c r="HDC53" s="285" t="s">
        <v>985</v>
      </c>
      <c r="HDD53" s="285" t="s">
        <v>986</v>
      </c>
      <c r="HDE53" s="294" t="s">
        <v>982</v>
      </c>
      <c r="HDF53" s="294" t="s">
        <v>987</v>
      </c>
      <c r="HDG53" s="284">
        <v>90000000</v>
      </c>
      <c r="HDH53" s="285" t="s">
        <v>150</v>
      </c>
      <c r="HDI53" s="286" t="s">
        <v>933</v>
      </c>
      <c r="HDJ53" s="286" t="s">
        <v>984</v>
      </c>
      <c r="HDK53" s="285" t="s">
        <v>985</v>
      </c>
      <c r="HDL53" s="285" t="s">
        <v>986</v>
      </c>
      <c r="HDM53" s="294" t="s">
        <v>982</v>
      </c>
      <c r="HDN53" s="294" t="s">
        <v>987</v>
      </c>
      <c r="HDO53" s="284">
        <v>90000000</v>
      </c>
      <c r="HDP53" s="285" t="s">
        <v>150</v>
      </c>
      <c r="HDQ53" s="286" t="s">
        <v>933</v>
      </c>
      <c r="HDR53" s="286" t="s">
        <v>984</v>
      </c>
      <c r="HDS53" s="285" t="s">
        <v>985</v>
      </c>
      <c r="HDT53" s="285" t="s">
        <v>986</v>
      </c>
      <c r="HDU53" s="294" t="s">
        <v>982</v>
      </c>
      <c r="HDV53" s="294" t="s">
        <v>987</v>
      </c>
      <c r="HDW53" s="284">
        <v>90000000</v>
      </c>
      <c r="HDX53" s="285" t="s">
        <v>150</v>
      </c>
      <c r="HDY53" s="286" t="s">
        <v>933</v>
      </c>
      <c r="HDZ53" s="286" t="s">
        <v>984</v>
      </c>
      <c r="HEA53" s="285" t="s">
        <v>985</v>
      </c>
      <c r="HEB53" s="285" t="s">
        <v>986</v>
      </c>
      <c r="HEC53" s="294" t="s">
        <v>982</v>
      </c>
      <c r="HED53" s="294" t="s">
        <v>987</v>
      </c>
      <c r="HEE53" s="284">
        <v>90000000</v>
      </c>
      <c r="HEF53" s="285" t="s">
        <v>150</v>
      </c>
      <c r="HEG53" s="286" t="s">
        <v>933</v>
      </c>
      <c r="HEH53" s="286" t="s">
        <v>984</v>
      </c>
      <c r="HEI53" s="285" t="s">
        <v>985</v>
      </c>
      <c r="HEJ53" s="285" t="s">
        <v>986</v>
      </c>
      <c r="HEK53" s="294" t="s">
        <v>982</v>
      </c>
      <c r="HEL53" s="294" t="s">
        <v>987</v>
      </c>
      <c r="HEM53" s="284">
        <v>90000000</v>
      </c>
      <c r="HEN53" s="285" t="s">
        <v>150</v>
      </c>
      <c r="HEO53" s="286" t="s">
        <v>933</v>
      </c>
      <c r="HEP53" s="286" t="s">
        <v>984</v>
      </c>
      <c r="HEQ53" s="285" t="s">
        <v>985</v>
      </c>
      <c r="HER53" s="285" t="s">
        <v>986</v>
      </c>
      <c r="HES53" s="294" t="s">
        <v>982</v>
      </c>
      <c r="HET53" s="294" t="s">
        <v>987</v>
      </c>
      <c r="HEU53" s="284">
        <v>90000000</v>
      </c>
      <c r="HEV53" s="285" t="s">
        <v>150</v>
      </c>
      <c r="HEW53" s="286" t="s">
        <v>933</v>
      </c>
      <c r="HEX53" s="286" t="s">
        <v>984</v>
      </c>
      <c r="HEY53" s="285" t="s">
        <v>985</v>
      </c>
      <c r="HEZ53" s="285" t="s">
        <v>986</v>
      </c>
      <c r="HFA53" s="294" t="s">
        <v>982</v>
      </c>
      <c r="HFB53" s="294" t="s">
        <v>987</v>
      </c>
      <c r="HFC53" s="284">
        <v>90000000</v>
      </c>
      <c r="HFD53" s="285" t="s">
        <v>150</v>
      </c>
      <c r="HFE53" s="286" t="s">
        <v>933</v>
      </c>
      <c r="HFF53" s="286" t="s">
        <v>984</v>
      </c>
      <c r="HFG53" s="285" t="s">
        <v>985</v>
      </c>
      <c r="HFH53" s="285" t="s">
        <v>986</v>
      </c>
      <c r="HFI53" s="294" t="s">
        <v>982</v>
      </c>
      <c r="HFJ53" s="294" t="s">
        <v>987</v>
      </c>
      <c r="HFK53" s="284">
        <v>90000000</v>
      </c>
      <c r="HFL53" s="285" t="s">
        <v>150</v>
      </c>
      <c r="HFM53" s="286" t="s">
        <v>933</v>
      </c>
      <c r="HFN53" s="286" t="s">
        <v>984</v>
      </c>
      <c r="HFO53" s="285" t="s">
        <v>985</v>
      </c>
      <c r="HFP53" s="285" t="s">
        <v>986</v>
      </c>
      <c r="HFQ53" s="294" t="s">
        <v>982</v>
      </c>
      <c r="HFR53" s="294" t="s">
        <v>987</v>
      </c>
      <c r="HFS53" s="284">
        <v>90000000</v>
      </c>
      <c r="HFT53" s="285" t="s">
        <v>150</v>
      </c>
      <c r="HFU53" s="286" t="s">
        <v>933</v>
      </c>
      <c r="HFV53" s="286" t="s">
        <v>984</v>
      </c>
      <c r="HFW53" s="285" t="s">
        <v>985</v>
      </c>
      <c r="HFX53" s="285" t="s">
        <v>986</v>
      </c>
      <c r="HFY53" s="294" t="s">
        <v>982</v>
      </c>
      <c r="HFZ53" s="294" t="s">
        <v>987</v>
      </c>
      <c r="HGA53" s="284">
        <v>90000000</v>
      </c>
      <c r="HGB53" s="285" t="s">
        <v>150</v>
      </c>
      <c r="HGC53" s="286" t="s">
        <v>933</v>
      </c>
      <c r="HGD53" s="286" t="s">
        <v>984</v>
      </c>
      <c r="HGE53" s="285" t="s">
        <v>985</v>
      </c>
      <c r="HGF53" s="285" t="s">
        <v>986</v>
      </c>
      <c r="HGG53" s="294" t="s">
        <v>982</v>
      </c>
      <c r="HGH53" s="294" t="s">
        <v>987</v>
      </c>
      <c r="HGI53" s="284">
        <v>90000000</v>
      </c>
      <c r="HGJ53" s="285" t="s">
        <v>150</v>
      </c>
      <c r="HGK53" s="286" t="s">
        <v>933</v>
      </c>
      <c r="HGL53" s="286" t="s">
        <v>984</v>
      </c>
      <c r="HGM53" s="285" t="s">
        <v>985</v>
      </c>
      <c r="HGN53" s="285" t="s">
        <v>986</v>
      </c>
      <c r="HGO53" s="294" t="s">
        <v>982</v>
      </c>
      <c r="HGP53" s="294" t="s">
        <v>987</v>
      </c>
      <c r="HGQ53" s="284">
        <v>90000000</v>
      </c>
      <c r="HGR53" s="285" t="s">
        <v>150</v>
      </c>
      <c r="HGS53" s="286" t="s">
        <v>933</v>
      </c>
      <c r="HGT53" s="286" t="s">
        <v>984</v>
      </c>
      <c r="HGU53" s="285" t="s">
        <v>985</v>
      </c>
      <c r="HGV53" s="285" t="s">
        <v>986</v>
      </c>
      <c r="HGW53" s="294" t="s">
        <v>982</v>
      </c>
      <c r="HGX53" s="294" t="s">
        <v>987</v>
      </c>
      <c r="HGY53" s="284">
        <v>90000000</v>
      </c>
      <c r="HGZ53" s="285" t="s">
        <v>150</v>
      </c>
      <c r="HHA53" s="286" t="s">
        <v>933</v>
      </c>
      <c r="HHB53" s="286" t="s">
        <v>984</v>
      </c>
      <c r="HHC53" s="285" t="s">
        <v>985</v>
      </c>
      <c r="HHD53" s="285" t="s">
        <v>986</v>
      </c>
      <c r="HHE53" s="294" t="s">
        <v>982</v>
      </c>
      <c r="HHF53" s="294" t="s">
        <v>987</v>
      </c>
      <c r="HHG53" s="284">
        <v>90000000</v>
      </c>
      <c r="HHH53" s="285" t="s">
        <v>150</v>
      </c>
      <c r="HHI53" s="286" t="s">
        <v>933</v>
      </c>
      <c r="HHJ53" s="286" t="s">
        <v>984</v>
      </c>
      <c r="HHK53" s="285" t="s">
        <v>985</v>
      </c>
      <c r="HHL53" s="285" t="s">
        <v>986</v>
      </c>
      <c r="HHM53" s="294" t="s">
        <v>982</v>
      </c>
      <c r="HHN53" s="294" t="s">
        <v>987</v>
      </c>
      <c r="HHO53" s="284">
        <v>90000000</v>
      </c>
      <c r="HHP53" s="285" t="s">
        <v>150</v>
      </c>
      <c r="HHQ53" s="286" t="s">
        <v>933</v>
      </c>
      <c r="HHR53" s="286" t="s">
        <v>984</v>
      </c>
      <c r="HHS53" s="285" t="s">
        <v>985</v>
      </c>
      <c r="HHT53" s="285" t="s">
        <v>986</v>
      </c>
      <c r="HHU53" s="294" t="s">
        <v>982</v>
      </c>
      <c r="HHV53" s="294" t="s">
        <v>987</v>
      </c>
      <c r="HHW53" s="284">
        <v>90000000</v>
      </c>
      <c r="HHX53" s="285" t="s">
        <v>150</v>
      </c>
      <c r="HHY53" s="286" t="s">
        <v>933</v>
      </c>
      <c r="HHZ53" s="286" t="s">
        <v>984</v>
      </c>
      <c r="HIA53" s="285" t="s">
        <v>985</v>
      </c>
      <c r="HIB53" s="285" t="s">
        <v>986</v>
      </c>
      <c r="HIC53" s="294" t="s">
        <v>982</v>
      </c>
      <c r="HID53" s="294" t="s">
        <v>987</v>
      </c>
      <c r="HIE53" s="284">
        <v>90000000</v>
      </c>
      <c r="HIF53" s="285" t="s">
        <v>150</v>
      </c>
      <c r="HIG53" s="286" t="s">
        <v>933</v>
      </c>
      <c r="HIH53" s="286" t="s">
        <v>984</v>
      </c>
      <c r="HII53" s="285" t="s">
        <v>985</v>
      </c>
      <c r="HIJ53" s="285" t="s">
        <v>986</v>
      </c>
      <c r="HIK53" s="294" t="s">
        <v>982</v>
      </c>
      <c r="HIL53" s="294" t="s">
        <v>987</v>
      </c>
      <c r="HIM53" s="284">
        <v>90000000</v>
      </c>
      <c r="HIN53" s="285" t="s">
        <v>150</v>
      </c>
      <c r="HIO53" s="286" t="s">
        <v>933</v>
      </c>
      <c r="HIP53" s="286" t="s">
        <v>984</v>
      </c>
      <c r="HIQ53" s="285" t="s">
        <v>985</v>
      </c>
      <c r="HIR53" s="285" t="s">
        <v>986</v>
      </c>
      <c r="HIS53" s="294" t="s">
        <v>982</v>
      </c>
      <c r="HIT53" s="294" t="s">
        <v>987</v>
      </c>
      <c r="HIU53" s="284">
        <v>90000000</v>
      </c>
      <c r="HIV53" s="285" t="s">
        <v>150</v>
      </c>
      <c r="HIW53" s="286" t="s">
        <v>933</v>
      </c>
      <c r="HIX53" s="286" t="s">
        <v>984</v>
      </c>
      <c r="HIY53" s="285" t="s">
        <v>985</v>
      </c>
      <c r="HIZ53" s="285" t="s">
        <v>986</v>
      </c>
      <c r="HJA53" s="294" t="s">
        <v>982</v>
      </c>
      <c r="HJB53" s="294" t="s">
        <v>987</v>
      </c>
      <c r="HJC53" s="284">
        <v>90000000</v>
      </c>
      <c r="HJD53" s="285" t="s">
        <v>150</v>
      </c>
      <c r="HJE53" s="286" t="s">
        <v>933</v>
      </c>
      <c r="HJF53" s="286" t="s">
        <v>984</v>
      </c>
      <c r="HJG53" s="285" t="s">
        <v>985</v>
      </c>
      <c r="HJH53" s="285" t="s">
        <v>986</v>
      </c>
      <c r="HJI53" s="294" t="s">
        <v>982</v>
      </c>
      <c r="HJJ53" s="294" t="s">
        <v>987</v>
      </c>
      <c r="HJK53" s="284">
        <v>90000000</v>
      </c>
      <c r="HJL53" s="285" t="s">
        <v>150</v>
      </c>
      <c r="HJM53" s="286" t="s">
        <v>933</v>
      </c>
      <c r="HJN53" s="286" t="s">
        <v>984</v>
      </c>
      <c r="HJO53" s="285" t="s">
        <v>985</v>
      </c>
      <c r="HJP53" s="285" t="s">
        <v>986</v>
      </c>
      <c r="HJQ53" s="294" t="s">
        <v>982</v>
      </c>
      <c r="HJR53" s="294" t="s">
        <v>987</v>
      </c>
      <c r="HJS53" s="284">
        <v>90000000</v>
      </c>
      <c r="HJT53" s="285" t="s">
        <v>150</v>
      </c>
      <c r="HJU53" s="286" t="s">
        <v>933</v>
      </c>
      <c r="HJV53" s="286" t="s">
        <v>984</v>
      </c>
      <c r="HJW53" s="285" t="s">
        <v>985</v>
      </c>
      <c r="HJX53" s="285" t="s">
        <v>986</v>
      </c>
      <c r="HJY53" s="294" t="s">
        <v>982</v>
      </c>
      <c r="HJZ53" s="294" t="s">
        <v>987</v>
      </c>
      <c r="HKA53" s="284">
        <v>90000000</v>
      </c>
      <c r="HKB53" s="285" t="s">
        <v>150</v>
      </c>
      <c r="HKC53" s="286" t="s">
        <v>933</v>
      </c>
      <c r="HKD53" s="286" t="s">
        <v>984</v>
      </c>
      <c r="HKE53" s="285" t="s">
        <v>985</v>
      </c>
      <c r="HKF53" s="285" t="s">
        <v>986</v>
      </c>
      <c r="HKG53" s="294" t="s">
        <v>982</v>
      </c>
      <c r="HKH53" s="294" t="s">
        <v>987</v>
      </c>
      <c r="HKI53" s="284">
        <v>90000000</v>
      </c>
      <c r="HKJ53" s="285" t="s">
        <v>150</v>
      </c>
      <c r="HKK53" s="286" t="s">
        <v>933</v>
      </c>
      <c r="HKL53" s="286" t="s">
        <v>984</v>
      </c>
      <c r="HKM53" s="285" t="s">
        <v>985</v>
      </c>
      <c r="HKN53" s="285" t="s">
        <v>986</v>
      </c>
      <c r="HKO53" s="294" t="s">
        <v>982</v>
      </c>
      <c r="HKP53" s="294" t="s">
        <v>987</v>
      </c>
      <c r="HKQ53" s="284">
        <v>90000000</v>
      </c>
      <c r="HKR53" s="285" t="s">
        <v>150</v>
      </c>
      <c r="HKS53" s="286" t="s">
        <v>933</v>
      </c>
      <c r="HKT53" s="286" t="s">
        <v>984</v>
      </c>
      <c r="HKU53" s="285" t="s">
        <v>985</v>
      </c>
      <c r="HKV53" s="285" t="s">
        <v>986</v>
      </c>
      <c r="HKW53" s="294" t="s">
        <v>982</v>
      </c>
      <c r="HKX53" s="294" t="s">
        <v>987</v>
      </c>
      <c r="HKY53" s="284">
        <v>90000000</v>
      </c>
      <c r="HKZ53" s="285" t="s">
        <v>150</v>
      </c>
      <c r="HLA53" s="286" t="s">
        <v>933</v>
      </c>
      <c r="HLB53" s="286" t="s">
        <v>984</v>
      </c>
      <c r="HLC53" s="285" t="s">
        <v>985</v>
      </c>
      <c r="HLD53" s="285" t="s">
        <v>986</v>
      </c>
      <c r="HLE53" s="294" t="s">
        <v>982</v>
      </c>
      <c r="HLF53" s="294" t="s">
        <v>987</v>
      </c>
      <c r="HLG53" s="284">
        <v>90000000</v>
      </c>
      <c r="HLH53" s="285" t="s">
        <v>150</v>
      </c>
      <c r="HLI53" s="286" t="s">
        <v>933</v>
      </c>
      <c r="HLJ53" s="286" t="s">
        <v>984</v>
      </c>
      <c r="HLK53" s="285" t="s">
        <v>985</v>
      </c>
      <c r="HLL53" s="285" t="s">
        <v>986</v>
      </c>
      <c r="HLM53" s="294" t="s">
        <v>982</v>
      </c>
      <c r="HLN53" s="294" t="s">
        <v>987</v>
      </c>
      <c r="HLO53" s="284">
        <v>90000000</v>
      </c>
      <c r="HLP53" s="285" t="s">
        <v>150</v>
      </c>
      <c r="HLQ53" s="286" t="s">
        <v>933</v>
      </c>
      <c r="HLR53" s="286" t="s">
        <v>984</v>
      </c>
      <c r="HLS53" s="285" t="s">
        <v>985</v>
      </c>
      <c r="HLT53" s="285" t="s">
        <v>986</v>
      </c>
      <c r="HLU53" s="294" t="s">
        <v>982</v>
      </c>
      <c r="HLV53" s="294" t="s">
        <v>987</v>
      </c>
      <c r="HLW53" s="284">
        <v>90000000</v>
      </c>
      <c r="HLX53" s="285" t="s">
        <v>150</v>
      </c>
      <c r="HLY53" s="286" t="s">
        <v>933</v>
      </c>
      <c r="HLZ53" s="286" t="s">
        <v>984</v>
      </c>
      <c r="HMA53" s="285" t="s">
        <v>985</v>
      </c>
      <c r="HMB53" s="285" t="s">
        <v>986</v>
      </c>
      <c r="HMC53" s="294" t="s">
        <v>982</v>
      </c>
      <c r="HMD53" s="294" t="s">
        <v>987</v>
      </c>
      <c r="HME53" s="284">
        <v>90000000</v>
      </c>
      <c r="HMF53" s="285" t="s">
        <v>150</v>
      </c>
      <c r="HMG53" s="286" t="s">
        <v>933</v>
      </c>
      <c r="HMH53" s="286" t="s">
        <v>984</v>
      </c>
      <c r="HMI53" s="285" t="s">
        <v>985</v>
      </c>
      <c r="HMJ53" s="285" t="s">
        <v>986</v>
      </c>
      <c r="HMK53" s="294" t="s">
        <v>982</v>
      </c>
      <c r="HML53" s="294" t="s">
        <v>987</v>
      </c>
      <c r="HMM53" s="284">
        <v>90000000</v>
      </c>
      <c r="HMN53" s="285" t="s">
        <v>150</v>
      </c>
      <c r="HMO53" s="286" t="s">
        <v>933</v>
      </c>
      <c r="HMP53" s="286" t="s">
        <v>984</v>
      </c>
      <c r="HMQ53" s="285" t="s">
        <v>985</v>
      </c>
      <c r="HMR53" s="285" t="s">
        <v>986</v>
      </c>
      <c r="HMS53" s="294" t="s">
        <v>982</v>
      </c>
      <c r="HMT53" s="294" t="s">
        <v>987</v>
      </c>
      <c r="HMU53" s="284">
        <v>90000000</v>
      </c>
      <c r="HMV53" s="285" t="s">
        <v>150</v>
      </c>
      <c r="HMW53" s="286" t="s">
        <v>933</v>
      </c>
      <c r="HMX53" s="286" t="s">
        <v>984</v>
      </c>
      <c r="HMY53" s="285" t="s">
        <v>985</v>
      </c>
      <c r="HMZ53" s="285" t="s">
        <v>986</v>
      </c>
      <c r="HNA53" s="294" t="s">
        <v>982</v>
      </c>
      <c r="HNB53" s="294" t="s">
        <v>987</v>
      </c>
      <c r="HNC53" s="284">
        <v>90000000</v>
      </c>
      <c r="HND53" s="285" t="s">
        <v>150</v>
      </c>
      <c r="HNE53" s="286" t="s">
        <v>933</v>
      </c>
      <c r="HNF53" s="286" t="s">
        <v>984</v>
      </c>
      <c r="HNG53" s="285" t="s">
        <v>985</v>
      </c>
      <c r="HNH53" s="285" t="s">
        <v>986</v>
      </c>
      <c r="HNI53" s="294" t="s">
        <v>982</v>
      </c>
      <c r="HNJ53" s="294" t="s">
        <v>987</v>
      </c>
      <c r="HNK53" s="284">
        <v>90000000</v>
      </c>
      <c r="HNL53" s="285" t="s">
        <v>150</v>
      </c>
      <c r="HNM53" s="286" t="s">
        <v>933</v>
      </c>
      <c r="HNN53" s="286" t="s">
        <v>984</v>
      </c>
      <c r="HNO53" s="285" t="s">
        <v>985</v>
      </c>
      <c r="HNP53" s="285" t="s">
        <v>986</v>
      </c>
      <c r="HNQ53" s="294" t="s">
        <v>982</v>
      </c>
      <c r="HNR53" s="294" t="s">
        <v>987</v>
      </c>
      <c r="HNS53" s="284">
        <v>90000000</v>
      </c>
      <c r="HNT53" s="285" t="s">
        <v>150</v>
      </c>
      <c r="HNU53" s="286" t="s">
        <v>933</v>
      </c>
      <c r="HNV53" s="286" t="s">
        <v>984</v>
      </c>
      <c r="HNW53" s="285" t="s">
        <v>985</v>
      </c>
      <c r="HNX53" s="285" t="s">
        <v>986</v>
      </c>
      <c r="HNY53" s="294" t="s">
        <v>982</v>
      </c>
      <c r="HNZ53" s="294" t="s">
        <v>987</v>
      </c>
      <c r="HOA53" s="284">
        <v>90000000</v>
      </c>
      <c r="HOB53" s="285" t="s">
        <v>150</v>
      </c>
      <c r="HOC53" s="286" t="s">
        <v>933</v>
      </c>
      <c r="HOD53" s="286" t="s">
        <v>984</v>
      </c>
      <c r="HOE53" s="285" t="s">
        <v>985</v>
      </c>
      <c r="HOF53" s="285" t="s">
        <v>986</v>
      </c>
      <c r="HOG53" s="294" t="s">
        <v>982</v>
      </c>
      <c r="HOH53" s="294" t="s">
        <v>987</v>
      </c>
      <c r="HOI53" s="284">
        <v>90000000</v>
      </c>
      <c r="HOJ53" s="285" t="s">
        <v>150</v>
      </c>
      <c r="HOK53" s="286" t="s">
        <v>933</v>
      </c>
      <c r="HOL53" s="286" t="s">
        <v>984</v>
      </c>
      <c r="HOM53" s="285" t="s">
        <v>985</v>
      </c>
      <c r="HON53" s="285" t="s">
        <v>986</v>
      </c>
      <c r="HOO53" s="294" t="s">
        <v>982</v>
      </c>
      <c r="HOP53" s="294" t="s">
        <v>987</v>
      </c>
      <c r="HOQ53" s="284">
        <v>90000000</v>
      </c>
      <c r="HOR53" s="285" t="s">
        <v>150</v>
      </c>
      <c r="HOS53" s="286" t="s">
        <v>933</v>
      </c>
      <c r="HOT53" s="286" t="s">
        <v>984</v>
      </c>
      <c r="HOU53" s="285" t="s">
        <v>985</v>
      </c>
      <c r="HOV53" s="285" t="s">
        <v>986</v>
      </c>
      <c r="HOW53" s="294" t="s">
        <v>982</v>
      </c>
      <c r="HOX53" s="294" t="s">
        <v>987</v>
      </c>
      <c r="HOY53" s="284">
        <v>90000000</v>
      </c>
      <c r="HOZ53" s="285" t="s">
        <v>150</v>
      </c>
      <c r="HPA53" s="286" t="s">
        <v>933</v>
      </c>
      <c r="HPB53" s="286" t="s">
        <v>984</v>
      </c>
      <c r="HPC53" s="285" t="s">
        <v>985</v>
      </c>
      <c r="HPD53" s="285" t="s">
        <v>986</v>
      </c>
      <c r="HPE53" s="294" t="s">
        <v>982</v>
      </c>
      <c r="HPF53" s="294" t="s">
        <v>987</v>
      </c>
      <c r="HPG53" s="284">
        <v>90000000</v>
      </c>
      <c r="HPH53" s="285" t="s">
        <v>150</v>
      </c>
      <c r="HPI53" s="286" t="s">
        <v>933</v>
      </c>
      <c r="HPJ53" s="286" t="s">
        <v>984</v>
      </c>
      <c r="HPK53" s="285" t="s">
        <v>985</v>
      </c>
      <c r="HPL53" s="285" t="s">
        <v>986</v>
      </c>
      <c r="HPM53" s="294" t="s">
        <v>982</v>
      </c>
      <c r="HPN53" s="294" t="s">
        <v>987</v>
      </c>
      <c r="HPO53" s="284">
        <v>90000000</v>
      </c>
      <c r="HPP53" s="285" t="s">
        <v>150</v>
      </c>
      <c r="HPQ53" s="286" t="s">
        <v>933</v>
      </c>
      <c r="HPR53" s="286" t="s">
        <v>984</v>
      </c>
      <c r="HPS53" s="285" t="s">
        <v>985</v>
      </c>
      <c r="HPT53" s="285" t="s">
        <v>986</v>
      </c>
      <c r="HPU53" s="294" t="s">
        <v>982</v>
      </c>
      <c r="HPV53" s="294" t="s">
        <v>987</v>
      </c>
      <c r="HPW53" s="284">
        <v>90000000</v>
      </c>
      <c r="HPX53" s="285" t="s">
        <v>150</v>
      </c>
      <c r="HPY53" s="286" t="s">
        <v>933</v>
      </c>
      <c r="HPZ53" s="286" t="s">
        <v>984</v>
      </c>
      <c r="HQA53" s="285" t="s">
        <v>985</v>
      </c>
      <c r="HQB53" s="285" t="s">
        <v>986</v>
      </c>
      <c r="HQC53" s="294" t="s">
        <v>982</v>
      </c>
      <c r="HQD53" s="294" t="s">
        <v>987</v>
      </c>
      <c r="HQE53" s="284">
        <v>90000000</v>
      </c>
      <c r="HQF53" s="285" t="s">
        <v>150</v>
      </c>
      <c r="HQG53" s="286" t="s">
        <v>933</v>
      </c>
      <c r="HQH53" s="286" t="s">
        <v>984</v>
      </c>
      <c r="HQI53" s="285" t="s">
        <v>985</v>
      </c>
      <c r="HQJ53" s="285" t="s">
        <v>986</v>
      </c>
      <c r="HQK53" s="294" t="s">
        <v>982</v>
      </c>
      <c r="HQL53" s="294" t="s">
        <v>987</v>
      </c>
      <c r="HQM53" s="284">
        <v>90000000</v>
      </c>
      <c r="HQN53" s="285" t="s">
        <v>150</v>
      </c>
      <c r="HQO53" s="286" t="s">
        <v>933</v>
      </c>
      <c r="HQP53" s="286" t="s">
        <v>984</v>
      </c>
      <c r="HQQ53" s="285" t="s">
        <v>985</v>
      </c>
      <c r="HQR53" s="285" t="s">
        <v>986</v>
      </c>
      <c r="HQS53" s="294" t="s">
        <v>982</v>
      </c>
      <c r="HQT53" s="294" t="s">
        <v>987</v>
      </c>
      <c r="HQU53" s="284">
        <v>90000000</v>
      </c>
      <c r="HQV53" s="285" t="s">
        <v>150</v>
      </c>
      <c r="HQW53" s="286" t="s">
        <v>933</v>
      </c>
      <c r="HQX53" s="286" t="s">
        <v>984</v>
      </c>
      <c r="HQY53" s="285" t="s">
        <v>985</v>
      </c>
      <c r="HQZ53" s="285" t="s">
        <v>986</v>
      </c>
      <c r="HRA53" s="294" t="s">
        <v>982</v>
      </c>
      <c r="HRB53" s="294" t="s">
        <v>987</v>
      </c>
      <c r="HRC53" s="284">
        <v>90000000</v>
      </c>
      <c r="HRD53" s="285" t="s">
        <v>150</v>
      </c>
      <c r="HRE53" s="286" t="s">
        <v>933</v>
      </c>
      <c r="HRF53" s="286" t="s">
        <v>984</v>
      </c>
      <c r="HRG53" s="285" t="s">
        <v>985</v>
      </c>
      <c r="HRH53" s="285" t="s">
        <v>986</v>
      </c>
      <c r="HRI53" s="294" t="s">
        <v>982</v>
      </c>
      <c r="HRJ53" s="294" t="s">
        <v>987</v>
      </c>
      <c r="HRK53" s="284">
        <v>90000000</v>
      </c>
      <c r="HRL53" s="285" t="s">
        <v>150</v>
      </c>
      <c r="HRM53" s="286" t="s">
        <v>933</v>
      </c>
      <c r="HRN53" s="286" t="s">
        <v>984</v>
      </c>
      <c r="HRO53" s="285" t="s">
        <v>985</v>
      </c>
      <c r="HRP53" s="285" t="s">
        <v>986</v>
      </c>
      <c r="HRQ53" s="294" t="s">
        <v>982</v>
      </c>
      <c r="HRR53" s="294" t="s">
        <v>987</v>
      </c>
      <c r="HRS53" s="284">
        <v>90000000</v>
      </c>
      <c r="HRT53" s="285" t="s">
        <v>150</v>
      </c>
      <c r="HRU53" s="286" t="s">
        <v>933</v>
      </c>
      <c r="HRV53" s="286" t="s">
        <v>984</v>
      </c>
      <c r="HRW53" s="285" t="s">
        <v>985</v>
      </c>
      <c r="HRX53" s="285" t="s">
        <v>986</v>
      </c>
      <c r="HRY53" s="294" t="s">
        <v>982</v>
      </c>
      <c r="HRZ53" s="294" t="s">
        <v>987</v>
      </c>
      <c r="HSA53" s="284">
        <v>90000000</v>
      </c>
      <c r="HSB53" s="285" t="s">
        <v>150</v>
      </c>
      <c r="HSC53" s="286" t="s">
        <v>933</v>
      </c>
      <c r="HSD53" s="286" t="s">
        <v>984</v>
      </c>
      <c r="HSE53" s="285" t="s">
        <v>985</v>
      </c>
      <c r="HSF53" s="285" t="s">
        <v>986</v>
      </c>
      <c r="HSG53" s="294" t="s">
        <v>982</v>
      </c>
      <c r="HSH53" s="294" t="s">
        <v>987</v>
      </c>
      <c r="HSI53" s="284">
        <v>90000000</v>
      </c>
      <c r="HSJ53" s="285" t="s">
        <v>150</v>
      </c>
      <c r="HSK53" s="286" t="s">
        <v>933</v>
      </c>
      <c r="HSL53" s="286" t="s">
        <v>984</v>
      </c>
      <c r="HSM53" s="285" t="s">
        <v>985</v>
      </c>
      <c r="HSN53" s="285" t="s">
        <v>986</v>
      </c>
      <c r="HSO53" s="294" t="s">
        <v>982</v>
      </c>
      <c r="HSP53" s="294" t="s">
        <v>987</v>
      </c>
      <c r="HSQ53" s="284">
        <v>90000000</v>
      </c>
      <c r="HSR53" s="285" t="s">
        <v>150</v>
      </c>
      <c r="HSS53" s="286" t="s">
        <v>933</v>
      </c>
      <c r="HST53" s="286" t="s">
        <v>984</v>
      </c>
      <c r="HSU53" s="285" t="s">
        <v>985</v>
      </c>
      <c r="HSV53" s="285" t="s">
        <v>986</v>
      </c>
      <c r="HSW53" s="294" t="s">
        <v>982</v>
      </c>
      <c r="HSX53" s="294" t="s">
        <v>987</v>
      </c>
      <c r="HSY53" s="284">
        <v>90000000</v>
      </c>
      <c r="HSZ53" s="285" t="s">
        <v>150</v>
      </c>
      <c r="HTA53" s="286" t="s">
        <v>933</v>
      </c>
      <c r="HTB53" s="286" t="s">
        <v>984</v>
      </c>
      <c r="HTC53" s="285" t="s">
        <v>985</v>
      </c>
      <c r="HTD53" s="285" t="s">
        <v>986</v>
      </c>
      <c r="HTE53" s="294" t="s">
        <v>982</v>
      </c>
      <c r="HTF53" s="294" t="s">
        <v>987</v>
      </c>
      <c r="HTG53" s="284">
        <v>90000000</v>
      </c>
      <c r="HTH53" s="285" t="s">
        <v>150</v>
      </c>
      <c r="HTI53" s="286" t="s">
        <v>933</v>
      </c>
      <c r="HTJ53" s="286" t="s">
        <v>984</v>
      </c>
      <c r="HTK53" s="285" t="s">
        <v>985</v>
      </c>
      <c r="HTL53" s="285" t="s">
        <v>986</v>
      </c>
      <c r="HTM53" s="294" t="s">
        <v>982</v>
      </c>
      <c r="HTN53" s="294" t="s">
        <v>987</v>
      </c>
      <c r="HTO53" s="284">
        <v>90000000</v>
      </c>
      <c r="HTP53" s="285" t="s">
        <v>150</v>
      </c>
      <c r="HTQ53" s="286" t="s">
        <v>933</v>
      </c>
      <c r="HTR53" s="286" t="s">
        <v>984</v>
      </c>
      <c r="HTS53" s="285" t="s">
        <v>985</v>
      </c>
      <c r="HTT53" s="285" t="s">
        <v>986</v>
      </c>
      <c r="HTU53" s="294" t="s">
        <v>982</v>
      </c>
      <c r="HTV53" s="294" t="s">
        <v>987</v>
      </c>
      <c r="HTW53" s="284">
        <v>90000000</v>
      </c>
      <c r="HTX53" s="285" t="s">
        <v>150</v>
      </c>
      <c r="HTY53" s="286" t="s">
        <v>933</v>
      </c>
      <c r="HTZ53" s="286" t="s">
        <v>984</v>
      </c>
      <c r="HUA53" s="285" t="s">
        <v>985</v>
      </c>
      <c r="HUB53" s="285" t="s">
        <v>986</v>
      </c>
      <c r="HUC53" s="294" t="s">
        <v>982</v>
      </c>
      <c r="HUD53" s="294" t="s">
        <v>987</v>
      </c>
      <c r="HUE53" s="284">
        <v>90000000</v>
      </c>
      <c r="HUF53" s="285" t="s">
        <v>150</v>
      </c>
      <c r="HUG53" s="286" t="s">
        <v>933</v>
      </c>
      <c r="HUH53" s="286" t="s">
        <v>984</v>
      </c>
      <c r="HUI53" s="285" t="s">
        <v>985</v>
      </c>
      <c r="HUJ53" s="285" t="s">
        <v>986</v>
      </c>
      <c r="HUK53" s="294" t="s">
        <v>982</v>
      </c>
      <c r="HUL53" s="294" t="s">
        <v>987</v>
      </c>
      <c r="HUM53" s="284">
        <v>90000000</v>
      </c>
      <c r="HUN53" s="285" t="s">
        <v>150</v>
      </c>
      <c r="HUO53" s="286" t="s">
        <v>933</v>
      </c>
      <c r="HUP53" s="286" t="s">
        <v>984</v>
      </c>
      <c r="HUQ53" s="285" t="s">
        <v>985</v>
      </c>
      <c r="HUR53" s="285" t="s">
        <v>986</v>
      </c>
      <c r="HUS53" s="294" t="s">
        <v>982</v>
      </c>
      <c r="HUT53" s="294" t="s">
        <v>987</v>
      </c>
      <c r="HUU53" s="284">
        <v>90000000</v>
      </c>
      <c r="HUV53" s="285" t="s">
        <v>150</v>
      </c>
      <c r="HUW53" s="286" t="s">
        <v>933</v>
      </c>
      <c r="HUX53" s="286" t="s">
        <v>984</v>
      </c>
      <c r="HUY53" s="285" t="s">
        <v>985</v>
      </c>
      <c r="HUZ53" s="285" t="s">
        <v>986</v>
      </c>
      <c r="HVA53" s="294" t="s">
        <v>982</v>
      </c>
      <c r="HVB53" s="294" t="s">
        <v>987</v>
      </c>
      <c r="HVC53" s="284">
        <v>90000000</v>
      </c>
      <c r="HVD53" s="285" t="s">
        <v>150</v>
      </c>
      <c r="HVE53" s="286" t="s">
        <v>933</v>
      </c>
      <c r="HVF53" s="286" t="s">
        <v>984</v>
      </c>
      <c r="HVG53" s="285" t="s">
        <v>985</v>
      </c>
      <c r="HVH53" s="285" t="s">
        <v>986</v>
      </c>
      <c r="HVI53" s="294" t="s">
        <v>982</v>
      </c>
      <c r="HVJ53" s="294" t="s">
        <v>987</v>
      </c>
      <c r="HVK53" s="284">
        <v>90000000</v>
      </c>
      <c r="HVL53" s="285" t="s">
        <v>150</v>
      </c>
      <c r="HVM53" s="286" t="s">
        <v>933</v>
      </c>
      <c r="HVN53" s="286" t="s">
        <v>984</v>
      </c>
      <c r="HVO53" s="285" t="s">
        <v>985</v>
      </c>
      <c r="HVP53" s="285" t="s">
        <v>986</v>
      </c>
      <c r="HVQ53" s="294" t="s">
        <v>982</v>
      </c>
      <c r="HVR53" s="294" t="s">
        <v>987</v>
      </c>
      <c r="HVS53" s="284">
        <v>90000000</v>
      </c>
      <c r="HVT53" s="285" t="s">
        <v>150</v>
      </c>
      <c r="HVU53" s="286" t="s">
        <v>933</v>
      </c>
      <c r="HVV53" s="286" t="s">
        <v>984</v>
      </c>
      <c r="HVW53" s="285" t="s">
        <v>985</v>
      </c>
      <c r="HVX53" s="285" t="s">
        <v>986</v>
      </c>
      <c r="HVY53" s="294" t="s">
        <v>982</v>
      </c>
      <c r="HVZ53" s="294" t="s">
        <v>987</v>
      </c>
      <c r="HWA53" s="284">
        <v>90000000</v>
      </c>
      <c r="HWB53" s="285" t="s">
        <v>150</v>
      </c>
      <c r="HWC53" s="286" t="s">
        <v>933</v>
      </c>
      <c r="HWD53" s="286" t="s">
        <v>984</v>
      </c>
      <c r="HWE53" s="285" t="s">
        <v>985</v>
      </c>
      <c r="HWF53" s="285" t="s">
        <v>986</v>
      </c>
      <c r="HWG53" s="294" t="s">
        <v>982</v>
      </c>
      <c r="HWH53" s="294" t="s">
        <v>987</v>
      </c>
      <c r="HWI53" s="284">
        <v>90000000</v>
      </c>
      <c r="HWJ53" s="285" t="s">
        <v>150</v>
      </c>
      <c r="HWK53" s="286" t="s">
        <v>933</v>
      </c>
      <c r="HWL53" s="286" t="s">
        <v>984</v>
      </c>
      <c r="HWM53" s="285" t="s">
        <v>985</v>
      </c>
      <c r="HWN53" s="285" t="s">
        <v>986</v>
      </c>
      <c r="HWO53" s="294" t="s">
        <v>982</v>
      </c>
      <c r="HWP53" s="294" t="s">
        <v>987</v>
      </c>
      <c r="HWQ53" s="284">
        <v>90000000</v>
      </c>
      <c r="HWR53" s="285" t="s">
        <v>150</v>
      </c>
      <c r="HWS53" s="286" t="s">
        <v>933</v>
      </c>
      <c r="HWT53" s="286" t="s">
        <v>984</v>
      </c>
      <c r="HWU53" s="285" t="s">
        <v>985</v>
      </c>
      <c r="HWV53" s="285" t="s">
        <v>986</v>
      </c>
      <c r="HWW53" s="294" t="s">
        <v>982</v>
      </c>
      <c r="HWX53" s="294" t="s">
        <v>987</v>
      </c>
      <c r="HWY53" s="284">
        <v>90000000</v>
      </c>
      <c r="HWZ53" s="285" t="s">
        <v>150</v>
      </c>
      <c r="HXA53" s="286" t="s">
        <v>933</v>
      </c>
      <c r="HXB53" s="286" t="s">
        <v>984</v>
      </c>
      <c r="HXC53" s="285" t="s">
        <v>985</v>
      </c>
      <c r="HXD53" s="285" t="s">
        <v>986</v>
      </c>
      <c r="HXE53" s="294" t="s">
        <v>982</v>
      </c>
      <c r="HXF53" s="294" t="s">
        <v>987</v>
      </c>
      <c r="HXG53" s="284">
        <v>90000000</v>
      </c>
      <c r="HXH53" s="285" t="s">
        <v>150</v>
      </c>
      <c r="HXI53" s="286" t="s">
        <v>933</v>
      </c>
      <c r="HXJ53" s="286" t="s">
        <v>984</v>
      </c>
      <c r="HXK53" s="285" t="s">
        <v>985</v>
      </c>
      <c r="HXL53" s="285" t="s">
        <v>986</v>
      </c>
      <c r="HXM53" s="294" t="s">
        <v>982</v>
      </c>
      <c r="HXN53" s="294" t="s">
        <v>987</v>
      </c>
      <c r="HXO53" s="284">
        <v>90000000</v>
      </c>
      <c r="HXP53" s="285" t="s">
        <v>150</v>
      </c>
      <c r="HXQ53" s="286" t="s">
        <v>933</v>
      </c>
      <c r="HXR53" s="286" t="s">
        <v>984</v>
      </c>
      <c r="HXS53" s="285" t="s">
        <v>985</v>
      </c>
      <c r="HXT53" s="285" t="s">
        <v>986</v>
      </c>
      <c r="HXU53" s="294" t="s">
        <v>982</v>
      </c>
      <c r="HXV53" s="294" t="s">
        <v>987</v>
      </c>
      <c r="HXW53" s="284">
        <v>90000000</v>
      </c>
      <c r="HXX53" s="285" t="s">
        <v>150</v>
      </c>
      <c r="HXY53" s="286" t="s">
        <v>933</v>
      </c>
      <c r="HXZ53" s="286" t="s">
        <v>984</v>
      </c>
      <c r="HYA53" s="285" t="s">
        <v>985</v>
      </c>
      <c r="HYB53" s="285" t="s">
        <v>986</v>
      </c>
      <c r="HYC53" s="294" t="s">
        <v>982</v>
      </c>
      <c r="HYD53" s="294" t="s">
        <v>987</v>
      </c>
      <c r="HYE53" s="284">
        <v>90000000</v>
      </c>
      <c r="HYF53" s="285" t="s">
        <v>150</v>
      </c>
      <c r="HYG53" s="286" t="s">
        <v>933</v>
      </c>
      <c r="HYH53" s="286" t="s">
        <v>984</v>
      </c>
      <c r="HYI53" s="285" t="s">
        <v>985</v>
      </c>
      <c r="HYJ53" s="285" t="s">
        <v>986</v>
      </c>
      <c r="HYK53" s="294" t="s">
        <v>982</v>
      </c>
      <c r="HYL53" s="294" t="s">
        <v>987</v>
      </c>
      <c r="HYM53" s="284">
        <v>90000000</v>
      </c>
      <c r="HYN53" s="285" t="s">
        <v>150</v>
      </c>
      <c r="HYO53" s="286" t="s">
        <v>933</v>
      </c>
      <c r="HYP53" s="286" t="s">
        <v>984</v>
      </c>
      <c r="HYQ53" s="285" t="s">
        <v>985</v>
      </c>
      <c r="HYR53" s="285" t="s">
        <v>986</v>
      </c>
      <c r="HYS53" s="294" t="s">
        <v>982</v>
      </c>
      <c r="HYT53" s="294" t="s">
        <v>987</v>
      </c>
      <c r="HYU53" s="284">
        <v>90000000</v>
      </c>
      <c r="HYV53" s="285" t="s">
        <v>150</v>
      </c>
      <c r="HYW53" s="286" t="s">
        <v>933</v>
      </c>
      <c r="HYX53" s="286" t="s">
        <v>984</v>
      </c>
      <c r="HYY53" s="285" t="s">
        <v>985</v>
      </c>
      <c r="HYZ53" s="285" t="s">
        <v>986</v>
      </c>
      <c r="HZA53" s="294" t="s">
        <v>982</v>
      </c>
      <c r="HZB53" s="294" t="s">
        <v>987</v>
      </c>
      <c r="HZC53" s="284">
        <v>90000000</v>
      </c>
      <c r="HZD53" s="285" t="s">
        <v>150</v>
      </c>
      <c r="HZE53" s="286" t="s">
        <v>933</v>
      </c>
      <c r="HZF53" s="286" t="s">
        <v>984</v>
      </c>
      <c r="HZG53" s="285" t="s">
        <v>985</v>
      </c>
      <c r="HZH53" s="285" t="s">
        <v>986</v>
      </c>
      <c r="HZI53" s="294" t="s">
        <v>982</v>
      </c>
      <c r="HZJ53" s="294" t="s">
        <v>987</v>
      </c>
      <c r="HZK53" s="284">
        <v>90000000</v>
      </c>
      <c r="HZL53" s="285" t="s">
        <v>150</v>
      </c>
      <c r="HZM53" s="286" t="s">
        <v>933</v>
      </c>
      <c r="HZN53" s="286" t="s">
        <v>984</v>
      </c>
      <c r="HZO53" s="285" t="s">
        <v>985</v>
      </c>
      <c r="HZP53" s="285" t="s">
        <v>986</v>
      </c>
      <c r="HZQ53" s="294" t="s">
        <v>982</v>
      </c>
      <c r="HZR53" s="294" t="s">
        <v>987</v>
      </c>
      <c r="HZS53" s="284">
        <v>90000000</v>
      </c>
      <c r="HZT53" s="285" t="s">
        <v>150</v>
      </c>
      <c r="HZU53" s="286" t="s">
        <v>933</v>
      </c>
      <c r="HZV53" s="286" t="s">
        <v>984</v>
      </c>
      <c r="HZW53" s="285" t="s">
        <v>985</v>
      </c>
      <c r="HZX53" s="285" t="s">
        <v>986</v>
      </c>
      <c r="HZY53" s="294" t="s">
        <v>982</v>
      </c>
      <c r="HZZ53" s="294" t="s">
        <v>987</v>
      </c>
      <c r="IAA53" s="284">
        <v>90000000</v>
      </c>
      <c r="IAB53" s="285" t="s">
        <v>150</v>
      </c>
      <c r="IAC53" s="286" t="s">
        <v>933</v>
      </c>
      <c r="IAD53" s="286" t="s">
        <v>984</v>
      </c>
      <c r="IAE53" s="285" t="s">
        <v>985</v>
      </c>
      <c r="IAF53" s="285" t="s">
        <v>986</v>
      </c>
      <c r="IAG53" s="294" t="s">
        <v>982</v>
      </c>
      <c r="IAH53" s="294" t="s">
        <v>987</v>
      </c>
      <c r="IAI53" s="284">
        <v>90000000</v>
      </c>
      <c r="IAJ53" s="285" t="s">
        <v>150</v>
      </c>
      <c r="IAK53" s="286" t="s">
        <v>933</v>
      </c>
      <c r="IAL53" s="286" t="s">
        <v>984</v>
      </c>
      <c r="IAM53" s="285" t="s">
        <v>985</v>
      </c>
      <c r="IAN53" s="285" t="s">
        <v>986</v>
      </c>
      <c r="IAO53" s="294" t="s">
        <v>982</v>
      </c>
      <c r="IAP53" s="294" t="s">
        <v>987</v>
      </c>
      <c r="IAQ53" s="284">
        <v>90000000</v>
      </c>
      <c r="IAR53" s="285" t="s">
        <v>150</v>
      </c>
      <c r="IAS53" s="286" t="s">
        <v>933</v>
      </c>
      <c r="IAT53" s="286" t="s">
        <v>984</v>
      </c>
      <c r="IAU53" s="285" t="s">
        <v>985</v>
      </c>
      <c r="IAV53" s="285" t="s">
        <v>986</v>
      </c>
      <c r="IAW53" s="294" t="s">
        <v>982</v>
      </c>
      <c r="IAX53" s="294" t="s">
        <v>987</v>
      </c>
      <c r="IAY53" s="284">
        <v>90000000</v>
      </c>
      <c r="IAZ53" s="285" t="s">
        <v>150</v>
      </c>
      <c r="IBA53" s="286" t="s">
        <v>933</v>
      </c>
      <c r="IBB53" s="286" t="s">
        <v>984</v>
      </c>
      <c r="IBC53" s="285" t="s">
        <v>985</v>
      </c>
      <c r="IBD53" s="285" t="s">
        <v>986</v>
      </c>
      <c r="IBE53" s="294" t="s">
        <v>982</v>
      </c>
      <c r="IBF53" s="294" t="s">
        <v>987</v>
      </c>
      <c r="IBG53" s="284">
        <v>90000000</v>
      </c>
      <c r="IBH53" s="285" t="s">
        <v>150</v>
      </c>
      <c r="IBI53" s="286" t="s">
        <v>933</v>
      </c>
      <c r="IBJ53" s="286" t="s">
        <v>984</v>
      </c>
      <c r="IBK53" s="285" t="s">
        <v>985</v>
      </c>
      <c r="IBL53" s="285" t="s">
        <v>986</v>
      </c>
      <c r="IBM53" s="294" t="s">
        <v>982</v>
      </c>
      <c r="IBN53" s="294" t="s">
        <v>987</v>
      </c>
      <c r="IBO53" s="284">
        <v>90000000</v>
      </c>
      <c r="IBP53" s="285" t="s">
        <v>150</v>
      </c>
      <c r="IBQ53" s="286" t="s">
        <v>933</v>
      </c>
      <c r="IBR53" s="286" t="s">
        <v>984</v>
      </c>
      <c r="IBS53" s="285" t="s">
        <v>985</v>
      </c>
      <c r="IBT53" s="285" t="s">
        <v>986</v>
      </c>
      <c r="IBU53" s="294" t="s">
        <v>982</v>
      </c>
      <c r="IBV53" s="294" t="s">
        <v>987</v>
      </c>
      <c r="IBW53" s="284">
        <v>90000000</v>
      </c>
      <c r="IBX53" s="285" t="s">
        <v>150</v>
      </c>
      <c r="IBY53" s="286" t="s">
        <v>933</v>
      </c>
      <c r="IBZ53" s="286" t="s">
        <v>984</v>
      </c>
      <c r="ICA53" s="285" t="s">
        <v>985</v>
      </c>
      <c r="ICB53" s="285" t="s">
        <v>986</v>
      </c>
      <c r="ICC53" s="294" t="s">
        <v>982</v>
      </c>
      <c r="ICD53" s="294" t="s">
        <v>987</v>
      </c>
      <c r="ICE53" s="284">
        <v>90000000</v>
      </c>
      <c r="ICF53" s="285" t="s">
        <v>150</v>
      </c>
      <c r="ICG53" s="286" t="s">
        <v>933</v>
      </c>
      <c r="ICH53" s="286" t="s">
        <v>984</v>
      </c>
      <c r="ICI53" s="285" t="s">
        <v>985</v>
      </c>
      <c r="ICJ53" s="285" t="s">
        <v>986</v>
      </c>
      <c r="ICK53" s="294" t="s">
        <v>982</v>
      </c>
      <c r="ICL53" s="294" t="s">
        <v>987</v>
      </c>
      <c r="ICM53" s="284">
        <v>90000000</v>
      </c>
      <c r="ICN53" s="285" t="s">
        <v>150</v>
      </c>
      <c r="ICO53" s="286" t="s">
        <v>933</v>
      </c>
      <c r="ICP53" s="286" t="s">
        <v>984</v>
      </c>
      <c r="ICQ53" s="285" t="s">
        <v>985</v>
      </c>
      <c r="ICR53" s="285" t="s">
        <v>986</v>
      </c>
      <c r="ICS53" s="294" t="s">
        <v>982</v>
      </c>
      <c r="ICT53" s="294" t="s">
        <v>987</v>
      </c>
      <c r="ICU53" s="284">
        <v>90000000</v>
      </c>
      <c r="ICV53" s="285" t="s">
        <v>150</v>
      </c>
      <c r="ICW53" s="286" t="s">
        <v>933</v>
      </c>
      <c r="ICX53" s="286" t="s">
        <v>984</v>
      </c>
      <c r="ICY53" s="285" t="s">
        <v>985</v>
      </c>
      <c r="ICZ53" s="285" t="s">
        <v>986</v>
      </c>
      <c r="IDA53" s="294" t="s">
        <v>982</v>
      </c>
      <c r="IDB53" s="294" t="s">
        <v>987</v>
      </c>
      <c r="IDC53" s="284">
        <v>90000000</v>
      </c>
      <c r="IDD53" s="285" t="s">
        <v>150</v>
      </c>
      <c r="IDE53" s="286" t="s">
        <v>933</v>
      </c>
      <c r="IDF53" s="286" t="s">
        <v>984</v>
      </c>
      <c r="IDG53" s="285" t="s">
        <v>985</v>
      </c>
      <c r="IDH53" s="285" t="s">
        <v>986</v>
      </c>
      <c r="IDI53" s="294" t="s">
        <v>982</v>
      </c>
      <c r="IDJ53" s="294" t="s">
        <v>987</v>
      </c>
      <c r="IDK53" s="284">
        <v>90000000</v>
      </c>
      <c r="IDL53" s="285" t="s">
        <v>150</v>
      </c>
      <c r="IDM53" s="286" t="s">
        <v>933</v>
      </c>
      <c r="IDN53" s="286" t="s">
        <v>984</v>
      </c>
      <c r="IDO53" s="285" t="s">
        <v>985</v>
      </c>
      <c r="IDP53" s="285" t="s">
        <v>986</v>
      </c>
      <c r="IDQ53" s="294" t="s">
        <v>982</v>
      </c>
      <c r="IDR53" s="294" t="s">
        <v>987</v>
      </c>
      <c r="IDS53" s="284">
        <v>90000000</v>
      </c>
      <c r="IDT53" s="285" t="s">
        <v>150</v>
      </c>
      <c r="IDU53" s="286" t="s">
        <v>933</v>
      </c>
      <c r="IDV53" s="286" t="s">
        <v>984</v>
      </c>
      <c r="IDW53" s="285" t="s">
        <v>985</v>
      </c>
      <c r="IDX53" s="285" t="s">
        <v>986</v>
      </c>
      <c r="IDY53" s="294" t="s">
        <v>982</v>
      </c>
      <c r="IDZ53" s="294" t="s">
        <v>987</v>
      </c>
      <c r="IEA53" s="284">
        <v>90000000</v>
      </c>
      <c r="IEB53" s="285" t="s">
        <v>150</v>
      </c>
      <c r="IEC53" s="286" t="s">
        <v>933</v>
      </c>
      <c r="IED53" s="286" t="s">
        <v>984</v>
      </c>
      <c r="IEE53" s="285" t="s">
        <v>985</v>
      </c>
      <c r="IEF53" s="285" t="s">
        <v>986</v>
      </c>
      <c r="IEG53" s="294" t="s">
        <v>982</v>
      </c>
      <c r="IEH53" s="294" t="s">
        <v>987</v>
      </c>
      <c r="IEI53" s="284">
        <v>90000000</v>
      </c>
      <c r="IEJ53" s="285" t="s">
        <v>150</v>
      </c>
      <c r="IEK53" s="286" t="s">
        <v>933</v>
      </c>
      <c r="IEL53" s="286" t="s">
        <v>984</v>
      </c>
      <c r="IEM53" s="285" t="s">
        <v>985</v>
      </c>
      <c r="IEN53" s="285" t="s">
        <v>986</v>
      </c>
      <c r="IEO53" s="294" t="s">
        <v>982</v>
      </c>
      <c r="IEP53" s="294" t="s">
        <v>987</v>
      </c>
      <c r="IEQ53" s="284">
        <v>90000000</v>
      </c>
      <c r="IER53" s="285" t="s">
        <v>150</v>
      </c>
      <c r="IES53" s="286" t="s">
        <v>933</v>
      </c>
      <c r="IET53" s="286" t="s">
        <v>984</v>
      </c>
      <c r="IEU53" s="285" t="s">
        <v>985</v>
      </c>
      <c r="IEV53" s="285" t="s">
        <v>986</v>
      </c>
      <c r="IEW53" s="294" t="s">
        <v>982</v>
      </c>
      <c r="IEX53" s="294" t="s">
        <v>987</v>
      </c>
      <c r="IEY53" s="284">
        <v>90000000</v>
      </c>
      <c r="IEZ53" s="285" t="s">
        <v>150</v>
      </c>
      <c r="IFA53" s="286" t="s">
        <v>933</v>
      </c>
      <c r="IFB53" s="286" t="s">
        <v>984</v>
      </c>
      <c r="IFC53" s="285" t="s">
        <v>985</v>
      </c>
      <c r="IFD53" s="285" t="s">
        <v>986</v>
      </c>
      <c r="IFE53" s="294" t="s">
        <v>982</v>
      </c>
      <c r="IFF53" s="294" t="s">
        <v>987</v>
      </c>
      <c r="IFG53" s="284">
        <v>90000000</v>
      </c>
      <c r="IFH53" s="285" t="s">
        <v>150</v>
      </c>
      <c r="IFI53" s="286" t="s">
        <v>933</v>
      </c>
      <c r="IFJ53" s="286" t="s">
        <v>984</v>
      </c>
      <c r="IFK53" s="285" t="s">
        <v>985</v>
      </c>
      <c r="IFL53" s="285" t="s">
        <v>986</v>
      </c>
      <c r="IFM53" s="294" t="s">
        <v>982</v>
      </c>
      <c r="IFN53" s="294" t="s">
        <v>987</v>
      </c>
      <c r="IFO53" s="284">
        <v>90000000</v>
      </c>
      <c r="IFP53" s="285" t="s">
        <v>150</v>
      </c>
      <c r="IFQ53" s="286" t="s">
        <v>933</v>
      </c>
      <c r="IFR53" s="286" t="s">
        <v>984</v>
      </c>
      <c r="IFS53" s="285" t="s">
        <v>985</v>
      </c>
      <c r="IFT53" s="285" t="s">
        <v>986</v>
      </c>
      <c r="IFU53" s="294" t="s">
        <v>982</v>
      </c>
      <c r="IFV53" s="294" t="s">
        <v>987</v>
      </c>
      <c r="IFW53" s="284">
        <v>90000000</v>
      </c>
      <c r="IFX53" s="285" t="s">
        <v>150</v>
      </c>
      <c r="IFY53" s="286" t="s">
        <v>933</v>
      </c>
      <c r="IFZ53" s="286" t="s">
        <v>984</v>
      </c>
      <c r="IGA53" s="285" t="s">
        <v>985</v>
      </c>
      <c r="IGB53" s="285" t="s">
        <v>986</v>
      </c>
      <c r="IGC53" s="294" t="s">
        <v>982</v>
      </c>
      <c r="IGD53" s="294" t="s">
        <v>987</v>
      </c>
      <c r="IGE53" s="284">
        <v>90000000</v>
      </c>
      <c r="IGF53" s="285" t="s">
        <v>150</v>
      </c>
      <c r="IGG53" s="286" t="s">
        <v>933</v>
      </c>
      <c r="IGH53" s="286" t="s">
        <v>984</v>
      </c>
      <c r="IGI53" s="285" t="s">
        <v>985</v>
      </c>
      <c r="IGJ53" s="285" t="s">
        <v>986</v>
      </c>
      <c r="IGK53" s="294" t="s">
        <v>982</v>
      </c>
      <c r="IGL53" s="294" t="s">
        <v>987</v>
      </c>
      <c r="IGM53" s="284">
        <v>90000000</v>
      </c>
      <c r="IGN53" s="285" t="s">
        <v>150</v>
      </c>
      <c r="IGO53" s="286" t="s">
        <v>933</v>
      </c>
      <c r="IGP53" s="286" t="s">
        <v>984</v>
      </c>
      <c r="IGQ53" s="285" t="s">
        <v>985</v>
      </c>
      <c r="IGR53" s="285" t="s">
        <v>986</v>
      </c>
      <c r="IGS53" s="294" t="s">
        <v>982</v>
      </c>
      <c r="IGT53" s="294" t="s">
        <v>987</v>
      </c>
      <c r="IGU53" s="284">
        <v>90000000</v>
      </c>
      <c r="IGV53" s="285" t="s">
        <v>150</v>
      </c>
      <c r="IGW53" s="286" t="s">
        <v>933</v>
      </c>
      <c r="IGX53" s="286" t="s">
        <v>984</v>
      </c>
      <c r="IGY53" s="285" t="s">
        <v>985</v>
      </c>
      <c r="IGZ53" s="285" t="s">
        <v>986</v>
      </c>
      <c r="IHA53" s="294" t="s">
        <v>982</v>
      </c>
      <c r="IHB53" s="294" t="s">
        <v>987</v>
      </c>
      <c r="IHC53" s="284">
        <v>90000000</v>
      </c>
      <c r="IHD53" s="285" t="s">
        <v>150</v>
      </c>
      <c r="IHE53" s="286" t="s">
        <v>933</v>
      </c>
      <c r="IHF53" s="286" t="s">
        <v>984</v>
      </c>
      <c r="IHG53" s="285" t="s">
        <v>985</v>
      </c>
      <c r="IHH53" s="285" t="s">
        <v>986</v>
      </c>
      <c r="IHI53" s="294" t="s">
        <v>982</v>
      </c>
      <c r="IHJ53" s="294" t="s">
        <v>987</v>
      </c>
      <c r="IHK53" s="284">
        <v>90000000</v>
      </c>
      <c r="IHL53" s="285" t="s">
        <v>150</v>
      </c>
      <c r="IHM53" s="286" t="s">
        <v>933</v>
      </c>
      <c r="IHN53" s="286" t="s">
        <v>984</v>
      </c>
      <c r="IHO53" s="285" t="s">
        <v>985</v>
      </c>
      <c r="IHP53" s="285" t="s">
        <v>986</v>
      </c>
      <c r="IHQ53" s="294" t="s">
        <v>982</v>
      </c>
      <c r="IHR53" s="294" t="s">
        <v>987</v>
      </c>
      <c r="IHS53" s="284">
        <v>90000000</v>
      </c>
      <c r="IHT53" s="285" t="s">
        <v>150</v>
      </c>
      <c r="IHU53" s="286" t="s">
        <v>933</v>
      </c>
      <c r="IHV53" s="286" t="s">
        <v>984</v>
      </c>
      <c r="IHW53" s="285" t="s">
        <v>985</v>
      </c>
      <c r="IHX53" s="285" t="s">
        <v>986</v>
      </c>
      <c r="IHY53" s="294" t="s">
        <v>982</v>
      </c>
      <c r="IHZ53" s="294" t="s">
        <v>987</v>
      </c>
      <c r="IIA53" s="284">
        <v>90000000</v>
      </c>
      <c r="IIB53" s="285" t="s">
        <v>150</v>
      </c>
      <c r="IIC53" s="286" t="s">
        <v>933</v>
      </c>
      <c r="IID53" s="286" t="s">
        <v>984</v>
      </c>
      <c r="IIE53" s="285" t="s">
        <v>985</v>
      </c>
      <c r="IIF53" s="285" t="s">
        <v>986</v>
      </c>
      <c r="IIG53" s="294" t="s">
        <v>982</v>
      </c>
      <c r="IIH53" s="294" t="s">
        <v>987</v>
      </c>
      <c r="III53" s="284">
        <v>90000000</v>
      </c>
      <c r="IIJ53" s="285" t="s">
        <v>150</v>
      </c>
      <c r="IIK53" s="286" t="s">
        <v>933</v>
      </c>
      <c r="IIL53" s="286" t="s">
        <v>984</v>
      </c>
      <c r="IIM53" s="285" t="s">
        <v>985</v>
      </c>
      <c r="IIN53" s="285" t="s">
        <v>986</v>
      </c>
      <c r="IIO53" s="294" t="s">
        <v>982</v>
      </c>
      <c r="IIP53" s="294" t="s">
        <v>987</v>
      </c>
      <c r="IIQ53" s="284">
        <v>90000000</v>
      </c>
      <c r="IIR53" s="285" t="s">
        <v>150</v>
      </c>
      <c r="IIS53" s="286" t="s">
        <v>933</v>
      </c>
      <c r="IIT53" s="286" t="s">
        <v>984</v>
      </c>
      <c r="IIU53" s="285" t="s">
        <v>985</v>
      </c>
      <c r="IIV53" s="285" t="s">
        <v>986</v>
      </c>
      <c r="IIW53" s="294" t="s">
        <v>982</v>
      </c>
      <c r="IIX53" s="294" t="s">
        <v>987</v>
      </c>
      <c r="IIY53" s="284">
        <v>90000000</v>
      </c>
      <c r="IIZ53" s="285" t="s">
        <v>150</v>
      </c>
      <c r="IJA53" s="286" t="s">
        <v>933</v>
      </c>
      <c r="IJB53" s="286" t="s">
        <v>984</v>
      </c>
      <c r="IJC53" s="285" t="s">
        <v>985</v>
      </c>
      <c r="IJD53" s="285" t="s">
        <v>986</v>
      </c>
      <c r="IJE53" s="294" t="s">
        <v>982</v>
      </c>
      <c r="IJF53" s="294" t="s">
        <v>987</v>
      </c>
      <c r="IJG53" s="284">
        <v>90000000</v>
      </c>
      <c r="IJH53" s="285" t="s">
        <v>150</v>
      </c>
      <c r="IJI53" s="286" t="s">
        <v>933</v>
      </c>
      <c r="IJJ53" s="286" t="s">
        <v>984</v>
      </c>
      <c r="IJK53" s="285" t="s">
        <v>985</v>
      </c>
      <c r="IJL53" s="285" t="s">
        <v>986</v>
      </c>
      <c r="IJM53" s="294" t="s">
        <v>982</v>
      </c>
      <c r="IJN53" s="294" t="s">
        <v>987</v>
      </c>
      <c r="IJO53" s="284">
        <v>90000000</v>
      </c>
      <c r="IJP53" s="285" t="s">
        <v>150</v>
      </c>
      <c r="IJQ53" s="286" t="s">
        <v>933</v>
      </c>
      <c r="IJR53" s="286" t="s">
        <v>984</v>
      </c>
      <c r="IJS53" s="285" t="s">
        <v>985</v>
      </c>
      <c r="IJT53" s="285" t="s">
        <v>986</v>
      </c>
      <c r="IJU53" s="294" t="s">
        <v>982</v>
      </c>
      <c r="IJV53" s="294" t="s">
        <v>987</v>
      </c>
      <c r="IJW53" s="284">
        <v>90000000</v>
      </c>
      <c r="IJX53" s="285" t="s">
        <v>150</v>
      </c>
      <c r="IJY53" s="286" t="s">
        <v>933</v>
      </c>
      <c r="IJZ53" s="286" t="s">
        <v>984</v>
      </c>
      <c r="IKA53" s="285" t="s">
        <v>985</v>
      </c>
      <c r="IKB53" s="285" t="s">
        <v>986</v>
      </c>
      <c r="IKC53" s="294" t="s">
        <v>982</v>
      </c>
      <c r="IKD53" s="294" t="s">
        <v>987</v>
      </c>
      <c r="IKE53" s="284">
        <v>90000000</v>
      </c>
      <c r="IKF53" s="285" t="s">
        <v>150</v>
      </c>
      <c r="IKG53" s="286" t="s">
        <v>933</v>
      </c>
      <c r="IKH53" s="286" t="s">
        <v>984</v>
      </c>
      <c r="IKI53" s="285" t="s">
        <v>985</v>
      </c>
      <c r="IKJ53" s="285" t="s">
        <v>986</v>
      </c>
      <c r="IKK53" s="294" t="s">
        <v>982</v>
      </c>
      <c r="IKL53" s="294" t="s">
        <v>987</v>
      </c>
      <c r="IKM53" s="284">
        <v>90000000</v>
      </c>
      <c r="IKN53" s="285" t="s">
        <v>150</v>
      </c>
      <c r="IKO53" s="286" t="s">
        <v>933</v>
      </c>
      <c r="IKP53" s="286" t="s">
        <v>984</v>
      </c>
      <c r="IKQ53" s="285" t="s">
        <v>985</v>
      </c>
      <c r="IKR53" s="285" t="s">
        <v>986</v>
      </c>
      <c r="IKS53" s="294" t="s">
        <v>982</v>
      </c>
      <c r="IKT53" s="294" t="s">
        <v>987</v>
      </c>
      <c r="IKU53" s="284">
        <v>90000000</v>
      </c>
      <c r="IKV53" s="285" t="s">
        <v>150</v>
      </c>
      <c r="IKW53" s="286" t="s">
        <v>933</v>
      </c>
      <c r="IKX53" s="286" t="s">
        <v>984</v>
      </c>
      <c r="IKY53" s="285" t="s">
        <v>985</v>
      </c>
      <c r="IKZ53" s="285" t="s">
        <v>986</v>
      </c>
      <c r="ILA53" s="294" t="s">
        <v>982</v>
      </c>
      <c r="ILB53" s="294" t="s">
        <v>987</v>
      </c>
      <c r="ILC53" s="284">
        <v>90000000</v>
      </c>
      <c r="ILD53" s="285" t="s">
        <v>150</v>
      </c>
      <c r="ILE53" s="286" t="s">
        <v>933</v>
      </c>
      <c r="ILF53" s="286" t="s">
        <v>984</v>
      </c>
      <c r="ILG53" s="285" t="s">
        <v>985</v>
      </c>
      <c r="ILH53" s="285" t="s">
        <v>986</v>
      </c>
      <c r="ILI53" s="294" t="s">
        <v>982</v>
      </c>
      <c r="ILJ53" s="294" t="s">
        <v>987</v>
      </c>
      <c r="ILK53" s="284">
        <v>90000000</v>
      </c>
      <c r="ILL53" s="285" t="s">
        <v>150</v>
      </c>
      <c r="ILM53" s="286" t="s">
        <v>933</v>
      </c>
      <c r="ILN53" s="286" t="s">
        <v>984</v>
      </c>
      <c r="ILO53" s="285" t="s">
        <v>985</v>
      </c>
      <c r="ILP53" s="285" t="s">
        <v>986</v>
      </c>
      <c r="ILQ53" s="294" t="s">
        <v>982</v>
      </c>
      <c r="ILR53" s="294" t="s">
        <v>987</v>
      </c>
      <c r="ILS53" s="284">
        <v>90000000</v>
      </c>
      <c r="ILT53" s="285" t="s">
        <v>150</v>
      </c>
      <c r="ILU53" s="286" t="s">
        <v>933</v>
      </c>
      <c r="ILV53" s="286" t="s">
        <v>984</v>
      </c>
      <c r="ILW53" s="285" t="s">
        <v>985</v>
      </c>
      <c r="ILX53" s="285" t="s">
        <v>986</v>
      </c>
      <c r="ILY53" s="294" t="s">
        <v>982</v>
      </c>
      <c r="ILZ53" s="294" t="s">
        <v>987</v>
      </c>
      <c r="IMA53" s="284">
        <v>90000000</v>
      </c>
      <c r="IMB53" s="285" t="s">
        <v>150</v>
      </c>
      <c r="IMC53" s="286" t="s">
        <v>933</v>
      </c>
      <c r="IMD53" s="286" t="s">
        <v>984</v>
      </c>
      <c r="IME53" s="285" t="s">
        <v>985</v>
      </c>
      <c r="IMF53" s="285" t="s">
        <v>986</v>
      </c>
      <c r="IMG53" s="294" t="s">
        <v>982</v>
      </c>
      <c r="IMH53" s="294" t="s">
        <v>987</v>
      </c>
      <c r="IMI53" s="284">
        <v>90000000</v>
      </c>
      <c r="IMJ53" s="285" t="s">
        <v>150</v>
      </c>
      <c r="IMK53" s="286" t="s">
        <v>933</v>
      </c>
      <c r="IML53" s="286" t="s">
        <v>984</v>
      </c>
      <c r="IMM53" s="285" t="s">
        <v>985</v>
      </c>
      <c r="IMN53" s="285" t="s">
        <v>986</v>
      </c>
      <c r="IMO53" s="294" t="s">
        <v>982</v>
      </c>
      <c r="IMP53" s="294" t="s">
        <v>987</v>
      </c>
      <c r="IMQ53" s="284">
        <v>90000000</v>
      </c>
      <c r="IMR53" s="285" t="s">
        <v>150</v>
      </c>
      <c r="IMS53" s="286" t="s">
        <v>933</v>
      </c>
      <c r="IMT53" s="286" t="s">
        <v>984</v>
      </c>
      <c r="IMU53" s="285" t="s">
        <v>985</v>
      </c>
      <c r="IMV53" s="285" t="s">
        <v>986</v>
      </c>
      <c r="IMW53" s="294" t="s">
        <v>982</v>
      </c>
      <c r="IMX53" s="294" t="s">
        <v>987</v>
      </c>
      <c r="IMY53" s="284">
        <v>90000000</v>
      </c>
      <c r="IMZ53" s="285" t="s">
        <v>150</v>
      </c>
      <c r="INA53" s="286" t="s">
        <v>933</v>
      </c>
      <c r="INB53" s="286" t="s">
        <v>984</v>
      </c>
      <c r="INC53" s="285" t="s">
        <v>985</v>
      </c>
      <c r="IND53" s="285" t="s">
        <v>986</v>
      </c>
      <c r="INE53" s="294" t="s">
        <v>982</v>
      </c>
      <c r="INF53" s="294" t="s">
        <v>987</v>
      </c>
      <c r="ING53" s="284">
        <v>90000000</v>
      </c>
      <c r="INH53" s="285" t="s">
        <v>150</v>
      </c>
      <c r="INI53" s="286" t="s">
        <v>933</v>
      </c>
      <c r="INJ53" s="286" t="s">
        <v>984</v>
      </c>
      <c r="INK53" s="285" t="s">
        <v>985</v>
      </c>
      <c r="INL53" s="285" t="s">
        <v>986</v>
      </c>
      <c r="INM53" s="294" t="s">
        <v>982</v>
      </c>
      <c r="INN53" s="294" t="s">
        <v>987</v>
      </c>
      <c r="INO53" s="284">
        <v>90000000</v>
      </c>
      <c r="INP53" s="285" t="s">
        <v>150</v>
      </c>
      <c r="INQ53" s="286" t="s">
        <v>933</v>
      </c>
      <c r="INR53" s="286" t="s">
        <v>984</v>
      </c>
      <c r="INS53" s="285" t="s">
        <v>985</v>
      </c>
      <c r="INT53" s="285" t="s">
        <v>986</v>
      </c>
      <c r="INU53" s="294" t="s">
        <v>982</v>
      </c>
      <c r="INV53" s="294" t="s">
        <v>987</v>
      </c>
      <c r="INW53" s="284">
        <v>90000000</v>
      </c>
      <c r="INX53" s="285" t="s">
        <v>150</v>
      </c>
      <c r="INY53" s="286" t="s">
        <v>933</v>
      </c>
      <c r="INZ53" s="286" t="s">
        <v>984</v>
      </c>
      <c r="IOA53" s="285" t="s">
        <v>985</v>
      </c>
      <c r="IOB53" s="285" t="s">
        <v>986</v>
      </c>
      <c r="IOC53" s="294" t="s">
        <v>982</v>
      </c>
      <c r="IOD53" s="294" t="s">
        <v>987</v>
      </c>
      <c r="IOE53" s="284">
        <v>90000000</v>
      </c>
      <c r="IOF53" s="285" t="s">
        <v>150</v>
      </c>
      <c r="IOG53" s="286" t="s">
        <v>933</v>
      </c>
      <c r="IOH53" s="286" t="s">
        <v>984</v>
      </c>
      <c r="IOI53" s="285" t="s">
        <v>985</v>
      </c>
      <c r="IOJ53" s="285" t="s">
        <v>986</v>
      </c>
      <c r="IOK53" s="294" t="s">
        <v>982</v>
      </c>
      <c r="IOL53" s="294" t="s">
        <v>987</v>
      </c>
      <c r="IOM53" s="284">
        <v>90000000</v>
      </c>
      <c r="ION53" s="285" t="s">
        <v>150</v>
      </c>
      <c r="IOO53" s="286" t="s">
        <v>933</v>
      </c>
      <c r="IOP53" s="286" t="s">
        <v>984</v>
      </c>
      <c r="IOQ53" s="285" t="s">
        <v>985</v>
      </c>
      <c r="IOR53" s="285" t="s">
        <v>986</v>
      </c>
      <c r="IOS53" s="294" t="s">
        <v>982</v>
      </c>
      <c r="IOT53" s="294" t="s">
        <v>987</v>
      </c>
      <c r="IOU53" s="284">
        <v>90000000</v>
      </c>
      <c r="IOV53" s="285" t="s">
        <v>150</v>
      </c>
      <c r="IOW53" s="286" t="s">
        <v>933</v>
      </c>
      <c r="IOX53" s="286" t="s">
        <v>984</v>
      </c>
      <c r="IOY53" s="285" t="s">
        <v>985</v>
      </c>
      <c r="IOZ53" s="285" t="s">
        <v>986</v>
      </c>
      <c r="IPA53" s="294" t="s">
        <v>982</v>
      </c>
      <c r="IPB53" s="294" t="s">
        <v>987</v>
      </c>
      <c r="IPC53" s="284">
        <v>90000000</v>
      </c>
      <c r="IPD53" s="285" t="s">
        <v>150</v>
      </c>
      <c r="IPE53" s="286" t="s">
        <v>933</v>
      </c>
      <c r="IPF53" s="286" t="s">
        <v>984</v>
      </c>
      <c r="IPG53" s="285" t="s">
        <v>985</v>
      </c>
      <c r="IPH53" s="285" t="s">
        <v>986</v>
      </c>
      <c r="IPI53" s="294" t="s">
        <v>982</v>
      </c>
      <c r="IPJ53" s="294" t="s">
        <v>987</v>
      </c>
      <c r="IPK53" s="284">
        <v>90000000</v>
      </c>
      <c r="IPL53" s="285" t="s">
        <v>150</v>
      </c>
      <c r="IPM53" s="286" t="s">
        <v>933</v>
      </c>
      <c r="IPN53" s="286" t="s">
        <v>984</v>
      </c>
      <c r="IPO53" s="285" t="s">
        <v>985</v>
      </c>
      <c r="IPP53" s="285" t="s">
        <v>986</v>
      </c>
      <c r="IPQ53" s="294" t="s">
        <v>982</v>
      </c>
      <c r="IPR53" s="294" t="s">
        <v>987</v>
      </c>
      <c r="IPS53" s="284">
        <v>90000000</v>
      </c>
      <c r="IPT53" s="285" t="s">
        <v>150</v>
      </c>
      <c r="IPU53" s="286" t="s">
        <v>933</v>
      </c>
      <c r="IPV53" s="286" t="s">
        <v>984</v>
      </c>
      <c r="IPW53" s="285" t="s">
        <v>985</v>
      </c>
      <c r="IPX53" s="285" t="s">
        <v>986</v>
      </c>
      <c r="IPY53" s="294" t="s">
        <v>982</v>
      </c>
      <c r="IPZ53" s="294" t="s">
        <v>987</v>
      </c>
      <c r="IQA53" s="284">
        <v>90000000</v>
      </c>
      <c r="IQB53" s="285" t="s">
        <v>150</v>
      </c>
      <c r="IQC53" s="286" t="s">
        <v>933</v>
      </c>
      <c r="IQD53" s="286" t="s">
        <v>984</v>
      </c>
      <c r="IQE53" s="285" t="s">
        <v>985</v>
      </c>
      <c r="IQF53" s="285" t="s">
        <v>986</v>
      </c>
      <c r="IQG53" s="294" t="s">
        <v>982</v>
      </c>
      <c r="IQH53" s="294" t="s">
        <v>987</v>
      </c>
      <c r="IQI53" s="284">
        <v>90000000</v>
      </c>
      <c r="IQJ53" s="285" t="s">
        <v>150</v>
      </c>
      <c r="IQK53" s="286" t="s">
        <v>933</v>
      </c>
      <c r="IQL53" s="286" t="s">
        <v>984</v>
      </c>
      <c r="IQM53" s="285" t="s">
        <v>985</v>
      </c>
      <c r="IQN53" s="285" t="s">
        <v>986</v>
      </c>
      <c r="IQO53" s="294" t="s">
        <v>982</v>
      </c>
      <c r="IQP53" s="294" t="s">
        <v>987</v>
      </c>
      <c r="IQQ53" s="284">
        <v>90000000</v>
      </c>
      <c r="IQR53" s="285" t="s">
        <v>150</v>
      </c>
      <c r="IQS53" s="286" t="s">
        <v>933</v>
      </c>
      <c r="IQT53" s="286" t="s">
        <v>984</v>
      </c>
      <c r="IQU53" s="285" t="s">
        <v>985</v>
      </c>
      <c r="IQV53" s="285" t="s">
        <v>986</v>
      </c>
      <c r="IQW53" s="294" t="s">
        <v>982</v>
      </c>
      <c r="IQX53" s="294" t="s">
        <v>987</v>
      </c>
      <c r="IQY53" s="284">
        <v>90000000</v>
      </c>
      <c r="IQZ53" s="285" t="s">
        <v>150</v>
      </c>
      <c r="IRA53" s="286" t="s">
        <v>933</v>
      </c>
      <c r="IRB53" s="286" t="s">
        <v>984</v>
      </c>
      <c r="IRC53" s="285" t="s">
        <v>985</v>
      </c>
      <c r="IRD53" s="285" t="s">
        <v>986</v>
      </c>
      <c r="IRE53" s="294" t="s">
        <v>982</v>
      </c>
      <c r="IRF53" s="294" t="s">
        <v>987</v>
      </c>
      <c r="IRG53" s="284">
        <v>90000000</v>
      </c>
      <c r="IRH53" s="285" t="s">
        <v>150</v>
      </c>
      <c r="IRI53" s="286" t="s">
        <v>933</v>
      </c>
      <c r="IRJ53" s="286" t="s">
        <v>984</v>
      </c>
      <c r="IRK53" s="285" t="s">
        <v>985</v>
      </c>
      <c r="IRL53" s="285" t="s">
        <v>986</v>
      </c>
      <c r="IRM53" s="294" t="s">
        <v>982</v>
      </c>
      <c r="IRN53" s="294" t="s">
        <v>987</v>
      </c>
      <c r="IRO53" s="284">
        <v>90000000</v>
      </c>
      <c r="IRP53" s="285" t="s">
        <v>150</v>
      </c>
      <c r="IRQ53" s="286" t="s">
        <v>933</v>
      </c>
      <c r="IRR53" s="286" t="s">
        <v>984</v>
      </c>
      <c r="IRS53" s="285" t="s">
        <v>985</v>
      </c>
      <c r="IRT53" s="285" t="s">
        <v>986</v>
      </c>
      <c r="IRU53" s="294" t="s">
        <v>982</v>
      </c>
      <c r="IRV53" s="294" t="s">
        <v>987</v>
      </c>
      <c r="IRW53" s="284">
        <v>90000000</v>
      </c>
      <c r="IRX53" s="285" t="s">
        <v>150</v>
      </c>
      <c r="IRY53" s="286" t="s">
        <v>933</v>
      </c>
      <c r="IRZ53" s="286" t="s">
        <v>984</v>
      </c>
      <c r="ISA53" s="285" t="s">
        <v>985</v>
      </c>
      <c r="ISB53" s="285" t="s">
        <v>986</v>
      </c>
      <c r="ISC53" s="294" t="s">
        <v>982</v>
      </c>
      <c r="ISD53" s="294" t="s">
        <v>987</v>
      </c>
      <c r="ISE53" s="284">
        <v>90000000</v>
      </c>
      <c r="ISF53" s="285" t="s">
        <v>150</v>
      </c>
      <c r="ISG53" s="286" t="s">
        <v>933</v>
      </c>
      <c r="ISH53" s="286" t="s">
        <v>984</v>
      </c>
      <c r="ISI53" s="285" t="s">
        <v>985</v>
      </c>
      <c r="ISJ53" s="285" t="s">
        <v>986</v>
      </c>
      <c r="ISK53" s="294" t="s">
        <v>982</v>
      </c>
      <c r="ISL53" s="294" t="s">
        <v>987</v>
      </c>
      <c r="ISM53" s="284">
        <v>90000000</v>
      </c>
      <c r="ISN53" s="285" t="s">
        <v>150</v>
      </c>
      <c r="ISO53" s="286" t="s">
        <v>933</v>
      </c>
      <c r="ISP53" s="286" t="s">
        <v>984</v>
      </c>
      <c r="ISQ53" s="285" t="s">
        <v>985</v>
      </c>
      <c r="ISR53" s="285" t="s">
        <v>986</v>
      </c>
      <c r="ISS53" s="294" t="s">
        <v>982</v>
      </c>
      <c r="IST53" s="294" t="s">
        <v>987</v>
      </c>
      <c r="ISU53" s="284">
        <v>90000000</v>
      </c>
      <c r="ISV53" s="285" t="s">
        <v>150</v>
      </c>
      <c r="ISW53" s="286" t="s">
        <v>933</v>
      </c>
      <c r="ISX53" s="286" t="s">
        <v>984</v>
      </c>
      <c r="ISY53" s="285" t="s">
        <v>985</v>
      </c>
      <c r="ISZ53" s="285" t="s">
        <v>986</v>
      </c>
      <c r="ITA53" s="294" t="s">
        <v>982</v>
      </c>
      <c r="ITB53" s="294" t="s">
        <v>987</v>
      </c>
      <c r="ITC53" s="284">
        <v>90000000</v>
      </c>
      <c r="ITD53" s="285" t="s">
        <v>150</v>
      </c>
      <c r="ITE53" s="286" t="s">
        <v>933</v>
      </c>
      <c r="ITF53" s="286" t="s">
        <v>984</v>
      </c>
      <c r="ITG53" s="285" t="s">
        <v>985</v>
      </c>
      <c r="ITH53" s="285" t="s">
        <v>986</v>
      </c>
      <c r="ITI53" s="294" t="s">
        <v>982</v>
      </c>
      <c r="ITJ53" s="294" t="s">
        <v>987</v>
      </c>
      <c r="ITK53" s="284">
        <v>90000000</v>
      </c>
      <c r="ITL53" s="285" t="s">
        <v>150</v>
      </c>
      <c r="ITM53" s="286" t="s">
        <v>933</v>
      </c>
      <c r="ITN53" s="286" t="s">
        <v>984</v>
      </c>
      <c r="ITO53" s="285" t="s">
        <v>985</v>
      </c>
      <c r="ITP53" s="285" t="s">
        <v>986</v>
      </c>
      <c r="ITQ53" s="294" t="s">
        <v>982</v>
      </c>
      <c r="ITR53" s="294" t="s">
        <v>987</v>
      </c>
      <c r="ITS53" s="284">
        <v>90000000</v>
      </c>
      <c r="ITT53" s="285" t="s">
        <v>150</v>
      </c>
      <c r="ITU53" s="286" t="s">
        <v>933</v>
      </c>
      <c r="ITV53" s="286" t="s">
        <v>984</v>
      </c>
      <c r="ITW53" s="285" t="s">
        <v>985</v>
      </c>
      <c r="ITX53" s="285" t="s">
        <v>986</v>
      </c>
      <c r="ITY53" s="294" t="s">
        <v>982</v>
      </c>
      <c r="ITZ53" s="294" t="s">
        <v>987</v>
      </c>
      <c r="IUA53" s="284">
        <v>90000000</v>
      </c>
      <c r="IUB53" s="285" t="s">
        <v>150</v>
      </c>
      <c r="IUC53" s="286" t="s">
        <v>933</v>
      </c>
      <c r="IUD53" s="286" t="s">
        <v>984</v>
      </c>
      <c r="IUE53" s="285" t="s">
        <v>985</v>
      </c>
      <c r="IUF53" s="285" t="s">
        <v>986</v>
      </c>
      <c r="IUG53" s="294" t="s">
        <v>982</v>
      </c>
      <c r="IUH53" s="294" t="s">
        <v>987</v>
      </c>
      <c r="IUI53" s="284">
        <v>90000000</v>
      </c>
      <c r="IUJ53" s="285" t="s">
        <v>150</v>
      </c>
      <c r="IUK53" s="286" t="s">
        <v>933</v>
      </c>
      <c r="IUL53" s="286" t="s">
        <v>984</v>
      </c>
      <c r="IUM53" s="285" t="s">
        <v>985</v>
      </c>
      <c r="IUN53" s="285" t="s">
        <v>986</v>
      </c>
      <c r="IUO53" s="294" t="s">
        <v>982</v>
      </c>
      <c r="IUP53" s="294" t="s">
        <v>987</v>
      </c>
      <c r="IUQ53" s="284">
        <v>90000000</v>
      </c>
      <c r="IUR53" s="285" t="s">
        <v>150</v>
      </c>
      <c r="IUS53" s="286" t="s">
        <v>933</v>
      </c>
      <c r="IUT53" s="286" t="s">
        <v>984</v>
      </c>
      <c r="IUU53" s="285" t="s">
        <v>985</v>
      </c>
      <c r="IUV53" s="285" t="s">
        <v>986</v>
      </c>
      <c r="IUW53" s="294" t="s">
        <v>982</v>
      </c>
      <c r="IUX53" s="294" t="s">
        <v>987</v>
      </c>
      <c r="IUY53" s="284">
        <v>90000000</v>
      </c>
      <c r="IUZ53" s="285" t="s">
        <v>150</v>
      </c>
      <c r="IVA53" s="286" t="s">
        <v>933</v>
      </c>
      <c r="IVB53" s="286" t="s">
        <v>984</v>
      </c>
      <c r="IVC53" s="285" t="s">
        <v>985</v>
      </c>
      <c r="IVD53" s="285" t="s">
        <v>986</v>
      </c>
      <c r="IVE53" s="294" t="s">
        <v>982</v>
      </c>
      <c r="IVF53" s="294" t="s">
        <v>987</v>
      </c>
      <c r="IVG53" s="284">
        <v>90000000</v>
      </c>
      <c r="IVH53" s="285" t="s">
        <v>150</v>
      </c>
      <c r="IVI53" s="286" t="s">
        <v>933</v>
      </c>
      <c r="IVJ53" s="286" t="s">
        <v>984</v>
      </c>
      <c r="IVK53" s="285" t="s">
        <v>985</v>
      </c>
      <c r="IVL53" s="285" t="s">
        <v>986</v>
      </c>
      <c r="IVM53" s="294" t="s">
        <v>982</v>
      </c>
      <c r="IVN53" s="294" t="s">
        <v>987</v>
      </c>
      <c r="IVO53" s="284">
        <v>90000000</v>
      </c>
      <c r="IVP53" s="285" t="s">
        <v>150</v>
      </c>
      <c r="IVQ53" s="286" t="s">
        <v>933</v>
      </c>
      <c r="IVR53" s="286" t="s">
        <v>984</v>
      </c>
      <c r="IVS53" s="285" t="s">
        <v>985</v>
      </c>
      <c r="IVT53" s="285" t="s">
        <v>986</v>
      </c>
      <c r="IVU53" s="294" t="s">
        <v>982</v>
      </c>
      <c r="IVV53" s="294" t="s">
        <v>987</v>
      </c>
      <c r="IVW53" s="284">
        <v>90000000</v>
      </c>
      <c r="IVX53" s="285" t="s">
        <v>150</v>
      </c>
      <c r="IVY53" s="286" t="s">
        <v>933</v>
      </c>
      <c r="IVZ53" s="286" t="s">
        <v>984</v>
      </c>
      <c r="IWA53" s="285" t="s">
        <v>985</v>
      </c>
      <c r="IWB53" s="285" t="s">
        <v>986</v>
      </c>
      <c r="IWC53" s="294" t="s">
        <v>982</v>
      </c>
      <c r="IWD53" s="294" t="s">
        <v>987</v>
      </c>
      <c r="IWE53" s="284">
        <v>90000000</v>
      </c>
      <c r="IWF53" s="285" t="s">
        <v>150</v>
      </c>
      <c r="IWG53" s="286" t="s">
        <v>933</v>
      </c>
      <c r="IWH53" s="286" t="s">
        <v>984</v>
      </c>
      <c r="IWI53" s="285" t="s">
        <v>985</v>
      </c>
      <c r="IWJ53" s="285" t="s">
        <v>986</v>
      </c>
      <c r="IWK53" s="294" t="s">
        <v>982</v>
      </c>
      <c r="IWL53" s="294" t="s">
        <v>987</v>
      </c>
      <c r="IWM53" s="284">
        <v>90000000</v>
      </c>
      <c r="IWN53" s="285" t="s">
        <v>150</v>
      </c>
      <c r="IWO53" s="286" t="s">
        <v>933</v>
      </c>
      <c r="IWP53" s="286" t="s">
        <v>984</v>
      </c>
      <c r="IWQ53" s="285" t="s">
        <v>985</v>
      </c>
      <c r="IWR53" s="285" t="s">
        <v>986</v>
      </c>
      <c r="IWS53" s="294" t="s">
        <v>982</v>
      </c>
      <c r="IWT53" s="294" t="s">
        <v>987</v>
      </c>
      <c r="IWU53" s="284">
        <v>90000000</v>
      </c>
      <c r="IWV53" s="285" t="s">
        <v>150</v>
      </c>
      <c r="IWW53" s="286" t="s">
        <v>933</v>
      </c>
      <c r="IWX53" s="286" t="s">
        <v>984</v>
      </c>
      <c r="IWY53" s="285" t="s">
        <v>985</v>
      </c>
      <c r="IWZ53" s="285" t="s">
        <v>986</v>
      </c>
      <c r="IXA53" s="294" t="s">
        <v>982</v>
      </c>
      <c r="IXB53" s="294" t="s">
        <v>987</v>
      </c>
      <c r="IXC53" s="284">
        <v>90000000</v>
      </c>
      <c r="IXD53" s="285" t="s">
        <v>150</v>
      </c>
      <c r="IXE53" s="286" t="s">
        <v>933</v>
      </c>
      <c r="IXF53" s="286" t="s">
        <v>984</v>
      </c>
      <c r="IXG53" s="285" t="s">
        <v>985</v>
      </c>
      <c r="IXH53" s="285" t="s">
        <v>986</v>
      </c>
      <c r="IXI53" s="294" t="s">
        <v>982</v>
      </c>
      <c r="IXJ53" s="294" t="s">
        <v>987</v>
      </c>
      <c r="IXK53" s="284">
        <v>90000000</v>
      </c>
      <c r="IXL53" s="285" t="s">
        <v>150</v>
      </c>
      <c r="IXM53" s="286" t="s">
        <v>933</v>
      </c>
      <c r="IXN53" s="286" t="s">
        <v>984</v>
      </c>
      <c r="IXO53" s="285" t="s">
        <v>985</v>
      </c>
      <c r="IXP53" s="285" t="s">
        <v>986</v>
      </c>
      <c r="IXQ53" s="294" t="s">
        <v>982</v>
      </c>
      <c r="IXR53" s="294" t="s">
        <v>987</v>
      </c>
      <c r="IXS53" s="284">
        <v>90000000</v>
      </c>
      <c r="IXT53" s="285" t="s">
        <v>150</v>
      </c>
      <c r="IXU53" s="286" t="s">
        <v>933</v>
      </c>
      <c r="IXV53" s="286" t="s">
        <v>984</v>
      </c>
      <c r="IXW53" s="285" t="s">
        <v>985</v>
      </c>
      <c r="IXX53" s="285" t="s">
        <v>986</v>
      </c>
      <c r="IXY53" s="294" t="s">
        <v>982</v>
      </c>
      <c r="IXZ53" s="294" t="s">
        <v>987</v>
      </c>
      <c r="IYA53" s="284">
        <v>90000000</v>
      </c>
      <c r="IYB53" s="285" t="s">
        <v>150</v>
      </c>
      <c r="IYC53" s="286" t="s">
        <v>933</v>
      </c>
      <c r="IYD53" s="286" t="s">
        <v>984</v>
      </c>
      <c r="IYE53" s="285" t="s">
        <v>985</v>
      </c>
      <c r="IYF53" s="285" t="s">
        <v>986</v>
      </c>
      <c r="IYG53" s="294" t="s">
        <v>982</v>
      </c>
      <c r="IYH53" s="294" t="s">
        <v>987</v>
      </c>
      <c r="IYI53" s="284">
        <v>90000000</v>
      </c>
      <c r="IYJ53" s="285" t="s">
        <v>150</v>
      </c>
      <c r="IYK53" s="286" t="s">
        <v>933</v>
      </c>
      <c r="IYL53" s="286" t="s">
        <v>984</v>
      </c>
      <c r="IYM53" s="285" t="s">
        <v>985</v>
      </c>
      <c r="IYN53" s="285" t="s">
        <v>986</v>
      </c>
      <c r="IYO53" s="294" t="s">
        <v>982</v>
      </c>
      <c r="IYP53" s="294" t="s">
        <v>987</v>
      </c>
      <c r="IYQ53" s="284">
        <v>90000000</v>
      </c>
      <c r="IYR53" s="285" t="s">
        <v>150</v>
      </c>
      <c r="IYS53" s="286" t="s">
        <v>933</v>
      </c>
      <c r="IYT53" s="286" t="s">
        <v>984</v>
      </c>
      <c r="IYU53" s="285" t="s">
        <v>985</v>
      </c>
      <c r="IYV53" s="285" t="s">
        <v>986</v>
      </c>
      <c r="IYW53" s="294" t="s">
        <v>982</v>
      </c>
      <c r="IYX53" s="294" t="s">
        <v>987</v>
      </c>
      <c r="IYY53" s="284">
        <v>90000000</v>
      </c>
      <c r="IYZ53" s="285" t="s">
        <v>150</v>
      </c>
      <c r="IZA53" s="286" t="s">
        <v>933</v>
      </c>
      <c r="IZB53" s="286" t="s">
        <v>984</v>
      </c>
      <c r="IZC53" s="285" t="s">
        <v>985</v>
      </c>
      <c r="IZD53" s="285" t="s">
        <v>986</v>
      </c>
      <c r="IZE53" s="294" t="s">
        <v>982</v>
      </c>
      <c r="IZF53" s="294" t="s">
        <v>987</v>
      </c>
      <c r="IZG53" s="284">
        <v>90000000</v>
      </c>
      <c r="IZH53" s="285" t="s">
        <v>150</v>
      </c>
      <c r="IZI53" s="286" t="s">
        <v>933</v>
      </c>
      <c r="IZJ53" s="286" t="s">
        <v>984</v>
      </c>
      <c r="IZK53" s="285" t="s">
        <v>985</v>
      </c>
      <c r="IZL53" s="285" t="s">
        <v>986</v>
      </c>
      <c r="IZM53" s="294" t="s">
        <v>982</v>
      </c>
      <c r="IZN53" s="294" t="s">
        <v>987</v>
      </c>
      <c r="IZO53" s="284">
        <v>90000000</v>
      </c>
      <c r="IZP53" s="285" t="s">
        <v>150</v>
      </c>
      <c r="IZQ53" s="286" t="s">
        <v>933</v>
      </c>
      <c r="IZR53" s="286" t="s">
        <v>984</v>
      </c>
      <c r="IZS53" s="285" t="s">
        <v>985</v>
      </c>
      <c r="IZT53" s="285" t="s">
        <v>986</v>
      </c>
      <c r="IZU53" s="294" t="s">
        <v>982</v>
      </c>
      <c r="IZV53" s="294" t="s">
        <v>987</v>
      </c>
      <c r="IZW53" s="284">
        <v>90000000</v>
      </c>
      <c r="IZX53" s="285" t="s">
        <v>150</v>
      </c>
      <c r="IZY53" s="286" t="s">
        <v>933</v>
      </c>
      <c r="IZZ53" s="286" t="s">
        <v>984</v>
      </c>
      <c r="JAA53" s="285" t="s">
        <v>985</v>
      </c>
      <c r="JAB53" s="285" t="s">
        <v>986</v>
      </c>
      <c r="JAC53" s="294" t="s">
        <v>982</v>
      </c>
      <c r="JAD53" s="294" t="s">
        <v>987</v>
      </c>
      <c r="JAE53" s="284">
        <v>90000000</v>
      </c>
      <c r="JAF53" s="285" t="s">
        <v>150</v>
      </c>
      <c r="JAG53" s="286" t="s">
        <v>933</v>
      </c>
      <c r="JAH53" s="286" t="s">
        <v>984</v>
      </c>
      <c r="JAI53" s="285" t="s">
        <v>985</v>
      </c>
      <c r="JAJ53" s="285" t="s">
        <v>986</v>
      </c>
      <c r="JAK53" s="294" t="s">
        <v>982</v>
      </c>
      <c r="JAL53" s="294" t="s">
        <v>987</v>
      </c>
      <c r="JAM53" s="284">
        <v>90000000</v>
      </c>
      <c r="JAN53" s="285" t="s">
        <v>150</v>
      </c>
      <c r="JAO53" s="286" t="s">
        <v>933</v>
      </c>
      <c r="JAP53" s="286" t="s">
        <v>984</v>
      </c>
      <c r="JAQ53" s="285" t="s">
        <v>985</v>
      </c>
      <c r="JAR53" s="285" t="s">
        <v>986</v>
      </c>
      <c r="JAS53" s="294" t="s">
        <v>982</v>
      </c>
      <c r="JAT53" s="294" t="s">
        <v>987</v>
      </c>
      <c r="JAU53" s="284">
        <v>90000000</v>
      </c>
      <c r="JAV53" s="285" t="s">
        <v>150</v>
      </c>
      <c r="JAW53" s="286" t="s">
        <v>933</v>
      </c>
      <c r="JAX53" s="286" t="s">
        <v>984</v>
      </c>
      <c r="JAY53" s="285" t="s">
        <v>985</v>
      </c>
      <c r="JAZ53" s="285" t="s">
        <v>986</v>
      </c>
      <c r="JBA53" s="294" t="s">
        <v>982</v>
      </c>
      <c r="JBB53" s="294" t="s">
        <v>987</v>
      </c>
      <c r="JBC53" s="284">
        <v>90000000</v>
      </c>
      <c r="JBD53" s="285" t="s">
        <v>150</v>
      </c>
      <c r="JBE53" s="286" t="s">
        <v>933</v>
      </c>
      <c r="JBF53" s="286" t="s">
        <v>984</v>
      </c>
      <c r="JBG53" s="285" t="s">
        <v>985</v>
      </c>
      <c r="JBH53" s="285" t="s">
        <v>986</v>
      </c>
      <c r="JBI53" s="294" t="s">
        <v>982</v>
      </c>
      <c r="JBJ53" s="294" t="s">
        <v>987</v>
      </c>
      <c r="JBK53" s="284">
        <v>90000000</v>
      </c>
      <c r="JBL53" s="285" t="s">
        <v>150</v>
      </c>
      <c r="JBM53" s="286" t="s">
        <v>933</v>
      </c>
      <c r="JBN53" s="286" t="s">
        <v>984</v>
      </c>
      <c r="JBO53" s="285" t="s">
        <v>985</v>
      </c>
      <c r="JBP53" s="285" t="s">
        <v>986</v>
      </c>
      <c r="JBQ53" s="294" t="s">
        <v>982</v>
      </c>
      <c r="JBR53" s="294" t="s">
        <v>987</v>
      </c>
      <c r="JBS53" s="284">
        <v>90000000</v>
      </c>
      <c r="JBT53" s="285" t="s">
        <v>150</v>
      </c>
      <c r="JBU53" s="286" t="s">
        <v>933</v>
      </c>
      <c r="JBV53" s="286" t="s">
        <v>984</v>
      </c>
      <c r="JBW53" s="285" t="s">
        <v>985</v>
      </c>
      <c r="JBX53" s="285" t="s">
        <v>986</v>
      </c>
      <c r="JBY53" s="294" t="s">
        <v>982</v>
      </c>
      <c r="JBZ53" s="294" t="s">
        <v>987</v>
      </c>
      <c r="JCA53" s="284">
        <v>90000000</v>
      </c>
      <c r="JCB53" s="285" t="s">
        <v>150</v>
      </c>
      <c r="JCC53" s="286" t="s">
        <v>933</v>
      </c>
      <c r="JCD53" s="286" t="s">
        <v>984</v>
      </c>
      <c r="JCE53" s="285" t="s">
        <v>985</v>
      </c>
      <c r="JCF53" s="285" t="s">
        <v>986</v>
      </c>
      <c r="JCG53" s="294" t="s">
        <v>982</v>
      </c>
      <c r="JCH53" s="294" t="s">
        <v>987</v>
      </c>
      <c r="JCI53" s="284">
        <v>90000000</v>
      </c>
      <c r="JCJ53" s="285" t="s">
        <v>150</v>
      </c>
      <c r="JCK53" s="286" t="s">
        <v>933</v>
      </c>
      <c r="JCL53" s="286" t="s">
        <v>984</v>
      </c>
      <c r="JCM53" s="285" t="s">
        <v>985</v>
      </c>
      <c r="JCN53" s="285" t="s">
        <v>986</v>
      </c>
      <c r="JCO53" s="294" t="s">
        <v>982</v>
      </c>
      <c r="JCP53" s="294" t="s">
        <v>987</v>
      </c>
      <c r="JCQ53" s="284">
        <v>90000000</v>
      </c>
      <c r="JCR53" s="285" t="s">
        <v>150</v>
      </c>
      <c r="JCS53" s="286" t="s">
        <v>933</v>
      </c>
      <c r="JCT53" s="286" t="s">
        <v>984</v>
      </c>
      <c r="JCU53" s="285" t="s">
        <v>985</v>
      </c>
      <c r="JCV53" s="285" t="s">
        <v>986</v>
      </c>
      <c r="JCW53" s="294" t="s">
        <v>982</v>
      </c>
      <c r="JCX53" s="294" t="s">
        <v>987</v>
      </c>
      <c r="JCY53" s="284">
        <v>90000000</v>
      </c>
      <c r="JCZ53" s="285" t="s">
        <v>150</v>
      </c>
      <c r="JDA53" s="286" t="s">
        <v>933</v>
      </c>
      <c r="JDB53" s="286" t="s">
        <v>984</v>
      </c>
      <c r="JDC53" s="285" t="s">
        <v>985</v>
      </c>
      <c r="JDD53" s="285" t="s">
        <v>986</v>
      </c>
      <c r="JDE53" s="294" t="s">
        <v>982</v>
      </c>
      <c r="JDF53" s="294" t="s">
        <v>987</v>
      </c>
      <c r="JDG53" s="284">
        <v>90000000</v>
      </c>
      <c r="JDH53" s="285" t="s">
        <v>150</v>
      </c>
      <c r="JDI53" s="286" t="s">
        <v>933</v>
      </c>
      <c r="JDJ53" s="286" t="s">
        <v>984</v>
      </c>
      <c r="JDK53" s="285" t="s">
        <v>985</v>
      </c>
      <c r="JDL53" s="285" t="s">
        <v>986</v>
      </c>
      <c r="JDM53" s="294" t="s">
        <v>982</v>
      </c>
      <c r="JDN53" s="294" t="s">
        <v>987</v>
      </c>
      <c r="JDO53" s="284">
        <v>90000000</v>
      </c>
      <c r="JDP53" s="285" t="s">
        <v>150</v>
      </c>
      <c r="JDQ53" s="286" t="s">
        <v>933</v>
      </c>
      <c r="JDR53" s="286" t="s">
        <v>984</v>
      </c>
      <c r="JDS53" s="285" t="s">
        <v>985</v>
      </c>
      <c r="JDT53" s="285" t="s">
        <v>986</v>
      </c>
      <c r="JDU53" s="294" t="s">
        <v>982</v>
      </c>
      <c r="JDV53" s="294" t="s">
        <v>987</v>
      </c>
      <c r="JDW53" s="284">
        <v>90000000</v>
      </c>
      <c r="JDX53" s="285" t="s">
        <v>150</v>
      </c>
      <c r="JDY53" s="286" t="s">
        <v>933</v>
      </c>
      <c r="JDZ53" s="286" t="s">
        <v>984</v>
      </c>
      <c r="JEA53" s="285" t="s">
        <v>985</v>
      </c>
      <c r="JEB53" s="285" t="s">
        <v>986</v>
      </c>
      <c r="JEC53" s="294" t="s">
        <v>982</v>
      </c>
      <c r="JED53" s="294" t="s">
        <v>987</v>
      </c>
      <c r="JEE53" s="284">
        <v>90000000</v>
      </c>
      <c r="JEF53" s="285" t="s">
        <v>150</v>
      </c>
      <c r="JEG53" s="286" t="s">
        <v>933</v>
      </c>
      <c r="JEH53" s="286" t="s">
        <v>984</v>
      </c>
      <c r="JEI53" s="285" t="s">
        <v>985</v>
      </c>
      <c r="JEJ53" s="285" t="s">
        <v>986</v>
      </c>
      <c r="JEK53" s="294" t="s">
        <v>982</v>
      </c>
      <c r="JEL53" s="294" t="s">
        <v>987</v>
      </c>
      <c r="JEM53" s="284">
        <v>90000000</v>
      </c>
      <c r="JEN53" s="285" t="s">
        <v>150</v>
      </c>
      <c r="JEO53" s="286" t="s">
        <v>933</v>
      </c>
      <c r="JEP53" s="286" t="s">
        <v>984</v>
      </c>
      <c r="JEQ53" s="285" t="s">
        <v>985</v>
      </c>
      <c r="JER53" s="285" t="s">
        <v>986</v>
      </c>
      <c r="JES53" s="294" t="s">
        <v>982</v>
      </c>
      <c r="JET53" s="294" t="s">
        <v>987</v>
      </c>
      <c r="JEU53" s="284">
        <v>90000000</v>
      </c>
      <c r="JEV53" s="285" t="s">
        <v>150</v>
      </c>
      <c r="JEW53" s="286" t="s">
        <v>933</v>
      </c>
      <c r="JEX53" s="286" t="s">
        <v>984</v>
      </c>
      <c r="JEY53" s="285" t="s">
        <v>985</v>
      </c>
      <c r="JEZ53" s="285" t="s">
        <v>986</v>
      </c>
      <c r="JFA53" s="294" t="s">
        <v>982</v>
      </c>
      <c r="JFB53" s="294" t="s">
        <v>987</v>
      </c>
      <c r="JFC53" s="284">
        <v>90000000</v>
      </c>
      <c r="JFD53" s="285" t="s">
        <v>150</v>
      </c>
      <c r="JFE53" s="286" t="s">
        <v>933</v>
      </c>
      <c r="JFF53" s="286" t="s">
        <v>984</v>
      </c>
      <c r="JFG53" s="285" t="s">
        <v>985</v>
      </c>
      <c r="JFH53" s="285" t="s">
        <v>986</v>
      </c>
      <c r="JFI53" s="294" t="s">
        <v>982</v>
      </c>
      <c r="JFJ53" s="294" t="s">
        <v>987</v>
      </c>
      <c r="JFK53" s="284">
        <v>90000000</v>
      </c>
      <c r="JFL53" s="285" t="s">
        <v>150</v>
      </c>
      <c r="JFM53" s="286" t="s">
        <v>933</v>
      </c>
      <c r="JFN53" s="286" t="s">
        <v>984</v>
      </c>
      <c r="JFO53" s="285" t="s">
        <v>985</v>
      </c>
      <c r="JFP53" s="285" t="s">
        <v>986</v>
      </c>
      <c r="JFQ53" s="294" t="s">
        <v>982</v>
      </c>
      <c r="JFR53" s="294" t="s">
        <v>987</v>
      </c>
      <c r="JFS53" s="284">
        <v>90000000</v>
      </c>
      <c r="JFT53" s="285" t="s">
        <v>150</v>
      </c>
      <c r="JFU53" s="286" t="s">
        <v>933</v>
      </c>
      <c r="JFV53" s="286" t="s">
        <v>984</v>
      </c>
      <c r="JFW53" s="285" t="s">
        <v>985</v>
      </c>
      <c r="JFX53" s="285" t="s">
        <v>986</v>
      </c>
      <c r="JFY53" s="294" t="s">
        <v>982</v>
      </c>
      <c r="JFZ53" s="294" t="s">
        <v>987</v>
      </c>
      <c r="JGA53" s="284">
        <v>90000000</v>
      </c>
      <c r="JGB53" s="285" t="s">
        <v>150</v>
      </c>
      <c r="JGC53" s="286" t="s">
        <v>933</v>
      </c>
      <c r="JGD53" s="286" t="s">
        <v>984</v>
      </c>
      <c r="JGE53" s="285" t="s">
        <v>985</v>
      </c>
      <c r="JGF53" s="285" t="s">
        <v>986</v>
      </c>
      <c r="JGG53" s="294" t="s">
        <v>982</v>
      </c>
      <c r="JGH53" s="294" t="s">
        <v>987</v>
      </c>
      <c r="JGI53" s="284">
        <v>90000000</v>
      </c>
      <c r="JGJ53" s="285" t="s">
        <v>150</v>
      </c>
      <c r="JGK53" s="286" t="s">
        <v>933</v>
      </c>
      <c r="JGL53" s="286" t="s">
        <v>984</v>
      </c>
      <c r="JGM53" s="285" t="s">
        <v>985</v>
      </c>
      <c r="JGN53" s="285" t="s">
        <v>986</v>
      </c>
      <c r="JGO53" s="294" t="s">
        <v>982</v>
      </c>
      <c r="JGP53" s="294" t="s">
        <v>987</v>
      </c>
      <c r="JGQ53" s="284">
        <v>90000000</v>
      </c>
      <c r="JGR53" s="285" t="s">
        <v>150</v>
      </c>
      <c r="JGS53" s="286" t="s">
        <v>933</v>
      </c>
      <c r="JGT53" s="286" t="s">
        <v>984</v>
      </c>
      <c r="JGU53" s="285" t="s">
        <v>985</v>
      </c>
      <c r="JGV53" s="285" t="s">
        <v>986</v>
      </c>
      <c r="JGW53" s="294" t="s">
        <v>982</v>
      </c>
      <c r="JGX53" s="294" t="s">
        <v>987</v>
      </c>
      <c r="JGY53" s="284">
        <v>90000000</v>
      </c>
      <c r="JGZ53" s="285" t="s">
        <v>150</v>
      </c>
      <c r="JHA53" s="286" t="s">
        <v>933</v>
      </c>
      <c r="JHB53" s="286" t="s">
        <v>984</v>
      </c>
      <c r="JHC53" s="285" t="s">
        <v>985</v>
      </c>
      <c r="JHD53" s="285" t="s">
        <v>986</v>
      </c>
      <c r="JHE53" s="294" t="s">
        <v>982</v>
      </c>
      <c r="JHF53" s="294" t="s">
        <v>987</v>
      </c>
      <c r="JHG53" s="284">
        <v>90000000</v>
      </c>
      <c r="JHH53" s="285" t="s">
        <v>150</v>
      </c>
      <c r="JHI53" s="286" t="s">
        <v>933</v>
      </c>
      <c r="JHJ53" s="286" t="s">
        <v>984</v>
      </c>
      <c r="JHK53" s="285" t="s">
        <v>985</v>
      </c>
      <c r="JHL53" s="285" t="s">
        <v>986</v>
      </c>
      <c r="JHM53" s="294" t="s">
        <v>982</v>
      </c>
      <c r="JHN53" s="294" t="s">
        <v>987</v>
      </c>
      <c r="JHO53" s="284">
        <v>90000000</v>
      </c>
      <c r="JHP53" s="285" t="s">
        <v>150</v>
      </c>
      <c r="JHQ53" s="286" t="s">
        <v>933</v>
      </c>
      <c r="JHR53" s="286" t="s">
        <v>984</v>
      </c>
      <c r="JHS53" s="285" t="s">
        <v>985</v>
      </c>
      <c r="JHT53" s="285" t="s">
        <v>986</v>
      </c>
      <c r="JHU53" s="294" t="s">
        <v>982</v>
      </c>
      <c r="JHV53" s="294" t="s">
        <v>987</v>
      </c>
      <c r="JHW53" s="284">
        <v>90000000</v>
      </c>
      <c r="JHX53" s="285" t="s">
        <v>150</v>
      </c>
      <c r="JHY53" s="286" t="s">
        <v>933</v>
      </c>
      <c r="JHZ53" s="286" t="s">
        <v>984</v>
      </c>
      <c r="JIA53" s="285" t="s">
        <v>985</v>
      </c>
      <c r="JIB53" s="285" t="s">
        <v>986</v>
      </c>
      <c r="JIC53" s="294" t="s">
        <v>982</v>
      </c>
      <c r="JID53" s="294" t="s">
        <v>987</v>
      </c>
      <c r="JIE53" s="284">
        <v>90000000</v>
      </c>
      <c r="JIF53" s="285" t="s">
        <v>150</v>
      </c>
      <c r="JIG53" s="286" t="s">
        <v>933</v>
      </c>
      <c r="JIH53" s="286" t="s">
        <v>984</v>
      </c>
      <c r="JII53" s="285" t="s">
        <v>985</v>
      </c>
      <c r="JIJ53" s="285" t="s">
        <v>986</v>
      </c>
      <c r="JIK53" s="294" t="s">
        <v>982</v>
      </c>
      <c r="JIL53" s="294" t="s">
        <v>987</v>
      </c>
      <c r="JIM53" s="284">
        <v>90000000</v>
      </c>
      <c r="JIN53" s="285" t="s">
        <v>150</v>
      </c>
      <c r="JIO53" s="286" t="s">
        <v>933</v>
      </c>
      <c r="JIP53" s="286" t="s">
        <v>984</v>
      </c>
      <c r="JIQ53" s="285" t="s">
        <v>985</v>
      </c>
      <c r="JIR53" s="285" t="s">
        <v>986</v>
      </c>
      <c r="JIS53" s="294" t="s">
        <v>982</v>
      </c>
      <c r="JIT53" s="294" t="s">
        <v>987</v>
      </c>
      <c r="JIU53" s="284">
        <v>90000000</v>
      </c>
      <c r="JIV53" s="285" t="s">
        <v>150</v>
      </c>
      <c r="JIW53" s="286" t="s">
        <v>933</v>
      </c>
      <c r="JIX53" s="286" t="s">
        <v>984</v>
      </c>
      <c r="JIY53" s="285" t="s">
        <v>985</v>
      </c>
      <c r="JIZ53" s="285" t="s">
        <v>986</v>
      </c>
      <c r="JJA53" s="294" t="s">
        <v>982</v>
      </c>
      <c r="JJB53" s="294" t="s">
        <v>987</v>
      </c>
      <c r="JJC53" s="284">
        <v>90000000</v>
      </c>
      <c r="JJD53" s="285" t="s">
        <v>150</v>
      </c>
      <c r="JJE53" s="286" t="s">
        <v>933</v>
      </c>
      <c r="JJF53" s="286" t="s">
        <v>984</v>
      </c>
      <c r="JJG53" s="285" t="s">
        <v>985</v>
      </c>
      <c r="JJH53" s="285" t="s">
        <v>986</v>
      </c>
      <c r="JJI53" s="294" t="s">
        <v>982</v>
      </c>
      <c r="JJJ53" s="294" t="s">
        <v>987</v>
      </c>
      <c r="JJK53" s="284">
        <v>90000000</v>
      </c>
      <c r="JJL53" s="285" t="s">
        <v>150</v>
      </c>
      <c r="JJM53" s="286" t="s">
        <v>933</v>
      </c>
      <c r="JJN53" s="286" t="s">
        <v>984</v>
      </c>
      <c r="JJO53" s="285" t="s">
        <v>985</v>
      </c>
      <c r="JJP53" s="285" t="s">
        <v>986</v>
      </c>
      <c r="JJQ53" s="294" t="s">
        <v>982</v>
      </c>
      <c r="JJR53" s="294" t="s">
        <v>987</v>
      </c>
      <c r="JJS53" s="284">
        <v>90000000</v>
      </c>
      <c r="JJT53" s="285" t="s">
        <v>150</v>
      </c>
      <c r="JJU53" s="286" t="s">
        <v>933</v>
      </c>
      <c r="JJV53" s="286" t="s">
        <v>984</v>
      </c>
      <c r="JJW53" s="285" t="s">
        <v>985</v>
      </c>
      <c r="JJX53" s="285" t="s">
        <v>986</v>
      </c>
      <c r="JJY53" s="294" t="s">
        <v>982</v>
      </c>
      <c r="JJZ53" s="294" t="s">
        <v>987</v>
      </c>
      <c r="JKA53" s="284">
        <v>90000000</v>
      </c>
      <c r="JKB53" s="285" t="s">
        <v>150</v>
      </c>
      <c r="JKC53" s="286" t="s">
        <v>933</v>
      </c>
      <c r="JKD53" s="286" t="s">
        <v>984</v>
      </c>
      <c r="JKE53" s="285" t="s">
        <v>985</v>
      </c>
      <c r="JKF53" s="285" t="s">
        <v>986</v>
      </c>
      <c r="JKG53" s="294" t="s">
        <v>982</v>
      </c>
      <c r="JKH53" s="294" t="s">
        <v>987</v>
      </c>
      <c r="JKI53" s="284">
        <v>90000000</v>
      </c>
      <c r="JKJ53" s="285" t="s">
        <v>150</v>
      </c>
      <c r="JKK53" s="286" t="s">
        <v>933</v>
      </c>
      <c r="JKL53" s="286" t="s">
        <v>984</v>
      </c>
      <c r="JKM53" s="285" t="s">
        <v>985</v>
      </c>
      <c r="JKN53" s="285" t="s">
        <v>986</v>
      </c>
      <c r="JKO53" s="294" t="s">
        <v>982</v>
      </c>
      <c r="JKP53" s="294" t="s">
        <v>987</v>
      </c>
      <c r="JKQ53" s="284">
        <v>90000000</v>
      </c>
      <c r="JKR53" s="285" t="s">
        <v>150</v>
      </c>
      <c r="JKS53" s="286" t="s">
        <v>933</v>
      </c>
      <c r="JKT53" s="286" t="s">
        <v>984</v>
      </c>
      <c r="JKU53" s="285" t="s">
        <v>985</v>
      </c>
      <c r="JKV53" s="285" t="s">
        <v>986</v>
      </c>
      <c r="JKW53" s="294" t="s">
        <v>982</v>
      </c>
      <c r="JKX53" s="294" t="s">
        <v>987</v>
      </c>
      <c r="JKY53" s="284">
        <v>90000000</v>
      </c>
      <c r="JKZ53" s="285" t="s">
        <v>150</v>
      </c>
      <c r="JLA53" s="286" t="s">
        <v>933</v>
      </c>
      <c r="JLB53" s="286" t="s">
        <v>984</v>
      </c>
      <c r="JLC53" s="285" t="s">
        <v>985</v>
      </c>
      <c r="JLD53" s="285" t="s">
        <v>986</v>
      </c>
      <c r="JLE53" s="294" t="s">
        <v>982</v>
      </c>
      <c r="JLF53" s="294" t="s">
        <v>987</v>
      </c>
      <c r="JLG53" s="284">
        <v>90000000</v>
      </c>
      <c r="JLH53" s="285" t="s">
        <v>150</v>
      </c>
      <c r="JLI53" s="286" t="s">
        <v>933</v>
      </c>
      <c r="JLJ53" s="286" t="s">
        <v>984</v>
      </c>
      <c r="JLK53" s="285" t="s">
        <v>985</v>
      </c>
      <c r="JLL53" s="285" t="s">
        <v>986</v>
      </c>
      <c r="JLM53" s="294" t="s">
        <v>982</v>
      </c>
      <c r="JLN53" s="294" t="s">
        <v>987</v>
      </c>
      <c r="JLO53" s="284">
        <v>90000000</v>
      </c>
      <c r="JLP53" s="285" t="s">
        <v>150</v>
      </c>
      <c r="JLQ53" s="286" t="s">
        <v>933</v>
      </c>
      <c r="JLR53" s="286" t="s">
        <v>984</v>
      </c>
      <c r="JLS53" s="285" t="s">
        <v>985</v>
      </c>
      <c r="JLT53" s="285" t="s">
        <v>986</v>
      </c>
      <c r="JLU53" s="294" t="s">
        <v>982</v>
      </c>
      <c r="JLV53" s="294" t="s">
        <v>987</v>
      </c>
      <c r="JLW53" s="284">
        <v>90000000</v>
      </c>
      <c r="JLX53" s="285" t="s">
        <v>150</v>
      </c>
      <c r="JLY53" s="286" t="s">
        <v>933</v>
      </c>
      <c r="JLZ53" s="286" t="s">
        <v>984</v>
      </c>
      <c r="JMA53" s="285" t="s">
        <v>985</v>
      </c>
      <c r="JMB53" s="285" t="s">
        <v>986</v>
      </c>
      <c r="JMC53" s="294" t="s">
        <v>982</v>
      </c>
      <c r="JMD53" s="294" t="s">
        <v>987</v>
      </c>
      <c r="JME53" s="284">
        <v>90000000</v>
      </c>
      <c r="JMF53" s="285" t="s">
        <v>150</v>
      </c>
      <c r="JMG53" s="286" t="s">
        <v>933</v>
      </c>
      <c r="JMH53" s="286" t="s">
        <v>984</v>
      </c>
      <c r="JMI53" s="285" t="s">
        <v>985</v>
      </c>
      <c r="JMJ53" s="285" t="s">
        <v>986</v>
      </c>
      <c r="JMK53" s="294" t="s">
        <v>982</v>
      </c>
      <c r="JML53" s="294" t="s">
        <v>987</v>
      </c>
      <c r="JMM53" s="284">
        <v>90000000</v>
      </c>
      <c r="JMN53" s="285" t="s">
        <v>150</v>
      </c>
      <c r="JMO53" s="286" t="s">
        <v>933</v>
      </c>
      <c r="JMP53" s="286" t="s">
        <v>984</v>
      </c>
      <c r="JMQ53" s="285" t="s">
        <v>985</v>
      </c>
      <c r="JMR53" s="285" t="s">
        <v>986</v>
      </c>
      <c r="JMS53" s="294" t="s">
        <v>982</v>
      </c>
      <c r="JMT53" s="294" t="s">
        <v>987</v>
      </c>
      <c r="JMU53" s="284">
        <v>90000000</v>
      </c>
      <c r="JMV53" s="285" t="s">
        <v>150</v>
      </c>
      <c r="JMW53" s="286" t="s">
        <v>933</v>
      </c>
      <c r="JMX53" s="286" t="s">
        <v>984</v>
      </c>
      <c r="JMY53" s="285" t="s">
        <v>985</v>
      </c>
      <c r="JMZ53" s="285" t="s">
        <v>986</v>
      </c>
      <c r="JNA53" s="294" t="s">
        <v>982</v>
      </c>
      <c r="JNB53" s="294" t="s">
        <v>987</v>
      </c>
      <c r="JNC53" s="284">
        <v>90000000</v>
      </c>
      <c r="JND53" s="285" t="s">
        <v>150</v>
      </c>
      <c r="JNE53" s="286" t="s">
        <v>933</v>
      </c>
      <c r="JNF53" s="286" t="s">
        <v>984</v>
      </c>
      <c r="JNG53" s="285" t="s">
        <v>985</v>
      </c>
      <c r="JNH53" s="285" t="s">
        <v>986</v>
      </c>
      <c r="JNI53" s="294" t="s">
        <v>982</v>
      </c>
      <c r="JNJ53" s="294" t="s">
        <v>987</v>
      </c>
      <c r="JNK53" s="284">
        <v>90000000</v>
      </c>
      <c r="JNL53" s="285" t="s">
        <v>150</v>
      </c>
      <c r="JNM53" s="286" t="s">
        <v>933</v>
      </c>
      <c r="JNN53" s="286" t="s">
        <v>984</v>
      </c>
      <c r="JNO53" s="285" t="s">
        <v>985</v>
      </c>
      <c r="JNP53" s="285" t="s">
        <v>986</v>
      </c>
      <c r="JNQ53" s="294" t="s">
        <v>982</v>
      </c>
      <c r="JNR53" s="294" t="s">
        <v>987</v>
      </c>
      <c r="JNS53" s="284">
        <v>90000000</v>
      </c>
      <c r="JNT53" s="285" t="s">
        <v>150</v>
      </c>
      <c r="JNU53" s="286" t="s">
        <v>933</v>
      </c>
      <c r="JNV53" s="286" t="s">
        <v>984</v>
      </c>
      <c r="JNW53" s="285" t="s">
        <v>985</v>
      </c>
      <c r="JNX53" s="285" t="s">
        <v>986</v>
      </c>
      <c r="JNY53" s="294" t="s">
        <v>982</v>
      </c>
      <c r="JNZ53" s="294" t="s">
        <v>987</v>
      </c>
      <c r="JOA53" s="284">
        <v>90000000</v>
      </c>
      <c r="JOB53" s="285" t="s">
        <v>150</v>
      </c>
      <c r="JOC53" s="286" t="s">
        <v>933</v>
      </c>
      <c r="JOD53" s="286" t="s">
        <v>984</v>
      </c>
      <c r="JOE53" s="285" t="s">
        <v>985</v>
      </c>
      <c r="JOF53" s="285" t="s">
        <v>986</v>
      </c>
      <c r="JOG53" s="294" t="s">
        <v>982</v>
      </c>
      <c r="JOH53" s="294" t="s">
        <v>987</v>
      </c>
      <c r="JOI53" s="284">
        <v>90000000</v>
      </c>
      <c r="JOJ53" s="285" t="s">
        <v>150</v>
      </c>
      <c r="JOK53" s="286" t="s">
        <v>933</v>
      </c>
      <c r="JOL53" s="286" t="s">
        <v>984</v>
      </c>
      <c r="JOM53" s="285" t="s">
        <v>985</v>
      </c>
      <c r="JON53" s="285" t="s">
        <v>986</v>
      </c>
      <c r="JOO53" s="294" t="s">
        <v>982</v>
      </c>
      <c r="JOP53" s="294" t="s">
        <v>987</v>
      </c>
      <c r="JOQ53" s="284">
        <v>90000000</v>
      </c>
      <c r="JOR53" s="285" t="s">
        <v>150</v>
      </c>
      <c r="JOS53" s="286" t="s">
        <v>933</v>
      </c>
      <c r="JOT53" s="286" t="s">
        <v>984</v>
      </c>
      <c r="JOU53" s="285" t="s">
        <v>985</v>
      </c>
      <c r="JOV53" s="285" t="s">
        <v>986</v>
      </c>
      <c r="JOW53" s="294" t="s">
        <v>982</v>
      </c>
      <c r="JOX53" s="294" t="s">
        <v>987</v>
      </c>
      <c r="JOY53" s="284">
        <v>90000000</v>
      </c>
      <c r="JOZ53" s="285" t="s">
        <v>150</v>
      </c>
      <c r="JPA53" s="286" t="s">
        <v>933</v>
      </c>
      <c r="JPB53" s="286" t="s">
        <v>984</v>
      </c>
      <c r="JPC53" s="285" t="s">
        <v>985</v>
      </c>
      <c r="JPD53" s="285" t="s">
        <v>986</v>
      </c>
      <c r="JPE53" s="294" t="s">
        <v>982</v>
      </c>
      <c r="JPF53" s="294" t="s">
        <v>987</v>
      </c>
      <c r="JPG53" s="284">
        <v>90000000</v>
      </c>
      <c r="JPH53" s="285" t="s">
        <v>150</v>
      </c>
      <c r="JPI53" s="286" t="s">
        <v>933</v>
      </c>
      <c r="JPJ53" s="286" t="s">
        <v>984</v>
      </c>
      <c r="JPK53" s="285" t="s">
        <v>985</v>
      </c>
      <c r="JPL53" s="285" t="s">
        <v>986</v>
      </c>
      <c r="JPM53" s="294" t="s">
        <v>982</v>
      </c>
      <c r="JPN53" s="294" t="s">
        <v>987</v>
      </c>
      <c r="JPO53" s="284">
        <v>90000000</v>
      </c>
      <c r="JPP53" s="285" t="s">
        <v>150</v>
      </c>
      <c r="JPQ53" s="286" t="s">
        <v>933</v>
      </c>
      <c r="JPR53" s="286" t="s">
        <v>984</v>
      </c>
      <c r="JPS53" s="285" t="s">
        <v>985</v>
      </c>
      <c r="JPT53" s="285" t="s">
        <v>986</v>
      </c>
      <c r="JPU53" s="294" t="s">
        <v>982</v>
      </c>
      <c r="JPV53" s="294" t="s">
        <v>987</v>
      </c>
      <c r="JPW53" s="284">
        <v>90000000</v>
      </c>
      <c r="JPX53" s="285" t="s">
        <v>150</v>
      </c>
      <c r="JPY53" s="286" t="s">
        <v>933</v>
      </c>
      <c r="JPZ53" s="286" t="s">
        <v>984</v>
      </c>
      <c r="JQA53" s="285" t="s">
        <v>985</v>
      </c>
      <c r="JQB53" s="285" t="s">
        <v>986</v>
      </c>
      <c r="JQC53" s="294" t="s">
        <v>982</v>
      </c>
      <c r="JQD53" s="294" t="s">
        <v>987</v>
      </c>
      <c r="JQE53" s="284">
        <v>90000000</v>
      </c>
      <c r="JQF53" s="285" t="s">
        <v>150</v>
      </c>
      <c r="JQG53" s="286" t="s">
        <v>933</v>
      </c>
      <c r="JQH53" s="286" t="s">
        <v>984</v>
      </c>
      <c r="JQI53" s="285" t="s">
        <v>985</v>
      </c>
      <c r="JQJ53" s="285" t="s">
        <v>986</v>
      </c>
      <c r="JQK53" s="294" t="s">
        <v>982</v>
      </c>
      <c r="JQL53" s="294" t="s">
        <v>987</v>
      </c>
      <c r="JQM53" s="284">
        <v>90000000</v>
      </c>
      <c r="JQN53" s="285" t="s">
        <v>150</v>
      </c>
      <c r="JQO53" s="286" t="s">
        <v>933</v>
      </c>
      <c r="JQP53" s="286" t="s">
        <v>984</v>
      </c>
      <c r="JQQ53" s="285" t="s">
        <v>985</v>
      </c>
      <c r="JQR53" s="285" t="s">
        <v>986</v>
      </c>
      <c r="JQS53" s="294" t="s">
        <v>982</v>
      </c>
      <c r="JQT53" s="294" t="s">
        <v>987</v>
      </c>
      <c r="JQU53" s="284">
        <v>90000000</v>
      </c>
      <c r="JQV53" s="285" t="s">
        <v>150</v>
      </c>
      <c r="JQW53" s="286" t="s">
        <v>933</v>
      </c>
      <c r="JQX53" s="286" t="s">
        <v>984</v>
      </c>
      <c r="JQY53" s="285" t="s">
        <v>985</v>
      </c>
      <c r="JQZ53" s="285" t="s">
        <v>986</v>
      </c>
      <c r="JRA53" s="294" t="s">
        <v>982</v>
      </c>
      <c r="JRB53" s="294" t="s">
        <v>987</v>
      </c>
      <c r="JRC53" s="284">
        <v>90000000</v>
      </c>
      <c r="JRD53" s="285" t="s">
        <v>150</v>
      </c>
      <c r="JRE53" s="286" t="s">
        <v>933</v>
      </c>
      <c r="JRF53" s="286" t="s">
        <v>984</v>
      </c>
      <c r="JRG53" s="285" t="s">
        <v>985</v>
      </c>
      <c r="JRH53" s="285" t="s">
        <v>986</v>
      </c>
      <c r="JRI53" s="294" t="s">
        <v>982</v>
      </c>
      <c r="JRJ53" s="294" t="s">
        <v>987</v>
      </c>
      <c r="JRK53" s="284">
        <v>90000000</v>
      </c>
      <c r="JRL53" s="285" t="s">
        <v>150</v>
      </c>
      <c r="JRM53" s="286" t="s">
        <v>933</v>
      </c>
      <c r="JRN53" s="286" t="s">
        <v>984</v>
      </c>
      <c r="JRO53" s="285" t="s">
        <v>985</v>
      </c>
      <c r="JRP53" s="285" t="s">
        <v>986</v>
      </c>
      <c r="JRQ53" s="294" t="s">
        <v>982</v>
      </c>
      <c r="JRR53" s="294" t="s">
        <v>987</v>
      </c>
      <c r="JRS53" s="284">
        <v>90000000</v>
      </c>
      <c r="JRT53" s="285" t="s">
        <v>150</v>
      </c>
      <c r="JRU53" s="286" t="s">
        <v>933</v>
      </c>
      <c r="JRV53" s="286" t="s">
        <v>984</v>
      </c>
      <c r="JRW53" s="285" t="s">
        <v>985</v>
      </c>
      <c r="JRX53" s="285" t="s">
        <v>986</v>
      </c>
      <c r="JRY53" s="294" t="s">
        <v>982</v>
      </c>
      <c r="JRZ53" s="294" t="s">
        <v>987</v>
      </c>
      <c r="JSA53" s="284">
        <v>90000000</v>
      </c>
      <c r="JSB53" s="285" t="s">
        <v>150</v>
      </c>
      <c r="JSC53" s="286" t="s">
        <v>933</v>
      </c>
      <c r="JSD53" s="286" t="s">
        <v>984</v>
      </c>
      <c r="JSE53" s="285" t="s">
        <v>985</v>
      </c>
      <c r="JSF53" s="285" t="s">
        <v>986</v>
      </c>
      <c r="JSG53" s="294" t="s">
        <v>982</v>
      </c>
      <c r="JSH53" s="294" t="s">
        <v>987</v>
      </c>
      <c r="JSI53" s="284">
        <v>90000000</v>
      </c>
      <c r="JSJ53" s="285" t="s">
        <v>150</v>
      </c>
      <c r="JSK53" s="286" t="s">
        <v>933</v>
      </c>
      <c r="JSL53" s="286" t="s">
        <v>984</v>
      </c>
      <c r="JSM53" s="285" t="s">
        <v>985</v>
      </c>
      <c r="JSN53" s="285" t="s">
        <v>986</v>
      </c>
      <c r="JSO53" s="294" t="s">
        <v>982</v>
      </c>
      <c r="JSP53" s="294" t="s">
        <v>987</v>
      </c>
      <c r="JSQ53" s="284">
        <v>90000000</v>
      </c>
      <c r="JSR53" s="285" t="s">
        <v>150</v>
      </c>
      <c r="JSS53" s="286" t="s">
        <v>933</v>
      </c>
      <c r="JST53" s="286" t="s">
        <v>984</v>
      </c>
      <c r="JSU53" s="285" t="s">
        <v>985</v>
      </c>
      <c r="JSV53" s="285" t="s">
        <v>986</v>
      </c>
      <c r="JSW53" s="294" t="s">
        <v>982</v>
      </c>
      <c r="JSX53" s="294" t="s">
        <v>987</v>
      </c>
      <c r="JSY53" s="284">
        <v>90000000</v>
      </c>
      <c r="JSZ53" s="285" t="s">
        <v>150</v>
      </c>
      <c r="JTA53" s="286" t="s">
        <v>933</v>
      </c>
      <c r="JTB53" s="286" t="s">
        <v>984</v>
      </c>
      <c r="JTC53" s="285" t="s">
        <v>985</v>
      </c>
      <c r="JTD53" s="285" t="s">
        <v>986</v>
      </c>
      <c r="JTE53" s="294" t="s">
        <v>982</v>
      </c>
      <c r="JTF53" s="294" t="s">
        <v>987</v>
      </c>
      <c r="JTG53" s="284">
        <v>90000000</v>
      </c>
      <c r="JTH53" s="285" t="s">
        <v>150</v>
      </c>
      <c r="JTI53" s="286" t="s">
        <v>933</v>
      </c>
      <c r="JTJ53" s="286" t="s">
        <v>984</v>
      </c>
      <c r="JTK53" s="285" t="s">
        <v>985</v>
      </c>
      <c r="JTL53" s="285" t="s">
        <v>986</v>
      </c>
      <c r="JTM53" s="294" t="s">
        <v>982</v>
      </c>
      <c r="JTN53" s="294" t="s">
        <v>987</v>
      </c>
      <c r="JTO53" s="284">
        <v>90000000</v>
      </c>
      <c r="JTP53" s="285" t="s">
        <v>150</v>
      </c>
      <c r="JTQ53" s="286" t="s">
        <v>933</v>
      </c>
      <c r="JTR53" s="286" t="s">
        <v>984</v>
      </c>
      <c r="JTS53" s="285" t="s">
        <v>985</v>
      </c>
      <c r="JTT53" s="285" t="s">
        <v>986</v>
      </c>
      <c r="JTU53" s="294" t="s">
        <v>982</v>
      </c>
      <c r="JTV53" s="294" t="s">
        <v>987</v>
      </c>
      <c r="JTW53" s="284">
        <v>90000000</v>
      </c>
      <c r="JTX53" s="285" t="s">
        <v>150</v>
      </c>
      <c r="JTY53" s="286" t="s">
        <v>933</v>
      </c>
      <c r="JTZ53" s="286" t="s">
        <v>984</v>
      </c>
      <c r="JUA53" s="285" t="s">
        <v>985</v>
      </c>
      <c r="JUB53" s="285" t="s">
        <v>986</v>
      </c>
      <c r="JUC53" s="294" t="s">
        <v>982</v>
      </c>
      <c r="JUD53" s="294" t="s">
        <v>987</v>
      </c>
      <c r="JUE53" s="284">
        <v>90000000</v>
      </c>
      <c r="JUF53" s="285" t="s">
        <v>150</v>
      </c>
      <c r="JUG53" s="286" t="s">
        <v>933</v>
      </c>
      <c r="JUH53" s="286" t="s">
        <v>984</v>
      </c>
      <c r="JUI53" s="285" t="s">
        <v>985</v>
      </c>
      <c r="JUJ53" s="285" t="s">
        <v>986</v>
      </c>
      <c r="JUK53" s="294" t="s">
        <v>982</v>
      </c>
      <c r="JUL53" s="294" t="s">
        <v>987</v>
      </c>
      <c r="JUM53" s="284">
        <v>90000000</v>
      </c>
      <c r="JUN53" s="285" t="s">
        <v>150</v>
      </c>
      <c r="JUO53" s="286" t="s">
        <v>933</v>
      </c>
      <c r="JUP53" s="286" t="s">
        <v>984</v>
      </c>
      <c r="JUQ53" s="285" t="s">
        <v>985</v>
      </c>
      <c r="JUR53" s="285" t="s">
        <v>986</v>
      </c>
      <c r="JUS53" s="294" t="s">
        <v>982</v>
      </c>
      <c r="JUT53" s="294" t="s">
        <v>987</v>
      </c>
      <c r="JUU53" s="284">
        <v>90000000</v>
      </c>
      <c r="JUV53" s="285" t="s">
        <v>150</v>
      </c>
      <c r="JUW53" s="286" t="s">
        <v>933</v>
      </c>
      <c r="JUX53" s="286" t="s">
        <v>984</v>
      </c>
      <c r="JUY53" s="285" t="s">
        <v>985</v>
      </c>
      <c r="JUZ53" s="285" t="s">
        <v>986</v>
      </c>
      <c r="JVA53" s="294" t="s">
        <v>982</v>
      </c>
      <c r="JVB53" s="294" t="s">
        <v>987</v>
      </c>
      <c r="JVC53" s="284">
        <v>90000000</v>
      </c>
      <c r="JVD53" s="285" t="s">
        <v>150</v>
      </c>
      <c r="JVE53" s="286" t="s">
        <v>933</v>
      </c>
      <c r="JVF53" s="286" t="s">
        <v>984</v>
      </c>
      <c r="JVG53" s="285" t="s">
        <v>985</v>
      </c>
      <c r="JVH53" s="285" t="s">
        <v>986</v>
      </c>
      <c r="JVI53" s="294" t="s">
        <v>982</v>
      </c>
      <c r="JVJ53" s="294" t="s">
        <v>987</v>
      </c>
      <c r="JVK53" s="284">
        <v>90000000</v>
      </c>
      <c r="JVL53" s="285" t="s">
        <v>150</v>
      </c>
      <c r="JVM53" s="286" t="s">
        <v>933</v>
      </c>
      <c r="JVN53" s="286" t="s">
        <v>984</v>
      </c>
      <c r="JVO53" s="285" t="s">
        <v>985</v>
      </c>
      <c r="JVP53" s="285" t="s">
        <v>986</v>
      </c>
      <c r="JVQ53" s="294" t="s">
        <v>982</v>
      </c>
      <c r="JVR53" s="294" t="s">
        <v>987</v>
      </c>
      <c r="JVS53" s="284">
        <v>90000000</v>
      </c>
      <c r="JVT53" s="285" t="s">
        <v>150</v>
      </c>
      <c r="JVU53" s="286" t="s">
        <v>933</v>
      </c>
      <c r="JVV53" s="286" t="s">
        <v>984</v>
      </c>
      <c r="JVW53" s="285" t="s">
        <v>985</v>
      </c>
      <c r="JVX53" s="285" t="s">
        <v>986</v>
      </c>
      <c r="JVY53" s="294" t="s">
        <v>982</v>
      </c>
      <c r="JVZ53" s="294" t="s">
        <v>987</v>
      </c>
      <c r="JWA53" s="284">
        <v>90000000</v>
      </c>
      <c r="JWB53" s="285" t="s">
        <v>150</v>
      </c>
      <c r="JWC53" s="286" t="s">
        <v>933</v>
      </c>
      <c r="JWD53" s="286" t="s">
        <v>984</v>
      </c>
      <c r="JWE53" s="285" t="s">
        <v>985</v>
      </c>
      <c r="JWF53" s="285" t="s">
        <v>986</v>
      </c>
      <c r="JWG53" s="294" t="s">
        <v>982</v>
      </c>
      <c r="JWH53" s="294" t="s">
        <v>987</v>
      </c>
      <c r="JWI53" s="284">
        <v>90000000</v>
      </c>
      <c r="JWJ53" s="285" t="s">
        <v>150</v>
      </c>
      <c r="JWK53" s="286" t="s">
        <v>933</v>
      </c>
      <c r="JWL53" s="286" t="s">
        <v>984</v>
      </c>
      <c r="JWM53" s="285" t="s">
        <v>985</v>
      </c>
      <c r="JWN53" s="285" t="s">
        <v>986</v>
      </c>
      <c r="JWO53" s="294" t="s">
        <v>982</v>
      </c>
      <c r="JWP53" s="294" t="s">
        <v>987</v>
      </c>
      <c r="JWQ53" s="284">
        <v>90000000</v>
      </c>
      <c r="JWR53" s="285" t="s">
        <v>150</v>
      </c>
      <c r="JWS53" s="286" t="s">
        <v>933</v>
      </c>
      <c r="JWT53" s="286" t="s">
        <v>984</v>
      </c>
      <c r="JWU53" s="285" t="s">
        <v>985</v>
      </c>
      <c r="JWV53" s="285" t="s">
        <v>986</v>
      </c>
      <c r="JWW53" s="294" t="s">
        <v>982</v>
      </c>
      <c r="JWX53" s="294" t="s">
        <v>987</v>
      </c>
      <c r="JWY53" s="284">
        <v>90000000</v>
      </c>
      <c r="JWZ53" s="285" t="s">
        <v>150</v>
      </c>
      <c r="JXA53" s="286" t="s">
        <v>933</v>
      </c>
      <c r="JXB53" s="286" t="s">
        <v>984</v>
      </c>
      <c r="JXC53" s="285" t="s">
        <v>985</v>
      </c>
      <c r="JXD53" s="285" t="s">
        <v>986</v>
      </c>
      <c r="JXE53" s="294" t="s">
        <v>982</v>
      </c>
      <c r="JXF53" s="294" t="s">
        <v>987</v>
      </c>
      <c r="JXG53" s="284">
        <v>90000000</v>
      </c>
      <c r="JXH53" s="285" t="s">
        <v>150</v>
      </c>
      <c r="JXI53" s="286" t="s">
        <v>933</v>
      </c>
      <c r="JXJ53" s="286" t="s">
        <v>984</v>
      </c>
      <c r="JXK53" s="285" t="s">
        <v>985</v>
      </c>
      <c r="JXL53" s="285" t="s">
        <v>986</v>
      </c>
      <c r="JXM53" s="294" t="s">
        <v>982</v>
      </c>
      <c r="JXN53" s="294" t="s">
        <v>987</v>
      </c>
      <c r="JXO53" s="284">
        <v>90000000</v>
      </c>
      <c r="JXP53" s="285" t="s">
        <v>150</v>
      </c>
      <c r="JXQ53" s="286" t="s">
        <v>933</v>
      </c>
      <c r="JXR53" s="286" t="s">
        <v>984</v>
      </c>
      <c r="JXS53" s="285" t="s">
        <v>985</v>
      </c>
      <c r="JXT53" s="285" t="s">
        <v>986</v>
      </c>
      <c r="JXU53" s="294" t="s">
        <v>982</v>
      </c>
      <c r="JXV53" s="294" t="s">
        <v>987</v>
      </c>
      <c r="JXW53" s="284">
        <v>90000000</v>
      </c>
      <c r="JXX53" s="285" t="s">
        <v>150</v>
      </c>
      <c r="JXY53" s="286" t="s">
        <v>933</v>
      </c>
      <c r="JXZ53" s="286" t="s">
        <v>984</v>
      </c>
      <c r="JYA53" s="285" t="s">
        <v>985</v>
      </c>
      <c r="JYB53" s="285" t="s">
        <v>986</v>
      </c>
      <c r="JYC53" s="294" t="s">
        <v>982</v>
      </c>
      <c r="JYD53" s="294" t="s">
        <v>987</v>
      </c>
      <c r="JYE53" s="284">
        <v>90000000</v>
      </c>
      <c r="JYF53" s="285" t="s">
        <v>150</v>
      </c>
      <c r="JYG53" s="286" t="s">
        <v>933</v>
      </c>
      <c r="JYH53" s="286" t="s">
        <v>984</v>
      </c>
      <c r="JYI53" s="285" t="s">
        <v>985</v>
      </c>
      <c r="JYJ53" s="285" t="s">
        <v>986</v>
      </c>
      <c r="JYK53" s="294" t="s">
        <v>982</v>
      </c>
      <c r="JYL53" s="294" t="s">
        <v>987</v>
      </c>
      <c r="JYM53" s="284">
        <v>90000000</v>
      </c>
      <c r="JYN53" s="285" t="s">
        <v>150</v>
      </c>
      <c r="JYO53" s="286" t="s">
        <v>933</v>
      </c>
      <c r="JYP53" s="286" t="s">
        <v>984</v>
      </c>
      <c r="JYQ53" s="285" t="s">
        <v>985</v>
      </c>
      <c r="JYR53" s="285" t="s">
        <v>986</v>
      </c>
      <c r="JYS53" s="294" t="s">
        <v>982</v>
      </c>
      <c r="JYT53" s="294" t="s">
        <v>987</v>
      </c>
      <c r="JYU53" s="284">
        <v>90000000</v>
      </c>
      <c r="JYV53" s="285" t="s">
        <v>150</v>
      </c>
      <c r="JYW53" s="286" t="s">
        <v>933</v>
      </c>
      <c r="JYX53" s="286" t="s">
        <v>984</v>
      </c>
      <c r="JYY53" s="285" t="s">
        <v>985</v>
      </c>
      <c r="JYZ53" s="285" t="s">
        <v>986</v>
      </c>
      <c r="JZA53" s="294" t="s">
        <v>982</v>
      </c>
      <c r="JZB53" s="294" t="s">
        <v>987</v>
      </c>
      <c r="JZC53" s="284">
        <v>90000000</v>
      </c>
      <c r="JZD53" s="285" t="s">
        <v>150</v>
      </c>
      <c r="JZE53" s="286" t="s">
        <v>933</v>
      </c>
      <c r="JZF53" s="286" t="s">
        <v>984</v>
      </c>
      <c r="JZG53" s="285" t="s">
        <v>985</v>
      </c>
      <c r="JZH53" s="285" t="s">
        <v>986</v>
      </c>
      <c r="JZI53" s="294" t="s">
        <v>982</v>
      </c>
      <c r="JZJ53" s="294" t="s">
        <v>987</v>
      </c>
      <c r="JZK53" s="284">
        <v>90000000</v>
      </c>
      <c r="JZL53" s="285" t="s">
        <v>150</v>
      </c>
      <c r="JZM53" s="286" t="s">
        <v>933</v>
      </c>
      <c r="JZN53" s="286" t="s">
        <v>984</v>
      </c>
      <c r="JZO53" s="285" t="s">
        <v>985</v>
      </c>
      <c r="JZP53" s="285" t="s">
        <v>986</v>
      </c>
      <c r="JZQ53" s="294" t="s">
        <v>982</v>
      </c>
      <c r="JZR53" s="294" t="s">
        <v>987</v>
      </c>
      <c r="JZS53" s="284">
        <v>90000000</v>
      </c>
      <c r="JZT53" s="285" t="s">
        <v>150</v>
      </c>
      <c r="JZU53" s="286" t="s">
        <v>933</v>
      </c>
      <c r="JZV53" s="286" t="s">
        <v>984</v>
      </c>
      <c r="JZW53" s="285" t="s">
        <v>985</v>
      </c>
      <c r="JZX53" s="285" t="s">
        <v>986</v>
      </c>
      <c r="JZY53" s="294" t="s">
        <v>982</v>
      </c>
      <c r="JZZ53" s="294" t="s">
        <v>987</v>
      </c>
      <c r="KAA53" s="284">
        <v>90000000</v>
      </c>
      <c r="KAB53" s="285" t="s">
        <v>150</v>
      </c>
      <c r="KAC53" s="286" t="s">
        <v>933</v>
      </c>
      <c r="KAD53" s="286" t="s">
        <v>984</v>
      </c>
      <c r="KAE53" s="285" t="s">
        <v>985</v>
      </c>
      <c r="KAF53" s="285" t="s">
        <v>986</v>
      </c>
      <c r="KAG53" s="294" t="s">
        <v>982</v>
      </c>
      <c r="KAH53" s="294" t="s">
        <v>987</v>
      </c>
      <c r="KAI53" s="284">
        <v>90000000</v>
      </c>
      <c r="KAJ53" s="285" t="s">
        <v>150</v>
      </c>
      <c r="KAK53" s="286" t="s">
        <v>933</v>
      </c>
      <c r="KAL53" s="286" t="s">
        <v>984</v>
      </c>
      <c r="KAM53" s="285" t="s">
        <v>985</v>
      </c>
      <c r="KAN53" s="285" t="s">
        <v>986</v>
      </c>
      <c r="KAO53" s="294" t="s">
        <v>982</v>
      </c>
      <c r="KAP53" s="294" t="s">
        <v>987</v>
      </c>
      <c r="KAQ53" s="284">
        <v>90000000</v>
      </c>
      <c r="KAR53" s="285" t="s">
        <v>150</v>
      </c>
      <c r="KAS53" s="286" t="s">
        <v>933</v>
      </c>
      <c r="KAT53" s="286" t="s">
        <v>984</v>
      </c>
      <c r="KAU53" s="285" t="s">
        <v>985</v>
      </c>
      <c r="KAV53" s="285" t="s">
        <v>986</v>
      </c>
      <c r="KAW53" s="294" t="s">
        <v>982</v>
      </c>
      <c r="KAX53" s="294" t="s">
        <v>987</v>
      </c>
      <c r="KAY53" s="284">
        <v>90000000</v>
      </c>
      <c r="KAZ53" s="285" t="s">
        <v>150</v>
      </c>
      <c r="KBA53" s="286" t="s">
        <v>933</v>
      </c>
      <c r="KBB53" s="286" t="s">
        <v>984</v>
      </c>
      <c r="KBC53" s="285" t="s">
        <v>985</v>
      </c>
      <c r="KBD53" s="285" t="s">
        <v>986</v>
      </c>
      <c r="KBE53" s="294" t="s">
        <v>982</v>
      </c>
      <c r="KBF53" s="294" t="s">
        <v>987</v>
      </c>
      <c r="KBG53" s="284">
        <v>90000000</v>
      </c>
      <c r="KBH53" s="285" t="s">
        <v>150</v>
      </c>
      <c r="KBI53" s="286" t="s">
        <v>933</v>
      </c>
      <c r="KBJ53" s="286" t="s">
        <v>984</v>
      </c>
      <c r="KBK53" s="285" t="s">
        <v>985</v>
      </c>
      <c r="KBL53" s="285" t="s">
        <v>986</v>
      </c>
      <c r="KBM53" s="294" t="s">
        <v>982</v>
      </c>
      <c r="KBN53" s="294" t="s">
        <v>987</v>
      </c>
      <c r="KBO53" s="284">
        <v>90000000</v>
      </c>
      <c r="KBP53" s="285" t="s">
        <v>150</v>
      </c>
      <c r="KBQ53" s="286" t="s">
        <v>933</v>
      </c>
      <c r="KBR53" s="286" t="s">
        <v>984</v>
      </c>
      <c r="KBS53" s="285" t="s">
        <v>985</v>
      </c>
      <c r="KBT53" s="285" t="s">
        <v>986</v>
      </c>
      <c r="KBU53" s="294" t="s">
        <v>982</v>
      </c>
      <c r="KBV53" s="294" t="s">
        <v>987</v>
      </c>
      <c r="KBW53" s="284">
        <v>90000000</v>
      </c>
      <c r="KBX53" s="285" t="s">
        <v>150</v>
      </c>
      <c r="KBY53" s="286" t="s">
        <v>933</v>
      </c>
      <c r="KBZ53" s="286" t="s">
        <v>984</v>
      </c>
      <c r="KCA53" s="285" t="s">
        <v>985</v>
      </c>
      <c r="KCB53" s="285" t="s">
        <v>986</v>
      </c>
      <c r="KCC53" s="294" t="s">
        <v>982</v>
      </c>
      <c r="KCD53" s="294" t="s">
        <v>987</v>
      </c>
      <c r="KCE53" s="284">
        <v>90000000</v>
      </c>
      <c r="KCF53" s="285" t="s">
        <v>150</v>
      </c>
      <c r="KCG53" s="286" t="s">
        <v>933</v>
      </c>
      <c r="KCH53" s="286" t="s">
        <v>984</v>
      </c>
      <c r="KCI53" s="285" t="s">
        <v>985</v>
      </c>
      <c r="KCJ53" s="285" t="s">
        <v>986</v>
      </c>
      <c r="KCK53" s="294" t="s">
        <v>982</v>
      </c>
      <c r="KCL53" s="294" t="s">
        <v>987</v>
      </c>
      <c r="KCM53" s="284">
        <v>90000000</v>
      </c>
      <c r="KCN53" s="285" t="s">
        <v>150</v>
      </c>
      <c r="KCO53" s="286" t="s">
        <v>933</v>
      </c>
      <c r="KCP53" s="286" t="s">
        <v>984</v>
      </c>
      <c r="KCQ53" s="285" t="s">
        <v>985</v>
      </c>
      <c r="KCR53" s="285" t="s">
        <v>986</v>
      </c>
      <c r="KCS53" s="294" t="s">
        <v>982</v>
      </c>
      <c r="KCT53" s="294" t="s">
        <v>987</v>
      </c>
      <c r="KCU53" s="284">
        <v>90000000</v>
      </c>
      <c r="KCV53" s="285" t="s">
        <v>150</v>
      </c>
      <c r="KCW53" s="286" t="s">
        <v>933</v>
      </c>
      <c r="KCX53" s="286" t="s">
        <v>984</v>
      </c>
      <c r="KCY53" s="285" t="s">
        <v>985</v>
      </c>
      <c r="KCZ53" s="285" t="s">
        <v>986</v>
      </c>
      <c r="KDA53" s="294" t="s">
        <v>982</v>
      </c>
      <c r="KDB53" s="294" t="s">
        <v>987</v>
      </c>
      <c r="KDC53" s="284">
        <v>90000000</v>
      </c>
      <c r="KDD53" s="285" t="s">
        <v>150</v>
      </c>
      <c r="KDE53" s="286" t="s">
        <v>933</v>
      </c>
      <c r="KDF53" s="286" t="s">
        <v>984</v>
      </c>
      <c r="KDG53" s="285" t="s">
        <v>985</v>
      </c>
      <c r="KDH53" s="285" t="s">
        <v>986</v>
      </c>
      <c r="KDI53" s="294" t="s">
        <v>982</v>
      </c>
      <c r="KDJ53" s="294" t="s">
        <v>987</v>
      </c>
      <c r="KDK53" s="284">
        <v>90000000</v>
      </c>
      <c r="KDL53" s="285" t="s">
        <v>150</v>
      </c>
      <c r="KDM53" s="286" t="s">
        <v>933</v>
      </c>
      <c r="KDN53" s="286" t="s">
        <v>984</v>
      </c>
      <c r="KDO53" s="285" t="s">
        <v>985</v>
      </c>
      <c r="KDP53" s="285" t="s">
        <v>986</v>
      </c>
      <c r="KDQ53" s="294" t="s">
        <v>982</v>
      </c>
      <c r="KDR53" s="294" t="s">
        <v>987</v>
      </c>
      <c r="KDS53" s="284">
        <v>90000000</v>
      </c>
      <c r="KDT53" s="285" t="s">
        <v>150</v>
      </c>
      <c r="KDU53" s="286" t="s">
        <v>933</v>
      </c>
      <c r="KDV53" s="286" t="s">
        <v>984</v>
      </c>
      <c r="KDW53" s="285" t="s">
        <v>985</v>
      </c>
      <c r="KDX53" s="285" t="s">
        <v>986</v>
      </c>
      <c r="KDY53" s="294" t="s">
        <v>982</v>
      </c>
      <c r="KDZ53" s="294" t="s">
        <v>987</v>
      </c>
      <c r="KEA53" s="284">
        <v>90000000</v>
      </c>
      <c r="KEB53" s="285" t="s">
        <v>150</v>
      </c>
      <c r="KEC53" s="286" t="s">
        <v>933</v>
      </c>
      <c r="KED53" s="286" t="s">
        <v>984</v>
      </c>
      <c r="KEE53" s="285" t="s">
        <v>985</v>
      </c>
      <c r="KEF53" s="285" t="s">
        <v>986</v>
      </c>
      <c r="KEG53" s="294" t="s">
        <v>982</v>
      </c>
      <c r="KEH53" s="294" t="s">
        <v>987</v>
      </c>
      <c r="KEI53" s="284">
        <v>90000000</v>
      </c>
      <c r="KEJ53" s="285" t="s">
        <v>150</v>
      </c>
      <c r="KEK53" s="286" t="s">
        <v>933</v>
      </c>
      <c r="KEL53" s="286" t="s">
        <v>984</v>
      </c>
      <c r="KEM53" s="285" t="s">
        <v>985</v>
      </c>
      <c r="KEN53" s="285" t="s">
        <v>986</v>
      </c>
      <c r="KEO53" s="294" t="s">
        <v>982</v>
      </c>
      <c r="KEP53" s="294" t="s">
        <v>987</v>
      </c>
      <c r="KEQ53" s="284">
        <v>90000000</v>
      </c>
      <c r="KER53" s="285" t="s">
        <v>150</v>
      </c>
      <c r="KES53" s="286" t="s">
        <v>933</v>
      </c>
      <c r="KET53" s="286" t="s">
        <v>984</v>
      </c>
      <c r="KEU53" s="285" t="s">
        <v>985</v>
      </c>
      <c r="KEV53" s="285" t="s">
        <v>986</v>
      </c>
      <c r="KEW53" s="294" t="s">
        <v>982</v>
      </c>
      <c r="KEX53" s="294" t="s">
        <v>987</v>
      </c>
      <c r="KEY53" s="284">
        <v>90000000</v>
      </c>
      <c r="KEZ53" s="285" t="s">
        <v>150</v>
      </c>
      <c r="KFA53" s="286" t="s">
        <v>933</v>
      </c>
      <c r="KFB53" s="286" t="s">
        <v>984</v>
      </c>
      <c r="KFC53" s="285" t="s">
        <v>985</v>
      </c>
      <c r="KFD53" s="285" t="s">
        <v>986</v>
      </c>
      <c r="KFE53" s="294" t="s">
        <v>982</v>
      </c>
      <c r="KFF53" s="294" t="s">
        <v>987</v>
      </c>
      <c r="KFG53" s="284">
        <v>90000000</v>
      </c>
      <c r="KFH53" s="285" t="s">
        <v>150</v>
      </c>
      <c r="KFI53" s="286" t="s">
        <v>933</v>
      </c>
      <c r="KFJ53" s="286" t="s">
        <v>984</v>
      </c>
      <c r="KFK53" s="285" t="s">
        <v>985</v>
      </c>
      <c r="KFL53" s="285" t="s">
        <v>986</v>
      </c>
      <c r="KFM53" s="294" t="s">
        <v>982</v>
      </c>
      <c r="KFN53" s="294" t="s">
        <v>987</v>
      </c>
      <c r="KFO53" s="284">
        <v>90000000</v>
      </c>
      <c r="KFP53" s="285" t="s">
        <v>150</v>
      </c>
      <c r="KFQ53" s="286" t="s">
        <v>933</v>
      </c>
      <c r="KFR53" s="286" t="s">
        <v>984</v>
      </c>
      <c r="KFS53" s="285" t="s">
        <v>985</v>
      </c>
      <c r="KFT53" s="285" t="s">
        <v>986</v>
      </c>
      <c r="KFU53" s="294" t="s">
        <v>982</v>
      </c>
      <c r="KFV53" s="294" t="s">
        <v>987</v>
      </c>
      <c r="KFW53" s="284">
        <v>90000000</v>
      </c>
      <c r="KFX53" s="285" t="s">
        <v>150</v>
      </c>
      <c r="KFY53" s="286" t="s">
        <v>933</v>
      </c>
      <c r="KFZ53" s="286" t="s">
        <v>984</v>
      </c>
      <c r="KGA53" s="285" t="s">
        <v>985</v>
      </c>
      <c r="KGB53" s="285" t="s">
        <v>986</v>
      </c>
      <c r="KGC53" s="294" t="s">
        <v>982</v>
      </c>
      <c r="KGD53" s="294" t="s">
        <v>987</v>
      </c>
      <c r="KGE53" s="284">
        <v>90000000</v>
      </c>
      <c r="KGF53" s="285" t="s">
        <v>150</v>
      </c>
      <c r="KGG53" s="286" t="s">
        <v>933</v>
      </c>
      <c r="KGH53" s="286" t="s">
        <v>984</v>
      </c>
      <c r="KGI53" s="285" t="s">
        <v>985</v>
      </c>
      <c r="KGJ53" s="285" t="s">
        <v>986</v>
      </c>
      <c r="KGK53" s="294" t="s">
        <v>982</v>
      </c>
      <c r="KGL53" s="294" t="s">
        <v>987</v>
      </c>
      <c r="KGM53" s="284">
        <v>90000000</v>
      </c>
      <c r="KGN53" s="285" t="s">
        <v>150</v>
      </c>
      <c r="KGO53" s="286" t="s">
        <v>933</v>
      </c>
      <c r="KGP53" s="286" t="s">
        <v>984</v>
      </c>
      <c r="KGQ53" s="285" t="s">
        <v>985</v>
      </c>
      <c r="KGR53" s="285" t="s">
        <v>986</v>
      </c>
      <c r="KGS53" s="294" t="s">
        <v>982</v>
      </c>
      <c r="KGT53" s="294" t="s">
        <v>987</v>
      </c>
      <c r="KGU53" s="284">
        <v>90000000</v>
      </c>
      <c r="KGV53" s="285" t="s">
        <v>150</v>
      </c>
      <c r="KGW53" s="286" t="s">
        <v>933</v>
      </c>
      <c r="KGX53" s="286" t="s">
        <v>984</v>
      </c>
      <c r="KGY53" s="285" t="s">
        <v>985</v>
      </c>
      <c r="KGZ53" s="285" t="s">
        <v>986</v>
      </c>
      <c r="KHA53" s="294" t="s">
        <v>982</v>
      </c>
      <c r="KHB53" s="294" t="s">
        <v>987</v>
      </c>
      <c r="KHC53" s="284">
        <v>90000000</v>
      </c>
      <c r="KHD53" s="285" t="s">
        <v>150</v>
      </c>
      <c r="KHE53" s="286" t="s">
        <v>933</v>
      </c>
      <c r="KHF53" s="286" t="s">
        <v>984</v>
      </c>
      <c r="KHG53" s="285" t="s">
        <v>985</v>
      </c>
      <c r="KHH53" s="285" t="s">
        <v>986</v>
      </c>
      <c r="KHI53" s="294" t="s">
        <v>982</v>
      </c>
      <c r="KHJ53" s="294" t="s">
        <v>987</v>
      </c>
      <c r="KHK53" s="284">
        <v>90000000</v>
      </c>
      <c r="KHL53" s="285" t="s">
        <v>150</v>
      </c>
      <c r="KHM53" s="286" t="s">
        <v>933</v>
      </c>
      <c r="KHN53" s="286" t="s">
        <v>984</v>
      </c>
      <c r="KHO53" s="285" t="s">
        <v>985</v>
      </c>
      <c r="KHP53" s="285" t="s">
        <v>986</v>
      </c>
      <c r="KHQ53" s="294" t="s">
        <v>982</v>
      </c>
      <c r="KHR53" s="294" t="s">
        <v>987</v>
      </c>
      <c r="KHS53" s="284">
        <v>90000000</v>
      </c>
      <c r="KHT53" s="285" t="s">
        <v>150</v>
      </c>
      <c r="KHU53" s="286" t="s">
        <v>933</v>
      </c>
      <c r="KHV53" s="286" t="s">
        <v>984</v>
      </c>
      <c r="KHW53" s="285" t="s">
        <v>985</v>
      </c>
      <c r="KHX53" s="285" t="s">
        <v>986</v>
      </c>
      <c r="KHY53" s="294" t="s">
        <v>982</v>
      </c>
      <c r="KHZ53" s="294" t="s">
        <v>987</v>
      </c>
      <c r="KIA53" s="284">
        <v>90000000</v>
      </c>
      <c r="KIB53" s="285" t="s">
        <v>150</v>
      </c>
      <c r="KIC53" s="286" t="s">
        <v>933</v>
      </c>
      <c r="KID53" s="286" t="s">
        <v>984</v>
      </c>
      <c r="KIE53" s="285" t="s">
        <v>985</v>
      </c>
      <c r="KIF53" s="285" t="s">
        <v>986</v>
      </c>
      <c r="KIG53" s="294" t="s">
        <v>982</v>
      </c>
      <c r="KIH53" s="294" t="s">
        <v>987</v>
      </c>
      <c r="KII53" s="284">
        <v>90000000</v>
      </c>
      <c r="KIJ53" s="285" t="s">
        <v>150</v>
      </c>
      <c r="KIK53" s="286" t="s">
        <v>933</v>
      </c>
      <c r="KIL53" s="286" t="s">
        <v>984</v>
      </c>
      <c r="KIM53" s="285" t="s">
        <v>985</v>
      </c>
      <c r="KIN53" s="285" t="s">
        <v>986</v>
      </c>
      <c r="KIO53" s="294" t="s">
        <v>982</v>
      </c>
      <c r="KIP53" s="294" t="s">
        <v>987</v>
      </c>
      <c r="KIQ53" s="284">
        <v>90000000</v>
      </c>
      <c r="KIR53" s="285" t="s">
        <v>150</v>
      </c>
      <c r="KIS53" s="286" t="s">
        <v>933</v>
      </c>
      <c r="KIT53" s="286" t="s">
        <v>984</v>
      </c>
      <c r="KIU53" s="285" t="s">
        <v>985</v>
      </c>
      <c r="KIV53" s="285" t="s">
        <v>986</v>
      </c>
      <c r="KIW53" s="294" t="s">
        <v>982</v>
      </c>
      <c r="KIX53" s="294" t="s">
        <v>987</v>
      </c>
      <c r="KIY53" s="284">
        <v>90000000</v>
      </c>
      <c r="KIZ53" s="285" t="s">
        <v>150</v>
      </c>
      <c r="KJA53" s="286" t="s">
        <v>933</v>
      </c>
      <c r="KJB53" s="286" t="s">
        <v>984</v>
      </c>
      <c r="KJC53" s="285" t="s">
        <v>985</v>
      </c>
      <c r="KJD53" s="285" t="s">
        <v>986</v>
      </c>
      <c r="KJE53" s="294" t="s">
        <v>982</v>
      </c>
      <c r="KJF53" s="294" t="s">
        <v>987</v>
      </c>
      <c r="KJG53" s="284">
        <v>90000000</v>
      </c>
      <c r="KJH53" s="285" t="s">
        <v>150</v>
      </c>
      <c r="KJI53" s="286" t="s">
        <v>933</v>
      </c>
      <c r="KJJ53" s="286" t="s">
        <v>984</v>
      </c>
      <c r="KJK53" s="285" t="s">
        <v>985</v>
      </c>
      <c r="KJL53" s="285" t="s">
        <v>986</v>
      </c>
      <c r="KJM53" s="294" t="s">
        <v>982</v>
      </c>
      <c r="KJN53" s="294" t="s">
        <v>987</v>
      </c>
      <c r="KJO53" s="284">
        <v>90000000</v>
      </c>
      <c r="KJP53" s="285" t="s">
        <v>150</v>
      </c>
      <c r="KJQ53" s="286" t="s">
        <v>933</v>
      </c>
      <c r="KJR53" s="286" t="s">
        <v>984</v>
      </c>
      <c r="KJS53" s="285" t="s">
        <v>985</v>
      </c>
      <c r="KJT53" s="285" t="s">
        <v>986</v>
      </c>
      <c r="KJU53" s="294" t="s">
        <v>982</v>
      </c>
      <c r="KJV53" s="294" t="s">
        <v>987</v>
      </c>
      <c r="KJW53" s="284">
        <v>90000000</v>
      </c>
      <c r="KJX53" s="285" t="s">
        <v>150</v>
      </c>
      <c r="KJY53" s="286" t="s">
        <v>933</v>
      </c>
      <c r="KJZ53" s="286" t="s">
        <v>984</v>
      </c>
      <c r="KKA53" s="285" t="s">
        <v>985</v>
      </c>
      <c r="KKB53" s="285" t="s">
        <v>986</v>
      </c>
      <c r="KKC53" s="294" t="s">
        <v>982</v>
      </c>
      <c r="KKD53" s="294" t="s">
        <v>987</v>
      </c>
      <c r="KKE53" s="284">
        <v>90000000</v>
      </c>
      <c r="KKF53" s="285" t="s">
        <v>150</v>
      </c>
      <c r="KKG53" s="286" t="s">
        <v>933</v>
      </c>
      <c r="KKH53" s="286" t="s">
        <v>984</v>
      </c>
      <c r="KKI53" s="285" t="s">
        <v>985</v>
      </c>
      <c r="KKJ53" s="285" t="s">
        <v>986</v>
      </c>
      <c r="KKK53" s="294" t="s">
        <v>982</v>
      </c>
      <c r="KKL53" s="294" t="s">
        <v>987</v>
      </c>
      <c r="KKM53" s="284">
        <v>90000000</v>
      </c>
      <c r="KKN53" s="285" t="s">
        <v>150</v>
      </c>
      <c r="KKO53" s="286" t="s">
        <v>933</v>
      </c>
      <c r="KKP53" s="286" t="s">
        <v>984</v>
      </c>
      <c r="KKQ53" s="285" t="s">
        <v>985</v>
      </c>
      <c r="KKR53" s="285" t="s">
        <v>986</v>
      </c>
      <c r="KKS53" s="294" t="s">
        <v>982</v>
      </c>
      <c r="KKT53" s="294" t="s">
        <v>987</v>
      </c>
      <c r="KKU53" s="284">
        <v>90000000</v>
      </c>
      <c r="KKV53" s="285" t="s">
        <v>150</v>
      </c>
      <c r="KKW53" s="286" t="s">
        <v>933</v>
      </c>
      <c r="KKX53" s="286" t="s">
        <v>984</v>
      </c>
      <c r="KKY53" s="285" t="s">
        <v>985</v>
      </c>
      <c r="KKZ53" s="285" t="s">
        <v>986</v>
      </c>
      <c r="KLA53" s="294" t="s">
        <v>982</v>
      </c>
      <c r="KLB53" s="294" t="s">
        <v>987</v>
      </c>
      <c r="KLC53" s="284">
        <v>90000000</v>
      </c>
      <c r="KLD53" s="285" t="s">
        <v>150</v>
      </c>
      <c r="KLE53" s="286" t="s">
        <v>933</v>
      </c>
      <c r="KLF53" s="286" t="s">
        <v>984</v>
      </c>
      <c r="KLG53" s="285" t="s">
        <v>985</v>
      </c>
      <c r="KLH53" s="285" t="s">
        <v>986</v>
      </c>
      <c r="KLI53" s="294" t="s">
        <v>982</v>
      </c>
      <c r="KLJ53" s="294" t="s">
        <v>987</v>
      </c>
      <c r="KLK53" s="284">
        <v>90000000</v>
      </c>
      <c r="KLL53" s="285" t="s">
        <v>150</v>
      </c>
      <c r="KLM53" s="286" t="s">
        <v>933</v>
      </c>
      <c r="KLN53" s="286" t="s">
        <v>984</v>
      </c>
      <c r="KLO53" s="285" t="s">
        <v>985</v>
      </c>
      <c r="KLP53" s="285" t="s">
        <v>986</v>
      </c>
      <c r="KLQ53" s="294" t="s">
        <v>982</v>
      </c>
      <c r="KLR53" s="294" t="s">
        <v>987</v>
      </c>
      <c r="KLS53" s="284">
        <v>90000000</v>
      </c>
      <c r="KLT53" s="285" t="s">
        <v>150</v>
      </c>
      <c r="KLU53" s="286" t="s">
        <v>933</v>
      </c>
      <c r="KLV53" s="286" t="s">
        <v>984</v>
      </c>
      <c r="KLW53" s="285" t="s">
        <v>985</v>
      </c>
      <c r="KLX53" s="285" t="s">
        <v>986</v>
      </c>
      <c r="KLY53" s="294" t="s">
        <v>982</v>
      </c>
      <c r="KLZ53" s="294" t="s">
        <v>987</v>
      </c>
      <c r="KMA53" s="284">
        <v>90000000</v>
      </c>
      <c r="KMB53" s="285" t="s">
        <v>150</v>
      </c>
      <c r="KMC53" s="286" t="s">
        <v>933</v>
      </c>
      <c r="KMD53" s="286" t="s">
        <v>984</v>
      </c>
      <c r="KME53" s="285" t="s">
        <v>985</v>
      </c>
      <c r="KMF53" s="285" t="s">
        <v>986</v>
      </c>
      <c r="KMG53" s="294" t="s">
        <v>982</v>
      </c>
      <c r="KMH53" s="294" t="s">
        <v>987</v>
      </c>
      <c r="KMI53" s="284">
        <v>90000000</v>
      </c>
      <c r="KMJ53" s="285" t="s">
        <v>150</v>
      </c>
      <c r="KMK53" s="286" t="s">
        <v>933</v>
      </c>
      <c r="KML53" s="286" t="s">
        <v>984</v>
      </c>
      <c r="KMM53" s="285" t="s">
        <v>985</v>
      </c>
      <c r="KMN53" s="285" t="s">
        <v>986</v>
      </c>
      <c r="KMO53" s="294" t="s">
        <v>982</v>
      </c>
      <c r="KMP53" s="294" t="s">
        <v>987</v>
      </c>
      <c r="KMQ53" s="284">
        <v>90000000</v>
      </c>
      <c r="KMR53" s="285" t="s">
        <v>150</v>
      </c>
      <c r="KMS53" s="286" t="s">
        <v>933</v>
      </c>
      <c r="KMT53" s="286" t="s">
        <v>984</v>
      </c>
      <c r="KMU53" s="285" t="s">
        <v>985</v>
      </c>
      <c r="KMV53" s="285" t="s">
        <v>986</v>
      </c>
      <c r="KMW53" s="294" t="s">
        <v>982</v>
      </c>
      <c r="KMX53" s="294" t="s">
        <v>987</v>
      </c>
      <c r="KMY53" s="284">
        <v>90000000</v>
      </c>
      <c r="KMZ53" s="285" t="s">
        <v>150</v>
      </c>
      <c r="KNA53" s="286" t="s">
        <v>933</v>
      </c>
      <c r="KNB53" s="286" t="s">
        <v>984</v>
      </c>
      <c r="KNC53" s="285" t="s">
        <v>985</v>
      </c>
      <c r="KND53" s="285" t="s">
        <v>986</v>
      </c>
      <c r="KNE53" s="294" t="s">
        <v>982</v>
      </c>
      <c r="KNF53" s="294" t="s">
        <v>987</v>
      </c>
      <c r="KNG53" s="284">
        <v>90000000</v>
      </c>
      <c r="KNH53" s="285" t="s">
        <v>150</v>
      </c>
      <c r="KNI53" s="286" t="s">
        <v>933</v>
      </c>
      <c r="KNJ53" s="286" t="s">
        <v>984</v>
      </c>
      <c r="KNK53" s="285" t="s">
        <v>985</v>
      </c>
      <c r="KNL53" s="285" t="s">
        <v>986</v>
      </c>
      <c r="KNM53" s="294" t="s">
        <v>982</v>
      </c>
      <c r="KNN53" s="294" t="s">
        <v>987</v>
      </c>
      <c r="KNO53" s="284">
        <v>90000000</v>
      </c>
      <c r="KNP53" s="285" t="s">
        <v>150</v>
      </c>
      <c r="KNQ53" s="286" t="s">
        <v>933</v>
      </c>
      <c r="KNR53" s="286" t="s">
        <v>984</v>
      </c>
      <c r="KNS53" s="285" t="s">
        <v>985</v>
      </c>
      <c r="KNT53" s="285" t="s">
        <v>986</v>
      </c>
      <c r="KNU53" s="294" t="s">
        <v>982</v>
      </c>
      <c r="KNV53" s="294" t="s">
        <v>987</v>
      </c>
      <c r="KNW53" s="284">
        <v>90000000</v>
      </c>
      <c r="KNX53" s="285" t="s">
        <v>150</v>
      </c>
      <c r="KNY53" s="286" t="s">
        <v>933</v>
      </c>
      <c r="KNZ53" s="286" t="s">
        <v>984</v>
      </c>
      <c r="KOA53" s="285" t="s">
        <v>985</v>
      </c>
      <c r="KOB53" s="285" t="s">
        <v>986</v>
      </c>
      <c r="KOC53" s="294" t="s">
        <v>982</v>
      </c>
      <c r="KOD53" s="294" t="s">
        <v>987</v>
      </c>
      <c r="KOE53" s="284">
        <v>90000000</v>
      </c>
      <c r="KOF53" s="285" t="s">
        <v>150</v>
      </c>
      <c r="KOG53" s="286" t="s">
        <v>933</v>
      </c>
      <c r="KOH53" s="286" t="s">
        <v>984</v>
      </c>
      <c r="KOI53" s="285" t="s">
        <v>985</v>
      </c>
      <c r="KOJ53" s="285" t="s">
        <v>986</v>
      </c>
      <c r="KOK53" s="294" t="s">
        <v>982</v>
      </c>
      <c r="KOL53" s="294" t="s">
        <v>987</v>
      </c>
      <c r="KOM53" s="284">
        <v>90000000</v>
      </c>
      <c r="KON53" s="285" t="s">
        <v>150</v>
      </c>
      <c r="KOO53" s="286" t="s">
        <v>933</v>
      </c>
      <c r="KOP53" s="286" t="s">
        <v>984</v>
      </c>
      <c r="KOQ53" s="285" t="s">
        <v>985</v>
      </c>
      <c r="KOR53" s="285" t="s">
        <v>986</v>
      </c>
      <c r="KOS53" s="294" t="s">
        <v>982</v>
      </c>
      <c r="KOT53" s="294" t="s">
        <v>987</v>
      </c>
      <c r="KOU53" s="284">
        <v>90000000</v>
      </c>
      <c r="KOV53" s="285" t="s">
        <v>150</v>
      </c>
      <c r="KOW53" s="286" t="s">
        <v>933</v>
      </c>
      <c r="KOX53" s="286" t="s">
        <v>984</v>
      </c>
      <c r="KOY53" s="285" t="s">
        <v>985</v>
      </c>
      <c r="KOZ53" s="285" t="s">
        <v>986</v>
      </c>
      <c r="KPA53" s="294" t="s">
        <v>982</v>
      </c>
      <c r="KPB53" s="294" t="s">
        <v>987</v>
      </c>
      <c r="KPC53" s="284">
        <v>90000000</v>
      </c>
      <c r="KPD53" s="285" t="s">
        <v>150</v>
      </c>
      <c r="KPE53" s="286" t="s">
        <v>933</v>
      </c>
      <c r="KPF53" s="286" t="s">
        <v>984</v>
      </c>
      <c r="KPG53" s="285" t="s">
        <v>985</v>
      </c>
      <c r="KPH53" s="285" t="s">
        <v>986</v>
      </c>
      <c r="KPI53" s="294" t="s">
        <v>982</v>
      </c>
      <c r="KPJ53" s="294" t="s">
        <v>987</v>
      </c>
      <c r="KPK53" s="284">
        <v>90000000</v>
      </c>
      <c r="KPL53" s="285" t="s">
        <v>150</v>
      </c>
      <c r="KPM53" s="286" t="s">
        <v>933</v>
      </c>
      <c r="KPN53" s="286" t="s">
        <v>984</v>
      </c>
      <c r="KPO53" s="285" t="s">
        <v>985</v>
      </c>
      <c r="KPP53" s="285" t="s">
        <v>986</v>
      </c>
      <c r="KPQ53" s="294" t="s">
        <v>982</v>
      </c>
      <c r="KPR53" s="294" t="s">
        <v>987</v>
      </c>
      <c r="KPS53" s="284">
        <v>90000000</v>
      </c>
      <c r="KPT53" s="285" t="s">
        <v>150</v>
      </c>
      <c r="KPU53" s="286" t="s">
        <v>933</v>
      </c>
      <c r="KPV53" s="286" t="s">
        <v>984</v>
      </c>
      <c r="KPW53" s="285" t="s">
        <v>985</v>
      </c>
      <c r="KPX53" s="285" t="s">
        <v>986</v>
      </c>
      <c r="KPY53" s="294" t="s">
        <v>982</v>
      </c>
      <c r="KPZ53" s="294" t="s">
        <v>987</v>
      </c>
      <c r="KQA53" s="284">
        <v>90000000</v>
      </c>
      <c r="KQB53" s="285" t="s">
        <v>150</v>
      </c>
      <c r="KQC53" s="286" t="s">
        <v>933</v>
      </c>
      <c r="KQD53" s="286" t="s">
        <v>984</v>
      </c>
      <c r="KQE53" s="285" t="s">
        <v>985</v>
      </c>
      <c r="KQF53" s="285" t="s">
        <v>986</v>
      </c>
      <c r="KQG53" s="294" t="s">
        <v>982</v>
      </c>
      <c r="KQH53" s="294" t="s">
        <v>987</v>
      </c>
      <c r="KQI53" s="284">
        <v>90000000</v>
      </c>
      <c r="KQJ53" s="285" t="s">
        <v>150</v>
      </c>
      <c r="KQK53" s="286" t="s">
        <v>933</v>
      </c>
      <c r="KQL53" s="286" t="s">
        <v>984</v>
      </c>
      <c r="KQM53" s="285" t="s">
        <v>985</v>
      </c>
      <c r="KQN53" s="285" t="s">
        <v>986</v>
      </c>
      <c r="KQO53" s="294" t="s">
        <v>982</v>
      </c>
      <c r="KQP53" s="294" t="s">
        <v>987</v>
      </c>
      <c r="KQQ53" s="284">
        <v>90000000</v>
      </c>
      <c r="KQR53" s="285" t="s">
        <v>150</v>
      </c>
      <c r="KQS53" s="286" t="s">
        <v>933</v>
      </c>
      <c r="KQT53" s="286" t="s">
        <v>984</v>
      </c>
      <c r="KQU53" s="285" t="s">
        <v>985</v>
      </c>
      <c r="KQV53" s="285" t="s">
        <v>986</v>
      </c>
      <c r="KQW53" s="294" t="s">
        <v>982</v>
      </c>
      <c r="KQX53" s="294" t="s">
        <v>987</v>
      </c>
      <c r="KQY53" s="284">
        <v>90000000</v>
      </c>
      <c r="KQZ53" s="285" t="s">
        <v>150</v>
      </c>
      <c r="KRA53" s="286" t="s">
        <v>933</v>
      </c>
      <c r="KRB53" s="286" t="s">
        <v>984</v>
      </c>
      <c r="KRC53" s="285" t="s">
        <v>985</v>
      </c>
      <c r="KRD53" s="285" t="s">
        <v>986</v>
      </c>
      <c r="KRE53" s="294" t="s">
        <v>982</v>
      </c>
      <c r="KRF53" s="294" t="s">
        <v>987</v>
      </c>
      <c r="KRG53" s="284">
        <v>90000000</v>
      </c>
      <c r="KRH53" s="285" t="s">
        <v>150</v>
      </c>
      <c r="KRI53" s="286" t="s">
        <v>933</v>
      </c>
      <c r="KRJ53" s="286" t="s">
        <v>984</v>
      </c>
      <c r="KRK53" s="285" t="s">
        <v>985</v>
      </c>
      <c r="KRL53" s="285" t="s">
        <v>986</v>
      </c>
      <c r="KRM53" s="294" t="s">
        <v>982</v>
      </c>
      <c r="KRN53" s="294" t="s">
        <v>987</v>
      </c>
      <c r="KRO53" s="284">
        <v>90000000</v>
      </c>
      <c r="KRP53" s="285" t="s">
        <v>150</v>
      </c>
      <c r="KRQ53" s="286" t="s">
        <v>933</v>
      </c>
      <c r="KRR53" s="286" t="s">
        <v>984</v>
      </c>
      <c r="KRS53" s="285" t="s">
        <v>985</v>
      </c>
      <c r="KRT53" s="285" t="s">
        <v>986</v>
      </c>
      <c r="KRU53" s="294" t="s">
        <v>982</v>
      </c>
      <c r="KRV53" s="294" t="s">
        <v>987</v>
      </c>
      <c r="KRW53" s="284">
        <v>90000000</v>
      </c>
      <c r="KRX53" s="285" t="s">
        <v>150</v>
      </c>
      <c r="KRY53" s="286" t="s">
        <v>933</v>
      </c>
      <c r="KRZ53" s="286" t="s">
        <v>984</v>
      </c>
      <c r="KSA53" s="285" t="s">
        <v>985</v>
      </c>
      <c r="KSB53" s="285" t="s">
        <v>986</v>
      </c>
      <c r="KSC53" s="294" t="s">
        <v>982</v>
      </c>
      <c r="KSD53" s="294" t="s">
        <v>987</v>
      </c>
      <c r="KSE53" s="284">
        <v>90000000</v>
      </c>
      <c r="KSF53" s="285" t="s">
        <v>150</v>
      </c>
      <c r="KSG53" s="286" t="s">
        <v>933</v>
      </c>
      <c r="KSH53" s="286" t="s">
        <v>984</v>
      </c>
      <c r="KSI53" s="285" t="s">
        <v>985</v>
      </c>
      <c r="KSJ53" s="285" t="s">
        <v>986</v>
      </c>
      <c r="KSK53" s="294" t="s">
        <v>982</v>
      </c>
      <c r="KSL53" s="294" t="s">
        <v>987</v>
      </c>
      <c r="KSM53" s="284">
        <v>90000000</v>
      </c>
      <c r="KSN53" s="285" t="s">
        <v>150</v>
      </c>
      <c r="KSO53" s="286" t="s">
        <v>933</v>
      </c>
      <c r="KSP53" s="286" t="s">
        <v>984</v>
      </c>
      <c r="KSQ53" s="285" t="s">
        <v>985</v>
      </c>
      <c r="KSR53" s="285" t="s">
        <v>986</v>
      </c>
      <c r="KSS53" s="294" t="s">
        <v>982</v>
      </c>
      <c r="KST53" s="294" t="s">
        <v>987</v>
      </c>
      <c r="KSU53" s="284">
        <v>90000000</v>
      </c>
      <c r="KSV53" s="285" t="s">
        <v>150</v>
      </c>
      <c r="KSW53" s="286" t="s">
        <v>933</v>
      </c>
      <c r="KSX53" s="286" t="s">
        <v>984</v>
      </c>
      <c r="KSY53" s="285" t="s">
        <v>985</v>
      </c>
      <c r="KSZ53" s="285" t="s">
        <v>986</v>
      </c>
      <c r="KTA53" s="294" t="s">
        <v>982</v>
      </c>
      <c r="KTB53" s="294" t="s">
        <v>987</v>
      </c>
      <c r="KTC53" s="284">
        <v>90000000</v>
      </c>
      <c r="KTD53" s="285" t="s">
        <v>150</v>
      </c>
      <c r="KTE53" s="286" t="s">
        <v>933</v>
      </c>
      <c r="KTF53" s="286" t="s">
        <v>984</v>
      </c>
      <c r="KTG53" s="285" t="s">
        <v>985</v>
      </c>
      <c r="KTH53" s="285" t="s">
        <v>986</v>
      </c>
      <c r="KTI53" s="294" t="s">
        <v>982</v>
      </c>
      <c r="KTJ53" s="294" t="s">
        <v>987</v>
      </c>
      <c r="KTK53" s="284">
        <v>90000000</v>
      </c>
      <c r="KTL53" s="285" t="s">
        <v>150</v>
      </c>
      <c r="KTM53" s="286" t="s">
        <v>933</v>
      </c>
      <c r="KTN53" s="286" t="s">
        <v>984</v>
      </c>
      <c r="KTO53" s="285" t="s">
        <v>985</v>
      </c>
      <c r="KTP53" s="285" t="s">
        <v>986</v>
      </c>
      <c r="KTQ53" s="294" t="s">
        <v>982</v>
      </c>
      <c r="KTR53" s="294" t="s">
        <v>987</v>
      </c>
      <c r="KTS53" s="284">
        <v>90000000</v>
      </c>
      <c r="KTT53" s="285" t="s">
        <v>150</v>
      </c>
      <c r="KTU53" s="286" t="s">
        <v>933</v>
      </c>
      <c r="KTV53" s="286" t="s">
        <v>984</v>
      </c>
      <c r="KTW53" s="285" t="s">
        <v>985</v>
      </c>
      <c r="KTX53" s="285" t="s">
        <v>986</v>
      </c>
      <c r="KTY53" s="294" t="s">
        <v>982</v>
      </c>
      <c r="KTZ53" s="294" t="s">
        <v>987</v>
      </c>
      <c r="KUA53" s="284">
        <v>90000000</v>
      </c>
      <c r="KUB53" s="285" t="s">
        <v>150</v>
      </c>
      <c r="KUC53" s="286" t="s">
        <v>933</v>
      </c>
      <c r="KUD53" s="286" t="s">
        <v>984</v>
      </c>
      <c r="KUE53" s="285" t="s">
        <v>985</v>
      </c>
      <c r="KUF53" s="285" t="s">
        <v>986</v>
      </c>
      <c r="KUG53" s="294" t="s">
        <v>982</v>
      </c>
      <c r="KUH53" s="294" t="s">
        <v>987</v>
      </c>
      <c r="KUI53" s="284">
        <v>90000000</v>
      </c>
      <c r="KUJ53" s="285" t="s">
        <v>150</v>
      </c>
      <c r="KUK53" s="286" t="s">
        <v>933</v>
      </c>
      <c r="KUL53" s="286" t="s">
        <v>984</v>
      </c>
      <c r="KUM53" s="285" t="s">
        <v>985</v>
      </c>
      <c r="KUN53" s="285" t="s">
        <v>986</v>
      </c>
      <c r="KUO53" s="294" t="s">
        <v>982</v>
      </c>
      <c r="KUP53" s="294" t="s">
        <v>987</v>
      </c>
      <c r="KUQ53" s="284">
        <v>90000000</v>
      </c>
      <c r="KUR53" s="285" t="s">
        <v>150</v>
      </c>
      <c r="KUS53" s="286" t="s">
        <v>933</v>
      </c>
      <c r="KUT53" s="286" t="s">
        <v>984</v>
      </c>
      <c r="KUU53" s="285" t="s">
        <v>985</v>
      </c>
      <c r="KUV53" s="285" t="s">
        <v>986</v>
      </c>
      <c r="KUW53" s="294" t="s">
        <v>982</v>
      </c>
      <c r="KUX53" s="294" t="s">
        <v>987</v>
      </c>
      <c r="KUY53" s="284">
        <v>90000000</v>
      </c>
      <c r="KUZ53" s="285" t="s">
        <v>150</v>
      </c>
      <c r="KVA53" s="286" t="s">
        <v>933</v>
      </c>
      <c r="KVB53" s="286" t="s">
        <v>984</v>
      </c>
      <c r="KVC53" s="285" t="s">
        <v>985</v>
      </c>
      <c r="KVD53" s="285" t="s">
        <v>986</v>
      </c>
      <c r="KVE53" s="294" t="s">
        <v>982</v>
      </c>
      <c r="KVF53" s="294" t="s">
        <v>987</v>
      </c>
      <c r="KVG53" s="284">
        <v>90000000</v>
      </c>
      <c r="KVH53" s="285" t="s">
        <v>150</v>
      </c>
      <c r="KVI53" s="286" t="s">
        <v>933</v>
      </c>
      <c r="KVJ53" s="286" t="s">
        <v>984</v>
      </c>
      <c r="KVK53" s="285" t="s">
        <v>985</v>
      </c>
      <c r="KVL53" s="285" t="s">
        <v>986</v>
      </c>
      <c r="KVM53" s="294" t="s">
        <v>982</v>
      </c>
      <c r="KVN53" s="294" t="s">
        <v>987</v>
      </c>
      <c r="KVO53" s="284">
        <v>90000000</v>
      </c>
      <c r="KVP53" s="285" t="s">
        <v>150</v>
      </c>
      <c r="KVQ53" s="286" t="s">
        <v>933</v>
      </c>
      <c r="KVR53" s="286" t="s">
        <v>984</v>
      </c>
      <c r="KVS53" s="285" t="s">
        <v>985</v>
      </c>
      <c r="KVT53" s="285" t="s">
        <v>986</v>
      </c>
      <c r="KVU53" s="294" t="s">
        <v>982</v>
      </c>
      <c r="KVV53" s="294" t="s">
        <v>987</v>
      </c>
      <c r="KVW53" s="284">
        <v>90000000</v>
      </c>
      <c r="KVX53" s="285" t="s">
        <v>150</v>
      </c>
      <c r="KVY53" s="286" t="s">
        <v>933</v>
      </c>
      <c r="KVZ53" s="286" t="s">
        <v>984</v>
      </c>
      <c r="KWA53" s="285" t="s">
        <v>985</v>
      </c>
      <c r="KWB53" s="285" t="s">
        <v>986</v>
      </c>
      <c r="KWC53" s="294" t="s">
        <v>982</v>
      </c>
      <c r="KWD53" s="294" t="s">
        <v>987</v>
      </c>
      <c r="KWE53" s="284">
        <v>90000000</v>
      </c>
      <c r="KWF53" s="285" t="s">
        <v>150</v>
      </c>
      <c r="KWG53" s="286" t="s">
        <v>933</v>
      </c>
      <c r="KWH53" s="286" t="s">
        <v>984</v>
      </c>
      <c r="KWI53" s="285" t="s">
        <v>985</v>
      </c>
      <c r="KWJ53" s="285" t="s">
        <v>986</v>
      </c>
      <c r="KWK53" s="294" t="s">
        <v>982</v>
      </c>
      <c r="KWL53" s="294" t="s">
        <v>987</v>
      </c>
      <c r="KWM53" s="284">
        <v>90000000</v>
      </c>
      <c r="KWN53" s="285" t="s">
        <v>150</v>
      </c>
      <c r="KWO53" s="286" t="s">
        <v>933</v>
      </c>
      <c r="KWP53" s="286" t="s">
        <v>984</v>
      </c>
      <c r="KWQ53" s="285" t="s">
        <v>985</v>
      </c>
      <c r="KWR53" s="285" t="s">
        <v>986</v>
      </c>
      <c r="KWS53" s="294" t="s">
        <v>982</v>
      </c>
      <c r="KWT53" s="294" t="s">
        <v>987</v>
      </c>
      <c r="KWU53" s="284">
        <v>90000000</v>
      </c>
      <c r="KWV53" s="285" t="s">
        <v>150</v>
      </c>
      <c r="KWW53" s="286" t="s">
        <v>933</v>
      </c>
      <c r="KWX53" s="286" t="s">
        <v>984</v>
      </c>
      <c r="KWY53" s="285" t="s">
        <v>985</v>
      </c>
      <c r="KWZ53" s="285" t="s">
        <v>986</v>
      </c>
      <c r="KXA53" s="294" t="s">
        <v>982</v>
      </c>
      <c r="KXB53" s="294" t="s">
        <v>987</v>
      </c>
      <c r="KXC53" s="284">
        <v>90000000</v>
      </c>
      <c r="KXD53" s="285" t="s">
        <v>150</v>
      </c>
      <c r="KXE53" s="286" t="s">
        <v>933</v>
      </c>
      <c r="KXF53" s="286" t="s">
        <v>984</v>
      </c>
      <c r="KXG53" s="285" t="s">
        <v>985</v>
      </c>
      <c r="KXH53" s="285" t="s">
        <v>986</v>
      </c>
      <c r="KXI53" s="294" t="s">
        <v>982</v>
      </c>
      <c r="KXJ53" s="294" t="s">
        <v>987</v>
      </c>
      <c r="KXK53" s="284">
        <v>90000000</v>
      </c>
      <c r="KXL53" s="285" t="s">
        <v>150</v>
      </c>
      <c r="KXM53" s="286" t="s">
        <v>933</v>
      </c>
      <c r="KXN53" s="286" t="s">
        <v>984</v>
      </c>
      <c r="KXO53" s="285" t="s">
        <v>985</v>
      </c>
      <c r="KXP53" s="285" t="s">
        <v>986</v>
      </c>
      <c r="KXQ53" s="294" t="s">
        <v>982</v>
      </c>
      <c r="KXR53" s="294" t="s">
        <v>987</v>
      </c>
      <c r="KXS53" s="284">
        <v>90000000</v>
      </c>
      <c r="KXT53" s="285" t="s">
        <v>150</v>
      </c>
      <c r="KXU53" s="286" t="s">
        <v>933</v>
      </c>
      <c r="KXV53" s="286" t="s">
        <v>984</v>
      </c>
      <c r="KXW53" s="285" t="s">
        <v>985</v>
      </c>
      <c r="KXX53" s="285" t="s">
        <v>986</v>
      </c>
      <c r="KXY53" s="294" t="s">
        <v>982</v>
      </c>
      <c r="KXZ53" s="294" t="s">
        <v>987</v>
      </c>
      <c r="KYA53" s="284">
        <v>90000000</v>
      </c>
      <c r="KYB53" s="285" t="s">
        <v>150</v>
      </c>
      <c r="KYC53" s="286" t="s">
        <v>933</v>
      </c>
      <c r="KYD53" s="286" t="s">
        <v>984</v>
      </c>
      <c r="KYE53" s="285" t="s">
        <v>985</v>
      </c>
      <c r="KYF53" s="285" t="s">
        <v>986</v>
      </c>
      <c r="KYG53" s="294" t="s">
        <v>982</v>
      </c>
      <c r="KYH53" s="294" t="s">
        <v>987</v>
      </c>
      <c r="KYI53" s="284">
        <v>90000000</v>
      </c>
      <c r="KYJ53" s="285" t="s">
        <v>150</v>
      </c>
      <c r="KYK53" s="286" t="s">
        <v>933</v>
      </c>
      <c r="KYL53" s="286" t="s">
        <v>984</v>
      </c>
      <c r="KYM53" s="285" t="s">
        <v>985</v>
      </c>
      <c r="KYN53" s="285" t="s">
        <v>986</v>
      </c>
      <c r="KYO53" s="294" t="s">
        <v>982</v>
      </c>
      <c r="KYP53" s="294" t="s">
        <v>987</v>
      </c>
      <c r="KYQ53" s="284">
        <v>90000000</v>
      </c>
      <c r="KYR53" s="285" t="s">
        <v>150</v>
      </c>
      <c r="KYS53" s="286" t="s">
        <v>933</v>
      </c>
      <c r="KYT53" s="286" t="s">
        <v>984</v>
      </c>
      <c r="KYU53" s="285" t="s">
        <v>985</v>
      </c>
      <c r="KYV53" s="285" t="s">
        <v>986</v>
      </c>
      <c r="KYW53" s="294" t="s">
        <v>982</v>
      </c>
      <c r="KYX53" s="294" t="s">
        <v>987</v>
      </c>
      <c r="KYY53" s="284">
        <v>90000000</v>
      </c>
      <c r="KYZ53" s="285" t="s">
        <v>150</v>
      </c>
      <c r="KZA53" s="286" t="s">
        <v>933</v>
      </c>
      <c r="KZB53" s="286" t="s">
        <v>984</v>
      </c>
      <c r="KZC53" s="285" t="s">
        <v>985</v>
      </c>
      <c r="KZD53" s="285" t="s">
        <v>986</v>
      </c>
      <c r="KZE53" s="294" t="s">
        <v>982</v>
      </c>
      <c r="KZF53" s="294" t="s">
        <v>987</v>
      </c>
      <c r="KZG53" s="284">
        <v>90000000</v>
      </c>
      <c r="KZH53" s="285" t="s">
        <v>150</v>
      </c>
      <c r="KZI53" s="286" t="s">
        <v>933</v>
      </c>
      <c r="KZJ53" s="286" t="s">
        <v>984</v>
      </c>
      <c r="KZK53" s="285" t="s">
        <v>985</v>
      </c>
      <c r="KZL53" s="285" t="s">
        <v>986</v>
      </c>
      <c r="KZM53" s="294" t="s">
        <v>982</v>
      </c>
      <c r="KZN53" s="294" t="s">
        <v>987</v>
      </c>
      <c r="KZO53" s="284">
        <v>90000000</v>
      </c>
      <c r="KZP53" s="285" t="s">
        <v>150</v>
      </c>
      <c r="KZQ53" s="286" t="s">
        <v>933</v>
      </c>
      <c r="KZR53" s="286" t="s">
        <v>984</v>
      </c>
      <c r="KZS53" s="285" t="s">
        <v>985</v>
      </c>
      <c r="KZT53" s="285" t="s">
        <v>986</v>
      </c>
      <c r="KZU53" s="294" t="s">
        <v>982</v>
      </c>
      <c r="KZV53" s="294" t="s">
        <v>987</v>
      </c>
      <c r="KZW53" s="284">
        <v>90000000</v>
      </c>
      <c r="KZX53" s="285" t="s">
        <v>150</v>
      </c>
      <c r="KZY53" s="286" t="s">
        <v>933</v>
      </c>
      <c r="KZZ53" s="286" t="s">
        <v>984</v>
      </c>
      <c r="LAA53" s="285" t="s">
        <v>985</v>
      </c>
      <c r="LAB53" s="285" t="s">
        <v>986</v>
      </c>
      <c r="LAC53" s="294" t="s">
        <v>982</v>
      </c>
      <c r="LAD53" s="294" t="s">
        <v>987</v>
      </c>
      <c r="LAE53" s="284">
        <v>90000000</v>
      </c>
      <c r="LAF53" s="285" t="s">
        <v>150</v>
      </c>
      <c r="LAG53" s="286" t="s">
        <v>933</v>
      </c>
      <c r="LAH53" s="286" t="s">
        <v>984</v>
      </c>
      <c r="LAI53" s="285" t="s">
        <v>985</v>
      </c>
      <c r="LAJ53" s="285" t="s">
        <v>986</v>
      </c>
      <c r="LAK53" s="294" t="s">
        <v>982</v>
      </c>
      <c r="LAL53" s="294" t="s">
        <v>987</v>
      </c>
      <c r="LAM53" s="284">
        <v>90000000</v>
      </c>
      <c r="LAN53" s="285" t="s">
        <v>150</v>
      </c>
      <c r="LAO53" s="286" t="s">
        <v>933</v>
      </c>
      <c r="LAP53" s="286" t="s">
        <v>984</v>
      </c>
      <c r="LAQ53" s="285" t="s">
        <v>985</v>
      </c>
      <c r="LAR53" s="285" t="s">
        <v>986</v>
      </c>
      <c r="LAS53" s="294" t="s">
        <v>982</v>
      </c>
      <c r="LAT53" s="294" t="s">
        <v>987</v>
      </c>
      <c r="LAU53" s="284">
        <v>90000000</v>
      </c>
      <c r="LAV53" s="285" t="s">
        <v>150</v>
      </c>
      <c r="LAW53" s="286" t="s">
        <v>933</v>
      </c>
      <c r="LAX53" s="286" t="s">
        <v>984</v>
      </c>
      <c r="LAY53" s="285" t="s">
        <v>985</v>
      </c>
      <c r="LAZ53" s="285" t="s">
        <v>986</v>
      </c>
      <c r="LBA53" s="294" t="s">
        <v>982</v>
      </c>
      <c r="LBB53" s="294" t="s">
        <v>987</v>
      </c>
      <c r="LBC53" s="284">
        <v>90000000</v>
      </c>
      <c r="LBD53" s="285" t="s">
        <v>150</v>
      </c>
      <c r="LBE53" s="286" t="s">
        <v>933</v>
      </c>
      <c r="LBF53" s="286" t="s">
        <v>984</v>
      </c>
      <c r="LBG53" s="285" t="s">
        <v>985</v>
      </c>
      <c r="LBH53" s="285" t="s">
        <v>986</v>
      </c>
      <c r="LBI53" s="294" t="s">
        <v>982</v>
      </c>
      <c r="LBJ53" s="294" t="s">
        <v>987</v>
      </c>
      <c r="LBK53" s="284">
        <v>90000000</v>
      </c>
      <c r="LBL53" s="285" t="s">
        <v>150</v>
      </c>
      <c r="LBM53" s="286" t="s">
        <v>933</v>
      </c>
      <c r="LBN53" s="286" t="s">
        <v>984</v>
      </c>
      <c r="LBO53" s="285" t="s">
        <v>985</v>
      </c>
      <c r="LBP53" s="285" t="s">
        <v>986</v>
      </c>
      <c r="LBQ53" s="294" t="s">
        <v>982</v>
      </c>
      <c r="LBR53" s="294" t="s">
        <v>987</v>
      </c>
      <c r="LBS53" s="284">
        <v>90000000</v>
      </c>
      <c r="LBT53" s="285" t="s">
        <v>150</v>
      </c>
      <c r="LBU53" s="286" t="s">
        <v>933</v>
      </c>
      <c r="LBV53" s="286" t="s">
        <v>984</v>
      </c>
      <c r="LBW53" s="285" t="s">
        <v>985</v>
      </c>
      <c r="LBX53" s="285" t="s">
        <v>986</v>
      </c>
      <c r="LBY53" s="294" t="s">
        <v>982</v>
      </c>
      <c r="LBZ53" s="294" t="s">
        <v>987</v>
      </c>
      <c r="LCA53" s="284">
        <v>90000000</v>
      </c>
      <c r="LCB53" s="285" t="s">
        <v>150</v>
      </c>
      <c r="LCC53" s="286" t="s">
        <v>933</v>
      </c>
      <c r="LCD53" s="286" t="s">
        <v>984</v>
      </c>
      <c r="LCE53" s="285" t="s">
        <v>985</v>
      </c>
      <c r="LCF53" s="285" t="s">
        <v>986</v>
      </c>
      <c r="LCG53" s="294" t="s">
        <v>982</v>
      </c>
      <c r="LCH53" s="294" t="s">
        <v>987</v>
      </c>
      <c r="LCI53" s="284">
        <v>90000000</v>
      </c>
      <c r="LCJ53" s="285" t="s">
        <v>150</v>
      </c>
      <c r="LCK53" s="286" t="s">
        <v>933</v>
      </c>
      <c r="LCL53" s="286" t="s">
        <v>984</v>
      </c>
      <c r="LCM53" s="285" t="s">
        <v>985</v>
      </c>
      <c r="LCN53" s="285" t="s">
        <v>986</v>
      </c>
      <c r="LCO53" s="294" t="s">
        <v>982</v>
      </c>
      <c r="LCP53" s="294" t="s">
        <v>987</v>
      </c>
      <c r="LCQ53" s="284">
        <v>90000000</v>
      </c>
      <c r="LCR53" s="285" t="s">
        <v>150</v>
      </c>
      <c r="LCS53" s="286" t="s">
        <v>933</v>
      </c>
      <c r="LCT53" s="286" t="s">
        <v>984</v>
      </c>
      <c r="LCU53" s="285" t="s">
        <v>985</v>
      </c>
      <c r="LCV53" s="285" t="s">
        <v>986</v>
      </c>
      <c r="LCW53" s="294" t="s">
        <v>982</v>
      </c>
      <c r="LCX53" s="294" t="s">
        <v>987</v>
      </c>
      <c r="LCY53" s="284">
        <v>90000000</v>
      </c>
      <c r="LCZ53" s="285" t="s">
        <v>150</v>
      </c>
      <c r="LDA53" s="286" t="s">
        <v>933</v>
      </c>
      <c r="LDB53" s="286" t="s">
        <v>984</v>
      </c>
      <c r="LDC53" s="285" t="s">
        <v>985</v>
      </c>
      <c r="LDD53" s="285" t="s">
        <v>986</v>
      </c>
      <c r="LDE53" s="294" t="s">
        <v>982</v>
      </c>
      <c r="LDF53" s="294" t="s">
        <v>987</v>
      </c>
      <c r="LDG53" s="284">
        <v>90000000</v>
      </c>
      <c r="LDH53" s="285" t="s">
        <v>150</v>
      </c>
      <c r="LDI53" s="286" t="s">
        <v>933</v>
      </c>
      <c r="LDJ53" s="286" t="s">
        <v>984</v>
      </c>
      <c r="LDK53" s="285" t="s">
        <v>985</v>
      </c>
      <c r="LDL53" s="285" t="s">
        <v>986</v>
      </c>
      <c r="LDM53" s="294" t="s">
        <v>982</v>
      </c>
      <c r="LDN53" s="294" t="s">
        <v>987</v>
      </c>
      <c r="LDO53" s="284">
        <v>90000000</v>
      </c>
      <c r="LDP53" s="285" t="s">
        <v>150</v>
      </c>
      <c r="LDQ53" s="286" t="s">
        <v>933</v>
      </c>
      <c r="LDR53" s="286" t="s">
        <v>984</v>
      </c>
      <c r="LDS53" s="285" t="s">
        <v>985</v>
      </c>
      <c r="LDT53" s="285" t="s">
        <v>986</v>
      </c>
      <c r="LDU53" s="294" t="s">
        <v>982</v>
      </c>
      <c r="LDV53" s="294" t="s">
        <v>987</v>
      </c>
      <c r="LDW53" s="284">
        <v>90000000</v>
      </c>
      <c r="LDX53" s="285" t="s">
        <v>150</v>
      </c>
      <c r="LDY53" s="286" t="s">
        <v>933</v>
      </c>
      <c r="LDZ53" s="286" t="s">
        <v>984</v>
      </c>
      <c r="LEA53" s="285" t="s">
        <v>985</v>
      </c>
      <c r="LEB53" s="285" t="s">
        <v>986</v>
      </c>
      <c r="LEC53" s="294" t="s">
        <v>982</v>
      </c>
      <c r="LED53" s="294" t="s">
        <v>987</v>
      </c>
      <c r="LEE53" s="284">
        <v>90000000</v>
      </c>
      <c r="LEF53" s="285" t="s">
        <v>150</v>
      </c>
      <c r="LEG53" s="286" t="s">
        <v>933</v>
      </c>
      <c r="LEH53" s="286" t="s">
        <v>984</v>
      </c>
      <c r="LEI53" s="285" t="s">
        <v>985</v>
      </c>
      <c r="LEJ53" s="285" t="s">
        <v>986</v>
      </c>
      <c r="LEK53" s="294" t="s">
        <v>982</v>
      </c>
      <c r="LEL53" s="294" t="s">
        <v>987</v>
      </c>
      <c r="LEM53" s="284">
        <v>90000000</v>
      </c>
      <c r="LEN53" s="285" t="s">
        <v>150</v>
      </c>
      <c r="LEO53" s="286" t="s">
        <v>933</v>
      </c>
      <c r="LEP53" s="286" t="s">
        <v>984</v>
      </c>
      <c r="LEQ53" s="285" t="s">
        <v>985</v>
      </c>
      <c r="LER53" s="285" t="s">
        <v>986</v>
      </c>
      <c r="LES53" s="294" t="s">
        <v>982</v>
      </c>
      <c r="LET53" s="294" t="s">
        <v>987</v>
      </c>
      <c r="LEU53" s="284">
        <v>90000000</v>
      </c>
      <c r="LEV53" s="285" t="s">
        <v>150</v>
      </c>
      <c r="LEW53" s="286" t="s">
        <v>933</v>
      </c>
      <c r="LEX53" s="286" t="s">
        <v>984</v>
      </c>
      <c r="LEY53" s="285" t="s">
        <v>985</v>
      </c>
      <c r="LEZ53" s="285" t="s">
        <v>986</v>
      </c>
      <c r="LFA53" s="294" t="s">
        <v>982</v>
      </c>
      <c r="LFB53" s="294" t="s">
        <v>987</v>
      </c>
      <c r="LFC53" s="284">
        <v>90000000</v>
      </c>
      <c r="LFD53" s="285" t="s">
        <v>150</v>
      </c>
      <c r="LFE53" s="286" t="s">
        <v>933</v>
      </c>
      <c r="LFF53" s="286" t="s">
        <v>984</v>
      </c>
      <c r="LFG53" s="285" t="s">
        <v>985</v>
      </c>
      <c r="LFH53" s="285" t="s">
        <v>986</v>
      </c>
      <c r="LFI53" s="294" t="s">
        <v>982</v>
      </c>
      <c r="LFJ53" s="294" t="s">
        <v>987</v>
      </c>
      <c r="LFK53" s="284">
        <v>90000000</v>
      </c>
      <c r="LFL53" s="285" t="s">
        <v>150</v>
      </c>
      <c r="LFM53" s="286" t="s">
        <v>933</v>
      </c>
      <c r="LFN53" s="286" t="s">
        <v>984</v>
      </c>
      <c r="LFO53" s="285" t="s">
        <v>985</v>
      </c>
      <c r="LFP53" s="285" t="s">
        <v>986</v>
      </c>
      <c r="LFQ53" s="294" t="s">
        <v>982</v>
      </c>
      <c r="LFR53" s="294" t="s">
        <v>987</v>
      </c>
      <c r="LFS53" s="284">
        <v>90000000</v>
      </c>
      <c r="LFT53" s="285" t="s">
        <v>150</v>
      </c>
      <c r="LFU53" s="286" t="s">
        <v>933</v>
      </c>
      <c r="LFV53" s="286" t="s">
        <v>984</v>
      </c>
      <c r="LFW53" s="285" t="s">
        <v>985</v>
      </c>
      <c r="LFX53" s="285" t="s">
        <v>986</v>
      </c>
      <c r="LFY53" s="294" t="s">
        <v>982</v>
      </c>
      <c r="LFZ53" s="294" t="s">
        <v>987</v>
      </c>
      <c r="LGA53" s="284">
        <v>90000000</v>
      </c>
      <c r="LGB53" s="285" t="s">
        <v>150</v>
      </c>
      <c r="LGC53" s="286" t="s">
        <v>933</v>
      </c>
      <c r="LGD53" s="286" t="s">
        <v>984</v>
      </c>
      <c r="LGE53" s="285" t="s">
        <v>985</v>
      </c>
      <c r="LGF53" s="285" t="s">
        <v>986</v>
      </c>
      <c r="LGG53" s="294" t="s">
        <v>982</v>
      </c>
      <c r="LGH53" s="294" t="s">
        <v>987</v>
      </c>
      <c r="LGI53" s="284">
        <v>90000000</v>
      </c>
      <c r="LGJ53" s="285" t="s">
        <v>150</v>
      </c>
      <c r="LGK53" s="286" t="s">
        <v>933</v>
      </c>
      <c r="LGL53" s="286" t="s">
        <v>984</v>
      </c>
      <c r="LGM53" s="285" t="s">
        <v>985</v>
      </c>
      <c r="LGN53" s="285" t="s">
        <v>986</v>
      </c>
      <c r="LGO53" s="294" t="s">
        <v>982</v>
      </c>
      <c r="LGP53" s="294" t="s">
        <v>987</v>
      </c>
      <c r="LGQ53" s="284">
        <v>90000000</v>
      </c>
      <c r="LGR53" s="285" t="s">
        <v>150</v>
      </c>
      <c r="LGS53" s="286" t="s">
        <v>933</v>
      </c>
      <c r="LGT53" s="286" t="s">
        <v>984</v>
      </c>
      <c r="LGU53" s="285" t="s">
        <v>985</v>
      </c>
      <c r="LGV53" s="285" t="s">
        <v>986</v>
      </c>
      <c r="LGW53" s="294" t="s">
        <v>982</v>
      </c>
      <c r="LGX53" s="294" t="s">
        <v>987</v>
      </c>
      <c r="LGY53" s="284">
        <v>90000000</v>
      </c>
      <c r="LGZ53" s="285" t="s">
        <v>150</v>
      </c>
      <c r="LHA53" s="286" t="s">
        <v>933</v>
      </c>
      <c r="LHB53" s="286" t="s">
        <v>984</v>
      </c>
      <c r="LHC53" s="285" t="s">
        <v>985</v>
      </c>
      <c r="LHD53" s="285" t="s">
        <v>986</v>
      </c>
      <c r="LHE53" s="294" t="s">
        <v>982</v>
      </c>
      <c r="LHF53" s="294" t="s">
        <v>987</v>
      </c>
      <c r="LHG53" s="284">
        <v>90000000</v>
      </c>
      <c r="LHH53" s="285" t="s">
        <v>150</v>
      </c>
      <c r="LHI53" s="286" t="s">
        <v>933</v>
      </c>
      <c r="LHJ53" s="286" t="s">
        <v>984</v>
      </c>
      <c r="LHK53" s="285" t="s">
        <v>985</v>
      </c>
      <c r="LHL53" s="285" t="s">
        <v>986</v>
      </c>
      <c r="LHM53" s="294" t="s">
        <v>982</v>
      </c>
      <c r="LHN53" s="294" t="s">
        <v>987</v>
      </c>
      <c r="LHO53" s="284">
        <v>90000000</v>
      </c>
      <c r="LHP53" s="285" t="s">
        <v>150</v>
      </c>
      <c r="LHQ53" s="286" t="s">
        <v>933</v>
      </c>
      <c r="LHR53" s="286" t="s">
        <v>984</v>
      </c>
      <c r="LHS53" s="285" t="s">
        <v>985</v>
      </c>
      <c r="LHT53" s="285" t="s">
        <v>986</v>
      </c>
      <c r="LHU53" s="294" t="s">
        <v>982</v>
      </c>
      <c r="LHV53" s="294" t="s">
        <v>987</v>
      </c>
      <c r="LHW53" s="284">
        <v>90000000</v>
      </c>
      <c r="LHX53" s="285" t="s">
        <v>150</v>
      </c>
      <c r="LHY53" s="286" t="s">
        <v>933</v>
      </c>
      <c r="LHZ53" s="286" t="s">
        <v>984</v>
      </c>
      <c r="LIA53" s="285" t="s">
        <v>985</v>
      </c>
      <c r="LIB53" s="285" t="s">
        <v>986</v>
      </c>
      <c r="LIC53" s="294" t="s">
        <v>982</v>
      </c>
      <c r="LID53" s="294" t="s">
        <v>987</v>
      </c>
      <c r="LIE53" s="284">
        <v>90000000</v>
      </c>
      <c r="LIF53" s="285" t="s">
        <v>150</v>
      </c>
      <c r="LIG53" s="286" t="s">
        <v>933</v>
      </c>
      <c r="LIH53" s="286" t="s">
        <v>984</v>
      </c>
      <c r="LII53" s="285" t="s">
        <v>985</v>
      </c>
      <c r="LIJ53" s="285" t="s">
        <v>986</v>
      </c>
      <c r="LIK53" s="294" t="s">
        <v>982</v>
      </c>
      <c r="LIL53" s="294" t="s">
        <v>987</v>
      </c>
      <c r="LIM53" s="284">
        <v>90000000</v>
      </c>
      <c r="LIN53" s="285" t="s">
        <v>150</v>
      </c>
      <c r="LIO53" s="286" t="s">
        <v>933</v>
      </c>
      <c r="LIP53" s="286" t="s">
        <v>984</v>
      </c>
      <c r="LIQ53" s="285" t="s">
        <v>985</v>
      </c>
      <c r="LIR53" s="285" t="s">
        <v>986</v>
      </c>
      <c r="LIS53" s="294" t="s">
        <v>982</v>
      </c>
      <c r="LIT53" s="294" t="s">
        <v>987</v>
      </c>
      <c r="LIU53" s="284">
        <v>90000000</v>
      </c>
      <c r="LIV53" s="285" t="s">
        <v>150</v>
      </c>
      <c r="LIW53" s="286" t="s">
        <v>933</v>
      </c>
      <c r="LIX53" s="286" t="s">
        <v>984</v>
      </c>
      <c r="LIY53" s="285" t="s">
        <v>985</v>
      </c>
      <c r="LIZ53" s="285" t="s">
        <v>986</v>
      </c>
      <c r="LJA53" s="294" t="s">
        <v>982</v>
      </c>
      <c r="LJB53" s="294" t="s">
        <v>987</v>
      </c>
      <c r="LJC53" s="284">
        <v>90000000</v>
      </c>
      <c r="LJD53" s="285" t="s">
        <v>150</v>
      </c>
      <c r="LJE53" s="286" t="s">
        <v>933</v>
      </c>
      <c r="LJF53" s="286" t="s">
        <v>984</v>
      </c>
      <c r="LJG53" s="285" t="s">
        <v>985</v>
      </c>
      <c r="LJH53" s="285" t="s">
        <v>986</v>
      </c>
      <c r="LJI53" s="294" t="s">
        <v>982</v>
      </c>
      <c r="LJJ53" s="294" t="s">
        <v>987</v>
      </c>
      <c r="LJK53" s="284">
        <v>90000000</v>
      </c>
      <c r="LJL53" s="285" t="s">
        <v>150</v>
      </c>
      <c r="LJM53" s="286" t="s">
        <v>933</v>
      </c>
      <c r="LJN53" s="286" t="s">
        <v>984</v>
      </c>
      <c r="LJO53" s="285" t="s">
        <v>985</v>
      </c>
      <c r="LJP53" s="285" t="s">
        <v>986</v>
      </c>
      <c r="LJQ53" s="294" t="s">
        <v>982</v>
      </c>
      <c r="LJR53" s="294" t="s">
        <v>987</v>
      </c>
      <c r="LJS53" s="284">
        <v>90000000</v>
      </c>
      <c r="LJT53" s="285" t="s">
        <v>150</v>
      </c>
      <c r="LJU53" s="286" t="s">
        <v>933</v>
      </c>
      <c r="LJV53" s="286" t="s">
        <v>984</v>
      </c>
      <c r="LJW53" s="285" t="s">
        <v>985</v>
      </c>
      <c r="LJX53" s="285" t="s">
        <v>986</v>
      </c>
      <c r="LJY53" s="294" t="s">
        <v>982</v>
      </c>
      <c r="LJZ53" s="294" t="s">
        <v>987</v>
      </c>
      <c r="LKA53" s="284">
        <v>90000000</v>
      </c>
      <c r="LKB53" s="285" t="s">
        <v>150</v>
      </c>
      <c r="LKC53" s="286" t="s">
        <v>933</v>
      </c>
      <c r="LKD53" s="286" t="s">
        <v>984</v>
      </c>
      <c r="LKE53" s="285" t="s">
        <v>985</v>
      </c>
      <c r="LKF53" s="285" t="s">
        <v>986</v>
      </c>
      <c r="LKG53" s="294" t="s">
        <v>982</v>
      </c>
      <c r="LKH53" s="294" t="s">
        <v>987</v>
      </c>
      <c r="LKI53" s="284">
        <v>90000000</v>
      </c>
      <c r="LKJ53" s="285" t="s">
        <v>150</v>
      </c>
      <c r="LKK53" s="286" t="s">
        <v>933</v>
      </c>
      <c r="LKL53" s="286" t="s">
        <v>984</v>
      </c>
      <c r="LKM53" s="285" t="s">
        <v>985</v>
      </c>
      <c r="LKN53" s="285" t="s">
        <v>986</v>
      </c>
      <c r="LKO53" s="294" t="s">
        <v>982</v>
      </c>
      <c r="LKP53" s="294" t="s">
        <v>987</v>
      </c>
      <c r="LKQ53" s="284">
        <v>90000000</v>
      </c>
      <c r="LKR53" s="285" t="s">
        <v>150</v>
      </c>
      <c r="LKS53" s="286" t="s">
        <v>933</v>
      </c>
      <c r="LKT53" s="286" t="s">
        <v>984</v>
      </c>
      <c r="LKU53" s="285" t="s">
        <v>985</v>
      </c>
      <c r="LKV53" s="285" t="s">
        <v>986</v>
      </c>
      <c r="LKW53" s="294" t="s">
        <v>982</v>
      </c>
      <c r="LKX53" s="294" t="s">
        <v>987</v>
      </c>
      <c r="LKY53" s="284">
        <v>90000000</v>
      </c>
      <c r="LKZ53" s="285" t="s">
        <v>150</v>
      </c>
      <c r="LLA53" s="286" t="s">
        <v>933</v>
      </c>
      <c r="LLB53" s="286" t="s">
        <v>984</v>
      </c>
      <c r="LLC53" s="285" t="s">
        <v>985</v>
      </c>
      <c r="LLD53" s="285" t="s">
        <v>986</v>
      </c>
      <c r="LLE53" s="294" t="s">
        <v>982</v>
      </c>
      <c r="LLF53" s="294" t="s">
        <v>987</v>
      </c>
      <c r="LLG53" s="284">
        <v>90000000</v>
      </c>
      <c r="LLH53" s="285" t="s">
        <v>150</v>
      </c>
      <c r="LLI53" s="286" t="s">
        <v>933</v>
      </c>
      <c r="LLJ53" s="286" t="s">
        <v>984</v>
      </c>
      <c r="LLK53" s="285" t="s">
        <v>985</v>
      </c>
      <c r="LLL53" s="285" t="s">
        <v>986</v>
      </c>
      <c r="LLM53" s="294" t="s">
        <v>982</v>
      </c>
      <c r="LLN53" s="294" t="s">
        <v>987</v>
      </c>
      <c r="LLO53" s="284">
        <v>90000000</v>
      </c>
      <c r="LLP53" s="285" t="s">
        <v>150</v>
      </c>
      <c r="LLQ53" s="286" t="s">
        <v>933</v>
      </c>
      <c r="LLR53" s="286" t="s">
        <v>984</v>
      </c>
      <c r="LLS53" s="285" t="s">
        <v>985</v>
      </c>
      <c r="LLT53" s="285" t="s">
        <v>986</v>
      </c>
      <c r="LLU53" s="294" t="s">
        <v>982</v>
      </c>
      <c r="LLV53" s="294" t="s">
        <v>987</v>
      </c>
      <c r="LLW53" s="284">
        <v>90000000</v>
      </c>
      <c r="LLX53" s="285" t="s">
        <v>150</v>
      </c>
      <c r="LLY53" s="286" t="s">
        <v>933</v>
      </c>
      <c r="LLZ53" s="286" t="s">
        <v>984</v>
      </c>
      <c r="LMA53" s="285" t="s">
        <v>985</v>
      </c>
      <c r="LMB53" s="285" t="s">
        <v>986</v>
      </c>
      <c r="LMC53" s="294" t="s">
        <v>982</v>
      </c>
      <c r="LMD53" s="294" t="s">
        <v>987</v>
      </c>
      <c r="LME53" s="284">
        <v>90000000</v>
      </c>
      <c r="LMF53" s="285" t="s">
        <v>150</v>
      </c>
      <c r="LMG53" s="286" t="s">
        <v>933</v>
      </c>
      <c r="LMH53" s="286" t="s">
        <v>984</v>
      </c>
      <c r="LMI53" s="285" t="s">
        <v>985</v>
      </c>
      <c r="LMJ53" s="285" t="s">
        <v>986</v>
      </c>
      <c r="LMK53" s="294" t="s">
        <v>982</v>
      </c>
      <c r="LML53" s="294" t="s">
        <v>987</v>
      </c>
      <c r="LMM53" s="284">
        <v>90000000</v>
      </c>
      <c r="LMN53" s="285" t="s">
        <v>150</v>
      </c>
      <c r="LMO53" s="286" t="s">
        <v>933</v>
      </c>
      <c r="LMP53" s="286" t="s">
        <v>984</v>
      </c>
      <c r="LMQ53" s="285" t="s">
        <v>985</v>
      </c>
      <c r="LMR53" s="285" t="s">
        <v>986</v>
      </c>
      <c r="LMS53" s="294" t="s">
        <v>982</v>
      </c>
      <c r="LMT53" s="294" t="s">
        <v>987</v>
      </c>
      <c r="LMU53" s="284">
        <v>90000000</v>
      </c>
      <c r="LMV53" s="285" t="s">
        <v>150</v>
      </c>
      <c r="LMW53" s="286" t="s">
        <v>933</v>
      </c>
      <c r="LMX53" s="286" t="s">
        <v>984</v>
      </c>
      <c r="LMY53" s="285" t="s">
        <v>985</v>
      </c>
      <c r="LMZ53" s="285" t="s">
        <v>986</v>
      </c>
      <c r="LNA53" s="294" t="s">
        <v>982</v>
      </c>
      <c r="LNB53" s="294" t="s">
        <v>987</v>
      </c>
      <c r="LNC53" s="284">
        <v>90000000</v>
      </c>
      <c r="LND53" s="285" t="s">
        <v>150</v>
      </c>
      <c r="LNE53" s="286" t="s">
        <v>933</v>
      </c>
      <c r="LNF53" s="286" t="s">
        <v>984</v>
      </c>
      <c r="LNG53" s="285" t="s">
        <v>985</v>
      </c>
      <c r="LNH53" s="285" t="s">
        <v>986</v>
      </c>
      <c r="LNI53" s="294" t="s">
        <v>982</v>
      </c>
      <c r="LNJ53" s="294" t="s">
        <v>987</v>
      </c>
      <c r="LNK53" s="284">
        <v>90000000</v>
      </c>
      <c r="LNL53" s="285" t="s">
        <v>150</v>
      </c>
      <c r="LNM53" s="286" t="s">
        <v>933</v>
      </c>
      <c r="LNN53" s="286" t="s">
        <v>984</v>
      </c>
      <c r="LNO53" s="285" t="s">
        <v>985</v>
      </c>
      <c r="LNP53" s="285" t="s">
        <v>986</v>
      </c>
      <c r="LNQ53" s="294" t="s">
        <v>982</v>
      </c>
      <c r="LNR53" s="294" t="s">
        <v>987</v>
      </c>
      <c r="LNS53" s="284">
        <v>90000000</v>
      </c>
      <c r="LNT53" s="285" t="s">
        <v>150</v>
      </c>
      <c r="LNU53" s="286" t="s">
        <v>933</v>
      </c>
      <c r="LNV53" s="286" t="s">
        <v>984</v>
      </c>
      <c r="LNW53" s="285" t="s">
        <v>985</v>
      </c>
      <c r="LNX53" s="285" t="s">
        <v>986</v>
      </c>
      <c r="LNY53" s="294" t="s">
        <v>982</v>
      </c>
      <c r="LNZ53" s="294" t="s">
        <v>987</v>
      </c>
      <c r="LOA53" s="284">
        <v>90000000</v>
      </c>
      <c r="LOB53" s="285" t="s">
        <v>150</v>
      </c>
      <c r="LOC53" s="286" t="s">
        <v>933</v>
      </c>
      <c r="LOD53" s="286" t="s">
        <v>984</v>
      </c>
      <c r="LOE53" s="285" t="s">
        <v>985</v>
      </c>
      <c r="LOF53" s="285" t="s">
        <v>986</v>
      </c>
      <c r="LOG53" s="294" t="s">
        <v>982</v>
      </c>
      <c r="LOH53" s="294" t="s">
        <v>987</v>
      </c>
      <c r="LOI53" s="284">
        <v>90000000</v>
      </c>
      <c r="LOJ53" s="285" t="s">
        <v>150</v>
      </c>
      <c r="LOK53" s="286" t="s">
        <v>933</v>
      </c>
      <c r="LOL53" s="286" t="s">
        <v>984</v>
      </c>
      <c r="LOM53" s="285" t="s">
        <v>985</v>
      </c>
      <c r="LON53" s="285" t="s">
        <v>986</v>
      </c>
      <c r="LOO53" s="294" t="s">
        <v>982</v>
      </c>
      <c r="LOP53" s="294" t="s">
        <v>987</v>
      </c>
      <c r="LOQ53" s="284">
        <v>90000000</v>
      </c>
      <c r="LOR53" s="285" t="s">
        <v>150</v>
      </c>
      <c r="LOS53" s="286" t="s">
        <v>933</v>
      </c>
      <c r="LOT53" s="286" t="s">
        <v>984</v>
      </c>
      <c r="LOU53" s="285" t="s">
        <v>985</v>
      </c>
      <c r="LOV53" s="285" t="s">
        <v>986</v>
      </c>
      <c r="LOW53" s="294" t="s">
        <v>982</v>
      </c>
      <c r="LOX53" s="294" t="s">
        <v>987</v>
      </c>
      <c r="LOY53" s="284">
        <v>90000000</v>
      </c>
      <c r="LOZ53" s="285" t="s">
        <v>150</v>
      </c>
      <c r="LPA53" s="286" t="s">
        <v>933</v>
      </c>
      <c r="LPB53" s="286" t="s">
        <v>984</v>
      </c>
      <c r="LPC53" s="285" t="s">
        <v>985</v>
      </c>
      <c r="LPD53" s="285" t="s">
        <v>986</v>
      </c>
      <c r="LPE53" s="294" t="s">
        <v>982</v>
      </c>
      <c r="LPF53" s="294" t="s">
        <v>987</v>
      </c>
      <c r="LPG53" s="284">
        <v>90000000</v>
      </c>
      <c r="LPH53" s="285" t="s">
        <v>150</v>
      </c>
      <c r="LPI53" s="286" t="s">
        <v>933</v>
      </c>
      <c r="LPJ53" s="286" t="s">
        <v>984</v>
      </c>
      <c r="LPK53" s="285" t="s">
        <v>985</v>
      </c>
      <c r="LPL53" s="285" t="s">
        <v>986</v>
      </c>
      <c r="LPM53" s="294" t="s">
        <v>982</v>
      </c>
      <c r="LPN53" s="294" t="s">
        <v>987</v>
      </c>
      <c r="LPO53" s="284">
        <v>90000000</v>
      </c>
      <c r="LPP53" s="285" t="s">
        <v>150</v>
      </c>
      <c r="LPQ53" s="286" t="s">
        <v>933</v>
      </c>
      <c r="LPR53" s="286" t="s">
        <v>984</v>
      </c>
      <c r="LPS53" s="285" t="s">
        <v>985</v>
      </c>
      <c r="LPT53" s="285" t="s">
        <v>986</v>
      </c>
      <c r="LPU53" s="294" t="s">
        <v>982</v>
      </c>
      <c r="LPV53" s="294" t="s">
        <v>987</v>
      </c>
      <c r="LPW53" s="284">
        <v>90000000</v>
      </c>
      <c r="LPX53" s="285" t="s">
        <v>150</v>
      </c>
      <c r="LPY53" s="286" t="s">
        <v>933</v>
      </c>
      <c r="LPZ53" s="286" t="s">
        <v>984</v>
      </c>
      <c r="LQA53" s="285" t="s">
        <v>985</v>
      </c>
      <c r="LQB53" s="285" t="s">
        <v>986</v>
      </c>
      <c r="LQC53" s="294" t="s">
        <v>982</v>
      </c>
      <c r="LQD53" s="294" t="s">
        <v>987</v>
      </c>
      <c r="LQE53" s="284">
        <v>90000000</v>
      </c>
      <c r="LQF53" s="285" t="s">
        <v>150</v>
      </c>
      <c r="LQG53" s="286" t="s">
        <v>933</v>
      </c>
      <c r="LQH53" s="286" t="s">
        <v>984</v>
      </c>
      <c r="LQI53" s="285" t="s">
        <v>985</v>
      </c>
      <c r="LQJ53" s="285" t="s">
        <v>986</v>
      </c>
      <c r="LQK53" s="294" t="s">
        <v>982</v>
      </c>
      <c r="LQL53" s="294" t="s">
        <v>987</v>
      </c>
      <c r="LQM53" s="284">
        <v>90000000</v>
      </c>
      <c r="LQN53" s="285" t="s">
        <v>150</v>
      </c>
      <c r="LQO53" s="286" t="s">
        <v>933</v>
      </c>
      <c r="LQP53" s="286" t="s">
        <v>984</v>
      </c>
      <c r="LQQ53" s="285" t="s">
        <v>985</v>
      </c>
      <c r="LQR53" s="285" t="s">
        <v>986</v>
      </c>
      <c r="LQS53" s="294" t="s">
        <v>982</v>
      </c>
      <c r="LQT53" s="294" t="s">
        <v>987</v>
      </c>
      <c r="LQU53" s="284">
        <v>90000000</v>
      </c>
      <c r="LQV53" s="285" t="s">
        <v>150</v>
      </c>
      <c r="LQW53" s="286" t="s">
        <v>933</v>
      </c>
      <c r="LQX53" s="286" t="s">
        <v>984</v>
      </c>
      <c r="LQY53" s="285" t="s">
        <v>985</v>
      </c>
      <c r="LQZ53" s="285" t="s">
        <v>986</v>
      </c>
      <c r="LRA53" s="294" t="s">
        <v>982</v>
      </c>
      <c r="LRB53" s="294" t="s">
        <v>987</v>
      </c>
      <c r="LRC53" s="284">
        <v>90000000</v>
      </c>
      <c r="LRD53" s="285" t="s">
        <v>150</v>
      </c>
      <c r="LRE53" s="286" t="s">
        <v>933</v>
      </c>
      <c r="LRF53" s="286" t="s">
        <v>984</v>
      </c>
      <c r="LRG53" s="285" t="s">
        <v>985</v>
      </c>
      <c r="LRH53" s="285" t="s">
        <v>986</v>
      </c>
      <c r="LRI53" s="294" t="s">
        <v>982</v>
      </c>
      <c r="LRJ53" s="294" t="s">
        <v>987</v>
      </c>
      <c r="LRK53" s="284">
        <v>90000000</v>
      </c>
      <c r="LRL53" s="285" t="s">
        <v>150</v>
      </c>
      <c r="LRM53" s="286" t="s">
        <v>933</v>
      </c>
      <c r="LRN53" s="286" t="s">
        <v>984</v>
      </c>
      <c r="LRO53" s="285" t="s">
        <v>985</v>
      </c>
      <c r="LRP53" s="285" t="s">
        <v>986</v>
      </c>
      <c r="LRQ53" s="294" t="s">
        <v>982</v>
      </c>
      <c r="LRR53" s="294" t="s">
        <v>987</v>
      </c>
      <c r="LRS53" s="284">
        <v>90000000</v>
      </c>
      <c r="LRT53" s="285" t="s">
        <v>150</v>
      </c>
      <c r="LRU53" s="286" t="s">
        <v>933</v>
      </c>
      <c r="LRV53" s="286" t="s">
        <v>984</v>
      </c>
      <c r="LRW53" s="285" t="s">
        <v>985</v>
      </c>
      <c r="LRX53" s="285" t="s">
        <v>986</v>
      </c>
      <c r="LRY53" s="294" t="s">
        <v>982</v>
      </c>
      <c r="LRZ53" s="294" t="s">
        <v>987</v>
      </c>
      <c r="LSA53" s="284">
        <v>90000000</v>
      </c>
      <c r="LSB53" s="285" t="s">
        <v>150</v>
      </c>
      <c r="LSC53" s="286" t="s">
        <v>933</v>
      </c>
      <c r="LSD53" s="286" t="s">
        <v>984</v>
      </c>
      <c r="LSE53" s="285" t="s">
        <v>985</v>
      </c>
      <c r="LSF53" s="285" t="s">
        <v>986</v>
      </c>
      <c r="LSG53" s="294" t="s">
        <v>982</v>
      </c>
      <c r="LSH53" s="294" t="s">
        <v>987</v>
      </c>
      <c r="LSI53" s="284">
        <v>90000000</v>
      </c>
      <c r="LSJ53" s="285" t="s">
        <v>150</v>
      </c>
      <c r="LSK53" s="286" t="s">
        <v>933</v>
      </c>
      <c r="LSL53" s="286" t="s">
        <v>984</v>
      </c>
      <c r="LSM53" s="285" t="s">
        <v>985</v>
      </c>
      <c r="LSN53" s="285" t="s">
        <v>986</v>
      </c>
      <c r="LSO53" s="294" t="s">
        <v>982</v>
      </c>
      <c r="LSP53" s="294" t="s">
        <v>987</v>
      </c>
      <c r="LSQ53" s="284">
        <v>90000000</v>
      </c>
      <c r="LSR53" s="285" t="s">
        <v>150</v>
      </c>
      <c r="LSS53" s="286" t="s">
        <v>933</v>
      </c>
      <c r="LST53" s="286" t="s">
        <v>984</v>
      </c>
      <c r="LSU53" s="285" t="s">
        <v>985</v>
      </c>
      <c r="LSV53" s="285" t="s">
        <v>986</v>
      </c>
      <c r="LSW53" s="294" t="s">
        <v>982</v>
      </c>
      <c r="LSX53" s="294" t="s">
        <v>987</v>
      </c>
      <c r="LSY53" s="284">
        <v>90000000</v>
      </c>
      <c r="LSZ53" s="285" t="s">
        <v>150</v>
      </c>
      <c r="LTA53" s="286" t="s">
        <v>933</v>
      </c>
      <c r="LTB53" s="286" t="s">
        <v>984</v>
      </c>
      <c r="LTC53" s="285" t="s">
        <v>985</v>
      </c>
      <c r="LTD53" s="285" t="s">
        <v>986</v>
      </c>
      <c r="LTE53" s="294" t="s">
        <v>982</v>
      </c>
      <c r="LTF53" s="294" t="s">
        <v>987</v>
      </c>
      <c r="LTG53" s="284">
        <v>90000000</v>
      </c>
      <c r="LTH53" s="285" t="s">
        <v>150</v>
      </c>
      <c r="LTI53" s="286" t="s">
        <v>933</v>
      </c>
      <c r="LTJ53" s="286" t="s">
        <v>984</v>
      </c>
      <c r="LTK53" s="285" t="s">
        <v>985</v>
      </c>
      <c r="LTL53" s="285" t="s">
        <v>986</v>
      </c>
      <c r="LTM53" s="294" t="s">
        <v>982</v>
      </c>
      <c r="LTN53" s="294" t="s">
        <v>987</v>
      </c>
      <c r="LTO53" s="284">
        <v>90000000</v>
      </c>
      <c r="LTP53" s="285" t="s">
        <v>150</v>
      </c>
      <c r="LTQ53" s="286" t="s">
        <v>933</v>
      </c>
      <c r="LTR53" s="286" t="s">
        <v>984</v>
      </c>
      <c r="LTS53" s="285" t="s">
        <v>985</v>
      </c>
      <c r="LTT53" s="285" t="s">
        <v>986</v>
      </c>
      <c r="LTU53" s="294" t="s">
        <v>982</v>
      </c>
      <c r="LTV53" s="294" t="s">
        <v>987</v>
      </c>
      <c r="LTW53" s="284">
        <v>90000000</v>
      </c>
      <c r="LTX53" s="285" t="s">
        <v>150</v>
      </c>
      <c r="LTY53" s="286" t="s">
        <v>933</v>
      </c>
      <c r="LTZ53" s="286" t="s">
        <v>984</v>
      </c>
      <c r="LUA53" s="285" t="s">
        <v>985</v>
      </c>
      <c r="LUB53" s="285" t="s">
        <v>986</v>
      </c>
      <c r="LUC53" s="294" t="s">
        <v>982</v>
      </c>
      <c r="LUD53" s="294" t="s">
        <v>987</v>
      </c>
      <c r="LUE53" s="284">
        <v>90000000</v>
      </c>
      <c r="LUF53" s="285" t="s">
        <v>150</v>
      </c>
      <c r="LUG53" s="286" t="s">
        <v>933</v>
      </c>
      <c r="LUH53" s="286" t="s">
        <v>984</v>
      </c>
      <c r="LUI53" s="285" t="s">
        <v>985</v>
      </c>
      <c r="LUJ53" s="285" t="s">
        <v>986</v>
      </c>
      <c r="LUK53" s="294" t="s">
        <v>982</v>
      </c>
      <c r="LUL53" s="294" t="s">
        <v>987</v>
      </c>
      <c r="LUM53" s="284">
        <v>90000000</v>
      </c>
      <c r="LUN53" s="285" t="s">
        <v>150</v>
      </c>
      <c r="LUO53" s="286" t="s">
        <v>933</v>
      </c>
      <c r="LUP53" s="286" t="s">
        <v>984</v>
      </c>
      <c r="LUQ53" s="285" t="s">
        <v>985</v>
      </c>
      <c r="LUR53" s="285" t="s">
        <v>986</v>
      </c>
      <c r="LUS53" s="294" t="s">
        <v>982</v>
      </c>
      <c r="LUT53" s="294" t="s">
        <v>987</v>
      </c>
      <c r="LUU53" s="284">
        <v>90000000</v>
      </c>
      <c r="LUV53" s="285" t="s">
        <v>150</v>
      </c>
      <c r="LUW53" s="286" t="s">
        <v>933</v>
      </c>
      <c r="LUX53" s="286" t="s">
        <v>984</v>
      </c>
      <c r="LUY53" s="285" t="s">
        <v>985</v>
      </c>
      <c r="LUZ53" s="285" t="s">
        <v>986</v>
      </c>
      <c r="LVA53" s="294" t="s">
        <v>982</v>
      </c>
      <c r="LVB53" s="294" t="s">
        <v>987</v>
      </c>
      <c r="LVC53" s="284">
        <v>90000000</v>
      </c>
      <c r="LVD53" s="285" t="s">
        <v>150</v>
      </c>
      <c r="LVE53" s="286" t="s">
        <v>933</v>
      </c>
      <c r="LVF53" s="286" t="s">
        <v>984</v>
      </c>
      <c r="LVG53" s="285" t="s">
        <v>985</v>
      </c>
      <c r="LVH53" s="285" t="s">
        <v>986</v>
      </c>
      <c r="LVI53" s="294" t="s">
        <v>982</v>
      </c>
      <c r="LVJ53" s="294" t="s">
        <v>987</v>
      </c>
      <c r="LVK53" s="284">
        <v>90000000</v>
      </c>
      <c r="LVL53" s="285" t="s">
        <v>150</v>
      </c>
      <c r="LVM53" s="286" t="s">
        <v>933</v>
      </c>
      <c r="LVN53" s="286" t="s">
        <v>984</v>
      </c>
      <c r="LVO53" s="285" t="s">
        <v>985</v>
      </c>
      <c r="LVP53" s="285" t="s">
        <v>986</v>
      </c>
      <c r="LVQ53" s="294" t="s">
        <v>982</v>
      </c>
      <c r="LVR53" s="294" t="s">
        <v>987</v>
      </c>
      <c r="LVS53" s="284">
        <v>90000000</v>
      </c>
      <c r="LVT53" s="285" t="s">
        <v>150</v>
      </c>
      <c r="LVU53" s="286" t="s">
        <v>933</v>
      </c>
      <c r="LVV53" s="286" t="s">
        <v>984</v>
      </c>
      <c r="LVW53" s="285" t="s">
        <v>985</v>
      </c>
      <c r="LVX53" s="285" t="s">
        <v>986</v>
      </c>
      <c r="LVY53" s="294" t="s">
        <v>982</v>
      </c>
      <c r="LVZ53" s="294" t="s">
        <v>987</v>
      </c>
      <c r="LWA53" s="284">
        <v>90000000</v>
      </c>
      <c r="LWB53" s="285" t="s">
        <v>150</v>
      </c>
      <c r="LWC53" s="286" t="s">
        <v>933</v>
      </c>
      <c r="LWD53" s="286" t="s">
        <v>984</v>
      </c>
      <c r="LWE53" s="285" t="s">
        <v>985</v>
      </c>
      <c r="LWF53" s="285" t="s">
        <v>986</v>
      </c>
      <c r="LWG53" s="294" t="s">
        <v>982</v>
      </c>
      <c r="LWH53" s="294" t="s">
        <v>987</v>
      </c>
      <c r="LWI53" s="284">
        <v>90000000</v>
      </c>
      <c r="LWJ53" s="285" t="s">
        <v>150</v>
      </c>
      <c r="LWK53" s="286" t="s">
        <v>933</v>
      </c>
      <c r="LWL53" s="286" t="s">
        <v>984</v>
      </c>
      <c r="LWM53" s="285" t="s">
        <v>985</v>
      </c>
      <c r="LWN53" s="285" t="s">
        <v>986</v>
      </c>
      <c r="LWO53" s="294" t="s">
        <v>982</v>
      </c>
      <c r="LWP53" s="294" t="s">
        <v>987</v>
      </c>
      <c r="LWQ53" s="284">
        <v>90000000</v>
      </c>
      <c r="LWR53" s="285" t="s">
        <v>150</v>
      </c>
      <c r="LWS53" s="286" t="s">
        <v>933</v>
      </c>
      <c r="LWT53" s="286" t="s">
        <v>984</v>
      </c>
      <c r="LWU53" s="285" t="s">
        <v>985</v>
      </c>
      <c r="LWV53" s="285" t="s">
        <v>986</v>
      </c>
      <c r="LWW53" s="294" t="s">
        <v>982</v>
      </c>
      <c r="LWX53" s="294" t="s">
        <v>987</v>
      </c>
      <c r="LWY53" s="284">
        <v>90000000</v>
      </c>
      <c r="LWZ53" s="285" t="s">
        <v>150</v>
      </c>
      <c r="LXA53" s="286" t="s">
        <v>933</v>
      </c>
      <c r="LXB53" s="286" t="s">
        <v>984</v>
      </c>
      <c r="LXC53" s="285" t="s">
        <v>985</v>
      </c>
      <c r="LXD53" s="285" t="s">
        <v>986</v>
      </c>
      <c r="LXE53" s="294" t="s">
        <v>982</v>
      </c>
      <c r="LXF53" s="294" t="s">
        <v>987</v>
      </c>
      <c r="LXG53" s="284">
        <v>90000000</v>
      </c>
      <c r="LXH53" s="285" t="s">
        <v>150</v>
      </c>
      <c r="LXI53" s="286" t="s">
        <v>933</v>
      </c>
      <c r="LXJ53" s="286" t="s">
        <v>984</v>
      </c>
      <c r="LXK53" s="285" t="s">
        <v>985</v>
      </c>
      <c r="LXL53" s="285" t="s">
        <v>986</v>
      </c>
      <c r="LXM53" s="294" t="s">
        <v>982</v>
      </c>
      <c r="LXN53" s="294" t="s">
        <v>987</v>
      </c>
      <c r="LXO53" s="284">
        <v>90000000</v>
      </c>
      <c r="LXP53" s="285" t="s">
        <v>150</v>
      </c>
      <c r="LXQ53" s="286" t="s">
        <v>933</v>
      </c>
      <c r="LXR53" s="286" t="s">
        <v>984</v>
      </c>
      <c r="LXS53" s="285" t="s">
        <v>985</v>
      </c>
      <c r="LXT53" s="285" t="s">
        <v>986</v>
      </c>
      <c r="LXU53" s="294" t="s">
        <v>982</v>
      </c>
      <c r="LXV53" s="294" t="s">
        <v>987</v>
      </c>
      <c r="LXW53" s="284">
        <v>90000000</v>
      </c>
      <c r="LXX53" s="285" t="s">
        <v>150</v>
      </c>
      <c r="LXY53" s="286" t="s">
        <v>933</v>
      </c>
      <c r="LXZ53" s="286" t="s">
        <v>984</v>
      </c>
      <c r="LYA53" s="285" t="s">
        <v>985</v>
      </c>
      <c r="LYB53" s="285" t="s">
        <v>986</v>
      </c>
      <c r="LYC53" s="294" t="s">
        <v>982</v>
      </c>
      <c r="LYD53" s="294" t="s">
        <v>987</v>
      </c>
      <c r="LYE53" s="284">
        <v>90000000</v>
      </c>
      <c r="LYF53" s="285" t="s">
        <v>150</v>
      </c>
      <c r="LYG53" s="286" t="s">
        <v>933</v>
      </c>
      <c r="LYH53" s="286" t="s">
        <v>984</v>
      </c>
      <c r="LYI53" s="285" t="s">
        <v>985</v>
      </c>
      <c r="LYJ53" s="285" t="s">
        <v>986</v>
      </c>
      <c r="LYK53" s="294" t="s">
        <v>982</v>
      </c>
      <c r="LYL53" s="294" t="s">
        <v>987</v>
      </c>
      <c r="LYM53" s="284">
        <v>90000000</v>
      </c>
      <c r="LYN53" s="285" t="s">
        <v>150</v>
      </c>
      <c r="LYO53" s="286" t="s">
        <v>933</v>
      </c>
      <c r="LYP53" s="286" t="s">
        <v>984</v>
      </c>
      <c r="LYQ53" s="285" t="s">
        <v>985</v>
      </c>
      <c r="LYR53" s="285" t="s">
        <v>986</v>
      </c>
      <c r="LYS53" s="294" t="s">
        <v>982</v>
      </c>
      <c r="LYT53" s="294" t="s">
        <v>987</v>
      </c>
      <c r="LYU53" s="284">
        <v>90000000</v>
      </c>
      <c r="LYV53" s="285" t="s">
        <v>150</v>
      </c>
      <c r="LYW53" s="286" t="s">
        <v>933</v>
      </c>
      <c r="LYX53" s="286" t="s">
        <v>984</v>
      </c>
      <c r="LYY53" s="285" t="s">
        <v>985</v>
      </c>
      <c r="LYZ53" s="285" t="s">
        <v>986</v>
      </c>
      <c r="LZA53" s="294" t="s">
        <v>982</v>
      </c>
      <c r="LZB53" s="294" t="s">
        <v>987</v>
      </c>
      <c r="LZC53" s="284">
        <v>90000000</v>
      </c>
      <c r="LZD53" s="285" t="s">
        <v>150</v>
      </c>
      <c r="LZE53" s="286" t="s">
        <v>933</v>
      </c>
      <c r="LZF53" s="286" t="s">
        <v>984</v>
      </c>
      <c r="LZG53" s="285" t="s">
        <v>985</v>
      </c>
      <c r="LZH53" s="285" t="s">
        <v>986</v>
      </c>
      <c r="LZI53" s="294" t="s">
        <v>982</v>
      </c>
      <c r="LZJ53" s="294" t="s">
        <v>987</v>
      </c>
      <c r="LZK53" s="284">
        <v>90000000</v>
      </c>
      <c r="LZL53" s="285" t="s">
        <v>150</v>
      </c>
      <c r="LZM53" s="286" t="s">
        <v>933</v>
      </c>
      <c r="LZN53" s="286" t="s">
        <v>984</v>
      </c>
      <c r="LZO53" s="285" t="s">
        <v>985</v>
      </c>
      <c r="LZP53" s="285" t="s">
        <v>986</v>
      </c>
      <c r="LZQ53" s="294" t="s">
        <v>982</v>
      </c>
      <c r="LZR53" s="294" t="s">
        <v>987</v>
      </c>
      <c r="LZS53" s="284">
        <v>90000000</v>
      </c>
      <c r="LZT53" s="285" t="s">
        <v>150</v>
      </c>
      <c r="LZU53" s="286" t="s">
        <v>933</v>
      </c>
      <c r="LZV53" s="286" t="s">
        <v>984</v>
      </c>
      <c r="LZW53" s="285" t="s">
        <v>985</v>
      </c>
      <c r="LZX53" s="285" t="s">
        <v>986</v>
      </c>
      <c r="LZY53" s="294" t="s">
        <v>982</v>
      </c>
      <c r="LZZ53" s="294" t="s">
        <v>987</v>
      </c>
      <c r="MAA53" s="284">
        <v>90000000</v>
      </c>
      <c r="MAB53" s="285" t="s">
        <v>150</v>
      </c>
      <c r="MAC53" s="286" t="s">
        <v>933</v>
      </c>
      <c r="MAD53" s="286" t="s">
        <v>984</v>
      </c>
      <c r="MAE53" s="285" t="s">
        <v>985</v>
      </c>
      <c r="MAF53" s="285" t="s">
        <v>986</v>
      </c>
      <c r="MAG53" s="294" t="s">
        <v>982</v>
      </c>
      <c r="MAH53" s="294" t="s">
        <v>987</v>
      </c>
      <c r="MAI53" s="284">
        <v>90000000</v>
      </c>
      <c r="MAJ53" s="285" t="s">
        <v>150</v>
      </c>
      <c r="MAK53" s="286" t="s">
        <v>933</v>
      </c>
      <c r="MAL53" s="286" t="s">
        <v>984</v>
      </c>
      <c r="MAM53" s="285" t="s">
        <v>985</v>
      </c>
      <c r="MAN53" s="285" t="s">
        <v>986</v>
      </c>
      <c r="MAO53" s="294" t="s">
        <v>982</v>
      </c>
      <c r="MAP53" s="294" t="s">
        <v>987</v>
      </c>
      <c r="MAQ53" s="284">
        <v>90000000</v>
      </c>
      <c r="MAR53" s="285" t="s">
        <v>150</v>
      </c>
      <c r="MAS53" s="286" t="s">
        <v>933</v>
      </c>
      <c r="MAT53" s="286" t="s">
        <v>984</v>
      </c>
      <c r="MAU53" s="285" t="s">
        <v>985</v>
      </c>
      <c r="MAV53" s="285" t="s">
        <v>986</v>
      </c>
      <c r="MAW53" s="294" t="s">
        <v>982</v>
      </c>
      <c r="MAX53" s="294" t="s">
        <v>987</v>
      </c>
      <c r="MAY53" s="284">
        <v>90000000</v>
      </c>
      <c r="MAZ53" s="285" t="s">
        <v>150</v>
      </c>
      <c r="MBA53" s="286" t="s">
        <v>933</v>
      </c>
      <c r="MBB53" s="286" t="s">
        <v>984</v>
      </c>
      <c r="MBC53" s="285" t="s">
        <v>985</v>
      </c>
      <c r="MBD53" s="285" t="s">
        <v>986</v>
      </c>
      <c r="MBE53" s="294" t="s">
        <v>982</v>
      </c>
      <c r="MBF53" s="294" t="s">
        <v>987</v>
      </c>
      <c r="MBG53" s="284">
        <v>90000000</v>
      </c>
      <c r="MBH53" s="285" t="s">
        <v>150</v>
      </c>
      <c r="MBI53" s="286" t="s">
        <v>933</v>
      </c>
      <c r="MBJ53" s="286" t="s">
        <v>984</v>
      </c>
      <c r="MBK53" s="285" t="s">
        <v>985</v>
      </c>
      <c r="MBL53" s="285" t="s">
        <v>986</v>
      </c>
      <c r="MBM53" s="294" t="s">
        <v>982</v>
      </c>
      <c r="MBN53" s="294" t="s">
        <v>987</v>
      </c>
      <c r="MBO53" s="284">
        <v>90000000</v>
      </c>
      <c r="MBP53" s="285" t="s">
        <v>150</v>
      </c>
      <c r="MBQ53" s="286" t="s">
        <v>933</v>
      </c>
      <c r="MBR53" s="286" t="s">
        <v>984</v>
      </c>
      <c r="MBS53" s="285" t="s">
        <v>985</v>
      </c>
      <c r="MBT53" s="285" t="s">
        <v>986</v>
      </c>
      <c r="MBU53" s="294" t="s">
        <v>982</v>
      </c>
      <c r="MBV53" s="294" t="s">
        <v>987</v>
      </c>
      <c r="MBW53" s="284">
        <v>90000000</v>
      </c>
      <c r="MBX53" s="285" t="s">
        <v>150</v>
      </c>
      <c r="MBY53" s="286" t="s">
        <v>933</v>
      </c>
      <c r="MBZ53" s="286" t="s">
        <v>984</v>
      </c>
      <c r="MCA53" s="285" t="s">
        <v>985</v>
      </c>
      <c r="MCB53" s="285" t="s">
        <v>986</v>
      </c>
      <c r="MCC53" s="294" t="s">
        <v>982</v>
      </c>
      <c r="MCD53" s="294" t="s">
        <v>987</v>
      </c>
      <c r="MCE53" s="284">
        <v>90000000</v>
      </c>
      <c r="MCF53" s="285" t="s">
        <v>150</v>
      </c>
      <c r="MCG53" s="286" t="s">
        <v>933</v>
      </c>
      <c r="MCH53" s="286" t="s">
        <v>984</v>
      </c>
      <c r="MCI53" s="285" t="s">
        <v>985</v>
      </c>
      <c r="MCJ53" s="285" t="s">
        <v>986</v>
      </c>
      <c r="MCK53" s="294" t="s">
        <v>982</v>
      </c>
      <c r="MCL53" s="294" t="s">
        <v>987</v>
      </c>
      <c r="MCM53" s="284">
        <v>90000000</v>
      </c>
      <c r="MCN53" s="285" t="s">
        <v>150</v>
      </c>
      <c r="MCO53" s="286" t="s">
        <v>933</v>
      </c>
      <c r="MCP53" s="286" t="s">
        <v>984</v>
      </c>
      <c r="MCQ53" s="285" t="s">
        <v>985</v>
      </c>
      <c r="MCR53" s="285" t="s">
        <v>986</v>
      </c>
      <c r="MCS53" s="294" t="s">
        <v>982</v>
      </c>
      <c r="MCT53" s="294" t="s">
        <v>987</v>
      </c>
      <c r="MCU53" s="284">
        <v>90000000</v>
      </c>
      <c r="MCV53" s="285" t="s">
        <v>150</v>
      </c>
      <c r="MCW53" s="286" t="s">
        <v>933</v>
      </c>
      <c r="MCX53" s="286" t="s">
        <v>984</v>
      </c>
      <c r="MCY53" s="285" t="s">
        <v>985</v>
      </c>
      <c r="MCZ53" s="285" t="s">
        <v>986</v>
      </c>
      <c r="MDA53" s="294" t="s">
        <v>982</v>
      </c>
      <c r="MDB53" s="294" t="s">
        <v>987</v>
      </c>
      <c r="MDC53" s="284">
        <v>90000000</v>
      </c>
      <c r="MDD53" s="285" t="s">
        <v>150</v>
      </c>
      <c r="MDE53" s="286" t="s">
        <v>933</v>
      </c>
      <c r="MDF53" s="286" t="s">
        <v>984</v>
      </c>
      <c r="MDG53" s="285" t="s">
        <v>985</v>
      </c>
      <c r="MDH53" s="285" t="s">
        <v>986</v>
      </c>
      <c r="MDI53" s="294" t="s">
        <v>982</v>
      </c>
      <c r="MDJ53" s="294" t="s">
        <v>987</v>
      </c>
      <c r="MDK53" s="284">
        <v>90000000</v>
      </c>
      <c r="MDL53" s="285" t="s">
        <v>150</v>
      </c>
      <c r="MDM53" s="286" t="s">
        <v>933</v>
      </c>
      <c r="MDN53" s="286" t="s">
        <v>984</v>
      </c>
      <c r="MDO53" s="285" t="s">
        <v>985</v>
      </c>
      <c r="MDP53" s="285" t="s">
        <v>986</v>
      </c>
      <c r="MDQ53" s="294" t="s">
        <v>982</v>
      </c>
      <c r="MDR53" s="294" t="s">
        <v>987</v>
      </c>
      <c r="MDS53" s="284">
        <v>90000000</v>
      </c>
      <c r="MDT53" s="285" t="s">
        <v>150</v>
      </c>
      <c r="MDU53" s="286" t="s">
        <v>933</v>
      </c>
      <c r="MDV53" s="286" t="s">
        <v>984</v>
      </c>
      <c r="MDW53" s="285" t="s">
        <v>985</v>
      </c>
      <c r="MDX53" s="285" t="s">
        <v>986</v>
      </c>
      <c r="MDY53" s="294" t="s">
        <v>982</v>
      </c>
      <c r="MDZ53" s="294" t="s">
        <v>987</v>
      </c>
      <c r="MEA53" s="284">
        <v>90000000</v>
      </c>
      <c r="MEB53" s="285" t="s">
        <v>150</v>
      </c>
      <c r="MEC53" s="286" t="s">
        <v>933</v>
      </c>
      <c r="MED53" s="286" t="s">
        <v>984</v>
      </c>
      <c r="MEE53" s="285" t="s">
        <v>985</v>
      </c>
      <c r="MEF53" s="285" t="s">
        <v>986</v>
      </c>
      <c r="MEG53" s="294" t="s">
        <v>982</v>
      </c>
      <c r="MEH53" s="294" t="s">
        <v>987</v>
      </c>
      <c r="MEI53" s="284">
        <v>90000000</v>
      </c>
      <c r="MEJ53" s="285" t="s">
        <v>150</v>
      </c>
      <c r="MEK53" s="286" t="s">
        <v>933</v>
      </c>
      <c r="MEL53" s="286" t="s">
        <v>984</v>
      </c>
      <c r="MEM53" s="285" t="s">
        <v>985</v>
      </c>
      <c r="MEN53" s="285" t="s">
        <v>986</v>
      </c>
      <c r="MEO53" s="294" t="s">
        <v>982</v>
      </c>
      <c r="MEP53" s="294" t="s">
        <v>987</v>
      </c>
      <c r="MEQ53" s="284">
        <v>90000000</v>
      </c>
      <c r="MER53" s="285" t="s">
        <v>150</v>
      </c>
      <c r="MES53" s="286" t="s">
        <v>933</v>
      </c>
      <c r="MET53" s="286" t="s">
        <v>984</v>
      </c>
      <c r="MEU53" s="285" t="s">
        <v>985</v>
      </c>
      <c r="MEV53" s="285" t="s">
        <v>986</v>
      </c>
      <c r="MEW53" s="294" t="s">
        <v>982</v>
      </c>
      <c r="MEX53" s="294" t="s">
        <v>987</v>
      </c>
      <c r="MEY53" s="284">
        <v>90000000</v>
      </c>
      <c r="MEZ53" s="285" t="s">
        <v>150</v>
      </c>
      <c r="MFA53" s="286" t="s">
        <v>933</v>
      </c>
      <c r="MFB53" s="286" t="s">
        <v>984</v>
      </c>
      <c r="MFC53" s="285" t="s">
        <v>985</v>
      </c>
      <c r="MFD53" s="285" t="s">
        <v>986</v>
      </c>
      <c r="MFE53" s="294" t="s">
        <v>982</v>
      </c>
      <c r="MFF53" s="294" t="s">
        <v>987</v>
      </c>
      <c r="MFG53" s="284">
        <v>90000000</v>
      </c>
      <c r="MFH53" s="285" t="s">
        <v>150</v>
      </c>
      <c r="MFI53" s="286" t="s">
        <v>933</v>
      </c>
      <c r="MFJ53" s="286" t="s">
        <v>984</v>
      </c>
      <c r="MFK53" s="285" t="s">
        <v>985</v>
      </c>
      <c r="MFL53" s="285" t="s">
        <v>986</v>
      </c>
      <c r="MFM53" s="294" t="s">
        <v>982</v>
      </c>
      <c r="MFN53" s="294" t="s">
        <v>987</v>
      </c>
      <c r="MFO53" s="284">
        <v>90000000</v>
      </c>
      <c r="MFP53" s="285" t="s">
        <v>150</v>
      </c>
      <c r="MFQ53" s="286" t="s">
        <v>933</v>
      </c>
      <c r="MFR53" s="286" t="s">
        <v>984</v>
      </c>
      <c r="MFS53" s="285" t="s">
        <v>985</v>
      </c>
      <c r="MFT53" s="285" t="s">
        <v>986</v>
      </c>
      <c r="MFU53" s="294" t="s">
        <v>982</v>
      </c>
      <c r="MFV53" s="294" t="s">
        <v>987</v>
      </c>
      <c r="MFW53" s="284">
        <v>90000000</v>
      </c>
      <c r="MFX53" s="285" t="s">
        <v>150</v>
      </c>
      <c r="MFY53" s="286" t="s">
        <v>933</v>
      </c>
      <c r="MFZ53" s="286" t="s">
        <v>984</v>
      </c>
      <c r="MGA53" s="285" t="s">
        <v>985</v>
      </c>
      <c r="MGB53" s="285" t="s">
        <v>986</v>
      </c>
      <c r="MGC53" s="294" t="s">
        <v>982</v>
      </c>
      <c r="MGD53" s="294" t="s">
        <v>987</v>
      </c>
      <c r="MGE53" s="284">
        <v>90000000</v>
      </c>
      <c r="MGF53" s="285" t="s">
        <v>150</v>
      </c>
      <c r="MGG53" s="286" t="s">
        <v>933</v>
      </c>
      <c r="MGH53" s="286" t="s">
        <v>984</v>
      </c>
      <c r="MGI53" s="285" t="s">
        <v>985</v>
      </c>
      <c r="MGJ53" s="285" t="s">
        <v>986</v>
      </c>
      <c r="MGK53" s="294" t="s">
        <v>982</v>
      </c>
      <c r="MGL53" s="294" t="s">
        <v>987</v>
      </c>
      <c r="MGM53" s="284">
        <v>90000000</v>
      </c>
      <c r="MGN53" s="285" t="s">
        <v>150</v>
      </c>
      <c r="MGO53" s="286" t="s">
        <v>933</v>
      </c>
      <c r="MGP53" s="286" t="s">
        <v>984</v>
      </c>
      <c r="MGQ53" s="285" t="s">
        <v>985</v>
      </c>
      <c r="MGR53" s="285" t="s">
        <v>986</v>
      </c>
      <c r="MGS53" s="294" t="s">
        <v>982</v>
      </c>
      <c r="MGT53" s="294" t="s">
        <v>987</v>
      </c>
      <c r="MGU53" s="284">
        <v>90000000</v>
      </c>
      <c r="MGV53" s="285" t="s">
        <v>150</v>
      </c>
      <c r="MGW53" s="286" t="s">
        <v>933</v>
      </c>
      <c r="MGX53" s="286" t="s">
        <v>984</v>
      </c>
      <c r="MGY53" s="285" t="s">
        <v>985</v>
      </c>
      <c r="MGZ53" s="285" t="s">
        <v>986</v>
      </c>
      <c r="MHA53" s="294" t="s">
        <v>982</v>
      </c>
      <c r="MHB53" s="294" t="s">
        <v>987</v>
      </c>
      <c r="MHC53" s="284">
        <v>90000000</v>
      </c>
      <c r="MHD53" s="285" t="s">
        <v>150</v>
      </c>
      <c r="MHE53" s="286" t="s">
        <v>933</v>
      </c>
      <c r="MHF53" s="286" t="s">
        <v>984</v>
      </c>
      <c r="MHG53" s="285" t="s">
        <v>985</v>
      </c>
      <c r="MHH53" s="285" t="s">
        <v>986</v>
      </c>
      <c r="MHI53" s="294" t="s">
        <v>982</v>
      </c>
      <c r="MHJ53" s="294" t="s">
        <v>987</v>
      </c>
      <c r="MHK53" s="284">
        <v>90000000</v>
      </c>
      <c r="MHL53" s="285" t="s">
        <v>150</v>
      </c>
      <c r="MHM53" s="286" t="s">
        <v>933</v>
      </c>
      <c r="MHN53" s="286" t="s">
        <v>984</v>
      </c>
      <c r="MHO53" s="285" t="s">
        <v>985</v>
      </c>
      <c r="MHP53" s="285" t="s">
        <v>986</v>
      </c>
      <c r="MHQ53" s="294" t="s">
        <v>982</v>
      </c>
      <c r="MHR53" s="294" t="s">
        <v>987</v>
      </c>
      <c r="MHS53" s="284">
        <v>90000000</v>
      </c>
      <c r="MHT53" s="285" t="s">
        <v>150</v>
      </c>
      <c r="MHU53" s="286" t="s">
        <v>933</v>
      </c>
      <c r="MHV53" s="286" t="s">
        <v>984</v>
      </c>
      <c r="MHW53" s="285" t="s">
        <v>985</v>
      </c>
      <c r="MHX53" s="285" t="s">
        <v>986</v>
      </c>
      <c r="MHY53" s="294" t="s">
        <v>982</v>
      </c>
      <c r="MHZ53" s="294" t="s">
        <v>987</v>
      </c>
      <c r="MIA53" s="284">
        <v>90000000</v>
      </c>
      <c r="MIB53" s="285" t="s">
        <v>150</v>
      </c>
      <c r="MIC53" s="286" t="s">
        <v>933</v>
      </c>
      <c r="MID53" s="286" t="s">
        <v>984</v>
      </c>
      <c r="MIE53" s="285" t="s">
        <v>985</v>
      </c>
      <c r="MIF53" s="285" t="s">
        <v>986</v>
      </c>
      <c r="MIG53" s="294" t="s">
        <v>982</v>
      </c>
      <c r="MIH53" s="294" t="s">
        <v>987</v>
      </c>
      <c r="MII53" s="284">
        <v>90000000</v>
      </c>
      <c r="MIJ53" s="285" t="s">
        <v>150</v>
      </c>
      <c r="MIK53" s="286" t="s">
        <v>933</v>
      </c>
      <c r="MIL53" s="286" t="s">
        <v>984</v>
      </c>
      <c r="MIM53" s="285" t="s">
        <v>985</v>
      </c>
      <c r="MIN53" s="285" t="s">
        <v>986</v>
      </c>
      <c r="MIO53" s="294" t="s">
        <v>982</v>
      </c>
      <c r="MIP53" s="294" t="s">
        <v>987</v>
      </c>
      <c r="MIQ53" s="284">
        <v>90000000</v>
      </c>
      <c r="MIR53" s="285" t="s">
        <v>150</v>
      </c>
      <c r="MIS53" s="286" t="s">
        <v>933</v>
      </c>
      <c r="MIT53" s="286" t="s">
        <v>984</v>
      </c>
      <c r="MIU53" s="285" t="s">
        <v>985</v>
      </c>
      <c r="MIV53" s="285" t="s">
        <v>986</v>
      </c>
      <c r="MIW53" s="294" t="s">
        <v>982</v>
      </c>
      <c r="MIX53" s="294" t="s">
        <v>987</v>
      </c>
      <c r="MIY53" s="284">
        <v>90000000</v>
      </c>
      <c r="MIZ53" s="285" t="s">
        <v>150</v>
      </c>
      <c r="MJA53" s="286" t="s">
        <v>933</v>
      </c>
      <c r="MJB53" s="286" t="s">
        <v>984</v>
      </c>
      <c r="MJC53" s="285" t="s">
        <v>985</v>
      </c>
      <c r="MJD53" s="285" t="s">
        <v>986</v>
      </c>
      <c r="MJE53" s="294" t="s">
        <v>982</v>
      </c>
      <c r="MJF53" s="294" t="s">
        <v>987</v>
      </c>
      <c r="MJG53" s="284">
        <v>90000000</v>
      </c>
      <c r="MJH53" s="285" t="s">
        <v>150</v>
      </c>
      <c r="MJI53" s="286" t="s">
        <v>933</v>
      </c>
      <c r="MJJ53" s="286" t="s">
        <v>984</v>
      </c>
      <c r="MJK53" s="285" t="s">
        <v>985</v>
      </c>
      <c r="MJL53" s="285" t="s">
        <v>986</v>
      </c>
      <c r="MJM53" s="294" t="s">
        <v>982</v>
      </c>
      <c r="MJN53" s="294" t="s">
        <v>987</v>
      </c>
      <c r="MJO53" s="284">
        <v>90000000</v>
      </c>
      <c r="MJP53" s="285" t="s">
        <v>150</v>
      </c>
      <c r="MJQ53" s="286" t="s">
        <v>933</v>
      </c>
      <c r="MJR53" s="286" t="s">
        <v>984</v>
      </c>
      <c r="MJS53" s="285" t="s">
        <v>985</v>
      </c>
      <c r="MJT53" s="285" t="s">
        <v>986</v>
      </c>
      <c r="MJU53" s="294" t="s">
        <v>982</v>
      </c>
      <c r="MJV53" s="294" t="s">
        <v>987</v>
      </c>
      <c r="MJW53" s="284">
        <v>90000000</v>
      </c>
      <c r="MJX53" s="285" t="s">
        <v>150</v>
      </c>
      <c r="MJY53" s="286" t="s">
        <v>933</v>
      </c>
      <c r="MJZ53" s="286" t="s">
        <v>984</v>
      </c>
      <c r="MKA53" s="285" t="s">
        <v>985</v>
      </c>
      <c r="MKB53" s="285" t="s">
        <v>986</v>
      </c>
      <c r="MKC53" s="294" t="s">
        <v>982</v>
      </c>
      <c r="MKD53" s="294" t="s">
        <v>987</v>
      </c>
      <c r="MKE53" s="284">
        <v>90000000</v>
      </c>
      <c r="MKF53" s="285" t="s">
        <v>150</v>
      </c>
      <c r="MKG53" s="286" t="s">
        <v>933</v>
      </c>
      <c r="MKH53" s="286" t="s">
        <v>984</v>
      </c>
      <c r="MKI53" s="285" t="s">
        <v>985</v>
      </c>
      <c r="MKJ53" s="285" t="s">
        <v>986</v>
      </c>
      <c r="MKK53" s="294" t="s">
        <v>982</v>
      </c>
      <c r="MKL53" s="294" t="s">
        <v>987</v>
      </c>
      <c r="MKM53" s="284">
        <v>90000000</v>
      </c>
      <c r="MKN53" s="285" t="s">
        <v>150</v>
      </c>
      <c r="MKO53" s="286" t="s">
        <v>933</v>
      </c>
      <c r="MKP53" s="286" t="s">
        <v>984</v>
      </c>
      <c r="MKQ53" s="285" t="s">
        <v>985</v>
      </c>
      <c r="MKR53" s="285" t="s">
        <v>986</v>
      </c>
      <c r="MKS53" s="294" t="s">
        <v>982</v>
      </c>
      <c r="MKT53" s="294" t="s">
        <v>987</v>
      </c>
      <c r="MKU53" s="284">
        <v>90000000</v>
      </c>
      <c r="MKV53" s="285" t="s">
        <v>150</v>
      </c>
      <c r="MKW53" s="286" t="s">
        <v>933</v>
      </c>
      <c r="MKX53" s="286" t="s">
        <v>984</v>
      </c>
      <c r="MKY53" s="285" t="s">
        <v>985</v>
      </c>
      <c r="MKZ53" s="285" t="s">
        <v>986</v>
      </c>
      <c r="MLA53" s="294" t="s">
        <v>982</v>
      </c>
      <c r="MLB53" s="294" t="s">
        <v>987</v>
      </c>
      <c r="MLC53" s="284">
        <v>90000000</v>
      </c>
      <c r="MLD53" s="285" t="s">
        <v>150</v>
      </c>
      <c r="MLE53" s="286" t="s">
        <v>933</v>
      </c>
      <c r="MLF53" s="286" t="s">
        <v>984</v>
      </c>
      <c r="MLG53" s="285" t="s">
        <v>985</v>
      </c>
      <c r="MLH53" s="285" t="s">
        <v>986</v>
      </c>
      <c r="MLI53" s="294" t="s">
        <v>982</v>
      </c>
      <c r="MLJ53" s="294" t="s">
        <v>987</v>
      </c>
      <c r="MLK53" s="284">
        <v>90000000</v>
      </c>
      <c r="MLL53" s="285" t="s">
        <v>150</v>
      </c>
      <c r="MLM53" s="286" t="s">
        <v>933</v>
      </c>
      <c r="MLN53" s="286" t="s">
        <v>984</v>
      </c>
      <c r="MLO53" s="285" t="s">
        <v>985</v>
      </c>
      <c r="MLP53" s="285" t="s">
        <v>986</v>
      </c>
      <c r="MLQ53" s="294" t="s">
        <v>982</v>
      </c>
      <c r="MLR53" s="294" t="s">
        <v>987</v>
      </c>
      <c r="MLS53" s="284">
        <v>90000000</v>
      </c>
      <c r="MLT53" s="285" t="s">
        <v>150</v>
      </c>
      <c r="MLU53" s="286" t="s">
        <v>933</v>
      </c>
      <c r="MLV53" s="286" t="s">
        <v>984</v>
      </c>
      <c r="MLW53" s="285" t="s">
        <v>985</v>
      </c>
      <c r="MLX53" s="285" t="s">
        <v>986</v>
      </c>
      <c r="MLY53" s="294" t="s">
        <v>982</v>
      </c>
      <c r="MLZ53" s="294" t="s">
        <v>987</v>
      </c>
      <c r="MMA53" s="284">
        <v>90000000</v>
      </c>
      <c r="MMB53" s="285" t="s">
        <v>150</v>
      </c>
      <c r="MMC53" s="286" t="s">
        <v>933</v>
      </c>
      <c r="MMD53" s="286" t="s">
        <v>984</v>
      </c>
      <c r="MME53" s="285" t="s">
        <v>985</v>
      </c>
      <c r="MMF53" s="285" t="s">
        <v>986</v>
      </c>
      <c r="MMG53" s="294" t="s">
        <v>982</v>
      </c>
      <c r="MMH53" s="294" t="s">
        <v>987</v>
      </c>
      <c r="MMI53" s="284">
        <v>90000000</v>
      </c>
      <c r="MMJ53" s="285" t="s">
        <v>150</v>
      </c>
      <c r="MMK53" s="286" t="s">
        <v>933</v>
      </c>
      <c r="MML53" s="286" t="s">
        <v>984</v>
      </c>
      <c r="MMM53" s="285" t="s">
        <v>985</v>
      </c>
      <c r="MMN53" s="285" t="s">
        <v>986</v>
      </c>
      <c r="MMO53" s="294" t="s">
        <v>982</v>
      </c>
      <c r="MMP53" s="294" t="s">
        <v>987</v>
      </c>
      <c r="MMQ53" s="284">
        <v>90000000</v>
      </c>
      <c r="MMR53" s="285" t="s">
        <v>150</v>
      </c>
      <c r="MMS53" s="286" t="s">
        <v>933</v>
      </c>
      <c r="MMT53" s="286" t="s">
        <v>984</v>
      </c>
      <c r="MMU53" s="285" t="s">
        <v>985</v>
      </c>
      <c r="MMV53" s="285" t="s">
        <v>986</v>
      </c>
      <c r="MMW53" s="294" t="s">
        <v>982</v>
      </c>
      <c r="MMX53" s="294" t="s">
        <v>987</v>
      </c>
      <c r="MMY53" s="284">
        <v>90000000</v>
      </c>
      <c r="MMZ53" s="285" t="s">
        <v>150</v>
      </c>
      <c r="MNA53" s="286" t="s">
        <v>933</v>
      </c>
      <c r="MNB53" s="286" t="s">
        <v>984</v>
      </c>
      <c r="MNC53" s="285" t="s">
        <v>985</v>
      </c>
      <c r="MND53" s="285" t="s">
        <v>986</v>
      </c>
      <c r="MNE53" s="294" t="s">
        <v>982</v>
      </c>
      <c r="MNF53" s="294" t="s">
        <v>987</v>
      </c>
      <c r="MNG53" s="284">
        <v>90000000</v>
      </c>
      <c r="MNH53" s="285" t="s">
        <v>150</v>
      </c>
      <c r="MNI53" s="286" t="s">
        <v>933</v>
      </c>
      <c r="MNJ53" s="286" t="s">
        <v>984</v>
      </c>
      <c r="MNK53" s="285" t="s">
        <v>985</v>
      </c>
      <c r="MNL53" s="285" t="s">
        <v>986</v>
      </c>
      <c r="MNM53" s="294" t="s">
        <v>982</v>
      </c>
      <c r="MNN53" s="294" t="s">
        <v>987</v>
      </c>
      <c r="MNO53" s="284">
        <v>90000000</v>
      </c>
      <c r="MNP53" s="285" t="s">
        <v>150</v>
      </c>
      <c r="MNQ53" s="286" t="s">
        <v>933</v>
      </c>
      <c r="MNR53" s="286" t="s">
        <v>984</v>
      </c>
      <c r="MNS53" s="285" t="s">
        <v>985</v>
      </c>
      <c r="MNT53" s="285" t="s">
        <v>986</v>
      </c>
      <c r="MNU53" s="294" t="s">
        <v>982</v>
      </c>
      <c r="MNV53" s="294" t="s">
        <v>987</v>
      </c>
      <c r="MNW53" s="284">
        <v>90000000</v>
      </c>
      <c r="MNX53" s="285" t="s">
        <v>150</v>
      </c>
      <c r="MNY53" s="286" t="s">
        <v>933</v>
      </c>
      <c r="MNZ53" s="286" t="s">
        <v>984</v>
      </c>
      <c r="MOA53" s="285" t="s">
        <v>985</v>
      </c>
      <c r="MOB53" s="285" t="s">
        <v>986</v>
      </c>
      <c r="MOC53" s="294" t="s">
        <v>982</v>
      </c>
      <c r="MOD53" s="294" t="s">
        <v>987</v>
      </c>
      <c r="MOE53" s="284">
        <v>90000000</v>
      </c>
      <c r="MOF53" s="285" t="s">
        <v>150</v>
      </c>
      <c r="MOG53" s="286" t="s">
        <v>933</v>
      </c>
      <c r="MOH53" s="286" t="s">
        <v>984</v>
      </c>
      <c r="MOI53" s="285" t="s">
        <v>985</v>
      </c>
      <c r="MOJ53" s="285" t="s">
        <v>986</v>
      </c>
      <c r="MOK53" s="294" t="s">
        <v>982</v>
      </c>
      <c r="MOL53" s="294" t="s">
        <v>987</v>
      </c>
      <c r="MOM53" s="284">
        <v>90000000</v>
      </c>
      <c r="MON53" s="285" t="s">
        <v>150</v>
      </c>
      <c r="MOO53" s="286" t="s">
        <v>933</v>
      </c>
      <c r="MOP53" s="286" t="s">
        <v>984</v>
      </c>
      <c r="MOQ53" s="285" t="s">
        <v>985</v>
      </c>
      <c r="MOR53" s="285" t="s">
        <v>986</v>
      </c>
      <c r="MOS53" s="294" t="s">
        <v>982</v>
      </c>
      <c r="MOT53" s="294" t="s">
        <v>987</v>
      </c>
      <c r="MOU53" s="284">
        <v>90000000</v>
      </c>
      <c r="MOV53" s="285" t="s">
        <v>150</v>
      </c>
      <c r="MOW53" s="286" t="s">
        <v>933</v>
      </c>
      <c r="MOX53" s="286" t="s">
        <v>984</v>
      </c>
      <c r="MOY53" s="285" t="s">
        <v>985</v>
      </c>
      <c r="MOZ53" s="285" t="s">
        <v>986</v>
      </c>
      <c r="MPA53" s="294" t="s">
        <v>982</v>
      </c>
      <c r="MPB53" s="294" t="s">
        <v>987</v>
      </c>
      <c r="MPC53" s="284">
        <v>90000000</v>
      </c>
      <c r="MPD53" s="285" t="s">
        <v>150</v>
      </c>
      <c r="MPE53" s="286" t="s">
        <v>933</v>
      </c>
      <c r="MPF53" s="286" t="s">
        <v>984</v>
      </c>
      <c r="MPG53" s="285" t="s">
        <v>985</v>
      </c>
      <c r="MPH53" s="285" t="s">
        <v>986</v>
      </c>
      <c r="MPI53" s="294" t="s">
        <v>982</v>
      </c>
      <c r="MPJ53" s="294" t="s">
        <v>987</v>
      </c>
      <c r="MPK53" s="284">
        <v>90000000</v>
      </c>
      <c r="MPL53" s="285" t="s">
        <v>150</v>
      </c>
      <c r="MPM53" s="286" t="s">
        <v>933</v>
      </c>
      <c r="MPN53" s="286" t="s">
        <v>984</v>
      </c>
      <c r="MPO53" s="285" t="s">
        <v>985</v>
      </c>
      <c r="MPP53" s="285" t="s">
        <v>986</v>
      </c>
      <c r="MPQ53" s="294" t="s">
        <v>982</v>
      </c>
      <c r="MPR53" s="294" t="s">
        <v>987</v>
      </c>
      <c r="MPS53" s="284">
        <v>90000000</v>
      </c>
      <c r="MPT53" s="285" t="s">
        <v>150</v>
      </c>
      <c r="MPU53" s="286" t="s">
        <v>933</v>
      </c>
      <c r="MPV53" s="286" t="s">
        <v>984</v>
      </c>
      <c r="MPW53" s="285" t="s">
        <v>985</v>
      </c>
      <c r="MPX53" s="285" t="s">
        <v>986</v>
      </c>
      <c r="MPY53" s="294" t="s">
        <v>982</v>
      </c>
      <c r="MPZ53" s="294" t="s">
        <v>987</v>
      </c>
      <c r="MQA53" s="284">
        <v>90000000</v>
      </c>
      <c r="MQB53" s="285" t="s">
        <v>150</v>
      </c>
      <c r="MQC53" s="286" t="s">
        <v>933</v>
      </c>
      <c r="MQD53" s="286" t="s">
        <v>984</v>
      </c>
      <c r="MQE53" s="285" t="s">
        <v>985</v>
      </c>
      <c r="MQF53" s="285" t="s">
        <v>986</v>
      </c>
      <c r="MQG53" s="294" t="s">
        <v>982</v>
      </c>
      <c r="MQH53" s="294" t="s">
        <v>987</v>
      </c>
      <c r="MQI53" s="284">
        <v>90000000</v>
      </c>
      <c r="MQJ53" s="285" t="s">
        <v>150</v>
      </c>
      <c r="MQK53" s="286" t="s">
        <v>933</v>
      </c>
      <c r="MQL53" s="286" t="s">
        <v>984</v>
      </c>
      <c r="MQM53" s="285" t="s">
        <v>985</v>
      </c>
      <c r="MQN53" s="285" t="s">
        <v>986</v>
      </c>
      <c r="MQO53" s="294" t="s">
        <v>982</v>
      </c>
      <c r="MQP53" s="294" t="s">
        <v>987</v>
      </c>
      <c r="MQQ53" s="284">
        <v>90000000</v>
      </c>
      <c r="MQR53" s="285" t="s">
        <v>150</v>
      </c>
      <c r="MQS53" s="286" t="s">
        <v>933</v>
      </c>
      <c r="MQT53" s="286" t="s">
        <v>984</v>
      </c>
      <c r="MQU53" s="285" t="s">
        <v>985</v>
      </c>
      <c r="MQV53" s="285" t="s">
        <v>986</v>
      </c>
      <c r="MQW53" s="294" t="s">
        <v>982</v>
      </c>
      <c r="MQX53" s="294" t="s">
        <v>987</v>
      </c>
      <c r="MQY53" s="284">
        <v>90000000</v>
      </c>
      <c r="MQZ53" s="285" t="s">
        <v>150</v>
      </c>
      <c r="MRA53" s="286" t="s">
        <v>933</v>
      </c>
      <c r="MRB53" s="286" t="s">
        <v>984</v>
      </c>
      <c r="MRC53" s="285" t="s">
        <v>985</v>
      </c>
      <c r="MRD53" s="285" t="s">
        <v>986</v>
      </c>
      <c r="MRE53" s="294" t="s">
        <v>982</v>
      </c>
      <c r="MRF53" s="294" t="s">
        <v>987</v>
      </c>
      <c r="MRG53" s="284">
        <v>90000000</v>
      </c>
      <c r="MRH53" s="285" t="s">
        <v>150</v>
      </c>
      <c r="MRI53" s="286" t="s">
        <v>933</v>
      </c>
      <c r="MRJ53" s="286" t="s">
        <v>984</v>
      </c>
      <c r="MRK53" s="285" t="s">
        <v>985</v>
      </c>
      <c r="MRL53" s="285" t="s">
        <v>986</v>
      </c>
      <c r="MRM53" s="294" t="s">
        <v>982</v>
      </c>
      <c r="MRN53" s="294" t="s">
        <v>987</v>
      </c>
      <c r="MRO53" s="284">
        <v>90000000</v>
      </c>
      <c r="MRP53" s="285" t="s">
        <v>150</v>
      </c>
      <c r="MRQ53" s="286" t="s">
        <v>933</v>
      </c>
      <c r="MRR53" s="286" t="s">
        <v>984</v>
      </c>
      <c r="MRS53" s="285" t="s">
        <v>985</v>
      </c>
      <c r="MRT53" s="285" t="s">
        <v>986</v>
      </c>
      <c r="MRU53" s="294" t="s">
        <v>982</v>
      </c>
      <c r="MRV53" s="294" t="s">
        <v>987</v>
      </c>
      <c r="MRW53" s="284">
        <v>90000000</v>
      </c>
      <c r="MRX53" s="285" t="s">
        <v>150</v>
      </c>
      <c r="MRY53" s="286" t="s">
        <v>933</v>
      </c>
      <c r="MRZ53" s="286" t="s">
        <v>984</v>
      </c>
      <c r="MSA53" s="285" t="s">
        <v>985</v>
      </c>
      <c r="MSB53" s="285" t="s">
        <v>986</v>
      </c>
      <c r="MSC53" s="294" t="s">
        <v>982</v>
      </c>
      <c r="MSD53" s="294" t="s">
        <v>987</v>
      </c>
      <c r="MSE53" s="284">
        <v>90000000</v>
      </c>
      <c r="MSF53" s="285" t="s">
        <v>150</v>
      </c>
      <c r="MSG53" s="286" t="s">
        <v>933</v>
      </c>
      <c r="MSH53" s="286" t="s">
        <v>984</v>
      </c>
      <c r="MSI53" s="285" t="s">
        <v>985</v>
      </c>
      <c r="MSJ53" s="285" t="s">
        <v>986</v>
      </c>
      <c r="MSK53" s="294" t="s">
        <v>982</v>
      </c>
      <c r="MSL53" s="294" t="s">
        <v>987</v>
      </c>
      <c r="MSM53" s="284">
        <v>90000000</v>
      </c>
      <c r="MSN53" s="285" t="s">
        <v>150</v>
      </c>
      <c r="MSO53" s="286" t="s">
        <v>933</v>
      </c>
      <c r="MSP53" s="286" t="s">
        <v>984</v>
      </c>
      <c r="MSQ53" s="285" t="s">
        <v>985</v>
      </c>
      <c r="MSR53" s="285" t="s">
        <v>986</v>
      </c>
      <c r="MSS53" s="294" t="s">
        <v>982</v>
      </c>
      <c r="MST53" s="294" t="s">
        <v>987</v>
      </c>
      <c r="MSU53" s="284">
        <v>90000000</v>
      </c>
      <c r="MSV53" s="285" t="s">
        <v>150</v>
      </c>
      <c r="MSW53" s="286" t="s">
        <v>933</v>
      </c>
      <c r="MSX53" s="286" t="s">
        <v>984</v>
      </c>
      <c r="MSY53" s="285" t="s">
        <v>985</v>
      </c>
      <c r="MSZ53" s="285" t="s">
        <v>986</v>
      </c>
      <c r="MTA53" s="294" t="s">
        <v>982</v>
      </c>
      <c r="MTB53" s="294" t="s">
        <v>987</v>
      </c>
      <c r="MTC53" s="284">
        <v>90000000</v>
      </c>
      <c r="MTD53" s="285" t="s">
        <v>150</v>
      </c>
      <c r="MTE53" s="286" t="s">
        <v>933</v>
      </c>
      <c r="MTF53" s="286" t="s">
        <v>984</v>
      </c>
      <c r="MTG53" s="285" t="s">
        <v>985</v>
      </c>
      <c r="MTH53" s="285" t="s">
        <v>986</v>
      </c>
      <c r="MTI53" s="294" t="s">
        <v>982</v>
      </c>
      <c r="MTJ53" s="294" t="s">
        <v>987</v>
      </c>
      <c r="MTK53" s="284">
        <v>90000000</v>
      </c>
      <c r="MTL53" s="285" t="s">
        <v>150</v>
      </c>
      <c r="MTM53" s="286" t="s">
        <v>933</v>
      </c>
      <c r="MTN53" s="286" t="s">
        <v>984</v>
      </c>
      <c r="MTO53" s="285" t="s">
        <v>985</v>
      </c>
      <c r="MTP53" s="285" t="s">
        <v>986</v>
      </c>
      <c r="MTQ53" s="294" t="s">
        <v>982</v>
      </c>
      <c r="MTR53" s="294" t="s">
        <v>987</v>
      </c>
      <c r="MTS53" s="284">
        <v>90000000</v>
      </c>
      <c r="MTT53" s="285" t="s">
        <v>150</v>
      </c>
      <c r="MTU53" s="286" t="s">
        <v>933</v>
      </c>
      <c r="MTV53" s="286" t="s">
        <v>984</v>
      </c>
      <c r="MTW53" s="285" t="s">
        <v>985</v>
      </c>
      <c r="MTX53" s="285" t="s">
        <v>986</v>
      </c>
      <c r="MTY53" s="294" t="s">
        <v>982</v>
      </c>
      <c r="MTZ53" s="294" t="s">
        <v>987</v>
      </c>
      <c r="MUA53" s="284">
        <v>90000000</v>
      </c>
      <c r="MUB53" s="285" t="s">
        <v>150</v>
      </c>
      <c r="MUC53" s="286" t="s">
        <v>933</v>
      </c>
      <c r="MUD53" s="286" t="s">
        <v>984</v>
      </c>
      <c r="MUE53" s="285" t="s">
        <v>985</v>
      </c>
      <c r="MUF53" s="285" t="s">
        <v>986</v>
      </c>
      <c r="MUG53" s="294" t="s">
        <v>982</v>
      </c>
      <c r="MUH53" s="294" t="s">
        <v>987</v>
      </c>
      <c r="MUI53" s="284">
        <v>90000000</v>
      </c>
      <c r="MUJ53" s="285" t="s">
        <v>150</v>
      </c>
      <c r="MUK53" s="286" t="s">
        <v>933</v>
      </c>
      <c r="MUL53" s="286" t="s">
        <v>984</v>
      </c>
      <c r="MUM53" s="285" t="s">
        <v>985</v>
      </c>
      <c r="MUN53" s="285" t="s">
        <v>986</v>
      </c>
      <c r="MUO53" s="294" t="s">
        <v>982</v>
      </c>
      <c r="MUP53" s="294" t="s">
        <v>987</v>
      </c>
      <c r="MUQ53" s="284">
        <v>90000000</v>
      </c>
      <c r="MUR53" s="285" t="s">
        <v>150</v>
      </c>
      <c r="MUS53" s="286" t="s">
        <v>933</v>
      </c>
      <c r="MUT53" s="286" t="s">
        <v>984</v>
      </c>
      <c r="MUU53" s="285" t="s">
        <v>985</v>
      </c>
      <c r="MUV53" s="285" t="s">
        <v>986</v>
      </c>
      <c r="MUW53" s="294" t="s">
        <v>982</v>
      </c>
      <c r="MUX53" s="294" t="s">
        <v>987</v>
      </c>
      <c r="MUY53" s="284">
        <v>90000000</v>
      </c>
      <c r="MUZ53" s="285" t="s">
        <v>150</v>
      </c>
      <c r="MVA53" s="286" t="s">
        <v>933</v>
      </c>
      <c r="MVB53" s="286" t="s">
        <v>984</v>
      </c>
      <c r="MVC53" s="285" t="s">
        <v>985</v>
      </c>
      <c r="MVD53" s="285" t="s">
        <v>986</v>
      </c>
      <c r="MVE53" s="294" t="s">
        <v>982</v>
      </c>
      <c r="MVF53" s="294" t="s">
        <v>987</v>
      </c>
      <c r="MVG53" s="284">
        <v>90000000</v>
      </c>
      <c r="MVH53" s="285" t="s">
        <v>150</v>
      </c>
      <c r="MVI53" s="286" t="s">
        <v>933</v>
      </c>
      <c r="MVJ53" s="286" t="s">
        <v>984</v>
      </c>
      <c r="MVK53" s="285" t="s">
        <v>985</v>
      </c>
      <c r="MVL53" s="285" t="s">
        <v>986</v>
      </c>
      <c r="MVM53" s="294" t="s">
        <v>982</v>
      </c>
      <c r="MVN53" s="294" t="s">
        <v>987</v>
      </c>
      <c r="MVO53" s="284">
        <v>90000000</v>
      </c>
      <c r="MVP53" s="285" t="s">
        <v>150</v>
      </c>
      <c r="MVQ53" s="286" t="s">
        <v>933</v>
      </c>
      <c r="MVR53" s="286" t="s">
        <v>984</v>
      </c>
      <c r="MVS53" s="285" t="s">
        <v>985</v>
      </c>
      <c r="MVT53" s="285" t="s">
        <v>986</v>
      </c>
      <c r="MVU53" s="294" t="s">
        <v>982</v>
      </c>
      <c r="MVV53" s="294" t="s">
        <v>987</v>
      </c>
      <c r="MVW53" s="284">
        <v>90000000</v>
      </c>
      <c r="MVX53" s="285" t="s">
        <v>150</v>
      </c>
      <c r="MVY53" s="286" t="s">
        <v>933</v>
      </c>
      <c r="MVZ53" s="286" t="s">
        <v>984</v>
      </c>
      <c r="MWA53" s="285" t="s">
        <v>985</v>
      </c>
      <c r="MWB53" s="285" t="s">
        <v>986</v>
      </c>
      <c r="MWC53" s="294" t="s">
        <v>982</v>
      </c>
      <c r="MWD53" s="294" t="s">
        <v>987</v>
      </c>
      <c r="MWE53" s="284">
        <v>90000000</v>
      </c>
      <c r="MWF53" s="285" t="s">
        <v>150</v>
      </c>
      <c r="MWG53" s="286" t="s">
        <v>933</v>
      </c>
      <c r="MWH53" s="286" t="s">
        <v>984</v>
      </c>
      <c r="MWI53" s="285" t="s">
        <v>985</v>
      </c>
      <c r="MWJ53" s="285" t="s">
        <v>986</v>
      </c>
      <c r="MWK53" s="294" t="s">
        <v>982</v>
      </c>
      <c r="MWL53" s="294" t="s">
        <v>987</v>
      </c>
      <c r="MWM53" s="284">
        <v>90000000</v>
      </c>
      <c r="MWN53" s="285" t="s">
        <v>150</v>
      </c>
      <c r="MWO53" s="286" t="s">
        <v>933</v>
      </c>
      <c r="MWP53" s="286" t="s">
        <v>984</v>
      </c>
      <c r="MWQ53" s="285" t="s">
        <v>985</v>
      </c>
      <c r="MWR53" s="285" t="s">
        <v>986</v>
      </c>
      <c r="MWS53" s="294" t="s">
        <v>982</v>
      </c>
      <c r="MWT53" s="294" t="s">
        <v>987</v>
      </c>
      <c r="MWU53" s="284">
        <v>90000000</v>
      </c>
      <c r="MWV53" s="285" t="s">
        <v>150</v>
      </c>
      <c r="MWW53" s="286" t="s">
        <v>933</v>
      </c>
      <c r="MWX53" s="286" t="s">
        <v>984</v>
      </c>
      <c r="MWY53" s="285" t="s">
        <v>985</v>
      </c>
      <c r="MWZ53" s="285" t="s">
        <v>986</v>
      </c>
      <c r="MXA53" s="294" t="s">
        <v>982</v>
      </c>
      <c r="MXB53" s="294" t="s">
        <v>987</v>
      </c>
      <c r="MXC53" s="284">
        <v>90000000</v>
      </c>
      <c r="MXD53" s="285" t="s">
        <v>150</v>
      </c>
      <c r="MXE53" s="286" t="s">
        <v>933</v>
      </c>
      <c r="MXF53" s="286" t="s">
        <v>984</v>
      </c>
      <c r="MXG53" s="285" t="s">
        <v>985</v>
      </c>
      <c r="MXH53" s="285" t="s">
        <v>986</v>
      </c>
      <c r="MXI53" s="294" t="s">
        <v>982</v>
      </c>
      <c r="MXJ53" s="294" t="s">
        <v>987</v>
      </c>
      <c r="MXK53" s="284">
        <v>90000000</v>
      </c>
      <c r="MXL53" s="285" t="s">
        <v>150</v>
      </c>
      <c r="MXM53" s="286" t="s">
        <v>933</v>
      </c>
      <c r="MXN53" s="286" t="s">
        <v>984</v>
      </c>
      <c r="MXO53" s="285" t="s">
        <v>985</v>
      </c>
      <c r="MXP53" s="285" t="s">
        <v>986</v>
      </c>
      <c r="MXQ53" s="294" t="s">
        <v>982</v>
      </c>
      <c r="MXR53" s="294" t="s">
        <v>987</v>
      </c>
      <c r="MXS53" s="284">
        <v>90000000</v>
      </c>
      <c r="MXT53" s="285" t="s">
        <v>150</v>
      </c>
      <c r="MXU53" s="286" t="s">
        <v>933</v>
      </c>
      <c r="MXV53" s="286" t="s">
        <v>984</v>
      </c>
      <c r="MXW53" s="285" t="s">
        <v>985</v>
      </c>
      <c r="MXX53" s="285" t="s">
        <v>986</v>
      </c>
      <c r="MXY53" s="294" t="s">
        <v>982</v>
      </c>
      <c r="MXZ53" s="294" t="s">
        <v>987</v>
      </c>
      <c r="MYA53" s="284">
        <v>90000000</v>
      </c>
      <c r="MYB53" s="285" t="s">
        <v>150</v>
      </c>
      <c r="MYC53" s="286" t="s">
        <v>933</v>
      </c>
      <c r="MYD53" s="286" t="s">
        <v>984</v>
      </c>
      <c r="MYE53" s="285" t="s">
        <v>985</v>
      </c>
      <c r="MYF53" s="285" t="s">
        <v>986</v>
      </c>
      <c r="MYG53" s="294" t="s">
        <v>982</v>
      </c>
      <c r="MYH53" s="294" t="s">
        <v>987</v>
      </c>
      <c r="MYI53" s="284">
        <v>90000000</v>
      </c>
      <c r="MYJ53" s="285" t="s">
        <v>150</v>
      </c>
      <c r="MYK53" s="286" t="s">
        <v>933</v>
      </c>
      <c r="MYL53" s="286" t="s">
        <v>984</v>
      </c>
      <c r="MYM53" s="285" t="s">
        <v>985</v>
      </c>
      <c r="MYN53" s="285" t="s">
        <v>986</v>
      </c>
      <c r="MYO53" s="294" t="s">
        <v>982</v>
      </c>
      <c r="MYP53" s="294" t="s">
        <v>987</v>
      </c>
      <c r="MYQ53" s="284">
        <v>90000000</v>
      </c>
      <c r="MYR53" s="285" t="s">
        <v>150</v>
      </c>
      <c r="MYS53" s="286" t="s">
        <v>933</v>
      </c>
      <c r="MYT53" s="286" t="s">
        <v>984</v>
      </c>
      <c r="MYU53" s="285" t="s">
        <v>985</v>
      </c>
      <c r="MYV53" s="285" t="s">
        <v>986</v>
      </c>
      <c r="MYW53" s="294" t="s">
        <v>982</v>
      </c>
      <c r="MYX53" s="294" t="s">
        <v>987</v>
      </c>
      <c r="MYY53" s="284">
        <v>90000000</v>
      </c>
      <c r="MYZ53" s="285" t="s">
        <v>150</v>
      </c>
      <c r="MZA53" s="286" t="s">
        <v>933</v>
      </c>
      <c r="MZB53" s="286" t="s">
        <v>984</v>
      </c>
      <c r="MZC53" s="285" t="s">
        <v>985</v>
      </c>
      <c r="MZD53" s="285" t="s">
        <v>986</v>
      </c>
      <c r="MZE53" s="294" t="s">
        <v>982</v>
      </c>
      <c r="MZF53" s="294" t="s">
        <v>987</v>
      </c>
      <c r="MZG53" s="284">
        <v>90000000</v>
      </c>
      <c r="MZH53" s="285" t="s">
        <v>150</v>
      </c>
      <c r="MZI53" s="286" t="s">
        <v>933</v>
      </c>
      <c r="MZJ53" s="286" t="s">
        <v>984</v>
      </c>
      <c r="MZK53" s="285" t="s">
        <v>985</v>
      </c>
      <c r="MZL53" s="285" t="s">
        <v>986</v>
      </c>
      <c r="MZM53" s="294" t="s">
        <v>982</v>
      </c>
      <c r="MZN53" s="294" t="s">
        <v>987</v>
      </c>
      <c r="MZO53" s="284">
        <v>90000000</v>
      </c>
      <c r="MZP53" s="285" t="s">
        <v>150</v>
      </c>
      <c r="MZQ53" s="286" t="s">
        <v>933</v>
      </c>
      <c r="MZR53" s="286" t="s">
        <v>984</v>
      </c>
      <c r="MZS53" s="285" t="s">
        <v>985</v>
      </c>
      <c r="MZT53" s="285" t="s">
        <v>986</v>
      </c>
      <c r="MZU53" s="294" t="s">
        <v>982</v>
      </c>
      <c r="MZV53" s="294" t="s">
        <v>987</v>
      </c>
      <c r="MZW53" s="284">
        <v>90000000</v>
      </c>
      <c r="MZX53" s="285" t="s">
        <v>150</v>
      </c>
      <c r="MZY53" s="286" t="s">
        <v>933</v>
      </c>
      <c r="MZZ53" s="286" t="s">
        <v>984</v>
      </c>
      <c r="NAA53" s="285" t="s">
        <v>985</v>
      </c>
      <c r="NAB53" s="285" t="s">
        <v>986</v>
      </c>
      <c r="NAC53" s="294" t="s">
        <v>982</v>
      </c>
      <c r="NAD53" s="294" t="s">
        <v>987</v>
      </c>
      <c r="NAE53" s="284">
        <v>90000000</v>
      </c>
      <c r="NAF53" s="285" t="s">
        <v>150</v>
      </c>
      <c r="NAG53" s="286" t="s">
        <v>933</v>
      </c>
      <c r="NAH53" s="286" t="s">
        <v>984</v>
      </c>
      <c r="NAI53" s="285" t="s">
        <v>985</v>
      </c>
      <c r="NAJ53" s="285" t="s">
        <v>986</v>
      </c>
      <c r="NAK53" s="294" t="s">
        <v>982</v>
      </c>
      <c r="NAL53" s="294" t="s">
        <v>987</v>
      </c>
      <c r="NAM53" s="284">
        <v>90000000</v>
      </c>
      <c r="NAN53" s="285" t="s">
        <v>150</v>
      </c>
      <c r="NAO53" s="286" t="s">
        <v>933</v>
      </c>
      <c r="NAP53" s="286" t="s">
        <v>984</v>
      </c>
      <c r="NAQ53" s="285" t="s">
        <v>985</v>
      </c>
      <c r="NAR53" s="285" t="s">
        <v>986</v>
      </c>
      <c r="NAS53" s="294" t="s">
        <v>982</v>
      </c>
      <c r="NAT53" s="294" t="s">
        <v>987</v>
      </c>
      <c r="NAU53" s="284">
        <v>90000000</v>
      </c>
      <c r="NAV53" s="285" t="s">
        <v>150</v>
      </c>
      <c r="NAW53" s="286" t="s">
        <v>933</v>
      </c>
      <c r="NAX53" s="286" t="s">
        <v>984</v>
      </c>
      <c r="NAY53" s="285" t="s">
        <v>985</v>
      </c>
      <c r="NAZ53" s="285" t="s">
        <v>986</v>
      </c>
      <c r="NBA53" s="294" t="s">
        <v>982</v>
      </c>
      <c r="NBB53" s="294" t="s">
        <v>987</v>
      </c>
      <c r="NBC53" s="284">
        <v>90000000</v>
      </c>
      <c r="NBD53" s="285" t="s">
        <v>150</v>
      </c>
      <c r="NBE53" s="286" t="s">
        <v>933</v>
      </c>
      <c r="NBF53" s="286" t="s">
        <v>984</v>
      </c>
      <c r="NBG53" s="285" t="s">
        <v>985</v>
      </c>
      <c r="NBH53" s="285" t="s">
        <v>986</v>
      </c>
      <c r="NBI53" s="294" t="s">
        <v>982</v>
      </c>
      <c r="NBJ53" s="294" t="s">
        <v>987</v>
      </c>
      <c r="NBK53" s="284">
        <v>90000000</v>
      </c>
      <c r="NBL53" s="285" t="s">
        <v>150</v>
      </c>
      <c r="NBM53" s="286" t="s">
        <v>933</v>
      </c>
      <c r="NBN53" s="286" t="s">
        <v>984</v>
      </c>
      <c r="NBO53" s="285" t="s">
        <v>985</v>
      </c>
      <c r="NBP53" s="285" t="s">
        <v>986</v>
      </c>
      <c r="NBQ53" s="294" t="s">
        <v>982</v>
      </c>
      <c r="NBR53" s="294" t="s">
        <v>987</v>
      </c>
      <c r="NBS53" s="284">
        <v>90000000</v>
      </c>
      <c r="NBT53" s="285" t="s">
        <v>150</v>
      </c>
      <c r="NBU53" s="286" t="s">
        <v>933</v>
      </c>
      <c r="NBV53" s="286" t="s">
        <v>984</v>
      </c>
      <c r="NBW53" s="285" t="s">
        <v>985</v>
      </c>
      <c r="NBX53" s="285" t="s">
        <v>986</v>
      </c>
      <c r="NBY53" s="294" t="s">
        <v>982</v>
      </c>
      <c r="NBZ53" s="294" t="s">
        <v>987</v>
      </c>
      <c r="NCA53" s="284">
        <v>90000000</v>
      </c>
      <c r="NCB53" s="285" t="s">
        <v>150</v>
      </c>
      <c r="NCC53" s="286" t="s">
        <v>933</v>
      </c>
      <c r="NCD53" s="286" t="s">
        <v>984</v>
      </c>
      <c r="NCE53" s="285" t="s">
        <v>985</v>
      </c>
      <c r="NCF53" s="285" t="s">
        <v>986</v>
      </c>
      <c r="NCG53" s="294" t="s">
        <v>982</v>
      </c>
      <c r="NCH53" s="294" t="s">
        <v>987</v>
      </c>
      <c r="NCI53" s="284">
        <v>90000000</v>
      </c>
      <c r="NCJ53" s="285" t="s">
        <v>150</v>
      </c>
      <c r="NCK53" s="286" t="s">
        <v>933</v>
      </c>
      <c r="NCL53" s="286" t="s">
        <v>984</v>
      </c>
      <c r="NCM53" s="285" t="s">
        <v>985</v>
      </c>
      <c r="NCN53" s="285" t="s">
        <v>986</v>
      </c>
      <c r="NCO53" s="294" t="s">
        <v>982</v>
      </c>
      <c r="NCP53" s="294" t="s">
        <v>987</v>
      </c>
      <c r="NCQ53" s="284">
        <v>90000000</v>
      </c>
      <c r="NCR53" s="285" t="s">
        <v>150</v>
      </c>
      <c r="NCS53" s="286" t="s">
        <v>933</v>
      </c>
      <c r="NCT53" s="286" t="s">
        <v>984</v>
      </c>
      <c r="NCU53" s="285" t="s">
        <v>985</v>
      </c>
      <c r="NCV53" s="285" t="s">
        <v>986</v>
      </c>
      <c r="NCW53" s="294" t="s">
        <v>982</v>
      </c>
      <c r="NCX53" s="294" t="s">
        <v>987</v>
      </c>
      <c r="NCY53" s="284">
        <v>90000000</v>
      </c>
      <c r="NCZ53" s="285" t="s">
        <v>150</v>
      </c>
      <c r="NDA53" s="286" t="s">
        <v>933</v>
      </c>
      <c r="NDB53" s="286" t="s">
        <v>984</v>
      </c>
      <c r="NDC53" s="285" t="s">
        <v>985</v>
      </c>
      <c r="NDD53" s="285" t="s">
        <v>986</v>
      </c>
      <c r="NDE53" s="294" t="s">
        <v>982</v>
      </c>
      <c r="NDF53" s="294" t="s">
        <v>987</v>
      </c>
      <c r="NDG53" s="284">
        <v>90000000</v>
      </c>
      <c r="NDH53" s="285" t="s">
        <v>150</v>
      </c>
      <c r="NDI53" s="286" t="s">
        <v>933</v>
      </c>
      <c r="NDJ53" s="286" t="s">
        <v>984</v>
      </c>
      <c r="NDK53" s="285" t="s">
        <v>985</v>
      </c>
      <c r="NDL53" s="285" t="s">
        <v>986</v>
      </c>
      <c r="NDM53" s="294" t="s">
        <v>982</v>
      </c>
      <c r="NDN53" s="294" t="s">
        <v>987</v>
      </c>
      <c r="NDO53" s="284">
        <v>90000000</v>
      </c>
      <c r="NDP53" s="285" t="s">
        <v>150</v>
      </c>
      <c r="NDQ53" s="286" t="s">
        <v>933</v>
      </c>
      <c r="NDR53" s="286" t="s">
        <v>984</v>
      </c>
      <c r="NDS53" s="285" t="s">
        <v>985</v>
      </c>
      <c r="NDT53" s="285" t="s">
        <v>986</v>
      </c>
      <c r="NDU53" s="294" t="s">
        <v>982</v>
      </c>
      <c r="NDV53" s="294" t="s">
        <v>987</v>
      </c>
      <c r="NDW53" s="284">
        <v>90000000</v>
      </c>
      <c r="NDX53" s="285" t="s">
        <v>150</v>
      </c>
      <c r="NDY53" s="286" t="s">
        <v>933</v>
      </c>
      <c r="NDZ53" s="286" t="s">
        <v>984</v>
      </c>
      <c r="NEA53" s="285" t="s">
        <v>985</v>
      </c>
      <c r="NEB53" s="285" t="s">
        <v>986</v>
      </c>
      <c r="NEC53" s="294" t="s">
        <v>982</v>
      </c>
      <c r="NED53" s="294" t="s">
        <v>987</v>
      </c>
      <c r="NEE53" s="284">
        <v>90000000</v>
      </c>
      <c r="NEF53" s="285" t="s">
        <v>150</v>
      </c>
      <c r="NEG53" s="286" t="s">
        <v>933</v>
      </c>
      <c r="NEH53" s="286" t="s">
        <v>984</v>
      </c>
      <c r="NEI53" s="285" t="s">
        <v>985</v>
      </c>
      <c r="NEJ53" s="285" t="s">
        <v>986</v>
      </c>
      <c r="NEK53" s="294" t="s">
        <v>982</v>
      </c>
      <c r="NEL53" s="294" t="s">
        <v>987</v>
      </c>
      <c r="NEM53" s="284">
        <v>90000000</v>
      </c>
      <c r="NEN53" s="285" t="s">
        <v>150</v>
      </c>
      <c r="NEO53" s="286" t="s">
        <v>933</v>
      </c>
      <c r="NEP53" s="286" t="s">
        <v>984</v>
      </c>
      <c r="NEQ53" s="285" t="s">
        <v>985</v>
      </c>
      <c r="NER53" s="285" t="s">
        <v>986</v>
      </c>
      <c r="NES53" s="294" t="s">
        <v>982</v>
      </c>
      <c r="NET53" s="294" t="s">
        <v>987</v>
      </c>
      <c r="NEU53" s="284">
        <v>90000000</v>
      </c>
      <c r="NEV53" s="285" t="s">
        <v>150</v>
      </c>
      <c r="NEW53" s="286" t="s">
        <v>933</v>
      </c>
      <c r="NEX53" s="286" t="s">
        <v>984</v>
      </c>
      <c r="NEY53" s="285" t="s">
        <v>985</v>
      </c>
      <c r="NEZ53" s="285" t="s">
        <v>986</v>
      </c>
      <c r="NFA53" s="294" t="s">
        <v>982</v>
      </c>
      <c r="NFB53" s="294" t="s">
        <v>987</v>
      </c>
      <c r="NFC53" s="284">
        <v>90000000</v>
      </c>
      <c r="NFD53" s="285" t="s">
        <v>150</v>
      </c>
      <c r="NFE53" s="286" t="s">
        <v>933</v>
      </c>
      <c r="NFF53" s="286" t="s">
        <v>984</v>
      </c>
      <c r="NFG53" s="285" t="s">
        <v>985</v>
      </c>
      <c r="NFH53" s="285" t="s">
        <v>986</v>
      </c>
      <c r="NFI53" s="294" t="s">
        <v>982</v>
      </c>
      <c r="NFJ53" s="294" t="s">
        <v>987</v>
      </c>
      <c r="NFK53" s="284">
        <v>90000000</v>
      </c>
      <c r="NFL53" s="285" t="s">
        <v>150</v>
      </c>
      <c r="NFM53" s="286" t="s">
        <v>933</v>
      </c>
      <c r="NFN53" s="286" t="s">
        <v>984</v>
      </c>
      <c r="NFO53" s="285" t="s">
        <v>985</v>
      </c>
      <c r="NFP53" s="285" t="s">
        <v>986</v>
      </c>
      <c r="NFQ53" s="294" t="s">
        <v>982</v>
      </c>
      <c r="NFR53" s="294" t="s">
        <v>987</v>
      </c>
      <c r="NFS53" s="284">
        <v>90000000</v>
      </c>
      <c r="NFT53" s="285" t="s">
        <v>150</v>
      </c>
      <c r="NFU53" s="286" t="s">
        <v>933</v>
      </c>
      <c r="NFV53" s="286" t="s">
        <v>984</v>
      </c>
      <c r="NFW53" s="285" t="s">
        <v>985</v>
      </c>
      <c r="NFX53" s="285" t="s">
        <v>986</v>
      </c>
      <c r="NFY53" s="294" t="s">
        <v>982</v>
      </c>
      <c r="NFZ53" s="294" t="s">
        <v>987</v>
      </c>
      <c r="NGA53" s="284">
        <v>90000000</v>
      </c>
      <c r="NGB53" s="285" t="s">
        <v>150</v>
      </c>
      <c r="NGC53" s="286" t="s">
        <v>933</v>
      </c>
      <c r="NGD53" s="286" t="s">
        <v>984</v>
      </c>
      <c r="NGE53" s="285" t="s">
        <v>985</v>
      </c>
      <c r="NGF53" s="285" t="s">
        <v>986</v>
      </c>
      <c r="NGG53" s="294" t="s">
        <v>982</v>
      </c>
      <c r="NGH53" s="294" t="s">
        <v>987</v>
      </c>
      <c r="NGI53" s="284">
        <v>90000000</v>
      </c>
      <c r="NGJ53" s="285" t="s">
        <v>150</v>
      </c>
      <c r="NGK53" s="286" t="s">
        <v>933</v>
      </c>
      <c r="NGL53" s="286" t="s">
        <v>984</v>
      </c>
      <c r="NGM53" s="285" t="s">
        <v>985</v>
      </c>
      <c r="NGN53" s="285" t="s">
        <v>986</v>
      </c>
      <c r="NGO53" s="294" t="s">
        <v>982</v>
      </c>
      <c r="NGP53" s="294" t="s">
        <v>987</v>
      </c>
      <c r="NGQ53" s="284">
        <v>90000000</v>
      </c>
      <c r="NGR53" s="285" t="s">
        <v>150</v>
      </c>
      <c r="NGS53" s="286" t="s">
        <v>933</v>
      </c>
      <c r="NGT53" s="286" t="s">
        <v>984</v>
      </c>
      <c r="NGU53" s="285" t="s">
        <v>985</v>
      </c>
      <c r="NGV53" s="285" t="s">
        <v>986</v>
      </c>
      <c r="NGW53" s="294" t="s">
        <v>982</v>
      </c>
      <c r="NGX53" s="294" t="s">
        <v>987</v>
      </c>
      <c r="NGY53" s="284">
        <v>90000000</v>
      </c>
      <c r="NGZ53" s="285" t="s">
        <v>150</v>
      </c>
      <c r="NHA53" s="286" t="s">
        <v>933</v>
      </c>
      <c r="NHB53" s="286" t="s">
        <v>984</v>
      </c>
      <c r="NHC53" s="285" t="s">
        <v>985</v>
      </c>
      <c r="NHD53" s="285" t="s">
        <v>986</v>
      </c>
      <c r="NHE53" s="294" t="s">
        <v>982</v>
      </c>
      <c r="NHF53" s="294" t="s">
        <v>987</v>
      </c>
      <c r="NHG53" s="284">
        <v>90000000</v>
      </c>
      <c r="NHH53" s="285" t="s">
        <v>150</v>
      </c>
      <c r="NHI53" s="286" t="s">
        <v>933</v>
      </c>
      <c r="NHJ53" s="286" t="s">
        <v>984</v>
      </c>
      <c r="NHK53" s="285" t="s">
        <v>985</v>
      </c>
      <c r="NHL53" s="285" t="s">
        <v>986</v>
      </c>
      <c r="NHM53" s="294" t="s">
        <v>982</v>
      </c>
      <c r="NHN53" s="294" t="s">
        <v>987</v>
      </c>
      <c r="NHO53" s="284">
        <v>90000000</v>
      </c>
      <c r="NHP53" s="285" t="s">
        <v>150</v>
      </c>
      <c r="NHQ53" s="286" t="s">
        <v>933</v>
      </c>
      <c r="NHR53" s="286" t="s">
        <v>984</v>
      </c>
      <c r="NHS53" s="285" t="s">
        <v>985</v>
      </c>
      <c r="NHT53" s="285" t="s">
        <v>986</v>
      </c>
      <c r="NHU53" s="294" t="s">
        <v>982</v>
      </c>
      <c r="NHV53" s="294" t="s">
        <v>987</v>
      </c>
      <c r="NHW53" s="284">
        <v>90000000</v>
      </c>
      <c r="NHX53" s="285" t="s">
        <v>150</v>
      </c>
      <c r="NHY53" s="286" t="s">
        <v>933</v>
      </c>
      <c r="NHZ53" s="286" t="s">
        <v>984</v>
      </c>
      <c r="NIA53" s="285" t="s">
        <v>985</v>
      </c>
      <c r="NIB53" s="285" t="s">
        <v>986</v>
      </c>
      <c r="NIC53" s="294" t="s">
        <v>982</v>
      </c>
      <c r="NID53" s="294" t="s">
        <v>987</v>
      </c>
      <c r="NIE53" s="284">
        <v>90000000</v>
      </c>
      <c r="NIF53" s="285" t="s">
        <v>150</v>
      </c>
      <c r="NIG53" s="286" t="s">
        <v>933</v>
      </c>
      <c r="NIH53" s="286" t="s">
        <v>984</v>
      </c>
      <c r="NII53" s="285" t="s">
        <v>985</v>
      </c>
      <c r="NIJ53" s="285" t="s">
        <v>986</v>
      </c>
      <c r="NIK53" s="294" t="s">
        <v>982</v>
      </c>
      <c r="NIL53" s="294" t="s">
        <v>987</v>
      </c>
      <c r="NIM53" s="284">
        <v>90000000</v>
      </c>
      <c r="NIN53" s="285" t="s">
        <v>150</v>
      </c>
      <c r="NIO53" s="286" t="s">
        <v>933</v>
      </c>
      <c r="NIP53" s="286" t="s">
        <v>984</v>
      </c>
      <c r="NIQ53" s="285" t="s">
        <v>985</v>
      </c>
      <c r="NIR53" s="285" t="s">
        <v>986</v>
      </c>
      <c r="NIS53" s="294" t="s">
        <v>982</v>
      </c>
      <c r="NIT53" s="294" t="s">
        <v>987</v>
      </c>
      <c r="NIU53" s="284">
        <v>90000000</v>
      </c>
      <c r="NIV53" s="285" t="s">
        <v>150</v>
      </c>
      <c r="NIW53" s="286" t="s">
        <v>933</v>
      </c>
      <c r="NIX53" s="286" t="s">
        <v>984</v>
      </c>
      <c r="NIY53" s="285" t="s">
        <v>985</v>
      </c>
      <c r="NIZ53" s="285" t="s">
        <v>986</v>
      </c>
      <c r="NJA53" s="294" t="s">
        <v>982</v>
      </c>
      <c r="NJB53" s="294" t="s">
        <v>987</v>
      </c>
      <c r="NJC53" s="284">
        <v>90000000</v>
      </c>
      <c r="NJD53" s="285" t="s">
        <v>150</v>
      </c>
      <c r="NJE53" s="286" t="s">
        <v>933</v>
      </c>
      <c r="NJF53" s="286" t="s">
        <v>984</v>
      </c>
      <c r="NJG53" s="285" t="s">
        <v>985</v>
      </c>
      <c r="NJH53" s="285" t="s">
        <v>986</v>
      </c>
      <c r="NJI53" s="294" t="s">
        <v>982</v>
      </c>
      <c r="NJJ53" s="294" t="s">
        <v>987</v>
      </c>
      <c r="NJK53" s="284">
        <v>90000000</v>
      </c>
      <c r="NJL53" s="285" t="s">
        <v>150</v>
      </c>
      <c r="NJM53" s="286" t="s">
        <v>933</v>
      </c>
      <c r="NJN53" s="286" t="s">
        <v>984</v>
      </c>
      <c r="NJO53" s="285" t="s">
        <v>985</v>
      </c>
      <c r="NJP53" s="285" t="s">
        <v>986</v>
      </c>
      <c r="NJQ53" s="294" t="s">
        <v>982</v>
      </c>
      <c r="NJR53" s="294" t="s">
        <v>987</v>
      </c>
      <c r="NJS53" s="284">
        <v>90000000</v>
      </c>
      <c r="NJT53" s="285" t="s">
        <v>150</v>
      </c>
      <c r="NJU53" s="286" t="s">
        <v>933</v>
      </c>
      <c r="NJV53" s="286" t="s">
        <v>984</v>
      </c>
      <c r="NJW53" s="285" t="s">
        <v>985</v>
      </c>
      <c r="NJX53" s="285" t="s">
        <v>986</v>
      </c>
      <c r="NJY53" s="294" t="s">
        <v>982</v>
      </c>
      <c r="NJZ53" s="294" t="s">
        <v>987</v>
      </c>
      <c r="NKA53" s="284">
        <v>90000000</v>
      </c>
      <c r="NKB53" s="285" t="s">
        <v>150</v>
      </c>
      <c r="NKC53" s="286" t="s">
        <v>933</v>
      </c>
      <c r="NKD53" s="286" t="s">
        <v>984</v>
      </c>
      <c r="NKE53" s="285" t="s">
        <v>985</v>
      </c>
      <c r="NKF53" s="285" t="s">
        <v>986</v>
      </c>
      <c r="NKG53" s="294" t="s">
        <v>982</v>
      </c>
      <c r="NKH53" s="294" t="s">
        <v>987</v>
      </c>
      <c r="NKI53" s="284">
        <v>90000000</v>
      </c>
      <c r="NKJ53" s="285" t="s">
        <v>150</v>
      </c>
      <c r="NKK53" s="286" t="s">
        <v>933</v>
      </c>
      <c r="NKL53" s="286" t="s">
        <v>984</v>
      </c>
      <c r="NKM53" s="285" t="s">
        <v>985</v>
      </c>
      <c r="NKN53" s="285" t="s">
        <v>986</v>
      </c>
      <c r="NKO53" s="294" t="s">
        <v>982</v>
      </c>
      <c r="NKP53" s="294" t="s">
        <v>987</v>
      </c>
      <c r="NKQ53" s="284">
        <v>90000000</v>
      </c>
      <c r="NKR53" s="285" t="s">
        <v>150</v>
      </c>
      <c r="NKS53" s="286" t="s">
        <v>933</v>
      </c>
      <c r="NKT53" s="286" t="s">
        <v>984</v>
      </c>
      <c r="NKU53" s="285" t="s">
        <v>985</v>
      </c>
      <c r="NKV53" s="285" t="s">
        <v>986</v>
      </c>
      <c r="NKW53" s="294" t="s">
        <v>982</v>
      </c>
      <c r="NKX53" s="294" t="s">
        <v>987</v>
      </c>
      <c r="NKY53" s="284">
        <v>90000000</v>
      </c>
      <c r="NKZ53" s="285" t="s">
        <v>150</v>
      </c>
      <c r="NLA53" s="286" t="s">
        <v>933</v>
      </c>
      <c r="NLB53" s="286" t="s">
        <v>984</v>
      </c>
      <c r="NLC53" s="285" t="s">
        <v>985</v>
      </c>
      <c r="NLD53" s="285" t="s">
        <v>986</v>
      </c>
      <c r="NLE53" s="294" t="s">
        <v>982</v>
      </c>
      <c r="NLF53" s="294" t="s">
        <v>987</v>
      </c>
      <c r="NLG53" s="284">
        <v>90000000</v>
      </c>
      <c r="NLH53" s="285" t="s">
        <v>150</v>
      </c>
      <c r="NLI53" s="286" t="s">
        <v>933</v>
      </c>
      <c r="NLJ53" s="286" t="s">
        <v>984</v>
      </c>
      <c r="NLK53" s="285" t="s">
        <v>985</v>
      </c>
      <c r="NLL53" s="285" t="s">
        <v>986</v>
      </c>
      <c r="NLM53" s="294" t="s">
        <v>982</v>
      </c>
      <c r="NLN53" s="294" t="s">
        <v>987</v>
      </c>
      <c r="NLO53" s="284">
        <v>90000000</v>
      </c>
      <c r="NLP53" s="285" t="s">
        <v>150</v>
      </c>
      <c r="NLQ53" s="286" t="s">
        <v>933</v>
      </c>
      <c r="NLR53" s="286" t="s">
        <v>984</v>
      </c>
      <c r="NLS53" s="285" t="s">
        <v>985</v>
      </c>
      <c r="NLT53" s="285" t="s">
        <v>986</v>
      </c>
      <c r="NLU53" s="294" t="s">
        <v>982</v>
      </c>
      <c r="NLV53" s="294" t="s">
        <v>987</v>
      </c>
      <c r="NLW53" s="284">
        <v>90000000</v>
      </c>
      <c r="NLX53" s="285" t="s">
        <v>150</v>
      </c>
      <c r="NLY53" s="286" t="s">
        <v>933</v>
      </c>
      <c r="NLZ53" s="286" t="s">
        <v>984</v>
      </c>
      <c r="NMA53" s="285" t="s">
        <v>985</v>
      </c>
      <c r="NMB53" s="285" t="s">
        <v>986</v>
      </c>
      <c r="NMC53" s="294" t="s">
        <v>982</v>
      </c>
      <c r="NMD53" s="294" t="s">
        <v>987</v>
      </c>
      <c r="NME53" s="284">
        <v>90000000</v>
      </c>
      <c r="NMF53" s="285" t="s">
        <v>150</v>
      </c>
      <c r="NMG53" s="286" t="s">
        <v>933</v>
      </c>
      <c r="NMH53" s="286" t="s">
        <v>984</v>
      </c>
      <c r="NMI53" s="285" t="s">
        <v>985</v>
      </c>
      <c r="NMJ53" s="285" t="s">
        <v>986</v>
      </c>
      <c r="NMK53" s="294" t="s">
        <v>982</v>
      </c>
      <c r="NML53" s="294" t="s">
        <v>987</v>
      </c>
      <c r="NMM53" s="284">
        <v>90000000</v>
      </c>
      <c r="NMN53" s="285" t="s">
        <v>150</v>
      </c>
      <c r="NMO53" s="286" t="s">
        <v>933</v>
      </c>
      <c r="NMP53" s="286" t="s">
        <v>984</v>
      </c>
      <c r="NMQ53" s="285" t="s">
        <v>985</v>
      </c>
      <c r="NMR53" s="285" t="s">
        <v>986</v>
      </c>
      <c r="NMS53" s="294" t="s">
        <v>982</v>
      </c>
      <c r="NMT53" s="294" t="s">
        <v>987</v>
      </c>
      <c r="NMU53" s="284">
        <v>90000000</v>
      </c>
      <c r="NMV53" s="285" t="s">
        <v>150</v>
      </c>
      <c r="NMW53" s="286" t="s">
        <v>933</v>
      </c>
      <c r="NMX53" s="286" t="s">
        <v>984</v>
      </c>
      <c r="NMY53" s="285" t="s">
        <v>985</v>
      </c>
      <c r="NMZ53" s="285" t="s">
        <v>986</v>
      </c>
      <c r="NNA53" s="294" t="s">
        <v>982</v>
      </c>
      <c r="NNB53" s="294" t="s">
        <v>987</v>
      </c>
      <c r="NNC53" s="284">
        <v>90000000</v>
      </c>
      <c r="NND53" s="285" t="s">
        <v>150</v>
      </c>
      <c r="NNE53" s="286" t="s">
        <v>933</v>
      </c>
      <c r="NNF53" s="286" t="s">
        <v>984</v>
      </c>
      <c r="NNG53" s="285" t="s">
        <v>985</v>
      </c>
      <c r="NNH53" s="285" t="s">
        <v>986</v>
      </c>
      <c r="NNI53" s="294" t="s">
        <v>982</v>
      </c>
      <c r="NNJ53" s="294" t="s">
        <v>987</v>
      </c>
      <c r="NNK53" s="284">
        <v>90000000</v>
      </c>
      <c r="NNL53" s="285" t="s">
        <v>150</v>
      </c>
      <c r="NNM53" s="286" t="s">
        <v>933</v>
      </c>
      <c r="NNN53" s="286" t="s">
        <v>984</v>
      </c>
      <c r="NNO53" s="285" t="s">
        <v>985</v>
      </c>
      <c r="NNP53" s="285" t="s">
        <v>986</v>
      </c>
      <c r="NNQ53" s="294" t="s">
        <v>982</v>
      </c>
      <c r="NNR53" s="294" t="s">
        <v>987</v>
      </c>
      <c r="NNS53" s="284">
        <v>90000000</v>
      </c>
      <c r="NNT53" s="285" t="s">
        <v>150</v>
      </c>
      <c r="NNU53" s="286" t="s">
        <v>933</v>
      </c>
      <c r="NNV53" s="286" t="s">
        <v>984</v>
      </c>
      <c r="NNW53" s="285" t="s">
        <v>985</v>
      </c>
      <c r="NNX53" s="285" t="s">
        <v>986</v>
      </c>
      <c r="NNY53" s="294" t="s">
        <v>982</v>
      </c>
      <c r="NNZ53" s="294" t="s">
        <v>987</v>
      </c>
      <c r="NOA53" s="284">
        <v>90000000</v>
      </c>
      <c r="NOB53" s="285" t="s">
        <v>150</v>
      </c>
      <c r="NOC53" s="286" t="s">
        <v>933</v>
      </c>
      <c r="NOD53" s="286" t="s">
        <v>984</v>
      </c>
      <c r="NOE53" s="285" t="s">
        <v>985</v>
      </c>
      <c r="NOF53" s="285" t="s">
        <v>986</v>
      </c>
      <c r="NOG53" s="294" t="s">
        <v>982</v>
      </c>
      <c r="NOH53" s="294" t="s">
        <v>987</v>
      </c>
      <c r="NOI53" s="284">
        <v>90000000</v>
      </c>
      <c r="NOJ53" s="285" t="s">
        <v>150</v>
      </c>
      <c r="NOK53" s="286" t="s">
        <v>933</v>
      </c>
      <c r="NOL53" s="286" t="s">
        <v>984</v>
      </c>
      <c r="NOM53" s="285" t="s">
        <v>985</v>
      </c>
      <c r="NON53" s="285" t="s">
        <v>986</v>
      </c>
      <c r="NOO53" s="294" t="s">
        <v>982</v>
      </c>
      <c r="NOP53" s="294" t="s">
        <v>987</v>
      </c>
      <c r="NOQ53" s="284">
        <v>90000000</v>
      </c>
      <c r="NOR53" s="285" t="s">
        <v>150</v>
      </c>
      <c r="NOS53" s="286" t="s">
        <v>933</v>
      </c>
      <c r="NOT53" s="286" t="s">
        <v>984</v>
      </c>
      <c r="NOU53" s="285" t="s">
        <v>985</v>
      </c>
      <c r="NOV53" s="285" t="s">
        <v>986</v>
      </c>
      <c r="NOW53" s="294" t="s">
        <v>982</v>
      </c>
      <c r="NOX53" s="294" t="s">
        <v>987</v>
      </c>
      <c r="NOY53" s="284">
        <v>90000000</v>
      </c>
      <c r="NOZ53" s="285" t="s">
        <v>150</v>
      </c>
      <c r="NPA53" s="286" t="s">
        <v>933</v>
      </c>
      <c r="NPB53" s="286" t="s">
        <v>984</v>
      </c>
      <c r="NPC53" s="285" t="s">
        <v>985</v>
      </c>
      <c r="NPD53" s="285" t="s">
        <v>986</v>
      </c>
      <c r="NPE53" s="294" t="s">
        <v>982</v>
      </c>
      <c r="NPF53" s="294" t="s">
        <v>987</v>
      </c>
      <c r="NPG53" s="284">
        <v>90000000</v>
      </c>
      <c r="NPH53" s="285" t="s">
        <v>150</v>
      </c>
      <c r="NPI53" s="286" t="s">
        <v>933</v>
      </c>
      <c r="NPJ53" s="286" t="s">
        <v>984</v>
      </c>
      <c r="NPK53" s="285" t="s">
        <v>985</v>
      </c>
      <c r="NPL53" s="285" t="s">
        <v>986</v>
      </c>
      <c r="NPM53" s="294" t="s">
        <v>982</v>
      </c>
      <c r="NPN53" s="294" t="s">
        <v>987</v>
      </c>
      <c r="NPO53" s="284">
        <v>90000000</v>
      </c>
      <c r="NPP53" s="285" t="s">
        <v>150</v>
      </c>
      <c r="NPQ53" s="286" t="s">
        <v>933</v>
      </c>
      <c r="NPR53" s="286" t="s">
        <v>984</v>
      </c>
      <c r="NPS53" s="285" t="s">
        <v>985</v>
      </c>
      <c r="NPT53" s="285" t="s">
        <v>986</v>
      </c>
      <c r="NPU53" s="294" t="s">
        <v>982</v>
      </c>
      <c r="NPV53" s="294" t="s">
        <v>987</v>
      </c>
      <c r="NPW53" s="284">
        <v>90000000</v>
      </c>
      <c r="NPX53" s="285" t="s">
        <v>150</v>
      </c>
      <c r="NPY53" s="286" t="s">
        <v>933</v>
      </c>
      <c r="NPZ53" s="286" t="s">
        <v>984</v>
      </c>
      <c r="NQA53" s="285" t="s">
        <v>985</v>
      </c>
      <c r="NQB53" s="285" t="s">
        <v>986</v>
      </c>
      <c r="NQC53" s="294" t="s">
        <v>982</v>
      </c>
      <c r="NQD53" s="294" t="s">
        <v>987</v>
      </c>
      <c r="NQE53" s="284">
        <v>90000000</v>
      </c>
      <c r="NQF53" s="285" t="s">
        <v>150</v>
      </c>
      <c r="NQG53" s="286" t="s">
        <v>933</v>
      </c>
      <c r="NQH53" s="286" t="s">
        <v>984</v>
      </c>
      <c r="NQI53" s="285" t="s">
        <v>985</v>
      </c>
      <c r="NQJ53" s="285" t="s">
        <v>986</v>
      </c>
      <c r="NQK53" s="294" t="s">
        <v>982</v>
      </c>
      <c r="NQL53" s="294" t="s">
        <v>987</v>
      </c>
      <c r="NQM53" s="284">
        <v>90000000</v>
      </c>
      <c r="NQN53" s="285" t="s">
        <v>150</v>
      </c>
      <c r="NQO53" s="286" t="s">
        <v>933</v>
      </c>
      <c r="NQP53" s="286" t="s">
        <v>984</v>
      </c>
      <c r="NQQ53" s="285" t="s">
        <v>985</v>
      </c>
      <c r="NQR53" s="285" t="s">
        <v>986</v>
      </c>
      <c r="NQS53" s="294" t="s">
        <v>982</v>
      </c>
      <c r="NQT53" s="294" t="s">
        <v>987</v>
      </c>
      <c r="NQU53" s="284">
        <v>90000000</v>
      </c>
      <c r="NQV53" s="285" t="s">
        <v>150</v>
      </c>
      <c r="NQW53" s="286" t="s">
        <v>933</v>
      </c>
      <c r="NQX53" s="286" t="s">
        <v>984</v>
      </c>
      <c r="NQY53" s="285" t="s">
        <v>985</v>
      </c>
      <c r="NQZ53" s="285" t="s">
        <v>986</v>
      </c>
      <c r="NRA53" s="294" t="s">
        <v>982</v>
      </c>
      <c r="NRB53" s="294" t="s">
        <v>987</v>
      </c>
      <c r="NRC53" s="284">
        <v>90000000</v>
      </c>
      <c r="NRD53" s="285" t="s">
        <v>150</v>
      </c>
      <c r="NRE53" s="286" t="s">
        <v>933</v>
      </c>
      <c r="NRF53" s="286" t="s">
        <v>984</v>
      </c>
      <c r="NRG53" s="285" t="s">
        <v>985</v>
      </c>
      <c r="NRH53" s="285" t="s">
        <v>986</v>
      </c>
      <c r="NRI53" s="294" t="s">
        <v>982</v>
      </c>
      <c r="NRJ53" s="294" t="s">
        <v>987</v>
      </c>
      <c r="NRK53" s="284">
        <v>90000000</v>
      </c>
      <c r="NRL53" s="285" t="s">
        <v>150</v>
      </c>
      <c r="NRM53" s="286" t="s">
        <v>933</v>
      </c>
      <c r="NRN53" s="286" t="s">
        <v>984</v>
      </c>
      <c r="NRO53" s="285" t="s">
        <v>985</v>
      </c>
      <c r="NRP53" s="285" t="s">
        <v>986</v>
      </c>
      <c r="NRQ53" s="294" t="s">
        <v>982</v>
      </c>
      <c r="NRR53" s="294" t="s">
        <v>987</v>
      </c>
      <c r="NRS53" s="284">
        <v>90000000</v>
      </c>
      <c r="NRT53" s="285" t="s">
        <v>150</v>
      </c>
      <c r="NRU53" s="286" t="s">
        <v>933</v>
      </c>
      <c r="NRV53" s="286" t="s">
        <v>984</v>
      </c>
      <c r="NRW53" s="285" t="s">
        <v>985</v>
      </c>
      <c r="NRX53" s="285" t="s">
        <v>986</v>
      </c>
      <c r="NRY53" s="294" t="s">
        <v>982</v>
      </c>
      <c r="NRZ53" s="294" t="s">
        <v>987</v>
      </c>
      <c r="NSA53" s="284">
        <v>90000000</v>
      </c>
      <c r="NSB53" s="285" t="s">
        <v>150</v>
      </c>
      <c r="NSC53" s="286" t="s">
        <v>933</v>
      </c>
      <c r="NSD53" s="286" t="s">
        <v>984</v>
      </c>
      <c r="NSE53" s="285" t="s">
        <v>985</v>
      </c>
      <c r="NSF53" s="285" t="s">
        <v>986</v>
      </c>
      <c r="NSG53" s="294" t="s">
        <v>982</v>
      </c>
      <c r="NSH53" s="294" t="s">
        <v>987</v>
      </c>
      <c r="NSI53" s="284">
        <v>90000000</v>
      </c>
      <c r="NSJ53" s="285" t="s">
        <v>150</v>
      </c>
      <c r="NSK53" s="286" t="s">
        <v>933</v>
      </c>
      <c r="NSL53" s="286" t="s">
        <v>984</v>
      </c>
      <c r="NSM53" s="285" t="s">
        <v>985</v>
      </c>
      <c r="NSN53" s="285" t="s">
        <v>986</v>
      </c>
      <c r="NSO53" s="294" t="s">
        <v>982</v>
      </c>
      <c r="NSP53" s="294" t="s">
        <v>987</v>
      </c>
      <c r="NSQ53" s="284">
        <v>90000000</v>
      </c>
      <c r="NSR53" s="285" t="s">
        <v>150</v>
      </c>
      <c r="NSS53" s="286" t="s">
        <v>933</v>
      </c>
      <c r="NST53" s="286" t="s">
        <v>984</v>
      </c>
      <c r="NSU53" s="285" t="s">
        <v>985</v>
      </c>
      <c r="NSV53" s="285" t="s">
        <v>986</v>
      </c>
      <c r="NSW53" s="294" t="s">
        <v>982</v>
      </c>
      <c r="NSX53" s="294" t="s">
        <v>987</v>
      </c>
      <c r="NSY53" s="284">
        <v>90000000</v>
      </c>
      <c r="NSZ53" s="285" t="s">
        <v>150</v>
      </c>
      <c r="NTA53" s="286" t="s">
        <v>933</v>
      </c>
      <c r="NTB53" s="286" t="s">
        <v>984</v>
      </c>
      <c r="NTC53" s="285" t="s">
        <v>985</v>
      </c>
      <c r="NTD53" s="285" t="s">
        <v>986</v>
      </c>
      <c r="NTE53" s="294" t="s">
        <v>982</v>
      </c>
      <c r="NTF53" s="294" t="s">
        <v>987</v>
      </c>
      <c r="NTG53" s="284">
        <v>90000000</v>
      </c>
      <c r="NTH53" s="285" t="s">
        <v>150</v>
      </c>
      <c r="NTI53" s="286" t="s">
        <v>933</v>
      </c>
      <c r="NTJ53" s="286" t="s">
        <v>984</v>
      </c>
      <c r="NTK53" s="285" t="s">
        <v>985</v>
      </c>
      <c r="NTL53" s="285" t="s">
        <v>986</v>
      </c>
      <c r="NTM53" s="294" t="s">
        <v>982</v>
      </c>
      <c r="NTN53" s="294" t="s">
        <v>987</v>
      </c>
      <c r="NTO53" s="284">
        <v>90000000</v>
      </c>
      <c r="NTP53" s="285" t="s">
        <v>150</v>
      </c>
      <c r="NTQ53" s="286" t="s">
        <v>933</v>
      </c>
      <c r="NTR53" s="286" t="s">
        <v>984</v>
      </c>
      <c r="NTS53" s="285" t="s">
        <v>985</v>
      </c>
      <c r="NTT53" s="285" t="s">
        <v>986</v>
      </c>
      <c r="NTU53" s="294" t="s">
        <v>982</v>
      </c>
      <c r="NTV53" s="294" t="s">
        <v>987</v>
      </c>
      <c r="NTW53" s="284">
        <v>90000000</v>
      </c>
      <c r="NTX53" s="285" t="s">
        <v>150</v>
      </c>
      <c r="NTY53" s="286" t="s">
        <v>933</v>
      </c>
      <c r="NTZ53" s="286" t="s">
        <v>984</v>
      </c>
      <c r="NUA53" s="285" t="s">
        <v>985</v>
      </c>
      <c r="NUB53" s="285" t="s">
        <v>986</v>
      </c>
      <c r="NUC53" s="294" t="s">
        <v>982</v>
      </c>
      <c r="NUD53" s="294" t="s">
        <v>987</v>
      </c>
      <c r="NUE53" s="284">
        <v>90000000</v>
      </c>
      <c r="NUF53" s="285" t="s">
        <v>150</v>
      </c>
      <c r="NUG53" s="286" t="s">
        <v>933</v>
      </c>
      <c r="NUH53" s="286" t="s">
        <v>984</v>
      </c>
      <c r="NUI53" s="285" t="s">
        <v>985</v>
      </c>
      <c r="NUJ53" s="285" t="s">
        <v>986</v>
      </c>
      <c r="NUK53" s="294" t="s">
        <v>982</v>
      </c>
      <c r="NUL53" s="294" t="s">
        <v>987</v>
      </c>
      <c r="NUM53" s="284">
        <v>90000000</v>
      </c>
      <c r="NUN53" s="285" t="s">
        <v>150</v>
      </c>
      <c r="NUO53" s="286" t="s">
        <v>933</v>
      </c>
      <c r="NUP53" s="286" t="s">
        <v>984</v>
      </c>
      <c r="NUQ53" s="285" t="s">
        <v>985</v>
      </c>
      <c r="NUR53" s="285" t="s">
        <v>986</v>
      </c>
      <c r="NUS53" s="294" t="s">
        <v>982</v>
      </c>
      <c r="NUT53" s="294" t="s">
        <v>987</v>
      </c>
      <c r="NUU53" s="284">
        <v>90000000</v>
      </c>
      <c r="NUV53" s="285" t="s">
        <v>150</v>
      </c>
      <c r="NUW53" s="286" t="s">
        <v>933</v>
      </c>
      <c r="NUX53" s="286" t="s">
        <v>984</v>
      </c>
      <c r="NUY53" s="285" t="s">
        <v>985</v>
      </c>
      <c r="NUZ53" s="285" t="s">
        <v>986</v>
      </c>
      <c r="NVA53" s="294" t="s">
        <v>982</v>
      </c>
      <c r="NVB53" s="294" t="s">
        <v>987</v>
      </c>
      <c r="NVC53" s="284">
        <v>90000000</v>
      </c>
      <c r="NVD53" s="285" t="s">
        <v>150</v>
      </c>
      <c r="NVE53" s="286" t="s">
        <v>933</v>
      </c>
      <c r="NVF53" s="286" t="s">
        <v>984</v>
      </c>
      <c r="NVG53" s="285" t="s">
        <v>985</v>
      </c>
      <c r="NVH53" s="285" t="s">
        <v>986</v>
      </c>
      <c r="NVI53" s="294" t="s">
        <v>982</v>
      </c>
      <c r="NVJ53" s="294" t="s">
        <v>987</v>
      </c>
      <c r="NVK53" s="284">
        <v>90000000</v>
      </c>
      <c r="NVL53" s="285" t="s">
        <v>150</v>
      </c>
      <c r="NVM53" s="286" t="s">
        <v>933</v>
      </c>
      <c r="NVN53" s="286" t="s">
        <v>984</v>
      </c>
      <c r="NVO53" s="285" t="s">
        <v>985</v>
      </c>
      <c r="NVP53" s="285" t="s">
        <v>986</v>
      </c>
      <c r="NVQ53" s="294" t="s">
        <v>982</v>
      </c>
      <c r="NVR53" s="294" t="s">
        <v>987</v>
      </c>
      <c r="NVS53" s="284">
        <v>90000000</v>
      </c>
      <c r="NVT53" s="285" t="s">
        <v>150</v>
      </c>
      <c r="NVU53" s="286" t="s">
        <v>933</v>
      </c>
      <c r="NVV53" s="286" t="s">
        <v>984</v>
      </c>
      <c r="NVW53" s="285" t="s">
        <v>985</v>
      </c>
      <c r="NVX53" s="285" t="s">
        <v>986</v>
      </c>
      <c r="NVY53" s="294" t="s">
        <v>982</v>
      </c>
      <c r="NVZ53" s="294" t="s">
        <v>987</v>
      </c>
      <c r="NWA53" s="284">
        <v>90000000</v>
      </c>
      <c r="NWB53" s="285" t="s">
        <v>150</v>
      </c>
      <c r="NWC53" s="286" t="s">
        <v>933</v>
      </c>
      <c r="NWD53" s="286" t="s">
        <v>984</v>
      </c>
      <c r="NWE53" s="285" t="s">
        <v>985</v>
      </c>
      <c r="NWF53" s="285" t="s">
        <v>986</v>
      </c>
      <c r="NWG53" s="294" t="s">
        <v>982</v>
      </c>
      <c r="NWH53" s="294" t="s">
        <v>987</v>
      </c>
      <c r="NWI53" s="284">
        <v>90000000</v>
      </c>
      <c r="NWJ53" s="285" t="s">
        <v>150</v>
      </c>
      <c r="NWK53" s="286" t="s">
        <v>933</v>
      </c>
      <c r="NWL53" s="286" t="s">
        <v>984</v>
      </c>
      <c r="NWM53" s="285" t="s">
        <v>985</v>
      </c>
      <c r="NWN53" s="285" t="s">
        <v>986</v>
      </c>
      <c r="NWO53" s="294" t="s">
        <v>982</v>
      </c>
      <c r="NWP53" s="294" t="s">
        <v>987</v>
      </c>
      <c r="NWQ53" s="284">
        <v>90000000</v>
      </c>
      <c r="NWR53" s="285" t="s">
        <v>150</v>
      </c>
      <c r="NWS53" s="286" t="s">
        <v>933</v>
      </c>
      <c r="NWT53" s="286" t="s">
        <v>984</v>
      </c>
      <c r="NWU53" s="285" t="s">
        <v>985</v>
      </c>
      <c r="NWV53" s="285" t="s">
        <v>986</v>
      </c>
      <c r="NWW53" s="294" t="s">
        <v>982</v>
      </c>
      <c r="NWX53" s="294" t="s">
        <v>987</v>
      </c>
      <c r="NWY53" s="284">
        <v>90000000</v>
      </c>
      <c r="NWZ53" s="285" t="s">
        <v>150</v>
      </c>
      <c r="NXA53" s="286" t="s">
        <v>933</v>
      </c>
      <c r="NXB53" s="286" t="s">
        <v>984</v>
      </c>
      <c r="NXC53" s="285" t="s">
        <v>985</v>
      </c>
      <c r="NXD53" s="285" t="s">
        <v>986</v>
      </c>
      <c r="NXE53" s="294" t="s">
        <v>982</v>
      </c>
      <c r="NXF53" s="294" t="s">
        <v>987</v>
      </c>
      <c r="NXG53" s="284">
        <v>90000000</v>
      </c>
      <c r="NXH53" s="285" t="s">
        <v>150</v>
      </c>
      <c r="NXI53" s="286" t="s">
        <v>933</v>
      </c>
      <c r="NXJ53" s="286" t="s">
        <v>984</v>
      </c>
      <c r="NXK53" s="285" t="s">
        <v>985</v>
      </c>
      <c r="NXL53" s="285" t="s">
        <v>986</v>
      </c>
      <c r="NXM53" s="294" t="s">
        <v>982</v>
      </c>
      <c r="NXN53" s="294" t="s">
        <v>987</v>
      </c>
      <c r="NXO53" s="284">
        <v>90000000</v>
      </c>
      <c r="NXP53" s="285" t="s">
        <v>150</v>
      </c>
      <c r="NXQ53" s="286" t="s">
        <v>933</v>
      </c>
      <c r="NXR53" s="286" t="s">
        <v>984</v>
      </c>
      <c r="NXS53" s="285" t="s">
        <v>985</v>
      </c>
      <c r="NXT53" s="285" t="s">
        <v>986</v>
      </c>
      <c r="NXU53" s="294" t="s">
        <v>982</v>
      </c>
      <c r="NXV53" s="294" t="s">
        <v>987</v>
      </c>
      <c r="NXW53" s="284">
        <v>90000000</v>
      </c>
      <c r="NXX53" s="285" t="s">
        <v>150</v>
      </c>
      <c r="NXY53" s="286" t="s">
        <v>933</v>
      </c>
      <c r="NXZ53" s="286" t="s">
        <v>984</v>
      </c>
      <c r="NYA53" s="285" t="s">
        <v>985</v>
      </c>
      <c r="NYB53" s="285" t="s">
        <v>986</v>
      </c>
      <c r="NYC53" s="294" t="s">
        <v>982</v>
      </c>
      <c r="NYD53" s="294" t="s">
        <v>987</v>
      </c>
      <c r="NYE53" s="284">
        <v>90000000</v>
      </c>
      <c r="NYF53" s="285" t="s">
        <v>150</v>
      </c>
      <c r="NYG53" s="286" t="s">
        <v>933</v>
      </c>
      <c r="NYH53" s="286" t="s">
        <v>984</v>
      </c>
      <c r="NYI53" s="285" t="s">
        <v>985</v>
      </c>
      <c r="NYJ53" s="285" t="s">
        <v>986</v>
      </c>
      <c r="NYK53" s="294" t="s">
        <v>982</v>
      </c>
      <c r="NYL53" s="294" t="s">
        <v>987</v>
      </c>
      <c r="NYM53" s="284">
        <v>90000000</v>
      </c>
      <c r="NYN53" s="285" t="s">
        <v>150</v>
      </c>
      <c r="NYO53" s="286" t="s">
        <v>933</v>
      </c>
      <c r="NYP53" s="286" t="s">
        <v>984</v>
      </c>
      <c r="NYQ53" s="285" t="s">
        <v>985</v>
      </c>
      <c r="NYR53" s="285" t="s">
        <v>986</v>
      </c>
      <c r="NYS53" s="294" t="s">
        <v>982</v>
      </c>
      <c r="NYT53" s="294" t="s">
        <v>987</v>
      </c>
      <c r="NYU53" s="284">
        <v>90000000</v>
      </c>
      <c r="NYV53" s="285" t="s">
        <v>150</v>
      </c>
      <c r="NYW53" s="286" t="s">
        <v>933</v>
      </c>
      <c r="NYX53" s="286" t="s">
        <v>984</v>
      </c>
      <c r="NYY53" s="285" t="s">
        <v>985</v>
      </c>
      <c r="NYZ53" s="285" t="s">
        <v>986</v>
      </c>
      <c r="NZA53" s="294" t="s">
        <v>982</v>
      </c>
      <c r="NZB53" s="294" t="s">
        <v>987</v>
      </c>
      <c r="NZC53" s="284">
        <v>90000000</v>
      </c>
      <c r="NZD53" s="285" t="s">
        <v>150</v>
      </c>
      <c r="NZE53" s="286" t="s">
        <v>933</v>
      </c>
      <c r="NZF53" s="286" t="s">
        <v>984</v>
      </c>
      <c r="NZG53" s="285" t="s">
        <v>985</v>
      </c>
      <c r="NZH53" s="285" t="s">
        <v>986</v>
      </c>
      <c r="NZI53" s="294" t="s">
        <v>982</v>
      </c>
      <c r="NZJ53" s="294" t="s">
        <v>987</v>
      </c>
      <c r="NZK53" s="284">
        <v>90000000</v>
      </c>
      <c r="NZL53" s="285" t="s">
        <v>150</v>
      </c>
      <c r="NZM53" s="286" t="s">
        <v>933</v>
      </c>
      <c r="NZN53" s="286" t="s">
        <v>984</v>
      </c>
      <c r="NZO53" s="285" t="s">
        <v>985</v>
      </c>
      <c r="NZP53" s="285" t="s">
        <v>986</v>
      </c>
      <c r="NZQ53" s="294" t="s">
        <v>982</v>
      </c>
      <c r="NZR53" s="294" t="s">
        <v>987</v>
      </c>
      <c r="NZS53" s="284">
        <v>90000000</v>
      </c>
      <c r="NZT53" s="285" t="s">
        <v>150</v>
      </c>
      <c r="NZU53" s="286" t="s">
        <v>933</v>
      </c>
      <c r="NZV53" s="286" t="s">
        <v>984</v>
      </c>
      <c r="NZW53" s="285" t="s">
        <v>985</v>
      </c>
      <c r="NZX53" s="285" t="s">
        <v>986</v>
      </c>
      <c r="NZY53" s="294" t="s">
        <v>982</v>
      </c>
      <c r="NZZ53" s="294" t="s">
        <v>987</v>
      </c>
      <c r="OAA53" s="284">
        <v>90000000</v>
      </c>
      <c r="OAB53" s="285" t="s">
        <v>150</v>
      </c>
      <c r="OAC53" s="286" t="s">
        <v>933</v>
      </c>
      <c r="OAD53" s="286" t="s">
        <v>984</v>
      </c>
      <c r="OAE53" s="285" t="s">
        <v>985</v>
      </c>
      <c r="OAF53" s="285" t="s">
        <v>986</v>
      </c>
      <c r="OAG53" s="294" t="s">
        <v>982</v>
      </c>
      <c r="OAH53" s="294" t="s">
        <v>987</v>
      </c>
      <c r="OAI53" s="284">
        <v>90000000</v>
      </c>
      <c r="OAJ53" s="285" t="s">
        <v>150</v>
      </c>
      <c r="OAK53" s="286" t="s">
        <v>933</v>
      </c>
      <c r="OAL53" s="286" t="s">
        <v>984</v>
      </c>
      <c r="OAM53" s="285" t="s">
        <v>985</v>
      </c>
      <c r="OAN53" s="285" t="s">
        <v>986</v>
      </c>
      <c r="OAO53" s="294" t="s">
        <v>982</v>
      </c>
      <c r="OAP53" s="294" t="s">
        <v>987</v>
      </c>
      <c r="OAQ53" s="284">
        <v>90000000</v>
      </c>
      <c r="OAR53" s="285" t="s">
        <v>150</v>
      </c>
      <c r="OAS53" s="286" t="s">
        <v>933</v>
      </c>
      <c r="OAT53" s="286" t="s">
        <v>984</v>
      </c>
      <c r="OAU53" s="285" t="s">
        <v>985</v>
      </c>
      <c r="OAV53" s="285" t="s">
        <v>986</v>
      </c>
      <c r="OAW53" s="294" t="s">
        <v>982</v>
      </c>
      <c r="OAX53" s="294" t="s">
        <v>987</v>
      </c>
      <c r="OAY53" s="284">
        <v>90000000</v>
      </c>
      <c r="OAZ53" s="285" t="s">
        <v>150</v>
      </c>
      <c r="OBA53" s="286" t="s">
        <v>933</v>
      </c>
      <c r="OBB53" s="286" t="s">
        <v>984</v>
      </c>
      <c r="OBC53" s="285" t="s">
        <v>985</v>
      </c>
      <c r="OBD53" s="285" t="s">
        <v>986</v>
      </c>
      <c r="OBE53" s="294" t="s">
        <v>982</v>
      </c>
      <c r="OBF53" s="294" t="s">
        <v>987</v>
      </c>
      <c r="OBG53" s="284">
        <v>90000000</v>
      </c>
      <c r="OBH53" s="285" t="s">
        <v>150</v>
      </c>
      <c r="OBI53" s="286" t="s">
        <v>933</v>
      </c>
      <c r="OBJ53" s="286" t="s">
        <v>984</v>
      </c>
      <c r="OBK53" s="285" t="s">
        <v>985</v>
      </c>
      <c r="OBL53" s="285" t="s">
        <v>986</v>
      </c>
      <c r="OBM53" s="294" t="s">
        <v>982</v>
      </c>
      <c r="OBN53" s="294" t="s">
        <v>987</v>
      </c>
      <c r="OBO53" s="284">
        <v>90000000</v>
      </c>
      <c r="OBP53" s="285" t="s">
        <v>150</v>
      </c>
      <c r="OBQ53" s="286" t="s">
        <v>933</v>
      </c>
      <c r="OBR53" s="286" t="s">
        <v>984</v>
      </c>
      <c r="OBS53" s="285" t="s">
        <v>985</v>
      </c>
      <c r="OBT53" s="285" t="s">
        <v>986</v>
      </c>
      <c r="OBU53" s="294" t="s">
        <v>982</v>
      </c>
      <c r="OBV53" s="294" t="s">
        <v>987</v>
      </c>
      <c r="OBW53" s="284">
        <v>90000000</v>
      </c>
      <c r="OBX53" s="285" t="s">
        <v>150</v>
      </c>
      <c r="OBY53" s="286" t="s">
        <v>933</v>
      </c>
      <c r="OBZ53" s="286" t="s">
        <v>984</v>
      </c>
      <c r="OCA53" s="285" t="s">
        <v>985</v>
      </c>
      <c r="OCB53" s="285" t="s">
        <v>986</v>
      </c>
      <c r="OCC53" s="294" t="s">
        <v>982</v>
      </c>
      <c r="OCD53" s="294" t="s">
        <v>987</v>
      </c>
      <c r="OCE53" s="284">
        <v>90000000</v>
      </c>
      <c r="OCF53" s="285" t="s">
        <v>150</v>
      </c>
      <c r="OCG53" s="286" t="s">
        <v>933</v>
      </c>
      <c r="OCH53" s="286" t="s">
        <v>984</v>
      </c>
      <c r="OCI53" s="285" t="s">
        <v>985</v>
      </c>
      <c r="OCJ53" s="285" t="s">
        <v>986</v>
      </c>
      <c r="OCK53" s="294" t="s">
        <v>982</v>
      </c>
      <c r="OCL53" s="294" t="s">
        <v>987</v>
      </c>
      <c r="OCM53" s="284">
        <v>90000000</v>
      </c>
      <c r="OCN53" s="285" t="s">
        <v>150</v>
      </c>
      <c r="OCO53" s="286" t="s">
        <v>933</v>
      </c>
      <c r="OCP53" s="286" t="s">
        <v>984</v>
      </c>
      <c r="OCQ53" s="285" t="s">
        <v>985</v>
      </c>
      <c r="OCR53" s="285" t="s">
        <v>986</v>
      </c>
      <c r="OCS53" s="294" t="s">
        <v>982</v>
      </c>
      <c r="OCT53" s="294" t="s">
        <v>987</v>
      </c>
      <c r="OCU53" s="284">
        <v>90000000</v>
      </c>
      <c r="OCV53" s="285" t="s">
        <v>150</v>
      </c>
      <c r="OCW53" s="286" t="s">
        <v>933</v>
      </c>
      <c r="OCX53" s="286" t="s">
        <v>984</v>
      </c>
      <c r="OCY53" s="285" t="s">
        <v>985</v>
      </c>
      <c r="OCZ53" s="285" t="s">
        <v>986</v>
      </c>
      <c r="ODA53" s="294" t="s">
        <v>982</v>
      </c>
      <c r="ODB53" s="294" t="s">
        <v>987</v>
      </c>
      <c r="ODC53" s="284">
        <v>90000000</v>
      </c>
      <c r="ODD53" s="285" t="s">
        <v>150</v>
      </c>
      <c r="ODE53" s="286" t="s">
        <v>933</v>
      </c>
      <c r="ODF53" s="286" t="s">
        <v>984</v>
      </c>
      <c r="ODG53" s="285" t="s">
        <v>985</v>
      </c>
      <c r="ODH53" s="285" t="s">
        <v>986</v>
      </c>
      <c r="ODI53" s="294" t="s">
        <v>982</v>
      </c>
      <c r="ODJ53" s="294" t="s">
        <v>987</v>
      </c>
      <c r="ODK53" s="284">
        <v>90000000</v>
      </c>
      <c r="ODL53" s="285" t="s">
        <v>150</v>
      </c>
      <c r="ODM53" s="286" t="s">
        <v>933</v>
      </c>
      <c r="ODN53" s="286" t="s">
        <v>984</v>
      </c>
      <c r="ODO53" s="285" t="s">
        <v>985</v>
      </c>
      <c r="ODP53" s="285" t="s">
        <v>986</v>
      </c>
      <c r="ODQ53" s="294" t="s">
        <v>982</v>
      </c>
      <c r="ODR53" s="294" t="s">
        <v>987</v>
      </c>
      <c r="ODS53" s="284">
        <v>90000000</v>
      </c>
      <c r="ODT53" s="285" t="s">
        <v>150</v>
      </c>
      <c r="ODU53" s="286" t="s">
        <v>933</v>
      </c>
      <c r="ODV53" s="286" t="s">
        <v>984</v>
      </c>
      <c r="ODW53" s="285" t="s">
        <v>985</v>
      </c>
      <c r="ODX53" s="285" t="s">
        <v>986</v>
      </c>
      <c r="ODY53" s="294" t="s">
        <v>982</v>
      </c>
      <c r="ODZ53" s="294" t="s">
        <v>987</v>
      </c>
      <c r="OEA53" s="284">
        <v>90000000</v>
      </c>
      <c r="OEB53" s="285" t="s">
        <v>150</v>
      </c>
      <c r="OEC53" s="286" t="s">
        <v>933</v>
      </c>
      <c r="OED53" s="286" t="s">
        <v>984</v>
      </c>
      <c r="OEE53" s="285" t="s">
        <v>985</v>
      </c>
      <c r="OEF53" s="285" t="s">
        <v>986</v>
      </c>
      <c r="OEG53" s="294" t="s">
        <v>982</v>
      </c>
      <c r="OEH53" s="294" t="s">
        <v>987</v>
      </c>
      <c r="OEI53" s="284">
        <v>90000000</v>
      </c>
      <c r="OEJ53" s="285" t="s">
        <v>150</v>
      </c>
      <c r="OEK53" s="286" t="s">
        <v>933</v>
      </c>
      <c r="OEL53" s="286" t="s">
        <v>984</v>
      </c>
      <c r="OEM53" s="285" t="s">
        <v>985</v>
      </c>
      <c r="OEN53" s="285" t="s">
        <v>986</v>
      </c>
      <c r="OEO53" s="294" t="s">
        <v>982</v>
      </c>
      <c r="OEP53" s="294" t="s">
        <v>987</v>
      </c>
      <c r="OEQ53" s="284">
        <v>90000000</v>
      </c>
      <c r="OER53" s="285" t="s">
        <v>150</v>
      </c>
      <c r="OES53" s="286" t="s">
        <v>933</v>
      </c>
      <c r="OET53" s="286" t="s">
        <v>984</v>
      </c>
      <c r="OEU53" s="285" t="s">
        <v>985</v>
      </c>
      <c r="OEV53" s="285" t="s">
        <v>986</v>
      </c>
      <c r="OEW53" s="294" t="s">
        <v>982</v>
      </c>
      <c r="OEX53" s="294" t="s">
        <v>987</v>
      </c>
      <c r="OEY53" s="284">
        <v>90000000</v>
      </c>
      <c r="OEZ53" s="285" t="s">
        <v>150</v>
      </c>
      <c r="OFA53" s="286" t="s">
        <v>933</v>
      </c>
      <c r="OFB53" s="286" t="s">
        <v>984</v>
      </c>
      <c r="OFC53" s="285" t="s">
        <v>985</v>
      </c>
      <c r="OFD53" s="285" t="s">
        <v>986</v>
      </c>
      <c r="OFE53" s="294" t="s">
        <v>982</v>
      </c>
      <c r="OFF53" s="294" t="s">
        <v>987</v>
      </c>
      <c r="OFG53" s="284">
        <v>90000000</v>
      </c>
      <c r="OFH53" s="285" t="s">
        <v>150</v>
      </c>
      <c r="OFI53" s="286" t="s">
        <v>933</v>
      </c>
      <c r="OFJ53" s="286" t="s">
        <v>984</v>
      </c>
      <c r="OFK53" s="285" t="s">
        <v>985</v>
      </c>
      <c r="OFL53" s="285" t="s">
        <v>986</v>
      </c>
      <c r="OFM53" s="294" t="s">
        <v>982</v>
      </c>
      <c r="OFN53" s="294" t="s">
        <v>987</v>
      </c>
      <c r="OFO53" s="284">
        <v>90000000</v>
      </c>
      <c r="OFP53" s="285" t="s">
        <v>150</v>
      </c>
      <c r="OFQ53" s="286" t="s">
        <v>933</v>
      </c>
      <c r="OFR53" s="286" t="s">
        <v>984</v>
      </c>
      <c r="OFS53" s="285" t="s">
        <v>985</v>
      </c>
      <c r="OFT53" s="285" t="s">
        <v>986</v>
      </c>
      <c r="OFU53" s="294" t="s">
        <v>982</v>
      </c>
      <c r="OFV53" s="294" t="s">
        <v>987</v>
      </c>
      <c r="OFW53" s="284">
        <v>90000000</v>
      </c>
      <c r="OFX53" s="285" t="s">
        <v>150</v>
      </c>
      <c r="OFY53" s="286" t="s">
        <v>933</v>
      </c>
      <c r="OFZ53" s="286" t="s">
        <v>984</v>
      </c>
      <c r="OGA53" s="285" t="s">
        <v>985</v>
      </c>
      <c r="OGB53" s="285" t="s">
        <v>986</v>
      </c>
      <c r="OGC53" s="294" t="s">
        <v>982</v>
      </c>
      <c r="OGD53" s="294" t="s">
        <v>987</v>
      </c>
      <c r="OGE53" s="284">
        <v>90000000</v>
      </c>
      <c r="OGF53" s="285" t="s">
        <v>150</v>
      </c>
      <c r="OGG53" s="286" t="s">
        <v>933</v>
      </c>
      <c r="OGH53" s="286" t="s">
        <v>984</v>
      </c>
      <c r="OGI53" s="285" t="s">
        <v>985</v>
      </c>
      <c r="OGJ53" s="285" t="s">
        <v>986</v>
      </c>
      <c r="OGK53" s="294" t="s">
        <v>982</v>
      </c>
      <c r="OGL53" s="294" t="s">
        <v>987</v>
      </c>
      <c r="OGM53" s="284">
        <v>90000000</v>
      </c>
      <c r="OGN53" s="285" t="s">
        <v>150</v>
      </c>
      <c r="OGO53" s="286" t="s">
        <v>933</v>
      </c>
      <c r="OGP53" s="286" t="s">
        <v>984</v>
      </c>
      <c r="OGQ53" s="285" t="s">
        <v>985</v>
      </c>
      <c r="OGR53" s="285" t="s">
        <v>986</v>
      </c>
      <c r="OGS53" s="294" t="s">
        <v>982</v>
      </c>
      <c r="OGT53" s="294" t="s">
        <v>987</v>
      </c>
      <c r="OGU53" s="284">
        <v>90000000</v>
      </c>
      <c r="OGV53" s="285" t="s">
        <v>150</v>
      </c>
      <c r="OGW53" s="286" t="s">
        <v>933</v>
      </c>
      <c r="OGX53" s="286" t="s">
        <v>984</v>
      </c>
      <c r="OGY53" s="285" t="s">
        <v>985</v>
      </c>
      <c r="OGZ53" s="285" t="s">
        <v>986</v>
      </c>
      <c r="OHA53" s="294" t="s">
        <v>982</v>
      </c>
      <c r="OHB53" s="294" t="s">
        <v>987</v>
      </c>
      <c r="OHC53" s="284">
        <v>90000000</v>
      </c>
      <c r="OHD53" s="285" t="s">
        <v>150</v>
      </c>
      <c r="OHE53" s="286" t="s">
        <v>933</v>
      </c>
      <c r="OHF53" s="286" t="s">
        <v>984</v>
      </c>
      <c r="OHG53" s="285" t="s">
        <v>985</v>
      </c>
      <c r="OHH53" s="285" t="s">
        <v>986</v>
      </c>
      <c r="OHI53" s="294" t="s">
        <v>982</v>
      </c>
      <c r="OHJ53" s="294" t="s">
        <v>987</v>
      </c>
      <c r="OHK53" s="284">
        <v>90000000</v>
      </c>
      <c r="OHL53" s="285" t="s">
        <v>150</v>
      </c>
      <c r="OHM53" s="286" t="s">
        <v>933</v>
      </c>
      <c r="OHN53" s="286" t="s">
        <v>984</v>
      </c>
      <c r="OHO53" s="285" t="s">
        <v>985</v>
      </c>
      <c r="OHP53" s="285" t="s">
        <v>986</v>
      </c>
      <c r="OHQ53" s="294" t="s">
        <v>982</v>
      </c>
      <c r="OHR53" s="294" t="s">
        <v>987</v>
      </c>
      <c r="OHS53" s="284">
        <v>90000000</v>
      </c>
      <c r="OHT53" s="285" t="s">
        <v>150</v>
      </c>
      <c r="OHU53" s="286" t="s">
        <v>933</v>
      </c>
      <c r="OHV53" s="286" t="s">
        <v>984</v>
      </c>
      <c r="OHW53" s="285" t="s">
        <v>985</v>
      </c>
      <c r="OHX53" s="285" t="s">
        <v>986</v>
      </c>
      <c r="OHY53" s="294" t="s">
        <v>982</v>
      </c>
      <c r="OHZ53" s="294" t="s">
        <v>987</v>
      </c>
      <c r="OIA53" s="284">
        <v>90000000</v>
      </c>
      <c r="OIB53" s="285" t="s">
        <v>150</v>
      </c>
      <c r="OIC53" s="286" t="s">
        <v>933</v>
      </c>
      <c r="OID53" s="286" t="s">
        <v>984</v>
      </c>
      <c r="OIE53" s="285" t="s">
        <v>985</v>
      </c>
      <c r="OIF53" s="285" t="s">
        <v>986</v>
      </c>
      <c r="OIG53" s="294" t="s">
        <v>982</v>
      </c>
      <c r="OIH53" s="294" t="s">
        <v>987</v>
      </c>
      <c r="OII53" s="284">
        <v>90000000</v>
      </c>
      <c r="OIJ53" s="285" t="s">
        <v>150</v>
      </c>
      <c r="OIK53" s="286" t="s">
        <v>933</v>
      </c>
      <c r="OIL53" s="286" t="s">
        <v>984</v>
      </c>
      <c r="OIM53" s="285" t="s">
        <v>985</v>
      </c>
      <c r="OIN53" s="285" t="s">
        <v>986</v>
      </c>
      <c r="OIO53" s="294" t="s">
        <v>982</v>
      </c>
      <c r="OIP53" s="294" t="s">
        <v>987</v>
      </c>
      <c r="OIQ53" s="284">
        <v>90000000</v>
      </c>
      <c r="OIR53" s="285" t="s">
        <v>150</v>
      </c>
      <c r="OIS53" s="286" t="s">
        <v>933</v>
      </c>
      <c r="OIT53" s="286" t="s">
        <v>984</v>
      </c>
      <c r="OIU53" s="285" t="s">
        <v>985</v>
      </c>
      <c r="OIV53" s="285" t="s">
        <v>986</v>
      </c>
      <c r="OIW53" s="294" t="s">
        <v>982</v>
      </c>
      <c r="OIX53" s="294" t="s">
        <v>987</v>
      </c>
      <c r="OIY53" s="284">
        <v>90000000</v>
      </c>
      <c r="OIZ53" s="285" t="s">
        <v>150</v>
      </c>
      <c r="OJA53" s="286" t="s">
        <v>933</v>
      </c>
      <c r="OJB53" s="286" t="s">
        <v>984</v>
      </c>
      <c r="OJC53" s="285" t="s">
        <v>985</v>
      </c>
      <c r="OJD53" s="285" t="s">
        <v>986</v>
      </c>
      <c r="OJE53" s="294" t="s">
        <v>982</v>
      </c>
      <c r="OJF53" s="294" t="s">
        <v>987</v>
      </c>
      <c r="OJG53" s="284">
        <v>90000000</v>
      </c>
      <c r="OJH53" s="285" t="s">
        <v>150</v>
      </c>
      <c r="OJI53" s="286" t="s">
        <v>933</v>
      </c>
      <c r="OJJ53" s="286" t="s">
        <v>984</v>
      </c>
      <c r="OJK53" s="285" t="s">
        <v>985</v>
      </c>
      <c r="OJL53" s="285" t="s">
        <v>986</v>
      </c>
      <c r="OJM53" s="294" t="s">
        <v>982</v>
      </c>
      <c r="OJN53" s="294" t="s">
        <v>987</v>
      </c>
      <c r="OJO53" s="284">
        <v>90000000</v>
      </c>
      <c r="OJP53" s="285" t="s">
        <v>150</v>
      </c>
      <c r="OJQ53" s="286" t="s">
        <v>933</v>
      </c>
      <c r="OJR53" s="286" t="s">
        <v>984</v>
      </c>
      <c r="OJS53" s="285" t="s">
        <v>985</v>
      </c>
      <c r="OJT53" s="285" t="s">
        <v>986</v>
      </c>
      <c r="OJU53" s="294" t="s">
        <v>982</v>
      </c>
      <c r="OJV53" s="294" t="s">
        <v>987</v>
      </c>
      <c r="OJW53" s="284">
        <v>90000000</v>
      </c>
      <c r="OJX53" s="285" t="s">
        <v>150</v>
      </c>
      <c r="OJY53" s="286" t="s">
        <v>933</v>
      </c>
      <c r="OJZ53" s="286" t="s">
        <v>984</v>
      </c>
      <c r="OKA53" s="285" t="s">
        <v>985</v>
      </c>
      <c r="OKB53" s="285" t="s">
        <v>986</v>
      </c>
      <c r="OKC53" s="294" t="s">
        <v>982</v>
      </c>
      <c r="OKD53" s="294" t="s">
        <v>987</v>
      </c>
      <c r="OKE53" s="284">
        <v>90000000</v>
      </c>
      <c r="OKF53" s="285" t="s">
        <v>150</v>
      </c>
      <c r="OKG53" s="286" t="s">
        <v>933</v>
      </c>
      <c r="OKH53" s="286" t="s">
        <v>984</v>
      </c>
      <c r="OKI53" s="285" t="s">
        <v>985</v>
      </c>
      <c r="OKJ53" s="285" t="s">
        <v>986</v>
      </c>
      <c r="OKK53" s="294" t="s">
        <v>982</v>
      </c>
      <c r="OKL53" s="294" t="s">
        <v>987</v>
      </c>
      <c r="OKM53" s="284">
        <v>90000000</v>
      </c>
      <c r="OKN53" s="285" t="s">
        <v>150</v>
      </c>
      <c r="OKO53" s="286" t="s">
        <v>933</v>
      </c>
      <c r="OKP53" s="286" t="s">
        <v>984</v>
      </c>
      <c r="OKQ53" s="285" t="s">
        <v>985</v>
      </c>
      <c r="OKR53" s="285" t="s">
        <v>986</v>
      </c>
      <c r="OKS53" s="294" t="s">
        <v>982</v>
      </c>
      <c r="OKT53" s="294" t="s">
        <v>987</v>
      </c>
      <c r="OKU53" s="284">
        <v>90000000</v>
      </c>
      <c r="OKV53" s="285" t="s">
        <v>150</v>
      </c>
      <c r="OKW53" s="286" t="s">
        <v>933</v>
      </c>
      <c r="OKX53" s="286" t="s">
        <v>984</v>
      </c>
      <c r="OKY53" s="285" t="s">
        <v>985</v>
      </c>
      <c r="OKZ53" s="285" t="s">
        <v>986</v>
      </c>
      <c r="OLA53" s="294" t="s">
        <v>982</v>
      </c>
      <c r="OLB53" s="294" t="s">
        <v>987</v>
      </c>
      <c r="OLC53" s="284">
        <v>90000000</v>
      </c>
      <c r="OLD53" s="285" t="s">
        <v>150</v>
      </c>
      <c r="OLE53" s="286" t="s">
        <v>933</v>
      </c>
      <c r="OLF53" s="286" t="s">
        <v>984</v>
      </c>
      <c r="OLG53" s="285" t="s">
        <v>985</v>
      </c>
      <c r="OLH53" s="285" t="s">
        <v>986</v>
      </c>
      <c r="OLI53" s="294" t="s">
        <v>982</v>
      </c>
      <c r="OLJ53" s="294" t="s">
        <v>987</v>
      </c>
      <c r="OLK53" s="284">
        <v>90000000</v>
      </c>
      <c r="OLL53" s="285" t="s">
        <v>150</v>
      </c>
      <c r="OLM53" s="286" t="s">
        <v>933</v>
      </c>
      <c r="OLN53" s="286" t="s">
        <v>984</v>
      </c>
      <c r="OLO53" s="285" t="s">
        <v>985</v>
      </c>
      <c r="OLP53" s="285" t="s">
        <v>986</v>
      </c>
      <c r="OLQ53" s="294" t="s">
        <v>982</v>
      </c>
      <c r="OLR53" s="294" t="s">
        <v>987</v>
      </c>
      <c r="OLS53" s="284">
        <v>90000000</v>
      </c>
      <c r="OLT53" s="285" t="s">
        <v>150</v>
      </c>
      <c r="OLU53" s="286" t="s">
        <v>933</v>
      </c>
      <c r="OLV53" s="286" t="s">
        <v>984</v>
      </c>
      <c r="OLW53" s="285" t="s">
        <v>985</v>
      </c>
      <c r="OLX53" s="285" t="s">
        <v>986</v>
      </c>
      <c r="OLY53" s="294" t="s">
        <v>982</v>
      </c>
      <c r="OLZ53" s="294" t="s">
        <v>987</v>
      </c>
      <c r="OMA53" s="284">
        <v>90000000</v>
      </c>
      <c r="OMB53" s="285" t="s">
        <v>150</v>
      </c>
      <c r="OMC53" s="286" t="s">
        <v>933</v>
      </c>
      <c r="OMD53" s="286" t="s">
        <v>984</v>
      </c>
      <c r="OME53" s="285" t="s">
        <v>985</v>
      </c>
      <c r="OMF53" s="285" t="s">
        <v>986</v>
      </c>
      <c r="OMG53" s="294" t="s">
        <v>982</v>
      </c>
      <c r="OMH53" s="294" t="s">
        <v>987</v>
      </c>
      <c r="OMI53" s="284">
        <v>90000000</v>
      </c>
      <c r="OMJ53" s="285" t="s">
        <v>150</v>
      </c>
      <c r="OMK53" s="286" t="s">
        <v>933</v>
      </c>
      <c r="OML53" s="286" t="s">
        <v>984</v>
      </c>
      <c r="OMM53" s="285" t="s">
        <v>985</v>
      </c>
      <c r="OMN53" s="285" t="s">
        <v>986</v>
      </c>
      <c r="OMO53" s="294" t="s">
        <v>982</v>
      </c>
      <c r="OMP53" s="294" t="s">
        <v>987</v>
      </c>
      <c r="OMQ53" s="284">
        <v>90000000</v>
      </c>
      <c r="OMR53" s="285" t="s">
        <v>150</v>
      </c>
      <c r="OMS53" s="286" t="s">
        <v>933</v>
      </c>
      <c r="OMT53" s="286" t="s">
        <v>984</v>
      </c>
      <c r="OMU53" s="285" t="s">
        <v>985</v>
      </c>
      <c r="OMV53" s="285" t="s">
        <v>986</v>
      </c>
      <c r="OMW53" s="294" t="s">
        <v>982</v>
      </c>
      <c r="OMX53" s="294" t="s">
        <v>987</v>
      </c>
      <c r="OMY53" s="284">
        <v>90000000</v>
      </c>
      <c r="OMZ53" s="285" t="s">
        <v>150</v>
      </c>
      <c r="ONA53" s="286" t="s">
        <v>933</v>
      </c>
      <c r="ONB53" s="286" t="s">
        <v>984</v>
      </c>
      <c r="ONC53" s="285" t="s">
        <v>985</v>
      </c>
      <c r="OND53" s="285" t="s">
        <v>986</v>
      </c>
      <c r="ONE53" s="294" t="s">
        <v>982</v>
      </c>
      <c r="ONF53" s="294" t="s">
        <v>987</v>
      </c>
      <c r="ONG53" s="284">
        <v>90000000</v>
      </c>
      <c r="ONH53" s="285" t="s">
        <v>150</v>
      </c>
      <c r="ONI53" s="286" t="s">
        <v>933</v>
      </c>
      <c r="ONJ53" s="286" t="s">
        <v>984</v>
      </c>
      <c r="ONK53" s="285" t="s">
        <v>985</v>
      </c>
      <c r="ONL53" s="285" t="s">
        <v>986</v>
      </c>
      <c r="ONM53" s="294" t="s">
        <v>982</v>
      </c>
      <c r="ONN53" s="294" t="s">
        <v>987</v>
      </c>
      <c r="ONO53" s="284">
        <v>90000000</v>
      </c>
      <c r="ONP53" s="285" t="s">
        <v>150</v>
      </c>
      <c r="ONQ53" s="286" t="s">
        <v>933</v>
      </c>
      <c r="ONR53" s="286" t="s">
        <v>984</v>
      </c>
      <c r="ONS53" s="285" t="s">
        <v>985</v>
      </c>
      <c r="ONT53" s="285" t="s">
        <v>986</v>
      </c>
      <c r="ONU53" s="294" t="s">
        <v>982</v>
      </c>
      <c r="ONV53" s="294" t="s">
        <v>987</v>
      </c>
      <c r="ONW53" s="284">
        <v>90000000</v>
      </c>
      <c r="ONX53" s="285" t="s">
        <v>150</v>
      </c>
      <c r="ONY53" s="286" t="s">
        <v>933</v>
      </c>
      <c r="ONZ53" s="286" t="s">
        <v>984</v>
      </c>
      <c r="OOA53" s="285" t="s">
        <v>985</v>
      </c>
      <c r="OOB53" s="285" t="s">
        <v>986</v>
      </c>
      <c r="OOC53" s="294" t="s">
        <v>982</v>
      </c>
      <c r="OOD53" s="294" t="s">
        <v>987</v>
      </c>
      <c r="OOE53" s="284">
        <v>90000000</v>
      </c>
      <c r="OOF53" s="285" t="s">
        <v>150</v>
      </c>
      <c r="OOG53" s="286" t="s">
        <v>933</v>
      </c>
      <c r="OOH53" s="286" t="s">
        <v>984</v>
      </c>
      <c r="OOI53" s="285" t="s">
        <v>985</v>
      </c>
      <c r="OOJ53" s="285" t="s">
        <v>986</v>
      </c>
      <c r="OOK53" s="294" t="s">
        <v>982</v>
      </c>
      <c r="OOL53" s="294" t="s">
        <v>987</v>
      </c>
      <c r="OOM53" s="284">
        <v>90000000</v>
      </c>
      <c r="OON53" s="285" t="s">
        <v>150</v>
      </c>
      <c r="OOO53" s="286" t="s">
        <v>933</v>
      </c>
      <c r="OOP53" s="286" t="s">
        <v>984</v>
      </c>
      <c r="OOQ53" s="285" t="s">
        <v>985</v>
      </c>
      <c r="OOR53" s="285" t="s">
        <v>986</v>
      </c>
      <c r="OOS53" s="294" t="s">
        <v>982</v>
      </c>
      <c r="OOT53" s="294" t="s">
        <v>987</v>
      </c>
      <c r="OOU53" s="284">
        <v>90000000</v>
      </c>
      <c r="OOV53" s="285" t="s">
        <v>150</v>
      </c>
      <c r="OOW53" s="286" t="s">
        <v>933</v>
      </c>
      <c r="OOX53" s="286" t="s">
        <v>984</v>
      </c>
      <c r="OOY53" s="285" t="s">
        <v>985</v>
      </c>
      <c r="OOZ53" s="285" t="s">
        <v>986</v>
      </c>
      <c r="OPA53" s="294" t="s">
        <v>982</v>
      </c>
      <c r="OPB53" s="294" t="s">
        <v>987</v>
      </c>
      <c r="OPC53" s="284">
        <v>90000000</v>
      </c>
      <c r="OPD53" s="285" t="s">
        <v>150</v>
      </c>
      <c r="OPE53" s="286" t="s">
        <v>933</v>
      </c>
      <c r="OPF53" s="286" t="s">
        <v>984</v>
      </c>
      <c r="OPG53" s="285" t="s">
        <v>985</v>
      </c>
      <c r="OPH53" s="285" t="s">
        <v>986</v>
      </c>
      <c r="OPI53" s="294" t="s">
        <v>982</v>
      </c>
      <c r="OPJ53" s="294" t="s">
        <v>987</v>
      </c>
      <c r="OPK53" s="284">
        <v>90000000</v>
      </c>
      <c r="OPL53" s="285" t="s">
        <v>150</v>
      </c>
      <c r="OPM53" s="286" t="s">
        <v>933</v>
      </c>
      <c r="OPN53" s="286" t="s">
        <v>984</v>
      </c>
      <c r="OPO53" s="285" t="s">
        <v>985</v>
      </c>
      <c r="OPP53" s="285" t="s">
        <v>986</v>
      </c>
      <c r="OPQ53" s="294" t="s">
        <v>982</v>
      </c>
      <c r="OPR53" s="294" t="s">
        <v>987</v>
      </c>
      <c r="OPS53" s="284">
        <v>90000000</v>
      </c>
      <c r="OPT53" s="285" t="s">
        <v>150</v>
      </c>
      <c r="OPU53" s="286" t="s">
        <v>933</v>
      </c>
      <c r="OPV53" s="286" t="s">
        <v>984</v>
      </c>
      <c r="OPW53" s="285" t="s">
        <v>985</v>
      </c>
      <c r="OPX53" s="285" t="s">
        <v>986</v>
      </c>
      <c r="OPY53" s="294" t="s">
        <v>982</v>
      </c>
      <c r="OPZ53" s="294" t="s">
        <v>987</v>
      </c>
      <c r="OQA53" s="284">
        <v>90000000</v>
      </c>
      <c r="OQB53" s="285" t="s">
        <v>150</v>
      </c>
      <c r="OQC53" s="286" t="s">
        <v>933</v>
      </c>
      <c r="OQD53" s="286" t="s">
        <v>984</v>
      </c>
      <c r="OQE53" s="285" t="s">
        <v>985</v>
      </c>
      <c r="OQF53" s="285" t="s">
        <v>986</v>
      </c>
      <c r="OQG53" s="294" t="s">
        <v>982</v>
      </c>
      <c r="OQH53" s="294" t="s">
        <v>987</v>
      </c>
      <c r="OQI53" s="284">
        <v>90000000</v>
      </c>
      <c r="OQJ53" s="285" t="s">
        <v>150</v>
      </c>
      <c r="OQK53" s="286" t="s">
        <v>933</v>
      </c>
      <c r="OQL53" s="286" t="s">
        <v>984</v>
      </c>
      <c r="OQM53" s="285" t="s">
        <v>985</v>
      </c>
      <c r="OQN53" s="285" t="s">
        <v>986</v>
      </c>
      <c r="OQO53" s="294" t="s">
        <v>982</v>
      </c>
      <c r="OQP53" s="294" t="s">
        <v>987</v>
      </c>
      <c r="OQQ53" s="284">
        <v>90000000</v>
      </c>
      <c r="OQR53" s="285" t="s">
        <v>150</v>
      </c>
      <c r="OQS53" s="286" t="s">
        <v>933</v>
      </c>
      <c r="OQT53" s="286" t="s">
        <v>984</v>
      </c>
      <c r="OQU53" s="285" t="s">
        <v>985</v>
      </c>
      <c r="OQV53" s="285" t="s">
        <v>986</v>
      </c>
      <c r="OQW53" s="294" t="s">
        <v>982</v>
      </c>
      <c r="OQX53" s="294" t="s">
        <v>987</v>
      </c>
      <c r="OQY53" s="284">
        <v>90000000</v>
      </c>
      <c r="OQZ53" s="285" t="s">
        <v>150</v>
      </c>
      <c r="ORA53" s="286" t="s">
        <v>933</v>
      </c>
      <c r="ORB53" s="286" t="s">
        <v>984</v>
      </c>
      <c r="ORC53" s="285" t="s">
        <v>985</v>
      </c>
      <c r="ORD53" s="285" t="s">
        <v>986</v>
      </c>
      <c r="ORE53" s="294" t="s">
        <v>982</v>
      </c>
      <c r="ORF53" s="294" t="s">
        <v>987</v>
      </c>
      <c r="ORG53" s="284">
        <v>90000000</v>
      </c>
      <c r="ORH53" s="285" t="s">
        <v>150</v>
      </c>
      <c r="ORI53" s="286" t="s">
        <v>933</v>
      </c>
      <c r="ORJ53" s="286" t="s">
        <v>984</v>
      </c>
      <c r="ORK53" s="285" t="s">
        <v>985</v>
      </c>
      <c r="ORL53" s="285" t="s">
        <v>986</v>
      </c>
      <c r="ORM53" s="294" t="s">
        <v>982</v>
      </c>
      <c r="ORN53" s="294" t="s">
        <v>987</v>
      </c>
      <c r="ORO53" s="284">
        <v>90000000</v>
      </c>
      <c r="ORP53" s="285" t="s">
        <v>150</v>
      </c>
      <c r="ORQ53" s="286" t="s">
        <v>933</v>
      </c>
      <c r="ORR53" s="286" t="s">
        <v>984</v>
      </c>
      <c r="ORS53" s="285" t="s">
        <v>985</v>
      </c>
      <c r="ORT53" s="285" t="s">
        <v>986</v>
      </c>
      <c r="ORU53" s="294" t="s">
        <v>982</v>
      </c>
      <c r="ORV53" s="294" t="s">
        <v>987</v>
      </c>
      <c r="ORW53" s="284">
        <v>90000000</v>
      </c>
      <c r="ORX53" s="285" t="s">
        <v>150</v>
      </c>
      <c r="ORY53" s="286" t="s">
        <v>933</v>
      </c>
      <c r="ORZ53" s="286" t="s">
        <v>984</v>
      </c>
      <c r="OSA53" s="285" t="s">
        <v>985</v>
      </c>
      <c r="OSB53" s="285" t="s">
        <v>986</v>
      </c>
      <c r="OSC53" s="294" t="s">
        <v>982</v>
      </c>
      <c r="OSD53" s="294" t="s">
        <v>987</v>
      </c>
      <c r="OSE53" s="284">
        <v>90000000</v>
      </c>
      <c r="OSF53" s="285" t="s">
        <v>150</v>
      </c>
      <c r="OSG53" s="286" t="s">
        <v>933</v>
      </c>
      <c r="OSH53" s="286" t="s">
        <v>984</v>
      </c>
      <c r="OSI53" s="285" t="s">
        <v>985</v>
      </c>
      <c r="OSJ53" s="285" t="s">
        <v>986</v>
      </c>
      <c r="OSK53" s="294" t="s">
        <v>982</v>
      </c>
      <c r="OSL53" s="294" t="s">
        <v>987</v>
      </c>
      <c r="OSM53" s="284">
        <v>90000000</v>
      </c>
      <c r="OSN53" s="285" t="s">
        <v>150</v>
      </c>
      <c r="OSO53" s="286" t="s">
        <v>933</v>
      </c>
      <c r="OSP53" s="286" t="s">
        <v>984</v>
      </c>
      <c r="OSQ53" s="285" t="s">
        <v>985</v>
      </c>
      <c r="OSR53" s="285" t="s">
        <v>986</v>
      </c>
      <c r="OSS53" s="294" t="s">
        <v>982</v>
      </c>
      <c r="OST53" s="294" t="s">
        <v>987</v>
      </c>
      <c r="OSU53" s="284">
        <v>90000000</v>
      </c>
      <c r="OSV53" s="285" t="s">
        <v>150</v>
      </c>
      <c r="OSW53" s="286" t="s">
        <v>933</v>
      </c>
      <c r="OSX53" s="286" t="s">
        <v>984</v>
      </c>
      <c r="OSY53" s="285" t="s">
        <v>985</v>
      </c>
      <c r="OSZ53" s="285" t="s">
        <v>986</v>
      </c>
      <c r="OTA53" s="294" t="s">
        <v>982</v>
      </c>
      <c r="OTB53" s="294" t="s">
        <v>987</v>
      </c>
      <c r="OTC53" s="284">
        <v>90000000</v>
      </c>
      <c r="OTD53" s="285" t="s">
        <v>150</v>
      </c>
      <c r="OTE53" s="286" t="s">
        <v>933</v>
      </c>
      <c r="OTF53" s="286" t="s">
        <v>984</v>
      </c>
      <c r="OTG53" s="285" t="s">
        <v>985</v>
      </c>
      <c r="OTH53" s="285" t="s">
        <v>986</v>
      </c>
      <c r="OTI53" s="294" t="s">
        <v>982</v>
      </c>
      <c r="OTJ53" s="294" t="s">
        <v>987</v>
      </c>
      <c r="OTK53" s="284">
        <v>90000000</v>
      </c>
      <c r="OTL53" s="285" t="s">
        <v>150</v>
      </c>
      <c r="OTM53" s="286" t="s">
        <v>933</v>
      </c>
      <c r="OTN53" s="286" t="s">
        <v>984</v>
      </c>
      <c r="OTO53" s="285" t="s">
        <v>985</v>
      </c>
      <c r="OTP53" s="285" t="s">
        <v>986</v>
      </c>
      <c r="OTQ53" s="294" t="s">
        <v>982</v>
      </c>
      <c r="OTR53" s="294" t="s">
        <v>987</v>
      </c>
      <c r="OTS53" s="284">
        <v>90000000</v>
      </c>
      <c r="OTT53" s="285" t="s">
        <v>150</v>
      </c>
      <c r="OTU53" s="286" t="s">
        <v>933</v>
      </c>
      <c r="OTV53" s="286" t="s">
        <v>984</v>
      </c>
      <c r="OTW53" s="285" t="s">
        <v>985</v>
      </c>
      <c r="OTX53" s="285" t="s">
        <v>986</v>
      </c>
      <c r="OTY53" s="294" t="s">
        <v>982</v>
      </c>
      <c r="OTZ53" s="294" t="s">
        <v>987</v>
      </c>
      <c r="OUA53" s="284">
        <v>90000000</v>
      </c>
      <c r="OUB53" s="285" t="s">
        <v>150</v>
      </c>
      <c r="OUC53" s="286" t="s">
        <v>933</v>
      </c>
      <c r="OUD53" s="286" t="s">
        <v>984</v>
      </c>
      <c r="OUE53" s="285" t="s">
        <v>985</v>
      </c>
      <c r="OUF53" s="285" t="s">
        <v>986</v>
      </c>
      <c r="OUG53" s="294" t="s">
        <v>982</v>
      </c>
      <c r="OUH53" s="294" t="s">
        <v>987</v>
      </c>
      <c r="OUI53" s="284">
        <v>90000000</v>
      </c>
      <c r="OUJ53" s="285" t="s">
        <v>150</v>
      </c>
      <c r="OUK53" s="286" t="s">
        <v>933</v>
      </c>
      <c r="OUL53" s="286" t="s">
        <v>984</v>
      </c>
      <c r="OUM53" s="285" t="s">
        <v>985</v>
      </c>
      <c r="OUN53" s="285" t="s">
        <v>986</v>
      </c>
      <c r="OUO53" s="294" t="s">
        <v>982</v>
      </c>
      <c r="OUP53" s="294" t="s">
        <v>987</v>
      </c>
      <c r="OUQ53" s="284">
        <v>90000000</v>
      </c>
      <c r="OUR53" s="285" t="s">
        <v>150</v>
      </c>
      <c r="OUS53" s="286" t="s">
        <v>933</v>
      </c>
      <c r="OUT53" s="286" t="s">
        <v>984</v>
      </c>
      <c r="OUU53" s="285" t="s">
        <v>985</v>
      </c>
      <c r="OUV53" s="285" t="s">
        <v>986</v>
      </c>
      <c r="OUW53" s="294" t="s">
        <v>982</v>
      </c>
      <c r="OUX53" s="294" t="s">
        <v>987</v>
      </c>
      <c r="OUY53" s="284">
        <v>90000000</v>
      </c>
      <c r="OUZ53" s="285" t="s">
        <v>150</v>
      </c>
      <c r="OVA53" s="286" t="s">
        <v>933</v>
      </c>
      <c r="OVB53" s="286" t="s">
        <v>984</v>
      </c>
      <c r="OVC53" s="285" t="s">
        <v>985</v>
      </c>
      <c r="OVD53" s="285" t="s">
        <v>986</v>
      </c>
      <c r="OVE53" s="294" t="s">
        <v>982</v>
      </c>
      <c r="OVF53" s="294" t="s">
        <v>987</v>
      </c>
      <c r="OVG53" s="284">
        <v>90000000</v>
      </c>
      <c r="OVH53" s="285" t="s">
        <v>150</v>
      </c>
      <c r="OVI53" s="286" t="s">
        <v>933</v>
      </c>
      <c r="OVJ53" s="286" t="s">
        <v>984</v>
      </c>
      <c r="OVK53" s="285" t="s">
        <v>985</v>
      </c>
      <c r="OVL53" s="285" t="s">
        <v>986</v>
      </c>
      <c r="OVM53" s="294" t="s">
        <v>982</v>
      </c>
      <c r="OVN53" s="294" t="s">
        <v>987</v>
      </c>
      <c r="OVO53" s="284">
        <v>90000000</v>
      </c>
      <c r="OVP53" s="285" t="s">
        <v>150</v>
      </c>
      <c r="OVQ53" s="286" t="s">
        <v>933</v>
      </c>
      <c r="OVR53" s="286" t="s">
        <v>984</v>
      </c>
      <c r="OVS53" s="285" t="s">
        <v>985</v>
      </c>
      <c r="OVT53" s="285" t="s">
        <v>986</v>
      </c>
      <c r="OVU53" s="294" t="s">
        <v>982</v>
      </c>
      <c r="OVV53" s="294" t="s">
        <v>987</v>
      </c>
      <c r="OVW53" s="284">
        <v>90000000</v>
      </c>
      <c r="OVX53" s="285" t="s">
        <v>150</v>
      </c>
      <c r="OVY53" s="286" t="s">
        <v>933</v>
      </c>
      <c r="OVZ53" s="286" t="s">
        <v>984</v>
      </c>
      <c r="OWA53" s="285" t="s">
        <v>985</v>
      </c>
      <c r="OWB53" s="285" t="s">
        <v>986</v>
      </c>
      <c r="OWC53" s="294" t="s">
        <v>982</v>
      </c>
      <c r="OWD53" s="294" t="s">
        <v>987</v>
      </c>
      <c r="OWE53" s="284">
        <v>90000000</v>
      </c>
      <c r="OWF53" s="285" t="s">
        <v>150</v>
      </c>
      <c r="OWG53" s="286" t="s">
        <v>933</v>
      </c>
      <c r="OWH53" s="286" t="s">
        <v>984</v>
      </c>
      <c r="OWI53" s="285" t="s">
        <v>985</v>
      </c>
      <c r="OWJ53" s="285" t="s">
        <v>986</v>
      </c>
      <c r="OWK53" s="294" t="s">
        <v>982</v>
      </c>
      <c r="OWL53" s="294" t="s">
        <v>987</v>
      </c>
      <c r="OWM53" s="284">
        <v>90000000</v>
      </c>
      <c r="OWN53" s="285" t="s">
        <v>150</v>
      </c>
      <c r="OWO53" s="286" t="s">
        <v>933</v>
      </c>
      <c r="OWP53" s="286" t="s">
        <v>984</v>
      </c>
      <c r="OWQ53" s="285" t="s">
        <v>985</v>
      </c>
      <c r="OWR53" s="285" t="s">
        <v>986</v>
      </c>
      <c r="OWS53" s="294" t="s">
        <v>982</v>
      </c>
      <c r="OWT53" s="294" t="s">
        <v>987</v>
      </c>
      <c r="OWU53" s="284">
        <v>90000000</v>
      </c>
      <c r="OWV53" s="285" t="s">
        <v>150</v>
      </c>
      <c r="OWW53" s="286" t="s">
        <v>933</v>
      </c>
      <c r="OWX53" s="286" t="s">
        <v>984</v>
      </c>
      <c r="OWY53" s="285" t="s">
        <v>985</v>
      </c>
      <c r="OWZ53" s="285" t="s">
        <v>986</v>
      </c>
      <c r="OXA53" s="294" t="s">
        <v>982</v>
      </c>
      <c r="OXB53" s="294" t="s">
        <v>987</v>
      </c>
      <c r="OXC53" s="284">
        <v>90000000</v>
      </c>
      <c r="OXD53" s="285" t="s">
        <v>150</v>
      </c>
      <c r="OXE53" s="286" t="s">
        <v>933</v>
      </c>
      <c r="OXF53" s="286" t="s">
        <v>984</v>
      </c>
      <c r="OXG53" s="285" t="s">
        <v>985</v>
      </c>
      <c r="OXH53" s="285" t="s">
        <v>986</v>
      </c>
      <c r="OXI53" s="294" t="s">
        <v>982</v>
      </c>
      <c r="OXJ53" s="294" t="s">
        <v>987</v>
      </c>
      <c r="OXK53" s="284">
        <v>90000000</v>
      </c>
      <c r="OXL53" s="285" t="s">
        <v>150</v>
      </c>
      <c r="OXM53" s="286" t="s">
        <v>933</v>
      </c>
      <c r="OXN53" s="286" t="s">
        <v>984</v>
      </c>
      <c r="OXO53" s="285" t="s">
        <v>985</v>
      </c>
      <c r="OXP53" s="285" t="s">
        <v>986</v>
      </c>
      <c r="OXQ53" s="294" t="s">
        <v>982</v>
      </c>
      <c r="OXR53" s="294" t="s">
        <v>987</v>
      </c>
      <c r="OXS53" s="284">
        <v>90000000</v>
      </c>
      <c r="OXT53" s="285" t="s">
        <v>150</v>
      </c>
      <c r="OXU53" s="286" t="s">
        <v>933</v>
      </c>
      <c r="OXV53" s="286" t="s">
        <v>984</v>
      </c>
      <c r="OXW53" s="285" t="s">
        <v>985</v>
      </c>
      <c r="OXX53" s="285" t="s">
        <v>986</v>
      </c>
      <c r="OXY53" s="294" t="s">
        <v>982</v>
      </c>
      <c r="OXZ53" s="294" t="s">
        <v>987</v>
      </c>
      <c r="OYA53" s="284">
        <v>90000000</v>
      </c>
      <c r="OYB53" s="285" t="s">
        <v>150</v>
      </c>
      <c r="OYC53" s="286" t="s">
        <v>933</v>
      </c>
      <c r="OYD53" s="286" t="s">
        <v>984</v>
      </c>
      <c r="OYE53" s="285" t="s">
        <v>985</v>
      </c>
      <c r="OYF53" s="285" t="s">
        <v>986</v>
      </c>
      <c r="OYG53" s="294" t="s">
        <v>982</v>
      </c>
      <c r="OYH53" s="294" t="s">
        <v>987</v>
      </c>
      <c r="OYI53" s="284">
        <v>90000000</v>
      </c>
      <c r="OYJ53" s="285" t="s">
        <v>150</v>
      </c>
      <c r="OYK53" s="286" t="s">
        <v>933</v>
      </c>
      <c r="OYL53" s="286" t="s">
        <v>984</v>
      </c>
      <c r="OYM53" s="285" t="s">
        <v>985</v>
      </c>
      <c r="OYN53" s="285" t="s">
        <v>986</v>
      </c>
      <c r="OYO53" s="294" t="s">
        <v>982</v>
      </c>
      <c r="OYP53" s="294" t="s">
        <v>987</v>
      </c>
      <c r="OYQ53" s="284">
        <v>90000000</v>
      </c>
      <c r="OYR53" s="285" t="s">
        <v>150</v>
      </c>
      <c r="OYS53" s="286" t="s">
        <v>933</v>
      </c>
      <c r="OYT53" s="286" t="s">
        <v>984</v>
      </c>
      <c r="OYU53" s="285" t="s">
        <v>985</v>
      </c>
      <c r="OYV53" s="285" t="s">
        <v>986</v>
      </c>
      <c r="OYW53" s="294" t="s">
        <v>982</v>
      </c>
      <c r="OYX53" s="294" t="s">
        <v>987</v>
      </c>
      <c r="OYY53" s="284">
        <v>90000000</v>
      </c>
      <c r="OYZ53" s="285" t="s">
        <v>150</v>
      </c>
      <c r="OZA53" s="286" t="s">
        <v>933</v>
      </c>
      <c r="OZB53" s="286" t="s">
        <v>984</v>
      </c>
      <c r="OZC53" s="285" t="s">
        <v>985</v>
      </c>
      <c r="OZD53" s="285" t="s">
        <v>986</v>
      </c>
      <c r="OZE53" s="294" t="s">
        <v>982</v>
      </c>
      <c r="OZF53" s="294" t="s">
        <v>987</v>
      </c>
      <c r="OZG53" s="284">
        <v>90000000</v>
      </c>
      <c r="OZH53" s="285" t="s">
        <v>150</v>
      </c>
      <c r="OZI53" s="286" t="s">
        <v>933</v>
      </c>
      <c r="OZJ53" s="286" t="s">
        <v>984</v>
      </c>
      <c r="OZK53" s="285" t="s">
        <v>985</v>
      </c>
      <c r="OZL53" s="285" t="s">
        <v>986</v>
      </c>
      <c r="OZM53" s="294" t="s">
        <v>982</v>
      </c>
      <c r="OZN53" s="294" t="s">
        <v>987</v>
      </c>
      <c r="OZO53" s="284">
        <v>90000000</v>
      </c>
      <c r="OZP53" s="285" t="s">
        <v>150</v>
      </c>
      <c r="OZQ53" s="286" t="s">
        <v>933</v>
      </c>
      <c r="OZR53" s="286" t="s">
        <v>984</v>
      </c>
      <c r="OZS53" s="285" t="s">
        <v>985</v>
      </c>
      <c r="OZT53" s="285" t="s">
        <v>986</v>
      </c>
      <c r="OZU53" s="294" t="s">
        <v>982</v>
      </c>
      <c r="OZV53" s="294" t="s">
        <v>987</v>
      </c>
      <c r="OZW53" s="284">
        <v>90000000</v>
      </c>
      <c r="OZX53" s="285" t="s">
        <v>150</v>
      </c>
      <c r="OZY53" s="286" t="s">
        <v>933</v>
      </c>
      <c r="OZZ53" s="286" t="s">
        <v>984</v>
      </c>
      <c r="PAA53" s="285" t="s">
        <v>985</v>
      </c>
      <c r="PAB53" s="285" t="s">
        <v>986</v>
      </c>
      <c r="PAC53" s="294" t="s">
        <v>982</v>
      </c>
      <c r="PAD53" s="294" t="s">
        <v>987</v>
      </c>
      <c r="PAE53" s="284">
        <v>90000000</v>
      </c>
      <c r="PAF53" s="285" t="s">
        <v>150</v>
      </c>
      <c r="PAG53" s="286" t="s">
        <v>933</v>
      </c>
      <c r="PAH53" s="286" t="s">
        <v>984</v>
      </c>
      <c r="PAI53" s="285" t="s">
        <v>985</v>
      </c>
      <c r="PAJ53" s="285" t="s">
        <v>986</v>
      </c>
      <c r="PAK53" s="294" t="s">
        <v>982</v>
      </c>
      <c r="PAL53" s="294" t="s">
        <v>987</v>
      </c>
      <c r="PAM53" s="284">
        <v>90000000</v>
      </c>
      <c r="PAN53" s="285" t="s">
        <v>150</v>
      </c>
      <c r="PAO53" s="286" t="s">
        <v>933</v>
      </c>
      <c r="PAP53" s="286" t="s">
        <v>984</v>
      </c>
      <c r="PAQ53" s="285" t="s">
        <v>985</v>
      </c>
      <c r="PAR53" s="285" t="s">
        <v>986</v>
      </c>
      <c r="PAS53" s="294" t="s">
        <v>982</v>
      </c>
      <c r="PAT53" s="294" t="s">
        <v>987</v>
      </c>
      <c r="PAU53" s="284">
        <v>90000000</v>
      </c>
      <c r="PAV53" s="285" t="s">
        <v>150</v>
      </c>
      <c r="PAW53" s="286" t="s">
        <v>933</v>
      </c>
      <c r="PAX53" s="286" t="s">
        <v>984</v>
      </c>
      <c r="PAY53" s="285" t="s">
        <v>985</v>
      </c>
      <c r="PAZ53" s="285" t="s">
        <v>986</v>
      </c>
      <c r="PBA53" s="294" t="s">
        <v>982</v>
      </c>
      <c r="PBB53" s="294" t="s">
        <v>987</v>
      </c>
      <c r="PBC53" s="284">
        <v>90000000</v>
      </c>
      <c r="PBD53" s="285" t="s">
        <v>150</v>
      </c>
      <c r="PBE53" s="286" t="s">
        <v>933</v>
      </c>
      <c r="PBF53" s="286" t="s">
        <v>984</v>
      </c>
      <c r="PBG53" s="285" t="s">
        <v>985</v>
      </c>
      <c r="PBH53" s="285" t="s">
        <v>986</v>
      </c>
      <c r="PBI53" s="294" t="s">
        <v>982</v>
      </c>
      <c r="PBJ53" s="294" t="s">
        <v>987</v>
      </c>
      <c r="PBK53" s="284">
        <v>90000000</v>
      </c>
      <c r="PBL53" s="285" t="s">
        <v>150</v>
      </c>
      <c r="PBM53" s="286" t="s">
        <v>933</v>
      </c>
      <c r="PBN53" s="286" t="s">
        <v>984</v>
      </c>
      <c r="PBO53" s="285" t="s">
        <v>985</v>
      </c>
      <c r="PBP53" s="285" t="s">
        <v>986</v>
      </c>
      <c r="PBQ53" s="294" t="s">
        <v>982</v>
      </c>
      <c r="PBR53" s="294" t="s">
        <v>987</v>
      </c>
      <c r="PBS53" s="284">
        <v>90000000</v>
      </c>
      <c r="PBT53" s="285" t="s">
        <v>150</v>
      </c>
      <c r="PBU53" s="286" t="s">
        <v>933</v>
      </c>
      <c r="PBV53" s="286" t="s">
        <v>984</v>
      </c>
      <c r="PBW53" s="285" t="s">
        <v>985</v>
      </c>
      <c r="PBX53" s="285" t="s">
        <v>986</v>
      </c>
      <c r="PBY53" s="294" t="s">
        <v>982</v>
      </c>
      <c r="PBZ53" s="294" t="s">
        <v>987</v>
      </c>
      <c r="PCA53" s="284">
        <v>90000000</v>
      </c>
      <c r="PCB53" s="285" t="s">
        <v>150</v>
      </c>
      <c r="PCC53" s="286" t="s">
        <v>933</v>
      </c>
      <c r="PCD53" s="286" t="s">
        <v>984</v>
      </c>
      <c r="PCE53" s="285" t="s">
        <v>985</v>
      </c>
      <c r="PCF53" s="285" t="s">
        <v>986</v>
      </c>
      <c r="PCG53" s="294" t="s">
        <v>982</v>
      </c>
      <c r="PCH53" s="294" t="s">
        <v>987</v>
      </c>
      <c r="PCI53" s="284">
        <v>90000000</v>
      </c>
      <c r="PCJ53" s="285" t="s">
        <v>150</v>
      </c>
      <c r="PCK53" s="286" t="s">
        <v>933</v>
      </c>
      <c r="PCL53" s="286" t="s">
        <v>984</v>
      </c>
      <c r="PCM53" s="285" t="s">
        <v>985</v>
      </c>
      <c r="PCN53" s="285" t="s">
        <v>986</v>
      </c>
      <c r="PCO53" s="294" t="s">
        <v>982</v>
      </c>
      <c r="PCP53" s="294" t="s">
        <v>987</v>
      </c>
      <c r="PCQ53" s="284">
        <v>90000000</v>
      </c>
      <c r="PCR53" s="285" t="s">
        <v>150</v>
      </c>
      <c r="PCS53" s="286" t="s">
        <v>933</v>
      </c>
      <c r="PCT53" s="286" t="s">
        <v>984</v>
      </c>
      <c r="PCU53" s="285" t="s">
        <v>985</v>
      </c>
      <c r="PCV53" s="285" t="s">
        <v>986</v>
      </c>
      <c r="PCW53" s="294" t="s">
        <v>982</v>
      </c>
      <c r="PCX53" s="294" t="s">
        <v>987</v>
      </c>
      <c r="PCY53" s="284">
        <v>90000000</v>
      </c>
      <c r="PCZ53" s="285" t="s">
        <v>150</v>
      </c>
      <c r="PDA53" s="286" t="s">
        <v>933</v>
      </c>
      <c r="PDB53" s="286" t="s">
        <v>984</v>
      </c>
      <c r="PDC53" s="285" t="s">
        <v>985</v>
      </c>
      <c r="PDD53" s="285" t="s">
        <v>986</v>
      </c>
      <c r="PDE53" s="294" t="s">
        <v>982</v>
      </c>
      <c r="PDF53" s="294" t="s">
        <v>987</v>
      </c>
      <c r="PDG53" s="284">
        <v>90000000</v>
      </c>
      <c r="PDH53" s="285" t="s">
        <v>150</v>
      </c>
      <c r="PDI53" s="286" t="s">
        <v>933</v>
      </c>
      <c r="PDJ53" s="286" t="s">
        <v>984</v>
      </c>
      <c r="PDK53" s="285" t="s">
        <v>985</v>
      </c>
      <c r="PDL53" s="285" t="s">
        <v>986</v>
      </c>
      <c r="PDM53" s="294" t="s">
        <v>982</v>
      </c>
      <c r="PDN53" s="294" t="s">
        <v>987</v>
      </c>
      <c r="PDO53" s="284">
        <v>90000000</v>
      </c>
      <c r="PDP53" s="285" t="s">
        <v>150</v>
      </c>
      <c r="PDQ53" s="286" t="s">
        <v>933</v>
      </c>
      <c r="PDR53" s="286" t="s">
        <v>984</v>
      </c>
      <c r="PDS53" s="285" t="s">
        <v>985</v>
      </c>
      <c r="PDT53" s="285" t="s">
        <v>986</v>
      </c>
      <c r="PDU53" s="294" t="s">
        <v>982</v>
      </c>
      <c r="PDV53" s="294" t="s">
        <v>987</v>
      </c>
      <c r="PDW53" s="284">
        <v>90000000</v>
      </c>
      <c r="PDX53" s="285" t="s">
        <v>150</v>
      </c>
      <c r="PDY53" s="286" t="s">
        <v>933</v>
      </c>
      <c r="PDZ53" s="286" t="s">
        <v>984</v>
      </c>
      <c r="PEA53" s="285" t="s">
        <v>985</v>
      </c>
      <c r="PEB53" s="285" t="s">
        <v>986</v>
      </c>
      <c r="PEC53" s="294" t="s">
        <v>982</v>
      </c>
      <c r="PED53" s="294" t="s">
        <v>987</v>
      </c>
      <c r="PEE53" s="284">
        <v>90000000</v>
      </c>
      <c r="PEF53" s="285" t="s">
        <v>150</v>
      </c>
      <c r="PEG53" s="286" t="s">
        <v>933</v>
      </c>
      <c r="PEH53" s="286" t="s">
        <v>984</v>
      </c>
      <c r="PEI53" s="285" t="s">
        <v>985</v>
      </c>
      <c r="PEJ53" s="285" t="s">
        <v>986</v>
      </c>
      <c r="PEK53" s="294" t="s">
        <v>982</v>
      </c>
      <c r="PEL53" s="294" t="s">
        <v>987</v>
      </c>
      <c r="PEM53" s="284">
        <v>90000000</v>
      </c>
      <c r="PEN53" s="285" t="s">
        <v>150</v>
      </c>
      <c r="PEO53" s="286" t="s">
        <v>933</v>
      </c>
      <c r="PEP53" s="286" t="s">
        <v>984</v>
      </c>
      <c r="PEQ53" s="285" t="s">
        <v>985</v>
      </c>
      <c r="PER53" s="285" t="s">
        <v>986</v>
      </c>
      <c r="PES53" s="294" t="s">
        <v>982</v>
      </c>
      <c r="PET53" s="294" t="s">
        <v>987</v>
      </c>
      <c r="PEU53" s="284">
        <v>90000000</v>
      </c>
      <c r="PEV53" s="285" t="s">
        <v>150</v>
      </c>
      <c r="PEW53" s="286" t="s">
        <v>933</v>
      </c>
      <c r="PEX53" s="286" t="s">
        <v>984</v>
      </c>
      <c r="PEY53" s="285" t="s">
        <v>985</v>
      </c>
      <c r="PEZ53" s="285" t="s">
        <v>986</v>
      </c>
      <c r="PFA53" s="294" t="s">
        <v>982</v>
      </c>
      <c r="PFB53" s="294" t="s">
        <v>987</v>
      </c>
      <c r="PFC53" s="284">
        <v>90000000</v>
      </c>
      <c r="PFD53" s="285" t="s">
        <v>150</v>
      </c>
      <c r="PFE53" s="286" t="s">
        <v>933</v>
      </c>
      <c r="PFF53" s="286" t="s">
        <v>984</v>
      </c>
      <c r="PFG53" s="285" t="s">
        <v>985</v>
      </c>
      <c r="PFH53" s="285" t="s">
        <v>986</v>
      </c>
      <c r="PFI53" s="294" t="s">
        <v>982</v>
      </c>
      <c r="PFJ53" s="294" t="s">
        <v>987</v>
      </c>
      <c r="PFK53" s="284">
        <v>90000000</v>
      </c>
      <c r="PFL53" s="285" t="s">
        <v>150</v>
      </c>
      <c r="PFM53" s="286" t="s">
        <v>933</v>
      </c>
      <c r="PFN53" s="286" t="s">
        <v>984</v>
      </c>
      <c r="PFO53" s="285" t="s">
        <v>985</v>
      </c>
      <c r="PFP53" s="285" t="s">
        <v>986</v>
      </c>
      <c r="PFQ53" s="294" t="s">
        <v>982</v>
      </c>
      <c r="PFR53" s="294" t="s">
        <v>987</v>
      </c>
      <c r="PFS53" s="284">
        <v>90000000</v>
      </c>
      <c r="PFT53" s="285" t="s">
        <v>150</v>
      </c>
      <c r="PFU53" s="286" t="s">
        <v>933</v>
      </c>
      <c r="PFV53" s="286" t="s">
        <v>984</v>
      </c>
      <c r="PFW53" s="285" t="s">
        <v>985</v>
      </c>
      <c r="PFX53" s="285" t="s">
        <v>986</v>
      </c>
      <c r="PFY53" s="294" t="s">
        <v>982</v>
      </c>
      <c r="PFZ53" s="294" t="s">
        <v>987</v>
      </c>
      <c r="PGA53" s="284">
        <v>90000000</v>
      </c>
      <c r="PGB53" s="285" t="s">
        <v>150</v>
      </c>
      <c r="PGC53" s="286" t="s">
        <v>933</v>
      </c>
      <c r="PGD53" s="286" t="s">
        <v>984</v>
      </c>
      <c r="PGE53" s="285" t="s">
        <v>985</v>
      </c>
      <c r="PGF53" s="285" t="s">
        <v>986</v>
      </c>
      <c r="PGG53" s="294" t="s">
        <v>982</v>
      </c>
      <c r="PGH53" s="294" t="s">
        <v>987</v>
      </c>
      <c r="PGI53" s="284">
        <v>90000000</v>
      </c>
      <c r="PGJ53" s="285" t="s">
        <v>150</v>
      </c>
      <c r="PGK53" s="286" t="s">
        <v>933</v>
      </c>
      <c r="PGL53" s="286" t="s">
        <v>984</v>
      </c>
      <c r="PGM53" s="285" t="s">
        <v>985</v>
      </c>
      <c r="PGN53" s="285" t="s">
        <v>986</v>
      </c>
      <c r="PGO53" s="294" t="s">
        <v>982</v>
      </c>
      <c r="PGP53" s="294" t="s">
        <v>987</v>
      </c>
      <c r="PGQ53" s="284">
        <v>90000000</v>
      </c>
      <c r="PGR53" s="285" t="s">
        <v>150</v>
      </c>
      <c r="PGS53" s="286" t="s">
        <v>933</v>
      </c>
      <c r="PGT53" s="286" t="s">
        <v>984</v>
      </c>
      <c r="PGU53" s="285" t="s">
        <v>985</v>
      </c>
      <c r="PGV53" s="285" t="s">
        <v>986</v>
      </c>
      <c r="PGW53" s="294" t="s">
        <v>982</v>
      </c>
      <c r="PGX53" s="294" t="s">
        <v>987</v>
      </c>
      <c r="PGY53" s="284">
        <v>90000000</v>
      </c>
      <c r="PGZ53" s="285" t="s">
        <v>150</v>
      </c>
      <c r="PHA53" s="286" t="s">
        <v>933</v>
      </c>
      <c r="PHB53" s="286" t="s">
        <v>984</v>
      </c>
      <c r="PHC53" s="285" t="s">
        <v>985</v>
      </c>
      <c r="PHD53" s="285" t="s">
        <v>986</v>
      </c>
      <c r="PHE53" s="294" t="s">
        <v>982</v>
      </c>
      <c r="PHF53" s="294" t="s">
        <v>987</v>
      </c>
      <c r="PHG53" s="284">
        <v>90000000</v>
      </c>
      <c r="PHH53" s="285" t="s">
        <v>150</v>
      </c>
      <c r="PHI53" s="286" t="s">
        <v>933</v>
      </c>
      <c r="PHJ53" s="286" t="s">
        <v>984</v>
      </c>
      <c r="PHK53" s="285" t="s">
        <v>985</v>
      </c>
      <c r="PHL53" s="285" t="s">
        <v>986</v>
      </c>
      <c r="PHM53" s="294" t="s">
        <v>982</v>
      </c>
      <c r="PHN53" s="294" t="s">
        <v>987</v>
      </c>
      <c r="PHO53" s="284">
        <v>90000000</v>
      </c>
      <c r="PHP53" s="285" t="s">
        <v>150</v>
      </c>
      <c r="PHQ53" s="286" t="s">
        <v>933</v>
      </c>
      <c r="PHR53" s="286" t="s">
        <v>984</v>
      </c>
      <c r="PHS53" s="285" t="s">
        <v>985</v>
      </c>
      <c r="PHT53" s="285" t="s">
        <v>986</v>
      </c>
      <c r="PHU53" s="294" t="s">
        <v>982</v>
      </c>
      <c r="PHV53" s="294" t="s">
        <v>987</v>
      </c>
      <c r="PHW53" s="284">
        <v>90000000</v>
      </c>
      <c r="PHX53" s="285" t="s">
        <v>150</v>
      </c>
      <c r="PHY53" s="286" t="s">
        <v>933</v>
      </c>
      <c r="PHZ53" s="286" t="s">
        <v>984</v>
      </c>
      <c r="PIA53" s="285" t="s">
        <v>985</v>
      </c>
      <c r="PIB53" s="285" t="s">
        <v>986</v>
      </c>
      <c r="PIC53" s="294" t="s">
        <v>982</v>
      </c>
      <c r="PID53" s="294" t="s">
        <v>987</v>
      </c>
      <c r="PIE53" s="284">
        <v>90000000</v>
      </c>
      <c r="PIF53" s="285" t="s">
        <v>150</v>
      </c>
      <c r="PIG53" s="286" t="s">
        <v>933</v>
      </c>
      <c r="PIH53" s="286" t="s">
        <v>984</v>
      </c>
      <c r="PII53" s="285" t="s">
        <v>985</v>
      </c>
      <c r="PIJ53" s="285" t="s">
        <v>986</v>
      </c>
      <c r="PIK53" s="294" t="s">
        <v>982</v>
      </c>
      <c r="PIL53" s="294" t="s">
        <v>987</v>
      </c>
      <c r="PIM53" s="284">
        <v>90000000</v>
      </c>
      <c r="PIN53" s="285" t="s">
        <v>150</v>
      </c>
      <c r="PIO53" s="286" t="s">
        <v>933</v>
      </c>
      <c r="PIP53" s="286" t="s">
        <v>984</v>
      </c>
      <c r="PIQ53" s="285" t="s">
        <v>985</v>
      </c>
      <c r="PIR53" s="285" t="s">
        <v>986</v>
      </c>
      <c r="PIS53" s="294" t="s">
        <v>982</v>
      </c>
      <c r="PIT53" s="294" t="s">
        <v>987</v>
      </c>
      <c r="PIU53" s="284">
        <v>90000000</v>
      </c>
      <c r="PIV53" s="285" t="s">
        <v>150</v>
      </c>
      <c r="PIW53" s="286" t="s">
        <v>933</v>
      </c>
      <c r="PIX53" s="286" t="s">
        <v>984</v>
      </c>
      <c r="PIY53" s="285" t="s">
        <v>985</v>
      </c>
      <c r="PIZ53" s="285" t="s">
        <v>986</v>
      </c>
      <c r="PJA53" s="294" t="s">
        <v>982</v>
      </c>
      <c r="PJB53" s="294" t="s">
        <v>987</v>
      </c>
      <c r="PJC53" s="284">
        <v>90000000</v>
      </c>
      <c r="PJD53" s="285" t="s">
        <v>150</v>
      </c>
      <c r="PJE53" s="286" t="s">
        <v>933</v>
      </c>
      <c r="PJF53" s="286" t="s">
        <v>984</v>
      </c>
      <c r="PJG53" s="285" t="s">
        <v>985</v>
      </c>
      <c r="PJH53" s="285" t="s">
        <v>986</v>
      </c>
      <c r="PJI53" s="294" t="s">
        <v>982</v>
      </c>
      <c r="PJJ53" s="294" t="s">
        <v>987</v>
      </c>
      <c r="PJK53" s="284">
        <v>90000000</v>
      </c>
      <c r="PJL53" s="285" t="s">
        <v>150</v>
      </c>
      <c r="PJM53" s="286" t="s">
        <v>933</v>
      </c>
      <c r="PJN53" s="286" t="s">
        <v>984</v>
      </c>
      <c r="PJO53" s="285" t="s">
        <v>985</v>
      </c>
      <c r="PJP53" s="285" t="s">
        <v>986</v>
      </c>
      <c r="PJQ53" s="294" t="s">
        <v>982</v>
      </c>
      <c r="PJR53" s="294" t="s">
        <v>987</v>
      </c>
      <c r="PJS53" s="284">
        <v>90000000</v>
      </c>
      <c r="PJT53" s="285" t="s">
        <v>150</v>
      </c>
      <c r="PJU53" s="286" t="s">
        <v>933</v>
      </c>
      <c r="PJV53" s="286" t="s">
        <v>984</v>
      </c>
      <c r="PJW53" s="285" t="s">
        <v>985</v>
      </c>
      <c r="PJX53" s="285" t="s">
        <v>986</v>
      </c>
      <c r="PJY53" s="294" t="s">
        <v>982</v>
      </c>
      <c r="PJZ53" s="294" t="s">
        <v>987</v>
      </c>
      <c r="PKA53" s="284">
        <v>90000000</v>
      </c>
      <c r="PKB53" s="285" t="s">
        <v>150</v>
      </c>
      <c r="PKC53" s="286" t="s">
        <v>933</v>
      </c>
      <c r="PKD53" s="286" t="s">
        <v>984</v>
      </c>
      <c r="PKE53" s="285" t="s">
        <v>985</v>
      </c>
      <c r="PKF53" s="285" t="s">
        <v>986</v>
      </c>
      <c r="PKG53" s="294" t="s">
        <v>982</v>
      </c>
      <c r="PKH53" s="294" t="s">
        <v>987</v>
      </c>
      <c r="PKI53" s="284">
        <v>90000000</v>
      </c>
      <c r="PKJ53" s="285" t="s">
        <v>150</v>
      </c>
      <c r="PKK53" s="286" t="s">
        <v>933</v>
      </c>
      <c r="PKL53" s="286" t="s">
        <v>984</v>
      </c>
      <c r="PKM53" s="285" t="s">
        <v>985</v>
      </c>
      <c r="PKN53" s="285" t="s">
        <v>986</v>
      </c>
      <c r="PKO53" s="294" t="s">
        <v>982</v>
      </c>
      <c r="PKP53" s="294" t="s">
        <v>987</v>
      </c>
      <c r="PKQ53" s="284">
        <v>90000000</v>
      </c>
      <c r="PKR53" s="285" t="s">
        <v>150</v>
      </c>
      <c r="PKS53" s="286" t="s">
        <v>933</v>
      </c>
      <c r="PKT53" s="286" t="s">
        <v>984</v>
      </c>
      <c r="PKU53" s="285" t="s">
        <v>985</v>
      </c>
      <c r="PKV53" s="285" t="s">
        <v>986</v>
      </c>
      <c r="PKW53" s="294" t="s">
        <v>982</v>
      </c>
      <c r="PKX53" s="294" t="s">
        <v>987</v>
      </c>
      <c r="PKY53" s="284">
        <v>90000000</v>
      </c>
      <c r="PKZ53" s="285" t="s">
        <v>150</v>
      </c>
      <c r="PLA53" s="286" t="s">
        <v>933</v>
      </c>
      <c r="PLB53" s="286" t="s">
        <v>984</v>
      </c>
      <c r="PLC53" s="285" t="s">
        <v>985</v>
      </c>
      <c r="PLD53" s="285" t="s">
        <v>986</v>
      </c>
      <c r="PLE53" s="294" t="s">
        <v>982</v>
      </c>
      <c r="PLF53" s="294" t="s">
        <v>987</v>
      </c>
      <c r="PLG53" s="284">
        <v>90000000</v>
      </c>
      <c r="PLH53" s="285" t="s">
        <v>150</v>
      </c>
      <c r="PLI53" s="286" t="s">
        <v>933</v>
      </c>
      <c r="PLJ53" s="286" t="s">
        <v>984</v>
      </c>
      <c r="PLK53" s="285" t="s">
        <v>985</v>
      </c>
      <c r="PLL53" s="285" t="s">
        <v>986</v>
      </c>
      <c r="PLM53" s="294" t="s">
        <v>982</v>
      </c>
      <c r="PLN53" s="294" t="s">
        <v>987</v>
      </c>
      <c r="PLO53" s="284">
        <v>90000000</v>
      </c>
      <c r="PLP53" s="285" t="s">
        <v>150</v>
      </c>
      <c r="PLQ53" s="286" t="s">
        <v>933</v>
      </c>
      <c r="PLR53" s="286" t="s">
        <v>984</v>
      </c>
      <c r="PLS53" s="285" t="s">
        <v>985</v>
      </c>
      <c r="PLT53" s="285" t="s">
        <v>986</v>
      </c>
      <c r="PLU53" s="294" t="s">
        <v>982</v>
      </c>
      <c r="PLV53" s="294" t="s">
        <v>987</v>
      </c>
      <c r="PLW53" s="284">
        <v>90000000</v>
      </c>
      <c r="PLX53" s="285" t="s">
        <v>150</v>
      </c>
      <c r="PLY53" s="286" t="s">
        <v>933</v>
      </c>
      <c r="PLZ53" s="286" t="s">
        <v>984</v>
      </c>
      <c r="PMA53" s="285" t="s">
        <v>985</v>
      </c>
      <c r="PMB53" s="285" t="s">
        <v>986</v>
      </c>
      <c r="PMC53" s="294" t="s">
        <v>982</v>
      </c>
      <c r="PMD53" s="294" t="s">
        <v>987</v>
      </c>
      <c r="PME53" s="284">
        <v>90000000</v>
      </c>
      <c r="PMF53" s="285" t="s">
        <v>150</v>
      </c>
      <c r="PMG53" s="286" t="s">
        <v>933</v>
      </c>
      <c r="PMH53" s="286" t="s">
        <v>984</v>
      </c>
      <c r="PMI53" s="285" t="s">
        <v>985</v>
      </c>
      <c r="PMJ53" s="285" t="s">
        <v>986</v>
      </c>
      <c r="PMK53" s="294" t="s">
        <v>982</v>
      </c>
      <c r="PML53" s="294" t="s">
        <v>987</v>
      </c>
      <c r="PMM53" s="284">
        <v>90000000</v>
      </c>
      <c r="PMN53" s="285" t="s">
        <v>150</v>
      </c>
      <c r="PMO53" s="286" t="s">
        <v>933</v>
      </c>
      <c r="PMP53" s="286" t="s">
        <v>984</v>
      </c>
      <c r="PMQ53" s="285" t="s">
        <v>985</v>
      </c>
      <c r="PMR53" s="285" t="s">
        <v>986</v>
      </c>
      <c r="PMS53" s="294" t="s">
        <v>982</v>
      </c>
      <c r="PMT53" s="294" t="s">
        <v>987</v>
      </c>
      <c r="PMU53" s="284">
        <v>90000000</v>
      </c>
      <c r="PMV53" s="285" t="s">
        <v>150</v>
      </c>
      <c r="PMW53" s="286" t="s">
        <v>933</v>
      </c>
      <c r="PMX53" s="286" t="s">
        <v>984</v>
      </c>
      <c r="PMY53" s="285" t="s">
        <v>985</v>
      </c>
      <c r="PMZ53" s="285" t="s">
        <v>986</v>
      </c>
      <c r="PNA53" s="294" t="s">
        <v>982</v>
      </c>
      <c r="PNB53" s="294" t="s">
        <v>987</v>
      </c>
      <c r="PNC53" s="284">
        <v>90000000</v>
      </c>
      <c r="PND53" s="285" t="s">
        <v>150</v>
      </c>
      <c r="PNE53" s="286" t="s">
        <v>933</v>
      </c>
      <c r="PNF53" s="286" t="s">
        <v>984</v>
      </c>
      <c r="PNG53" s="285" t="s">
        <v>985</v>
      </c>
      <c r="PNH53" s="285" t="s">
        <v>986</v>
      </c>
      <c r="PNI53" s="294" t="s">
        <v>982</v>
      </c>
      <c r="PNJ53" s="294" t="s">
        <v>987</v>
      </c>
      <c r="PNK53" s="284">
        <v>90000000</v>
      </c>
      <c r="PNL53" s="285" t="s">
        <v>150</v>
      </c>
      <c r="PNM53" s="286" t="s">
        <v>933</v>
      </c>
      <c r="PNN53" s="286" t="s">
        <v>984</v>
      </c>
      <c r="PNO53" s="285" t="s">
        <v>985</v>
      </c>
      <c r="PNP53" s="285" t="s">
        <v>986</v>
      </c>
      <c r="PNQ53" s="294" t="s">
        <v>982</v>
      </c>
      <c r="PNR53" s="294" t="s">
        <v>987</v>
      </c>
      <c r="PNS53" s="284">
        <v>90000000</v>
      </c>
      <c r="PNT53" s="285" t="s">
        <v>150</v>
      </c>
      <c r="PNU53" s="286" t="s">
        <v>933</v>
      </c>
      <c r="PNV53" s="286" t="s">
        <v>984</v>
      </c>
      <c r="PNW53" s="285" t="s">
        <v>985</v>
      </c>
      <c r="PNX53" s="285" t="s">
        <v>986</v>
      </c>
      <c r="PNY53" s="294" t="s">
        <v>982</v>
      </c>
      <c r="PNZ53" s="294" t="s">
        <v>987</v>
      </c>
      <c r="POA53" s="284">
        <v>90000000</v>
      </c>
      <c r="POB53" s="285" t="s">
        <v>150</v>
      </c>
      <c r="POC53" s="286" t="s">
        <v>933</v>
      </c>
      <c r="POD53" s="286" t="s">
        <v>984</v>
      </c>
      <c r="POE53" s="285" t="s">
        <v>985</v>
      </c>
      <c r="POF53" s="285" t="s">
        <v>986</v>
      </c>
      <c r="POG53" s="294" t="s">
        <v>982</v>
      </c>
      <c r="POH53" s="294" t="s">
        <v>987</v>
      </c>
      <c r="POI53" s="284">
        <v>90000000</v>
      </c>
      <c r="POJ53" s="285" t="s">
        <v>150</v>
      </c>
      <c r="POK53" s="286" t="s">
        <v>933</v>
      </c>
      <c r="POL53" s="286" t="s">
        <v>984</v>
      </c>
      <c r="POM53" s="285" t="s">
        <v>985</v>
      </c>
      <c r="PON53" s="285" t="s">
        <v>986</v>
      </c>
      <c r="POO53" s="294" t="s">
        <v>982</v>
      </c>
      <c r="POP53" s="294" t="s">
        <v>987</v>
      </c>
      <c r="POQ53" s="284">
        <v>90000000</v>
      </c>
      <c r="POR53" s="285" t="s">
        <v>150</v>
      </c>
      <c r="POS53" s="286" t="s">
        <v>933</v>
      </c>
      <c r="POT53" s="286" t="s">
        <v>984</v>
      </c>
      <c r="POU53" s="285" t="s">
        <v>985</v>
      </c>
      <c r="POV53" s="285" t="s">
        <v>986</v>
      </c>
      <c r="POW53" s="294" t="s">
        <v>982</v>
      </c>
      <c r="POX53" s="294" t="s">
        <v>987</v>
      </c>
      <c r="POY53" s="284">
        <v>90000000</v>
      </c>
      <c r="POZ53" s="285" t="s">
        <v>150</v>
      </c>
      <c r="PPA53" s="286" t="s">
        <v>933</v>
      </c>
      <c r="PPB53" s="286" t="s">
        <v>984</v>
      </c>
      <c r="PPC53" s="285" t="s">
        <v>985</v>
      </c>
      <c r="PPD53" s="285" t="s">
        <v>986</v>
      </c>
      <c r="PPE53" s="294" t="s">
        <v>982</v>
      </c>
      <c r="PPF53" s="294" t="s">
        <v>987</v>
      </c>
      <c r="PPG53" s="284">
        <v>90000000</v>
      </c>
      <c r="PPH53" s="285" t="s">
        <v>150</v>
      </c>
      <c r="PPI53" s="286" t="s">
        <v>933</v>
      </c>
      <c r="PPJ53" s="286" t="s">
        <v>984</v>
      </c>
      <c r="PPK53" s="285" t="s">
        <v>985</v>
      </c>
      <c r="PPL53" s="285" t="s">
        <v>986</v>
      </c>
      <c r="PPM53" s="294" t="s">
        <v>982</v>
      </c>
      <c r="PPN53" s="294" t="s">
        <v>987</v>
      </c>
      <c r="PPO53" s="284">
        <v>90000000</v>
      </c>
      <c r="PPP53" s="285" t="s">
        <v>150</v>
      </c>
      <c r="PPQ53" s="286" t="s">
        <v>933</v>
      </c>
      <c r="PPR53" s="286" t="s">
        <v>984</v>
      </c>
      <c r="PPS53" s="285" t="s">
        <v>985</v>
      </c>
      <c r="PPT53" s="285" t="s">
        <v>986</v>
      </c>
      <c r="PPU53" s="294" t="s">
        <v>982</v>
      </c>
      <c r="PPV53" s="294" t="s">
        <v>987</v>
      </c>
      <c r="PPW53" s="284">
        <v>90000000</v>
      </c>
      <c r="PPX53" s="285" t="s">
        <v>150</v>
      </c>
      <c r="PPY53" s="286" t="s">
        <v>933</v>
      </c>
      <c r="PPZ53" s="286" t="s">
        <v>984</v>
      </c>
      <c r="PQA53" s="285" t="s">
        <v>985</v>
      </c>
      <c r="PQB53" s="285" t="s">
        <v>986</v>
      </c>
      <c r="PQC53" s="294" t="s">
        <v>982</v>
      </c>
      <c r="PQD53" s="294" t="s">
        <v>987</v>
      </c>
      <c r="PQE53" s="284">
        <v>90000000</v>
      </c>
      <c r="PQF53" s="285" t="s">
        <v>150</v>
      </c>
      <c r="PQG53" s="286" t="s">
        <v>933</v>
      </c>
      <c r="PQH53" s="286" t="s">
        <v>984</v>
      </c>
      <c r="PQI53" s="285" t="s">
        <v>985</v>
      </c>
      <c r="PQJ53" s="285" t="s">
        <v>986</v>
      </c>
      <c r="PQK53" s="294" t="s">
        <v>982</v>
      </c>
      <c r="PQL53" s="294" t="s">
        <v>987</v>
      </c>
      <c r="PQM53" s="284">
        <v>90000000</v>
      </c>
      <c r="PQN53" s="285" t="s">
        <v>150</v>
      </c>
      <c r="PQO53" s="286" t="s">
        <v>933</v>
      </c>
      <c r="PQP53" s="286" t="s">
        <v>984</v>
      </c>
      <c r="PQQ53" s="285" t="s">
        <v>985</v>
      </c>
      <c r="PQR53" s="285" t="s">
        <v>986</v>
      </c>
      <c r="PQS53" s="294" t="s">
        <v>982</v>
      </c>
      <c r="PQT53" s="294" t="s">
        <v>987</v>
      </c>
      <c r="PQU53" s="284">
        <v>90000000</v>
      </c>
      <c r="PQV53" s="285" t="s">
        <v>150</v>
      </c>
      <c r="PQW53" s="286" t="s">
        <v>933</v>
      </c>
      <c r="PQX53" s="286" t="s">
        <v>984</v>
      </c>
      <c r="PQY53" s="285" t="s">
        <v>985</v>
      </c>
      <c r="PQZ53" s="285" t="s">
        <v>986</v>
      </c>
      <c r="PRA53" s="294" t="s">
        <v>982</v>
      </c>
      <c r="PRB53" s="294" t="s">
        <v>987</v>
      </c>
      <c r="PRC53" s="284">
        <v>90000000</v>
      </c>
      <c r="PRD53" s="285" t="s">
        <v>150</v>
      </c>
      <c r="PRE53" s="286" t="s">
        <v>933</v>
      </c>
      <c r="PRF53" s="286" t="s">
        <v>984</v>
      </c>
      <c r="PRG53" s="285" t="s">
        <v>985</v>
      </c>
      <c r="PRH53" s="285" t="s">
        <v>986</v>
      </c>
      <c r="PRI53" s="294" t="s">
        <v>982</v>
      </c>
      <c r="PRJ53" s="294" t="s">
        <v>987</v>
      </c>
      <c r="PRK53" s="284">
        <v>90000000</v>
      </c>
      <c r="PRL53" s="285" t="s">
        <v>150</v>
      </c>
      <c r="PRM53" s="286" t="s">
        <v>933</v>
      </c>
      <c r="PRN53" s="286" t="s">
        <v>984</v>
      </c>
      <c r="PRO53" s="285" t="s">
        <v>985</v>
      </c>
      <c r="PRP53" s="285" t="s">
        <v>986</v>
      </c>
      <c r="PRQ53" s="294" t="s">
        <v>982</v>
      </c>
      <c r="PRR53" s="294" t="s">
        <v>987</v>
      </c>
      <c r="PRS53" s="284">
        <v>90000000</v>
      </c>
      <c r="PRT53" s="285" t="s">
        <v>150</v>
      </c>
      <c r="PRU53" s="286" t="s">
        <v>933</v>
      </c>
      <c r="PRV53" s="286" t="s">
        <v>984</v>
      </c>
      <c r="PRW53" s="285" t="s">
        <v>985</v>
      </c>
      <c r="PRX53" s="285" t="s">
        <v>986</v>
      </c>
      <c r="PRY53" s="294" t="s">
        <v>982</v>
      </c>
      <c r="PRZ53" s="294" t="s">
        <v>987</v>
      </c>
      <c r="PSA53" s="284">
        <v>90000000</v>
      </c>
      <c r="PSB53" s="285" t="s">
        <v>150</v>
      </c>
      <c r="PSC53" s="286" t="s">
        <v>933</v>
      </c>
      <c r="PSD53" s="286" t="s">
        <v>984</v>
      </c>
      <c r="PSE53" s="285" t="s">
        <v>985</v>
      </c>
      <c r="PSF53" s="285" t="s">
        <v>986</v>
      </c>
      <c r="PSG53" s="294" t="s">
        <v>982</v>
      </c>
      <c r="PSH53" s="294" t="s">
        <v>987</v>
      </c>
      <c r="PSI53" s="284">
        <v>90000000</v>
      </c>
      <c r="PSJ53" s="285" t="s">
        <v>150</v>
      </c>
      <c r="PSK53" s="286" t="s">
        <v>933</v>
      </c>
      <c r="PSL53" s="286" t="s">
        <v>984</v>
      </c>
      <c r="PSM53" s="285" t="s">
        <v>985</v>
      </c>
      <c r="PSN53" s="285" t="s">
        <v>986</v>
      </c>
      <c r="PSO53" s="294" t="s">
        <v>982</v>
      </c>
      <c r="PSP53" s="294" t="s">
        <v>987</v>
      </c>
      <c r="PSQ53" s="284">
        <v>90000000</v>
      </c>
      <c r="PSR53" s="285" t="s">
        <v>150</v>
      </c>
      <c r="PSS53" s="286" t="s">
        <v>933</v>
      </c>
      <c r="PST53" s="286" t="s">
        <v>984</v>
      </c>
      <c r="PSU53" s="285" t="s">
        <v>985</v>
      </c>
      <c r="PSV53" s="285" t="s">
        <v>986</v>
      </c>
      <c r="PSW53" s="294" t="s">
        <v>982</v>
      </c>
      <c r="PSX53" s="294" t="s">
        <v>987</v>
      </c>
      <c r="PSY53" s="284">
        <v>90000000</v>
      </c>
      <c r="PSZ53" s="285" t="s">
        <v>150</v>
      </c>
      <c r="PTA53" s="286" t="s">
        <v>933</v>
      </c>
      <c r="PTB53" s="286" t="s">
        <v>984</v>
      </c>
      <c r="PTC53" s="285" t="s">
        <v>985</v>
      </c>
      <c r="PTD53" s="285" t="s">
        <v>986</v>
      </c>
      <c r="PTE53" s="294" t="s">
        <v>982</v>
      </c>
      <c r="PTF53" s="294" t="s">
        <v>987</v>
      </c>
      <c r="PTG53" s="284">
        <v>90000000</v>
      </c>
      <c r="PTH53" s="285" t="s">
        <v>150</v>
      </c>
      <c r="PTI53" s="286" t="s">
        <v>933</v>
      </c>
      <c r="PTJ53" s="286" t="s">
        <v>984</v>
      </c>
      <c r="PTK53" s="285" t="s">
        <v>985</v>
      </c>
      <c r="PTL53" s="285" t="s">
        <v>986</v>
      </c>
      <c r="PTM53" s="294" t="s">
        <v>982</v>
      </c>
      <c r="PTN53" s="294" t="s">
        <v>987</v>
      </c>
      <c r="PTO53" s="284">
        <v>90000000</v>
      </c>
      <c r="PTP53" s="285" t="s">
        <v>150</v>
      </c>
      <c r="PTQ53" s="286" t="s">
        <v>933</v>
      </c>
      <c r="PTR53" s="286" t="s">
        <v>984</v>
      </c>
      <c r="PTS53" s="285" t="s">
        <v>985</v>
      </c>
      <c r="PTT53" s="285" t="s">
        <v>986</v>
      </c>
      <c r="PTU53" s="294" t="s">
        <v>982</v>
      </c>
      <c r="PTV53" s="294" t="s">
        <v>987</v>
      </c>
      <c r="PTW53" s="284">
        <v>90000000</v>
      </c>
      <c r="PTX53" s="285" t="s">
        <v>150</v>
      </c>
      <c r="PTY53" s="286" t="s">
        <v>933</v>
      </c>
      <c r="PTZ53" s="286" t="s">
        <v>984</v>
      </c>
      <c r="PUA53" s="285" t="s">
        <v>985</v>
      </c>
      <c r="PUB53" s="285" t="s">
        <v>986</v>
      </c>
      <c r="PUC53" s="294" t="s">
        <v>982</v>
      </c>
      <c r="PUD53" s="294" t="s">
        <v>987</v>
      </c>
      <c r="PUE53" s="284">
        <v>90000000</v>
      </c>
      <c r="PUF53" s="285" t="s">
        <v>150</v>
      </c>
      <c r="PUG53" s="286" t="s">
        <v>933</v>
      </c>
      <c r="PUH53" s="286" t="s">
        <v>984</v>
      </c>
      <c r="PUI53" s="285" t="s">
        <v>985</v>
      </c>
      <c r="PUJ53" s="285" t="s">
        <v>986</v>
      </c>
      <c r="PUK53" s="294" t="s">
        <v>982</v>
      </c>
      <c r="PUL53" s="294" t="s">
        <v>987</v>
      </c>
      <c r="PUM53" s="284">
        <v>90000000</v>
      </c>
      <c r="PUN53" s="285" t="s">
        <v>150</v>
      </c>
      <c r="PUO53" s="286" t="s">
        <v>933</v>
      </c>
      <c r="PUP53" s="286" t="s">
        <v>984</v>
      </c>
      <c r="PUQ53" s="285" t="s">
        <v>985</v>
      </c>
      <c r="PUR53" s="285" t="s">
        <v>986</v>
      </c>
      <c r="PUS53" s="294" t="s">
        <v>982</v>
      </c>
      <c r="PUT53" s="294" t="s">
        <v>987</v>
      </c>
      <c r="PUU53" s="284">
        <v>90000000</v>
      </c>
      <c r="PUV53" s="285" t="s">
        <v>150</v>
      </c>
      <c r="PUW53" s="286" t="s">
        <v>933</v>
      </c>
      <c r="PUX53" s="286" t="s">
        <v>984</v>
      </c>
      <c r="PUY53" s="285" t="s">
        <v>985</v>
      </c>
      <c r="PUZ53" s="285" t="s">
        <v>986</v>
      </c>
      <c r="PVA53" s="294" t="s">
        <v>982</v>
      </c>
      <c r="PVB53" s="294" t="s">
        <v>987</v>
      </c>
      <c r="PVC53" s="284">
        <v>90000000</v>
      </c>
      <c r="PVD53" s="285" t="s">
        <v>150</v>
      </c>
      <c r="PVE53" s="286" t="s">
        <v>933</v>
      </c>
      <c r="PVF53" s="286" t="s">
        <v>984</v>
      </c>
      <c r="PVG53" s="285" t="s">
        <v>985</v>
      </c>
      <c r="PVH53" s="285" t="s">
        <v>986</v>
      </c>
      <c r="PVI53" s="294" t="s">
        <v>982</v>
      </c>
      <c r="PVJ53" s="294" t="s">
        <v>987</v>
      </c>
      <c r="PVK53" s="284">
        <v>90000000</v>
      </c>
      <c r="PVL53" s="285" t="s">
        <v>150</v>
      </c>
      <c r="PVM53" s="286" t="s">
        <v>933</v>
      </c>
      <c r="PVN53" s="286" t="s">
        <v>984</v>
      </c>
      <c r="PVO53" s="285" t="s">
        <v>985</v>
      </c>
      <c r="PVP53" s="285" t="s">
        <v>986</v>
      </c>
      <c r="PVQ53" s="294" t="s">
        <v>982</v>
      </c>
      <c r="PVR53" s="294" t="s">
        <v>987</v>
      </c>
      <c r="PVS53" s="284">
        <v>90000000</v>
      </c>
      <c r="PVT53" s="285" t="s">
        <v>150</v>
      </c>
      <c r="PVU53" s="286" t="s">
        <v>933</v>
      </c>
      <c r="PVV53" s="286" t="s">
        <v>984</v>
      </c>
      <c r="PVW53" s="285" t="s">
        <v>985</v>
      </c>
      <c r="PVX53" s="285" t="s">
        <v>986</v>
      </c>
      <c r="PVY53" s="294" t="s">
        <v>982</v>
      </c>
      <c r="PVZ53" s="294" t="s">
        <v>987</v>
      </c>
      <c r="PWA53" s="284">
        <v>90000000</v>
      </c>
      <c r="PWB53" s="285" t="s">
        <v>150</v>
      </c>
      <c r="PWC53" s="286" t="s">
        <v>933</v>
      </c>
      <c r="PWD53" s="286" t="s">
        <v>984</v>
      </c>
      <c r="PWE53" s="285" t="s">
        <v>985</v>
      </c>
      <c r="PWF53" s="285" t="s">
        <v>986</v>
      </c>
      <c r="PWG53" s="294" t="s">
        <v>982</v>
      </c>
      <c r="PWH53" s="294" t="s">
        <v>987</v>
      </c>
      <c r="PWI53" s="284">
        <v>90000000</v>
      </c>
      <c r="PWJ53" s="285" t="s">
        <v>150</v>
      </c>
      <c r="PWK53" s="286" t="s">
        <v>933</v>
      </c>
      <c r="PWL53" s="286" t="s">
        <v>984</v>
      </c>
      <c r="PWM53" s="285" t="s">
        <v>985</v>
      </c>
      <c r="PWN53" s="285" t="s">
        <v>986</v>
      </c>
      <c r="PWO53" s="294" t="s">
        <v>982</v>
      </c>
      <c r="PWP53" s="294" t="s">
        <v>987</v>
      </c>
      <c r="PWQ53" s="284">
        <v>90000000</v>
      </c>
      <c r="PWR53" s="285" t="s">
        <v>150</v>
      </c>
      <c r="PWS53" s="286" t="s">
        <v>933</v>
      </c>
      <c r="PWT53" s="286" t="s">
        <v>984</v>
      </c>
      <c r="PWU53" s="285" t="s">
        <v>985</v>
      </c>
      <c r="PWV53" s="285" t="s">
        <v>986</v>
      </c>
      <c r="PWW53" s="294" t="s">
        <v>982</v>
      </c>
      <c r="PWX53" s="294" t="s">
        <v>987</v>
      </c>
      <c r="PWY53" s="284">
        <v>90000000</v>
      </c>
      <c r="PWZ53" s="285" t="s">
        <v>150</v>
      </c>
      <c r="PXA53" s="286" t="s">
        <v>933</v>
      </c>
      <c r="PXB53" s="286" t="s">
        <v>984</v>
      </c>
      <c r="PXC53" s="285" t="s">
        <v>985</v>
      </c>
      <c r="PXD53" s="285" t="s">
        <v>986</v>
      </c>
      <c r="PXE53" s="294" t="s">
        <v>982</v>
      </c>
      <c r="PXF53" s="294" t="s">
        <v>987</v>
      </c>
      <c r="PXG53" s="284">
        <v>90000000</v>
      </c>
      <c r="PXH53" s="285" t="s">
        <v>150</v>
      </c>
      <c r="PXI53" s="286" t="s">
        <v>933</v>
      </c>
      <c r="PXJ53" s="286" t="s">
        <v>984</v>
      </c>
      <c r="PXK53" s="285" t="s">
        <v>985</v>
      </c>
      <c r="PXL53" s="285" t="s">
        <v>986</v>
      </c>
      <c r="PXM53" s="294" t="s">
        <v>982</v>
      </c>
      <c r="PXN53" s="294" t="s">
        <v>987</v>
      </c>
      <c r="PXO53" s="284">
        <v>90000000</v>
      </c>
      <c r="PXP53" s="285" t="s">
        <v>150</v>
      </c>
      <c r="PXQ53" s="286" t="s">
        <v>933</v>
      </c>
      <c r="PXR53" s="286" t="s">
        <v>984</v>
      </c>
      <c r="PXS53" s="285" t="s">
        <v>985</v>
      </c>
      <c r="PXT53" s="285" t="s">
        <v>986</v>
      </c>
      <c r="PXU53" s="294" t="s">
        <v>982</v>
      </c>
      <c r="PXV53" s="294" t="s">
        <v>987</v>
      </c>
      <c r="PXW53" s="284">
        <v>90000000</v>
      </c>
      <c r="PXX53" s="285" t="s">
        <v>150</v>
      </c>
      <c r="PXY53" s="286" t="s">
        <v>933</v>
      </c>
      <c r="PXZ53" s="286" t="s">
        <v>984</v>
      </c>
      <c r="PYA53" s="285" t="s">
        <v>985</v>
      </c>
      <c r="PYB53" s="285" t="s">
        <v>986</v>
      </c>
      <c r="PYC53" s="294" t="s">
        <v>982</v>
      </c>
      <c r="PYD53" s="294" t="s">
        <v>987</v>
      </c>
      <c r="PYE53" s="284">
        <v>90000000</v>
      </c>
      <c r="PYF53" s="285" t="s">
        <v>150</v>
      </c>
      <c r="PYG53" s="286" t="s">
        <v>933</v>
      </c>
      <c r="PYH53" s="286" t="s">
        <v>984</v>
      </c>
      <c r="PYI53" s="285" t="s">
        <v>985</v>
      </c>
      <c r="PYJ53" s="285" t="s">
        <v>986</v>
      </c>
      <c r="PYK53" s="294" t="s">
        <v>982</v>
      </c>
      <c r="PYL53" s="294" t="s">
        <v>987</v>
      </c>
      <c r="PYM53" s="284">
        <v>90000000</v>
      </c>
      <c r="PYN53" s="285" t="s">
        <v>150</v>
      </c>
      <c r="PYO53" s="286" t="s">
        <v>933</v>
      </c>
      <c r="PYP53" s="286" t="s">
        <v>984</v>
      </c>
      <c r="PYQ53" s="285" t="s">
        <v>985</v>
      </c>
      <c r="PYR53" s="285" t="s">
        <v>986</v>
      </c>
      <c r="PYS53" s="294" t="s">
        <v>982</v>
      </c>
      <c r="PYT53" s="294" t="s">
        <v>987</v>
      </c>
      <c r="PYU53" s="284">
        <v>90000000</v>
      </c>
      <c r="PYV53" s="285" t="s">
        <v>150</v>
      </c>
      <c r="PYW53" s="286" t="s">
        <v>933</v>
      </c>
      <c r="PYX53" s="286" t="s">
        <v>984</v>
      </c>
      <c r="PYY53" s="285" t="s">
        <v>985</v>
      </c>
      <c r="PYZ53" s="285" t="s">
        <v>986</v>
      </c>
      <c r="PZA53" s="294" t="s">
        <v>982</v>
      </c>
      <c r="PZB53" s="294" t="s">
        <v>987</v>
      </c>
      <c r="PZC53" s="284">
        <v>90000000</v>
      </c>
      <c r="PZD53" s="285" t="s">
        <v>150</v>
      </c>
      <c r="PZE53" s="286" t="s">
        <v>933</v>
      </c>
      <c r="PZF53" s="286" t="s">
        <v>984</v>
      </c>
      <c r="PZG53" s="285" t="s">
        <v>985</v>
      </c>
      <c r="PZH53" s="285" t="s">
        <v>986</v>
      </c>
      <c r="PZI53" s="294" t="s">
        <v>982</v>
      </c>
      <c r="PZJ53" s="294" t="s">
        <v>987</v>
      </c>
      <c r="PZK53" s="284">
        <v>90000000</v>
      </c>
      <c r="PZL53" s="285" t="s">
        <v>150</v>
      </c>
      <c r="PZM53" s="286" t="s">
        <v>933</v>
      </c>
      <c r="PZN53" s="286" t="s">
        <v>984</v>
      </c>
      <c r="PZO53" s="285" t="s">
        <v>985</v>
      </c>
      <c r="PZP53" s="285" t="s">
        <v>986</v>
      </c>
      <c r="PZQ53" s="294" t="s">
        <v>982</v>
      </c>
      <c r="PZR53" s="294" t="s">
        <v>987</v>
      </c>
      <c r="PZS53" s="284">
        <v>90000000</v>
      </c>
      <c r="PZT53" s="285" t="s">
        <v>150</v>
      </c>
      <c r="PZU53" s="286" t="s">
        <v>933</v>
      </c>
      <c r="PZV53" s="286" t="s">
        <v>984</v>
      </c>
      <c r="PZW53" s="285" t="s">
        <v>985</v>
      </c>
      <c r="PZX53" s="285" t="s">
        <v>986</v>
      </c>
      <c r="PZY53" s="294" t="s">
        <v>982</v>
      </c>
      <c r="PZZ53" s="294" t="s">
        <v>987</v>
      </c>
      <c r="QAA53" s="284">
        <v>90000000</v>
      </c>
      <c r="QAB53" s="285" t="s">
        <v>150</v>
      </c>
      <c r="QAC53" s="286" t="s">
        <v>933</v>
      </c>
      <c r="QAD53" s="286" t="s">
        <v>984</v>
      </c>
      <c r="QAE53" s="285" t="s">
        <v>985</v>
      </c>
      <c r="QAF53" s="285" t="s">
        <v>986</v>
      </c>
      <c r="QAG53" s="294" t="s">
        <v>982</v>
      </c>
      <c r="QAH53" s="294" t="s">
        <v>987</v>
      </c>
      <c r="QAI53" s="284">
        <v>90000000</v>
      </c>
      <c r="QAJ53" s="285" t="s">
        <v>150</v>
      </c>
      <c r="QAK53" s="286" t="s">
        <v>933</v>
      </c>
      <c r="QAL53" s="286" t="s">
        <v>984</v>
      </c>
      <c r="QAM53" s="285" t="s">
        <v>985</v>
      </c>
      <c r="QAN53" s="285" t="s">
        <v>986</v>
      </c>
      <c r="QAO53" s="294" t="s">
        <v>982</v>
      </c>
      <c r="QAP53" s="294" t="s">
        <v>987</v>
      </c>
      <c r="QAQ53" s="284">
        <v>90000000</v>
      </c>
      <c r="QAR53" s="285" t="s">
        <v>150</v>
      </c>
      <c r="QAS53" s="286" t="s">
        <v>933</v>
      </c>
      <c r="QAT53" s="286" t="s">
        <v>984</v>
      </c>
      <c r="QAU53" s="285" t="s">
        <v>985</v>
      </c>
      <c r="QAV53" s="285" t="s">
        <v>986</v>
      </c>
      <c r="QAW53" s="294" t="s">
        <v>982</v>
      </c>
      <c r="QAX53" s="294" t="s">
        <v>987</v>
      </c>
      <c r="QAY53" s="284">
        <v>90000000</v>
      </c>
      <c r="QAZ53" s="285" t="s">
        <v>150</v>
      </c>
      <c r="QBA53" s="286" t="s">
        <v>933</v>
      </c>
      <c r="QBB53" s="286" t="s">
        <v>984</v>
      </c>
      <c r="QBC53" s="285" t="s">
        <v>985</v>
      </c>
      <c r="QBD53" s="285" t="s">
        <v>986</v>
      </c>
      <c r="QBE53" s="294" t="s">
        <v>982</v>
      </c>
      <c r="QBF53" s="294" t="s">
        <v>987</v>
      </c>
      <c r="QBG53" s="284">
        <v>90000000</v>
      </c>
      <c r="QBH53" s="285" t="s">
        <v>150</v>
      </c>
      <c r="QBI53" s="286" t="s">
        <v>933</v>
      </c>
      <c r="QBJ53" s="286" t="s">
        <v>984</v>
      </c>
      <c r="QBK53" s="285" t="s">
        <v>985</v>
      </c>
      <c r="QBL53" s="285" t="s">
        <v>986</v>
      </c>
      <c r="QBM53" s="294" t="s">
        <v>982</v>
      </c>
      <c r="QBN53" s="294" t="s">
        <v>987</v>
      </c>
      <c r="QBO53" s="284">
        <v>90000000</v>
      </c>
      <c r="QBP53" s="285" t="s">
        <v>150</v>
      </c>
      <c r="QBQ53" s="286" t="s">
        <v>933</v>
      </c>
      <c r="QBR53" s="286" t="s">
        <v>984</v>
      </c>
      <c r="QBS53" s="285" t="s">
        <v>985</v>
      </c>
      <c r="QBT53" s="285" t="s">
        <v>986</v>
      </c>
      <c r="QBU53" s="294" t="s">
        <v>982</v>
      </c>
      <c r="QBV53" s="294" t="s">
        <v>987</v>
      </c>
      <c r="QBW53" s="284">
        <v>90000000</v>
      </c>
      <c r="QBX53" s="285" t="s">
        <v>150</v>
      </c>
      <c r="QBY53" s="286" t="s">
        <v>933</v>
      </c>
      <c r="QBZ53" s="286" t="s">
        <v>984</v>
      </c>
      <c r="QCA53" s="285" t="s">
        <v>985</v>
      </c>
      <c r="QCB53" s="285" t="s">
        <v>986</v>
      </c>
      <c r="QCC53" s="294" t="s">
        <v>982</v>
      </c>
      <c r="QCD53" s="294" t="s">
        <v>987</v>
      </c>
      <c r="QCE53" s="284">
        <v>90000000</v>
      </c>
      <c r="QCF53" s="285" t="s">
        <v>150</v>
      </c>
      <c r="QCG53" s="286" t="s">
        <v>933</v>
      </c>
      <c r="QCH53" s="286" t="s">
        <v>984</v>
      </c>
      <c r="QCI53" s="285" t="s">
        <v>985</v>
      </c>
      <c r="QCJ53" s="285" t="s">
        <v>986</v>
      </c>
      <c r="QCK53" s="294" t="s">
        <v>982</v>
      </c>
      <c r="QCL53" s="294" t="s">
        <v>987</v>
      </c>
      <c r="QCM53" s="284">
        <v>90000000</v>
      </c>
      <c r="QCN53" s="285" t="s">
        <v>150</v>
      </c>
      <c r="QCO53" s="286" t="s">
        <v>933</v>
      </c>
      <c r="QCP53" s="286" t="s">
        <v>984</v>
      </c>
      <c r="QCQ53" s="285" t="s">
        <v>985</v>
      </c>
      <c r="QCR53" s="285" t="s">
        <v>986</v>
      </c>
      <c r="QCS53" s="294" t="s">
        <v>982</v>
      </c>
      <c r="QCT53" s="294" t="s">
        <v>987</v>
      </c>
      <c r="QCU53" s="284">
        <v>90000000</v>
      </c>
      <c r="QCV53" s="285" t="s">
        <v>150</v>
      </c>
      <c r="QCW53" s="286" t="s">
        <v>933</v>
      </c>
      <c r="QCX53" s="286" t="s">
        <v>984</v>
      </c>
      <c r="QCY53" s="285" t="s">
        <v>985</v>
      </c>
      <c r="QCZ53" s="285" t="s">
        <v>986</v>
      </c>
      <c r="QDA53" s="294" t="s">
        <v>982</v>
      </c>
      <c r="QDB53" s="294" t="s">
        <v>987</v>
      </c>
      <c r="QDC53" s="284">
        <v>90000000</v>
      </c>
      <c r="QDD53" s="285" t="s">
        <v>150</v>
      </c>
      <c r="QDE53" s="286" t="s">
        <v>933</v>
      </c>
      <c r="QDF53" s="286" t="s">
        <v>984</v>
      </c>
      <c r="QDG53" s="285" t="s">
        <v>985</v>
      </c>
      <c r="QDH53" s="285" t="s">
        <v>986</v>
      </c>
      <c r="QDI53" s="294" t="s">
        <v>982</v>
      </c>
      <c r="QDJ53" s="294" t="s">
        <v>987</v>
      </c>
      <c r="QDK53" s="284">
        <v>90000000</v>
      </c>
      <c r="QDL53" s="285" t="s">
        <v>150</v>
      </c>
      <c r="QDM53" s="286" t="s">
        <v>933</v>
      </c>
      <c r="QDN53" s="286" t="s">
        <v>984</v>
      </c>
      <c r="QDO53" s="285" t="s">
        <v>985</v>
      </c>
      <c r="QDP53" s="285" t="s">
        <v>986</v>
      </c>
      <c r="QDQ53" s="294" t="s">
        <v>982</v>
      </c>
      <c r="QDR53" s="294" t="s">
        <v>987</v>
      </c>
      <c r="QDS53" s="284">
        <v>90000000</v>
      </c>
      <c r="QDT53" s="285" t="s">
        <v>150</v>
      </c>
      <c r="QDU53" s="286" t="s">
        <v>933</v>
      </c>
      <c r="QDV53" s="286" t="s">
        <v>984</v>
      </c>
      <c r="QDW53" s="285" t="s">
        <v>985</v>
      </c>
      <c r="QDX53" s="285" t="s">
        <v>986</v>
      </c>
      <c r="QDY53" s="294" t="s">
        <v>982</v>
      </c>
      <c r="QDZ53" s="294" t="s">
        <v>987</v>
      </c>
      <c r="QEA53" s="284">
        <v>90000000</v>
      </c>
      <c r="QEB53" s="285" t="s">
        <v>150</v>
      </c>
      <c r="QEC53" s="286" t="s">
        <v>933</v>
      </c>
      <c r="QED53" s="286" t="s">
        <v>984</v>
      </c>
      <c r="QEE53" s="285" t="s">
        <v>985</v>
      </c>
      <c r="QEF53" s="285" t="s">
        <v>986</v>
      </c>
      <c r="QEG53" s="294" t="s">
        <v>982</v>
      </c>
      <c r="QEH53" s="294" t="s">
        <v>987</v>
      </c>
      <c r="QEI53" s="284">
        <v>90000000</v>
      </c>
      <c r="QEJ53" s="285" t="s">
        <v>150</v>
      </c>
      <c r="QEK53" s="286" t="s">
        <v>933</v>
      </c>
      <c r="QEL53" s="286" t="s">
        <v>984</v>
      </c>
      <c r="QEM53" s="285" t="s">
        <v>985</v>
      </c>
      <c r="QEN53" s="285" t="s">
        <v>986</v>
      </c>
      <c r="QEO53" s="294" t="s">
        <v>982</v>
      </c>
      <c r="QEP53" s="294" t="s">
        <v>987</v>
      </c>
      <c r="QEQ53" s="284">
        <v>90000000</v>
      </c>
      <c r="QER53" s="285" t="s">
        <v>150</v>
      </c>
      <c r="QES53" s="286" t="s">
        <v>933</v>
      </c>
      <c r="QET53" s="286" t="s">
        <v>984</v>
      </c>
      <c r="QEU53" s="285" t="s">
        <v>985</v>
      </c>
      <c r="QEV53" s="285" t="s">
        <v>986</v>
      </c>
      <c r="QEW53" s="294" t="s">
        <v>982</v>
      </c>
      <c r="QEX53" s="294" t="s">
        <v>987</v>
      </c>
      <c r="QEY53" s="284">
        <v>90000000</v>
      </c>
      <c r="QEZ53" s="285" t="s">
        <v>150</v>
      </c>
      <c r="QFA53" s="286" t="s">
        <v>933</v>
      </c>
      <c r="QFB53" s="286" t="s">
        <v>984</v>
      </c>
      <c r="QFC53" s="285" t="s">
        <v>985</v>
      </c>
      <c r="QFD53" s="285" t="s">
        <v>986</v>
      </c>
      <c r="QFE53" s="294" t="s">
        <v>982</v>
      </c>
      <c r="QFF53" s="294" t="s">
        <v>987</v>
      </c>
      <c r="QFG53" s="284">
        <v>90000000</v>
      </c>
      <c r="QFH53" s="285" t="s">
        <v>150</v>
      </c>
      <c r="QFI53" s="286" t="s">
        <v>933</v>
      </c>
      <c r="QFJ53" s="286" t="s">
        <v>984</v>
      </c>
      <c r="QFK53" s="285" t="s">
        <v>985</v>
      </c>
      <c r="QFL53" s="285" t="s">
        <v>986</v>
      </c>
      <c r="QFM53" s="294" t="s">
        <v>982</v>
      </c>
      <c r="QFN53" s="294" t="s">
        <v>987</v>
      </c>
      <c r="QFO53" s="284">
        <v>90000000</v>
      </c>
      <c r="QFP53" s="285" t="s">
        <v>150</v>
      </c>
      <c r="QFQ53" s="286" t="s">
        <v>933</v>
      </c>
      <c r="QFR53" s="286" t="s">
        <v>984</v>
      </c>
      <c r="QFS53" s="285" t="s">
        <v>985</v>
      </c>
      <c r="QFT53" s="285" t="s">
        <v>986</v>
      </c>
      <c r="QFU53" s="294" t="s">
        <v>982</v>
      </c>
      <c r="QFV53" s="294" t="s">
        <v>987</v>
      </c>
      <c r="QFW53" s="284">
        <v>90000000</v>
      </c>
      <c r="QFX53" s="285" t="s">
        <v>150</v>
      </c>
      <c r="QFY53" s="286" t="s">
        <v>933</v>
      </c>
      <c r="QFZ53" s="286" t="s">
        <v>984</v>
      </c>
      <c r="QGA53" s="285" t="s">
        <v>985</v>
      </c>
      <c r="QGB53" s="285" t="s">
        <v>986</v>
      </c>
      <c r="QGC53" s="294" t="s">
        <v>982</v>
      </c>
      <c r="QGD53" s="294" t="s">
        <v>987</v>
      </c>
      <c r="QGE53" s="284">
        <v>90000000</v>
      </c>
      <c r="QGF53" s="285" t="s">
        <v>150</v>
      </c>
      <c r="QGG53" s="286" t="s">
        <v>933</v>
      </c>
      <c r="QGH53" s="286" t="s">
        <v>984</v>
      </c>
      <c r="QGI53" s="285" t="s">
        <v>985</v>
      </c>
      <c r="QGJ53" s="285" t="s">
        <v>986</v>
      </c>
      <c r="QGK53" s="294" t="s">
        <v>982</v>
      </c>
      <c r="QGL53" s="294" t="s">
        <v>987</v>
      </c>
      <c r="QGM53" s="284">
        <v>90000000</v>
      </c>
      <c r="QGN53" s="285" t="s">
        <v>150</v>
      </c>
      <c r="QGO53" s="286" t="s">
        <v>933</v>
      </c>
      <c r="QGP53" s="286" t="s">
        <v>984</v>
      </c>
      <c r="QGQ53" s="285" t="s">
        <v>985</v>
      </c>
      <c r="QGR53" s="285" t="s">
        <v>986</v>
      </c>
      <c r="QGS53" s="294" t="s">
        <v>982</v>
      </c>
      <c r="QGT53" s="294" t="s">
        <v>987</v>
      </c>
      <c r="QGU53" s="284">
        <v>90000000</v>
      </c>
      <c r="QGV53" s="285" t="s">
        <v>150</v>
      </c>
      <c r="QGW53" s="286" t="s">
        <v>933</v>
      </c>
      <c r="QGX53" s="286" t="s">
        <v>984</v>
      </c>
      <c r="QGY53" s="285" t="s">
        <v>985</v>
      </c>
      <c r="QGZ53" s="285" t="s">
        <v>986</v>
      </c>
      <c r="QHA53" s="294" t="s">
        <v>982</v>
      </c>
      <c r="QHB53" s="294" t="s">
        <v>987</v>
      </c>
      <c r="QHC53" s="284">
        <v>90000000</v>
      </c>
      <c r="QHD53" s="285" t="s">
        <v>150</v>
      </c>
      <c r="QHE53" s="286" t="s">
        <v>933</v>
      </c>
      <c r="QHF53" s="286" t="s">
        <v>984</v>
      </c>
      <c r="QHG53" s="285" t="s">
        <v>985</v>
      </c>
      <c r="QHH53" s="285" t="s">
        <v>986</v>
      </c>
      <c r="QHI53" s="294" t="s">
        <v>982</v>
      </c>
      <c r="QHJ53" s="294" t="s">
        <v>987</v>
      </c>
      <c r="QHK53" s="284">
        <v>90000000</v>
      </c>
      <c r="QHL53" s="285" t="s">
        <v>150</v>
      </c>
      <c r="QHM53" s="286" t="s">
        <v>933</v>
      </c>
      <c r="QHN53" s="286" t="s">
        <v>984</v>
      </c>
      <c r="QHO53" s="285" t="s">
        <v>985</v>
      </c>
      <c r="QHP53" s="285" t="s">
        <v>986</v>
      </c>
      <c r="QHQ53" s="294" t="s">
        <v>982</v>
      </c>
      <c r="QHR53" s="294" t="s">
        <v>987</v>
      </c>
      <c r="QHS53" s="284">
        <v>90000000</v>
      </c>
      <c r="QHT53" s="285" t="s">
        <v>150</v>
      </c>
      <c r="QHU53" s="286" t="s">
        <v>933</v>
      </c>
      <c r="QHV53" s="286" t="s">
        <v>984</v>
      </c>
      <c r="QHW53" s="285" t="s">
        <v>985</v>
      </c>
      <c r="QHX53" s="285" t="s">
        <v>986</v>
      </c>
      <c r="QHY53" s="294" t="s">
        <v>982</v>
      </c>
      <c r="QHZ53" s="294" t="s">
        <v>987</v>
      </c>
      <c r="QIA53" s="284">
        <v>90000000</v>
      </c>
      <c r="QIB53" s="285" t="s">
        <v>150</v>
      </c>
      <c r="QIC53" s="286" t="s">
        <v>933</v>
      </c>
      <c r="QID53" s="286" t="s">
        <v>984</v>
      </c>
      <c r="QIE53" s="285" t="s">
        <v>985</v>
      </c>
      <c r="QIF53" s="285" t="s">
        <v>986</v>
      </c>
      <c r="QIG53" s="294" t="s">
        <v>982</v>
      </c>
      <c r="QIH53" s="294" t="s">
        <v>987</v>
      </c>
      <c r="QII53" s="284">
        <v>90000000</v>
      </c>
      <c r="QIJ53" s="285" t="s">
        <v>150</v>
      </c>
      <c r="QIK53" s="286" t="s">
        <v>933</v>
      </c>
      <c r="QIL53" s="286" t="s">
        <v>984</v>
      </c>
      <c r="QIM53" s="285" t="s">
        <v>985</v>
      </c>
      <c r="QIN53" s="285" t="s">
        <v>986</v>
      </c>
      <c r="QIO53" s="294" t="s">
        <v>982</v>
      </c>
      <c r="QIP53" s="294" t="s">
        <v>987</v>
      </c>
      <c r="QIQ53" s="284">
        <v>90000000</v>
      </c>
      <c r="QIR53" s="285" t="s">
        <v>150</v>
      </c>
      <c r="QIS53" s="286" t="s">
        <v>933</v>
      </c>
      <c r="QIT53" s="286" t="s">
        <v>984</v>
      </c>
      <c r="QIU53" s="285" t="s">
        <v>985</v>
      </c>
      <c r="QIV53" s="285" t="s">
        <v>986</v>
      </c>
      <c r="QIW53" s="294" t="s">
        <v>982</v>
      </c>
      <c r="QIX53" s="294" t="s">
        <v>987</v>
      </c>
      <c r="QIY53" s="284">
        <v>90000000</v>
      </c>
      <c r="QIZ53" s="285" t="s">
        <v>150</v>
      </c>
      <c r="QJA53" s="286" t="s">
        <v>933</v>
      </c>
      <c r="QJB53" s="286" t="s">
        <v>984</v>
      </c>
      <c r="QJC53" s="285" t="s">
        <v>985</v>
      </c>
      <c r="QJD53" s="285" t="s">
        <v>986</v>
      </c>
      <c r="QJE53" s="294" t="s">
        <v>982</v>
      </c>
      <c r="QJF53" s="294" t="s">
        <v>987</v>
      </c>
      <c r="QJG53" s="284">
        <v>90000000</v>
      </c>
      <c r="QJH53" s="285" t="s">
        <v>150</v>
      </c>
      <c r="QJI53" s="286" t="s">
        <v>933</v>
      </c>
      <c r="QJJ53" s="286" t="s">
        <v>984</v>
      </c>
      <c r="QJK53" s="285" t="s">
        <v>985</v>
      </c>
      <c r="QJL53" s="285" t="s">
        <v>986</v>
      </c>
      <c r="QJM53" s="294" t="s">
        <v>982</v>
      </c>
      <c r="QJN53" s="294" t="s">
        <v>987</v>
      </c>
      <c r="QJO53" s="284">
        <v>90000000</v>
      </c>
      <c r="QJP53" s="285" t="s">
        <v>150</v>
      </c>
      <c r="QJQ53" s="286" t="s">
        <v>933</v>
      </c>
      <c r="QJR53" s="286" t="s">
        <v>984</v>
      </c>
      <c r="QJS53" s="285" t="s">
        <v>985</v>
      </c>
      <c r="QJT53" s="285" t="s">
        <v>986</v>
      </c>
      <c r="QJU53" s="294" t="s">
        <v>982</v>
      </c>
      <c r="QJV53" s="294" t="s">
        <v>987</v>
      </c>
      <c r="QJW53" s="284">
        <v>90000000</v>
      </c>
      <c r="QJX53" s="285" t="s">
        <v>150</v>
      </c>
      <c r="QJY53" s="286" t="s">
        <v>933</v>
      </c>
      <c r="QJZ53" s="286" t="s">
        <v>984</v>
      </c>
      <c r="QKA53" s="285" t="s">
        <v>985</v>
      </c>
      <c r="QKB53" s="285" t="s">
        <v>986</v>
      </c>
      <c r="QKC53" s="294" t="s">
        <v>982</v>
      </c>
      <c r="QKD53" s="294" t="s">
        <v>987</v>
      </c>
      <c r="QKE53" s="284">
        <v>90000000</v>
      </c>
      <c r="QKF53" s="285" t="s">
        <v>150</v>
      </c>
      <c r="QKG53" s="286" t="s">
        <v>933</v>
      </c>
      <c r="QKH53" s="286" t="s">
        <v>984</v>
      </c>
      <c r="QKI53" s="285" t="s">
        <v>985</v>
      </c>
      <c r="QKJ53" s="285" t="s">
        <v>986</v>
      </c>
      <c r="QKK53" s="294" t="s">
        <v>982</v>
      </c>
      <c r="QKL53" s="294" t="s">
        <v>987</v>
      </c>
      <c r="QKM53" s="284">
        <v>90000000</v>
      </c>
      <c r="QKN53" s="285" t="s">
        <v>150</v>
      </c>
      <c r="QKO53" s="286" t="s">
        <v>933</v>
      </c>
      <c r="QKP53" s="286" t="s">
        <v>984</v>
      </c>
      <c r="QKQ53" s="285" t="s">
        <v>985</v>
      </c>
      <c r="QKR53" s="285" t="s">
        <v>986</v>
      </c>
      <c r="QKS53" s="294" t="s">
        <v>982</v>
      </c>
      <c r="QKT53" s="294" t="s">
        <v>987</v>
      </c>
      <c r="QKU53" s="284">
        <v>90000000</v>
      </c>
      <c r="QKV53" s="285" t="s">
        <v>150</v>
      </c>
      <c r="QKW53" s="286" t="s">
        <v>933</v>
      </c>
      <c r="QKX53" s="286" t="s">
        <v>984</v>
      </c>
      <c r="QKY53" s="285" t="s">
        <v>985</v>
      </c>
      <c r="QKZ53" s="285" t="s">
        <v>986</v>
      </c>
      <c r="QLA53" s="294" t="s">
        <v>982</v>
      </c>
      <c r="QLB53" s="294" t="s">
        <v>987</v>
      </c>
      <c r="QLC53" s="284">
        <v>90000000</v>
      </c>
      <c r="QLD53" s="285" t="s">
        <v>150</v>
      </c>
      <c r="QLE53" s="286" t="s">
        <v>933</v>
      </c>
      <c r="QLF53" s="286" t="s">
        <v>984</v>
      </c>
      <c r="QLG53" s="285" t="s">
        <v>985</v>
      </c>
      <c r="QLH53" s="285" t="s">
        <v>986</v>
      </c>
      <c r="QLI53" s="294" t="s">
        <v>982</v>
      </c>
      <c r="QLJ53" s="294" t="s">
        <v>987</v>
      </c>
      <c r="QLK53" s="284">
        <v>90000000</v>
      </c>
      <c r="QLL53" s="285" t="s">
        <v>150</v>
      </c>
      <c r="QLM53" s="286" t="s">
        <v>933</v>
      </c>
      <c r="QLN53" s="286" t="s">
        <v>984</v>
      </c>
      <c r="QLO53" s="285" t="s">
        <v>985</v>
      </c>
      <c r="QLP53" s="285" t="s">
        <v>986</v>
      </c>
      <c r="QLQ53" s="294" t="s">
        <v>982</v>
      </c>
      <c r="QLR53" s="294" t="s">
        <v>987</v>
      </c>
      <c r="QLS53" s="284">
        <v>90000000</v>
      </c>
      <c r="QLT53" s="285" t="s">
        <v>150</v>
      </c>
      <c r="QLU53" s="286" t="s">
        <v>933</v>
      </c>
      <c r="QLV53" s="286" t="s">
        <v>984</v>
      </c>
      <c r="QLW53" s="285" t="s">
        <v>985</v>
      </c>
      <c r="QLX53" s="285" t="s">
        <v>986</v>
      </c>
      <c r="QLY53" s="294" t="s">
        <v>982</v>
      </c>
      <c r="QLZ53" s="294" t="s">
        <v>987</v>
      </c>
      <c r="QMA53" s="284">
        <v>90000000</v>
      </c>
      <c r="QMB53" s="285" t="s">
        <v>150</v>
      </c>
      <c r="QMC53" s="286" t="s">
        <v>933</v>
      </c>
      <c r="QMD53" s="286" t="s">
        <v>984</v>
      </c>
      <c r="QME53" s="285" t="s">
        <v>985</v>
      </c>
      <c r="QMF53" s="285" t="s">
        <v>986</v>
      </c>
      <c r="QMG53" s="294" t="s">
        <v>982</v>
      </c>
      <c r="QMH53" s="294" t="s">
        <v>987</v>
      </c>
      <c r="QMI53" s="284">
        <v>90000000</v>
      </c>
      <c r="QMJ53" s="285" t="s">
        <v>150</v>
      </c>
      <c r="QMK53" s="286" t="s">
        <v>933</v>
      </c>
      <c r="QML53" s="286" t="s">
        <v>984</v>
      </c>
      <c r="QMM53" s="285" t="s">
        <v>985</v>
      </c>
      <c r="QMN53" s="285" t="s">
        <v>986</v>
      </c>
      <c r="QMO53" s="294" t="s">
        <v>982</v>
      </c>
      <c r="QMP53" s="294" t="s">
        <v>987</v>
      </c>
      <c r="QMQ53" s="284">
        <v>90000000</v>
      </c>
      <c r="QMR53" s="285" t="s">
        <v>150</v>
      </c>
      <c r="QMS53" s="286" t="s">
        <v>933</v>
      </c>
      <c r="QMT53" s="286" t="s">
        <v>984</v>
      </c>
      <c r="QMU53" s="285" t="s">
        <v>985</v>
      </c>
      <c r="QMV53" s="285" t="s">
        <v>986</v>
      </c>
      <c r="QMW53" s="294" t="s">
        <v>982</v>
      </c>
      <c r="QMX53" s="294" t="s">
        <v>987</v>
      </c>
      <c r="QMY53" s="284">
        <v>90000000</v>
      </c>
      <c r="QMZ53" s="285" t="s">
        <v>150</v>
      </c>
      <c r="QNA53" s="286" t="s">
        <v>933</v>
      </c>
      <c r="QNB53" s="286" t="s">
        <v>984</v>
      </c>
      <c r="QNC53" s="285" t="s">
        <v>985</v>
      </c>
      <c r="QND53" s="285" t="s">
        <v>986</v>
      </c>
      <c r="QNE53" s="294" t="s">
        <v>982</v>
      </c>
      <c r="QNF53" s="294" t="s">
        <v>987</v>
      </c>
      <c r="QNG53" s="284">
        <v>90000000</v>
      </c>
      <c r="QNH53" s="285" t="s">
        <v>150</v>
      </c>
      <c r="QNI53" s="286" t="s">
        <v>933</v>
      </c>
      <c r="QNJ53" s="286" t="s">
        <v>984</v>
      </c>
      <c r="QNK53" s="285" t="s">
        <v>985</v>
      </c>
      <c r="QNL53" s="285" t="s">
        <v>986</v>
      </c>
      <c r="QNM53" s="294" t="s">
        <v>982</v>
      </c>
      <c r="QNN53" s="294" t="s">
        <v>987</v>
      </c>
      <c r="QNO53" s="284">
        <v>90000000</v>
      </c>
      <c r="QNP53" s="285" t="s">
        <v>150</v>
      </c>
      <c r="QNQ53" s="286" t="s">
        <v>933</v>
      </c>
      <c r="QNR53" s="286" t="s">
        <v>984</v>
      </c>
      <c r="QNS53" s="285" t="s">
        <v>985</v>
      </c>
      <c r="QNT53" s="285" t="s">
        <v>986</v>
      </c>
      <c r="QNU53" s="294" t="s">
        <v>982</v>
      </c>
      <c r="QNV53" s="294" t="s">
        <v>987</v>
      </c>
      <c r="QNW53" s="284">
        <v>90000000</v>
      </c>
      <c r="QNX53" s="285" t="s">
        <v>150</v>
      </c>
      <c r="QNY53" s="286" t="s">
        <v>933</v>
      </c>
      <c r="QNZ53" s="286" t="s">
        <v>984</v>
      </c>
      <c r="QOA53" s="285" t="s">
        <v>985</v>
      </c>
      <c r="QOB53" s="285" t="s">
        <v>986</v>
      </c>
      <c r="QOC53" s="294" t="s">
        <v>982</v>
      </c>
      <c r="QOD53" s="294" t="s">
        <v>987</v>
      </c>
      <c r="QOE53" s="284">
        <v>90000000</v>
      </c>
      <c r="QOF53" s="285" t="s">
        <v>150</v>
      </c>
      <c r="QOG53" s="286" t="s">
        <v>933</v>
      </c>
      <c r="QOH53" s="286" t="s">
        <v>984</v>
      </c>
      <c r="QOI53" s="285" t="s">
        <v>985</v>
      </c>
      <c r="QOJ53" s="285" t="s">
        <v>986</v>
      </c>
      <c r="QOK53" s="294" t="s">
        <v>982</v>
      </c>
      <c r="QOL53" s="294" t="s">
        <v>987</v>
      </c>
      <c r="QOM53" s="284">
        <v>90000000</v>
      </c>
      <c r="QON53" s="285" t="s">
        <v>150</v>
      </c>
      <c r="QOO53" s="286" t="s">
        <v>933</v>
      </c>
      <c r="QOP53" s="286" t="s">
        <v>984</v>
      </c>
      <c r="QOQ53" s="285" t="s">
        <v>985</v>
      </c>
      <c r="QOR53" s="285" t="s">
        <v>986</v>
      </c>
      <c r="QOS53" s="294" t="s">
        <v>982</v>
      </c>
      <c r="QOT53" s="294" t="s">
        <v>987</v>
      </c>
      <c r="QOU53" s="284">
        <v>90000000</v>
      </c>
      <c r="QOV53" s="285" t="s">
        <v>150</v>
      </c>
      <c r="QOW53" s="286" t="s">
        <v>933</v>
      </c>
      <c r="QOX53" s="286" t="s">
        <v>984</v>
      </c>
      <c r="QOY53" s="285" t="s">
        <v>985</v>
      </c>
      <c r="QOZ53" s="285" t="s">
        <v>986</v>
      </c>
      <c r="QPA53" s="294" t="s">
        <v>982</v>
      </c>
      <c r="QPB53" s="294" t="s">
        <v>987</v>
      </c>
      <c r="QPC53" s="284">
        <v>90000000</v>
      </c>
      <c r="QPD53" s="285" t="s">
        <v>150</v>
      </c>
      <c r="QPE53" s="286" t="s">
        <v>933</v>
      </c>
      <c r="QPF53" s="286" t="s">
        <v>984</v>
      </c>
      <c r="QPG53" s="285" t="s">
        <v>985</v>
      </c>
      <c r="QPH53" s="285" t="s">
        <v>986</v>
      </c>
      <c r="QPI53" s="294" t="s">
        <v>982</v>
      </c>
      <c r="QPJ53" s="294" t="s">
        <v>987</v>
      </c>
      <c r="QPK53" s="284">
        <v>90000000</v>
      </c>
      <c r="QPL53" s="285" t="s">
        <v>150</v>
      </c>
      <c r="QPM53" s="286" t="s">
        <v>933</v>
      </c>
      <c r="QPN53" s="286" t="s">
        <v>984</v>
      </c>
      <c r="QPO53" s="285" t="s">
        <v>985</v>
      </c>
      <c r="QPP53" s="285" t="s">
        <v>986</v>
      </c>
      <c r="QPQ53" s="294" t="s">
        <v>982</v>
      </c>
      <c r="QPR53" s="294" t="s">
        <v>987</v>
      </c>
      <c r="QPS53" s="284">
        <v>90000000</v>
      </c>
      <c r="QPT53" s="285" t="s">
        <v>150</v>
      </c>
      <c r="QPU53" s="286" t="s">
        <v>933</v>
      </c>
      <c r="QPV53" s="286" t="s">
        <v>984</v>
      </c>
      <c r="QPW53" s="285" t="s">
        <v>985</v>
      </c>
      <c r="QPX53" s="285" t="s">
        <v>986</v>
      </c>
      <c r="QPY53" s="294" t="s">
        <v>982</v>
      </c>
      <c r="QPZ53" s="294" t="s">
        <v>987</v>
      </c>
      <c r="QQA53" s="284">
        <v>90000000</v>
      </c>
      <c r="QQB53" s="285" t="s">
        <v>150</v>
      </c>
      <c r="QQC53" s="286" t="s">
        <v>933</v>
      </c>
      <c r="QQD53" s="286" t="s">
        <v>984</v>
      </c>
      <c r="QQE53" s="285" t="s">
        <v>985</v>
      </c>
      <c r="QQF53" s="285" t="s">
        <v>986</v>
      </c>
      <c r="QQG53" s="294" t="s">
        <v>982</v>
      </c>
      <c r="QQH53" s="294" t="s">
        <v>987</v>
      </c>
      <c r="QQI53" s="284">
        <v>90000000</v>
      </c>
      <c r="QQJ53" s="285" t="s">
        <v>150</v>
      </c>
      <c r="QQK53" s="286" t="s">
        <v>933</v>
      </c>
      <c r="QQL53" s="286" t="s">
        <v>984</v>
      </c>
      <c r="QQM53" s="285" t="s">
        <v>985</v>
      </c>
      <c r="QQN53" s="285" t="s">
        <v>986</v>
      </c>
      <c r="QQO53" s="294" t="s">
        <v>982</v>
      </c>
      <c r="QQP53" s="294" t="s">
        <v>987</v>
      </c>
      <c r="QQQ53" s="284">
        <v>90000000</v>
      </c>
      <c r="QQR53" s="285" t="s">
        <v>150</v>
      </c>
      <c r="QQS53" s="286" t="s">
        <v>933</v>
      </c>
      <c r="QQT53" s="286" t="s">
        <v>984</v>
      </c>
      <c r="QQU53" s="285" t="s">
        <v>985</v>
      </c>
      <c r="QQV53" s="285" t="s">
        <v>986</v>
      </c>
      <c r="QQW53" s="294" t="s">
        <v>982</v>
      </c>
      <c r="QQX53" s="294" t="s">
        <v>987</v>
      </c>
      <c r="QQY53" s="284">
        <v>90000000</v>
      </c>
      <c r="QQZ53" s="285" t="s">
        <v>150</v>
      </c>
      <c r="QRA53" s="286" t="s">
        <v>933</v>
      </c>
      <c r="QRB53" s="286" t="s">
        <v>984</v>
      </c>
      <c r="QRC53" s="285" t="s">
        <v>985</v>
      </c>
      <c r="QRD53" s="285" t="s">
        <v>986</v>
      </c>
      <c r="QRE53" s="294" t="s">
        <v>982</v>
      </c>
      <c r="QRF53" s="294" t="s">
        <v>987</v>
      </c>
      <c r="QRG53" s="284">
        <v>90000000</v>
      </c>
      <c r="QRH53" s="285" t="s">
        <v>150</v>
      </c>
      <c r="QRI53" s="286" t="s">
        <v>933</v>
      </c>
      <c r="QRJ53" s="286" t="s">
        <v>984</v>
      </c>
      <c r="QRK53" s="285" t="s">
        <v>985</v>
      </c>
      <c r="QRL53" s="285" t="s">
        <v>986</v>
      </c>
      <c r="QRM53" s="294" t="s">
        <v>982</v>
      </c>
      <c r="QRN53" s="294" t="s">
        <v>987</v>
      </c>
      <c r="QRO53" s="284">
        <v>90000000</v>
      </c>
      <c r="QRP53" s="285" t="s">
        <v>150</v>
      </c>
      <c r="QRQ53" s="286" t="s">
        <v>933</v>
      </c>
      <c r="QRR53" s="286" t="s">
        <v>984</v>
      </c>
      <c r="QRS53" s="285" t="s">
        <v>985</v>
      </c>
      <c r="QRT53" s="285" t="s">
        <v>986</v>
      </c>
      <c r="QRU53" s="294" t="s">
        <v>982</v>
      </c>
      <c r="QRV53" s="294" t="s">
        <v>987</v>
      </c>
      <c r="QRW53" s="284">
        <v>90000000</v>
      </c>
      <c r="QRX53" s="285" t="s">
        <v>150</v>
      </c>
      <c r="QRY53" s="286" t="s">
        <v>933</v>
      </c>
      <c r="QRZ53" s="286" t="s">
        <v>984</v>
      </c>
      <c r="QSA53" s="285" t="s">
        <v>985</v>
      </c>
      <c r="QSB53" s="285" t="s">
        <v>986</v>
      </c>
      <c r="QSC53" s="294" t="s">
        <v>982</v>
      </c>
      <c r="QSD53" s="294" t="s">
        <v>987</v>
      </c>
      <c r="QSE53" s="284">
        <v>90000000</v>
      </c>
      <c r="QSF53" s="285" t="s">
        <v>150</v>
      </c>
      <c r="QSG53" s="286" t="s">
        <v>933</v>
      </c>
      <c r="QSH53" s="286" t="s">
        <v>984</v>
      </c>
      <c r="QSI53" s="285" t="s">
        <v>985</v>
      </c>
      <c r="QSJ53" s="285" t="s">
        <v>986</v>
      </c>
      <c r="QSK53" s="294" t="s">
        <v>982</v>
      </c>
      <c r="QSL53" s="294" t="s">
        <v>987</v>
      </c>
      <c r="QSM53" s="284">
        <v>90000000</v>
      </c>
      <c r="QSN53" s="285" t="s">
        <v>150</v>
      </c>
      <c r="QSO53" s="286" t="s">
        <v>933</v>
      </c>
      <c r="QSP53" s="286" t="s">
        <v>984</v>
      </c>
      <c r="QSQ53" s="285" t="s">
        <v>985</v>
      </c>
      <c r="QSR53" s="285" t="s">
        <v>986</v>
      </c>
      <c r="QSS53" s="294" t="s">
        <v>982</v>
      </c>
      <c r="QST53" s="294" t="s">
        <v>987</v>
      </c>
      <c r="QSU53" s="284">
        <v>90000000</v>
      </c>
      <c r="QSV53" s="285" t="s">
        <v>150</v>
      </c>
      <c r="QSW53" s="286" t="s">
        <v>933</v>
      </c>
      <c r="QSX53" s="286" t="s">
        <v>984</v>
      </c>
      <c r="QSY53" s="285" t="s">
        <v>985</v>
      </c>
      <c r="QSZ53" s="285" t="s">
        <v>986</v>
      </c>
      <c r="QTA53" s="294" t="s">
        <v>982</v>
      </c>
      <c r="QTB53" s="294" t="s">
        <v>987</v>
      </c>
      <c r="QTC53" s="284">
        <v>90000000</v>
      </c>
      <c r="QTD53" s="285" t="s">
        <v>150</v>
      </c>
      <c r="QTE53" s="286" t="s">
        <v>933</v>
      </c>
      <c r="QTF53" s="286" t="s">
        <v>984</v>
      </c>
      <c r="QTG53" s="285" t="s">
        <v>985</v>
      </c>
      <c r="QTH53" s="285" t="s">
        <v>986</v>
      </c>
      <c r="QTI53" s="294" t="s">
        <v>982</v>
      </c>
      <c r="QTJ53" s="294" t="s">
        <v>987</v>
      </c>
      <c r="QTK53" s="284">
        <v>90000000</v>
      </c>
      <c r="QTL53" s="285" t="s">
        <v>150</v>
      </c>
      <c r="QTM53" s="286" t="s">
        <v>933</v>
      </c>
      <c r="QTN53" s="286" t="s">
        <v>984</v>
      </c>
      <c r="QTO53" s="285" t="s">
        <v>985</v>
      </c>
      <c r="QTP53" s="285" t="s">
        <v>986</v>
      </c>
      <c r="QTQ53" s="294" t="s">
        <v>982</v>
      </c>
      <c r="QTR53" s="294" t="s">
        <v>987</v>
      </c>
      <c r="QTS53" s="284">
        <v>90000000</v>
      </c>
      <c r="QTT53" s="285" t="s">
        <v>150</v>
      </c>
      <c r="QTU53" s="286" t="s">
        <v>933</v>
      </c>
      <c r="QTV53" s="286" t="s">
        <v>984</v>
      </c>
      <c r="QTW53" s="285" t="s">
        <v>985</v>
      </c>
      <c r="QTX53" s="285" t="s">
        <v>986</v>
      </c>
      <c r="QTY53" s="294" t="s">
        <v>982</v>
      </c>
      <c r="QTZ53" s="294" t="s">
        <v>987</v>
      </c>
      <c r="QUA53" s="284">
        <v>90000000</v>
      </c>
      <c r="QUB53" s="285" t="s">
        <v>150</v>
      </c>
      <c r="QUC53" s="286" t="s">
        <v>933</v>
      </c>
      <c r="QUD53" s="286" t="s">
        <v>984</v>
      </c>
      <c r="QUE53" s="285" t="s">
        <v>985</v>
      </c>
      <c r="QUF53" s="285" t="s">
        <v>986</v>
      </c>
      <c r="QUG53" s="294" t="s">
        <v>982</v>
      </c>
      <c r="QUH53" s="294" t="s">
        <v>987</v>
      </c>
      <c r="QUI53" s="284">
        <v>90000000</v>
      </c>
      <c r="QUJ53" s="285" t="s">
        <v>150</v>
      </c>
      <c r="QUK53" s="286" t="s">
        <v>933</v>
      </c>
      <c r="QUL53" s="286" t="s">
        <v>984</v>
      </c>
      <c r="QUM53" s="285" t="s">
        <v>985</v>
      </c>
      <c r="QUN53" s="285" t="s">
        <v>986</v>
      </c>
      <c r="QUO53" s="294" t="s">
        <v>982</v>
      </c>
      <c r="QUP53" s="294" t="s">
        <v>987</v>
      </c>
      <c r="QUQ53" s="284">
        <v>90000000</v>
      </c>
      <c r="QUR53" s="285" t="s">
        <v>150</v>
      </c>
      <c r="QUS53" s="286" t="s">
        <v>933</v>
      </c>
      <c r="QUT53" s="286" t="s">
        <v>984</v>
      </c>
      <c r="QUU53" s="285" t="s">
        <v>985</v>
      </c>
      <c r="QUV53" s="285" t="s">
        <v>986</v>
      </c>
      <c r="QUW53" s="294" t="s">
        <v>982</v>
      </c>
      <c r="QUX53" s="294" t="s">
        <v>987</v>
      </c>
      <c r="QUY53" s="284">
        <v>90000000</v>
      </c>
      <c r="QUZ53" s="285" t="s">
        <v>150</v>
      </c>
      <c r="QVA53" s="286" t="s">
        <v>933</v>
      </c>
      <c r="QVB53" s="286" t="s">
        <v>984</v>
      </c>
      <c r="QVC53" s="285" t="s">
        <v>985</v>
      </c>
      <c r="QVD53" s="285" t="s">
        <v>986</v>
      </c>
      <c r="QVE53" s="294" t="s">
        <v>982</v>
      </c>
      <c r="QVF53" s="294" t="s">
        <v>987</v>
      </c>
      <c r="QVG53" s="284">
        <v>90000000</v>
      </c>
      <c r="QVH53" s="285" t="s">
        <v>150</v>
      </c>
      <c r="QVI53" s="286" t="s">
        <v>933</v>
      </c>
      <c r="QVJ53" s="286" t="s">
        <v>984</v>
      </c>
      <c r="QVK53" s="285" t="s">
        <v>985</v>
      </c>
      <c r="QVL53" s="285" t="s">
        <v>986</v>
      </c>
      <c r="QVM53" s="294" t="s">
        <v>982</v>
      </c>
      <c r="QVN53" s="294" t="s">
        <v>987</v>
      </c>
      <c r="QVO53" s="284">
        <v>90000000</v>
      </c>
      <c r="QVP53" s="285" t="s">
        <v>150</v>
      </c>
      <c r="QVQ53" s="286" t="s">
        <v>933</v>
      </c>
      <c r="QVR53" s="286" t="s">
        <v>984</v>
      </c>
      <c r="QVS53" s="285" t="s">
        <v>985</v>
      </c>
      <c r="QVT53" s="285" t="s">
        <v>986</v>
      </c>
      <c r="QVU53" s="294" t="s">
        <v>982</v>
      </c>
      <c r="QVV53" s="294" t="s">
        <v>987</v>
      </c>
      <c r="QVW53" s="284">
        <v>90000000</v>
      </c>
      <c r="QVX53" s="285" t="s">
        <v>150</v>
      </c>
      <c r="QVY53" s="286" t="s">
        <v>933</v>
      </c>
      <c r="QVZ53" s="286" t="s">
        <v>984</v>
      </c>
      <c r="QWA53" s="285" t="s">
        <v>985</v>
      </c>
      <c r="QWB53" s="285" t="s">
        <v>986</v>
      </c>
      <c r="QWC53" s="294" t="s">
        <v>982</v>
      </c>
      <c r="QWD53" s="294" t="s">
        <v>987</v>
      </c>
      <c r="QWE53" s="284">
        <v>90000000</v>
      </c>
      <c r="QWF53" s="285" t="s">
        <v>150</v>
      </c>
      <c r="QWG53" s="286" t="s">
        <v>933</v>
      </c>
      <c r="QWH53" s="286" t="s">
        <v>984</v>
      </c>
      <c r="QWI53" s="285" t="s">
        <v>985</v>
      </c>
      <c r="QWJ53" s="285" t="s">
        <v>986</v>
      </c>
      <c r="QWK53" s="294" t="s">
        <v>982</v>
      </c>
      <c r="QWL53" s="294" t="s">
        <v>987</v>
      </c>
      <c r="QWM53" s="284">
        <v>90000000</v>
      </c>
      <c r="QWN53" s="285" t="s">
        <v>150</v>
      </c>
      <c r="QWO53" s="286" t="s">
        <v>933</v>
      </c>
      <c r="QWP53" s="286" t="s">
        <v>984</v>
      </c>
      <c r="QWQ53" s="285" t="s">
        <v>985</v>
      </c>
      <c r="QWR53" s="285" t="s">
        <v>986</v>
      </c>
      <c r="QWS53" s="294" t="s">
        <v>982</v>
      </c>
      <c r="QWT53" s="294" t="s">
        <v>987</v>
      </c>
      <c r="QWU53" s="284">
        <v>90000000</v>
      </c>
      <c r="QWV53" s="285" t="s">
        <v>150</v>
      </c>
      <c r="QWW53" s="286" t="s">
        <v>933</v>
      </c>
      <c r="QWX53" s="286" t="s">
        <v>984</v>
      </c>
      <c r="QWY53" s="285" t="s">
        <v>985</v>
      </c>
      <c r="QWZ53" s="285" t="s">
        <v>986</v>
      </c>
      <c r="QXA53" s="294" t="s">
        <v>982</v>
      </c>
      <c r="QXB53" s="294" t="s">
        <v>987</v>
      </c>
      <c r="QXC53" s="284">
        <v>90000000</v>
      </c>
      <c r="QXD53" s="285" t="s">
        <v>150</v>
      </c>
      <c r="QXE53" s="286" t="s">
        <v>933</v>
      </c>
      <c r="QXF53" s="286" t="s">
        <v>984</v>
      </c>
      <c r="QXG53" s="285" t="s">
        <v>985</v>
      </c>
      <c r="QXH53" s="285" t="s">
        <v>986</v>
      </c>
      <c r="QXI53" s="294" t="s">
        <v>982</v>
      </c>
      <c r="QXJ53" s="294" t="s">
        <v>987</v>
      </c>
      <c r="QXK53" s="284">
        <v>90000000</v>
      </c>
      <c r="QXL53" s="285" t="s">
        <v>150</v>
      </c>
      <c r="QXM53" s="286" t="s">
        <v>933</v>
      </c>
      <c r="QXN53" s="286" t="s">
        <v>984</v>
      </c>
      <c r="QXO53" s="285" t="s">
        <v>985</v>
      </c>
      <c r="QXP53" s="285" t="s">
        <v>986</v>
      </c>
      <c r="QXQ53" s="294" t="s">
        <v>982</v>
      </c>
      <c r="QXR53" s="294" t="s">
        <v>987</v>
      </c>
      <c r="QXS53" s="284">
        <v>90000000</v>
      </c>
      <c r="QXT53" s="285" t="s">
        <v>150</v>
      </c>
      <c r="QXU53" s="286" t="s">
        <v>933</v>
      </c>
      <c r="QXV53" s="286" t="s">
        <v>984</v>
      </c>
      <c r="QXW53" s="285" t="s">
        <v>985</v>
      </c>
      <c r="QXX53" s="285" t="s">
        <v>986</v>
      </c>
      <c r="QXY53" s="294" t="s">
        <v>982</v>
      </c>
      <c r="QXZ53" s="294" t="s">
        <v>987</v>
      </c>
      <c r="QYA53" s="284">
        <v>90000000</v>
      </c>
      <c r="QYB53" s="285" t="s">
        <v>150</v>
      </c>
      <c r="QYC53" s="286" t="s">
        <v>933</v>
      </c>
      <c r="QYD53" s="286" t="s">
        <v>984</v>
      </c>
      <c r="QYE53" s="285" t="s">
        <v>985</v>
      </c>
      <c r="QYF53" s="285" t="s">
        <v>986</v>
      </c>
      <c r="QYG53" s="294" t="s">
        <v>982</v>
      </c>
      <c r="QYH53" s="294" t="s">
        <v>987</v>
      </c>
      <c r="QYI53" s="284">
        <v>90000000</v>
      </c>
      <c r="QYJ53" s="285" t="s">
        <v>150</v>
      </c>
      <c r="QYK53" s="286" t="s">
        <v>933</v>
      </c>
      <c r="QYL53" s="286" t="s">
        <v>984</v>
      </c>
      <c r="QYM53" s="285" t="s">
        <v>985</v>
      </c>
      <c r="QYN53" s="285" t="s">
        <v>986</v>
      </c>
      <c r="QYO53" s="294" t="s">
        <v>982</v>
      </c>
      <c r="QYP53" s="294" t="s">
        <v>987</v>
      </c>
      <c r="QYQ53" s="284">
        <v>90000000</v>
      </c>
      <c r="QYR53" s="285" t="s">
        <v>150</v>
      </c>
      <c r="QYS53" s="286" t="s">
        <v>933</v>
      </c>
      <c r="QYT53" s="286" t="s">
        <v>984</v>
      </c>
      <c r="QYU53" s="285" t="s">
        <v>985</v>
      </c>
      <c r="QYV53" s="285" t="s">
        <v>986</v>
      </c>
      <c r="QYW53" s="294" t="s">
        <v>982</v>
      </c>
      <c r="QYX53" s="294" t="s">
        <v>987</v>
      </c>
      <c r="QYY53" s="284">
        <v>90000000</v>
      </c>
      <c r="QYZ53" s="285" t="s">
        <v>150</v>
      </c>
      <c r="QZA53" s="286" t="s">
        <v>933</v>
      </c>
      <c r="QZB53" s="286" t="s">
        <v>984</v>
      </c>
      <c r="QZC53" s="285" t="s">
        <v>985</v>
      </c>
      <c r="QZD53" s="285" t="s">
        <v>986</v>
      </c>
      <c r="QZE53" s="294" t="s">
        <v>982</v>
      </c>
      <c r="QZF53" s="294" t="s">
        <v>987</v>
      </c>
      <c r="QZG53" s="284">
        <v>90000000</v>
      </c>
      <c r="QZH53" s="285" t="s">
        <v>150</v>
      </c>
      <c r="QZI53" s="286" t="s">
        <v>933</v>
      </c>
      <c r="QZJ53" s="286" t="s">
        <v>984</v>
      </c>
      <c r="QZK53" s="285" t="s">
        <v>985</v>
      </c>
      <c r="QZL53" s="285" t="s">
        <v>986</v>
      </c>
      <c r="QZM53" s="294" t="s">
        <v>982</v>
      </c>
      <c r="QZN53" s="294" t="s">
        <v>987</v>
      </c>
      <c r="QZO53" s="284">
        <v>90000000</v>
      </c>
      <c r="QZP53" s="285" t="s">
        <v>150</v>
      </c>
      <c r="QZQ53" s="286" t="s">
        <v>933</v>
      </c>
      <c r="QZR53" s="286" t="s">
        <v>984</v>
      </c>
      <c r="QZS53" s="285" t="s">
        <v>985</v>
      </c>
      <c r="QZT53" s="285" t="s">
        <v>986</v>
      </c>
      <c r="QZU53" s="294" t="s">
        <v>982</v>
      </c>
      <c r="QZV53" s="294" t="s">
        <v>987</v>
      </c>
      <c r="QZW53" s="284">
        <v>90000000</v>
      </c>
      <c r="QZX53" s="285" t="s">
        <v>150</v>
      </c>
      <c r="QZY53" s="286" t="s">
        <v>933</v>
      </c>
      <c r="QZZ53" s="286" t="s">
        <v>984</v>
      </c>
      <c r="RAA53" s="285" t="s">
        <v>985</v>
      </c>
      <c r="RAB53" s="285" t="s">
        <v>986</v>
      </c>
      <c r="RAC53" s="294" t="s">
        <v>982</v>
      </c>
      <c r="RAD53" s="294" t="s">
        <v>987</v>
      </c>
      <c r="RAE53" s="284">
        <v>90000000</v>
      </c>
      <c r="RAF53" s="285" t="s">
        <v>150</v>
      </c>
      <c r="RAG53" s="286" t="s">
        <v>933</v>
      </c>
      <c r="RAH53" s="286" t="s">
        <v>984</v>
      </c>
      <c r="RAI53" s="285" t="s">
        <v>985</v>
      </c>
      <c r="RAJ53" s="285" t="s">
        <v>986</v>
      </c>
      <c r="RAK53" s="294" t="s">
        <v>982</v>
      </c>
      <c r="RAL53" s="294" t="s">
        <v>987</v>
      </c>
      <c r="RAM53" s="284">
        <v>90000000</v>
      </c>
      <c r="RAN53" s="285" t="s">
        <v>150</v>
      </c>
      <c r="RAO53" s="286" t="s">
        <v>933</v>
      </c>
      <c r="RAP53" s="286" t="s">
        <v>984</v>
      </c>
      <c r="RAQ53" s="285" t="s">
        <v>985</v>
      </c>
      <c r="RAR53" s="285" t="s">
        <v>986</v>
      </c>
      <c r="RAS53" s="294" t="s">
        <v>982</v>
      </c>
      <c r="RAT53" s="294" t="s">
        <v>987</v>
      </c>
      <c r="RAU53" s="284">
        <v>90000000</v>
      </c>
      <c r="RAV53" s="285" t="s">
        <v>150</v>
      </c>
      <c r="RAW53" s="286" t="s">
        <v>933</v>
      </c>
      <c r="RAX53" s="286" t="s">
        <v>984</v>
      </c>
      <c r="RAY53" s="285" t="s">
        <v>985</v>
      </c>
      <c r="RAZ53" s="285" t="s">
        <v>986</v>
      </c>
      <c r="RBA53" s="294" t="s">
        <v>982</v>
      </c>
      <c r="RBB53" s="294" t="s">
        <v>987</v>
      </c>
      <c r="RBC53" s="284">
        <v>90000000</v>
      </c>
      <c r="RBD53" s="285" t="s">
        <v>150</v>
      </c>
      <c r="RBE53" s="286" t="s">
        <v>933</v>
      </c>
      <c r="RBF53" s="286" t="s">
        <v>984</v>
      </c>
      <c r="RBG53" s="285" t="s">
        <v>985</v>
      </c>
      <c r="RBH53" s="285" t="s">
        <v>986</v>
      </c>
      <c r="RBI53" s="294" t="s">
        <v>982</v>
      </c>
      <c r="RBJ53" s="294" t="s">
        <v>987</v>
      </c>
      <c r="RBK53" s="284">
        <v>90000000</v>
      </c>
      <c r="RBL53" s="285" t="s">
        <v>150</v>
      </c>
      <c r="RBM53" s="286" t="s">
        <v>933</v>
      </c>
      <c r="RBN53" s="286" t="s">
        <v>984</v>
      </c>
      <c r="RBO53" s="285" t="s">
        <v>985</v>
      </c>
      <c r="RBP53" s="285" t="s">
        <v>986</v>
      </c>
      <c r="RBQ53" s="294" t="s">
        <v>982</v>
      </c>
      <c r="RBR53" s="294" t="s">
        <v>987</v>
      </c>
      <c r="RBS53" s="284">
        <v>90000000</v>
      </c>
      <c r="RBT53" s="285" t="s">
        <v>150</v>
      </c>
      <c r="RBU53" s="286" t="s">
        <v>933</v>
      </c>
      <c r="RBV53" s="286" t="s">
        <v>984</v>
      </c>
      <c r="RBW53" s="285" t="s">
        <v>985</v>
      </c>
      <c r="RBX53" s="285" t="s">
        <v>986</v>
      </c>
      <c r="RBY53" s="294" t="s">
        <v>982</v>
      </c>
      <c r="RBZ53" s="294" t="s">
        <v>987</v>
      </c>
      <c r="RCA53" s="284">
        <v>90000000</v>
      </c>
      <c r="RCB53" s="285" t="s">
        <v>150</v>
      </c>
      <c r="RCC53" s="286" t="s">
        <v>933</v>
      </c>
      <c r="RCD53" s="286" t="s">
        <v>984</v>
      </c>
      <c r="RCE53" s="285" t="s">
        <v>985</v>
      </c>
      <c r="RCF53" s="285" t="s">
        <v>986</v>
      </c>
      <c r="RCG53" s="294" t="s">
        <v>982</v>
      </c>
      <c r="RCH53" s="294" t="s">
        <v>987</v>
      </c>
      <c r="RCI53" s="284">
        <v>90000000</v>
      </c>
      <c r="RCJ53" s="285" t="s">
        <v>150</v>
      </c>
      <c r="RCK53" s="286" t="s">
        <v>933</v>
      </c>
      <c r="RCL53" s="286" t="s">
        <v>984</v>
      </c>
      <c r="RCM53" s="285" t="s">
        <v>985</v>
      </c>
      <c r="RCN53" s="285" t="s">
        <v>986</v>
      </c>
      <c r="RCO53" s="294" t="s">
        <v>982</v>
      </c>
      <c r="RCP53" s="294" t="s">
        <v>987</v>
      </c>
      <c r="RCQ53" s="284">
        <v>90000000</v>
      </c>
      <c r="RCR53" s="285" t="s">
        <v>150</v>
      </c>
      <c r="RCS53" s="286" t="s">
        <v>933</v>
      </c>
      <c r="RCT53" s="286" t="s">
        <v>984</v>
      </c>
      <c r="RCU53" s="285" t="s">
        <v>985</v>
      </c>
      <c r="RCV53" s="285" t="s">
        <v>986</v>
      </c>
      <c r="RCW53" s="294" t="s">
        <v>982</v>
      </c>
      <c r="RCX53" s="294" t="s">
        <v>987</v>
      </c>
      <c r="RCY53" s="284">
        <v>90000000</v>
      </c>
      <c r="RCZ53" s="285" t="s">
        <v>150</v>
      </c>
      <c r="RDA53" s="286" t="s">
        <v>933</v>
      </c>
      <c r="RDB53" s="286" t="s">
        <v>984</v>
      </c>
      <c r="RDC53" s="285" t="s">
        <v>985</v>
      </c>
      <c r="RDD53" s="285" t="s">
        <v>986</v>
      </c>
      <c r="RDE53" s="294" t="s">
        <v>982</v>
      </c>
      <c r="RDF53" s="294" t="s">
        <v>987</v>
      </c>
      <c r="RDG53" s="284">
        <v>90000000</v>
      </c>
      <c r="RDH53" s="285" t="s">
        <v>150</v>
      </c>
      <c r="RDI53" s="286" t="s">
        <v>933</v>
      </c>
      <c r="RDJ53" s="286" t="s">
        <v>984</v>
      </c>
      <c r="RDK53" s="285" t="s">
        <v>985</v>
      </c>
      <c r="RDL53" s="285" t="s">
        <v>986</v>
      </c>
      <c r="RDM53" s="294" t="s">
        <v>982</v>
      </c>
      <c r="RDN53" s="294" t="s">
        <v>987</v>
      </c>
      <c r="RDO53" s="284">
        <v>90000000</v>
      </c>
      <c r="RDP53" s="285" t="s">
        <v>150</v>
      </c>
      <c r="RDQ53" s="286" t="s">
        <v>933</v>
      </c>
      <c r="RDR53" s="286" t="s">
        <v>984</v>
      </c>
      <c r="RDS53" s="285" t="s">
        <v>985</v>
      </c>
      <c r="RDT53" s="285" t="s">
        <v>986</v>
      </c>
      <c r="RDU53" s="294" t="s">
        <v>982</v>
      </c>
      <c r="RDV53" s="294" t="s">
        <v>987</v>
      </c>
      <c r="RDW53" s="284">
        <v>90000000</v>
      </c>
      <c r="RDX53" s="285" t="s">
        <v>150</v>
      </c>
      <c r="RDY53" s="286" t="s">
        <v>933</v>
      </c>
      <c r="RDZ53" s="286" t="s">
        <v>984</v>
      </c>
      <c r="REA53" s="285" t="s">
        <v>985</v>
      </c>
      <c r="REB53" s="285" t="s">
        <v>986</v>
      </c>
      <c r="REC53" s="294" t="s">
        <v>982</v>
      </c>
      <c r="RED53" s="294" t="s">
        <v>987</v>
      </c>
      <c r="REE53" s="284">
        <v>90000000</v>
      </c>
      <c r="REF53" s="285" t="s">
        <v>150</v>
      </c>
      <c r="REG53" s="286" t="s">
        <v>933</v>
      </c>
      <c r="REH53" s="286" t="s">
        <v>984</v>
      </c>
      <c r="REI53" s="285" t="s">
        <v>985</v>
      </c>
      <c r="REJ53" s="285" t="s">
        <v>986</v>
      </c>
      <c r="REK53" s="294" t="s">
        <v>982</v>
      </c>
      <c r="REL53" s="294" t="s">
        <v>987</v>
      </c>
      <c r="REM53" s="284">
        <v>90000000</v>
      </c>
      <c r="REN53" s="285" t="s">
        <v>150</v>
      </c>
      <c r="REO53" s="286" t="s">
        <v>933</v>
      </c>
      <c r="REP53" s="286" t="s">
        <v>984</v>
      </c>
      <c r="REQ53" s="285" t="s">
        <v>985</v>
      </c>
      <c r="RER53" s="285" t="s">
        <v>986</v>
      </c>
      <c r="RES53" s="294" t="s">
        <v>982</v>
      </c>
      <c r="RET53" s="294" t="s">
        <v>987</v>
      </c>
      <c r="REU53" s="284">
        <v>90000000</v>
      </c>
      <c r="REV53" s="285" t="s">
        <v>150</v>
      </c>
      <c r="REW53" s="286" t="s">
        <v>933</v>
      </c>
      <c r="REX53" s="286" t="s">
        <v>984</v>
      </c>
      <c r="REY53" s="285" t="s">
        <v>985</v>
      </c>
      <c r="REZ53" s="285" t="s">
        <v>986</v>
      </c>
      <c r="RFA53" s="294" t="s">
        <v>982</v>
      </c>
      <c r="RFB53" s="294" t="s">
        <v>987</v>
      </c>
      <c r="RFC53" s="284">
        <v>90000000</v>
      </c>
      <c r="RFD53" s="285" t="s">
        <v>150</v>
      </c>
      <c r="RFE53" s="286" t="s">
        <v>933</v>
      </c>
      <c r="RFF53" s="286" t="s">
        <v>984</v>
      </c>
      <c r="RFG53" s="285" t="s">
        <v>985</v>
      </c>
      <c r="RFH53" s="285" t="s">
        <v>986</v>
      </c>
      <c r="RFI53" s="294" t="s">
        <v>982</v>
      </c>
      <c r="RFJ53" s="294" t="s">
        <v>987</v>
      </c>
      <c r="RFK53" s="284">
        <v>90000000</v>
      </c>
      <c r="RFL53" s="285" t="s">
        <v>150</v>
      </c>
      <c r="RFM53" s="286" t="s">
        <v>933</v>
      </c>
      <c r="RFN53" s="286" t="s">
        <v>984</v>
      </c>
      <c r="RFO53" s="285" t="s">
        <v>985</v>
      </c>
      <c r="RFP53" s="285" t="s">
        <v>986</v>
      </c>
      <c r="RFQ53" s="294" t="s">
        <v>982</v>
      </c>
      <c r="RFR53" s="294" t="s">
        <v>987</v>
      </c>
      <c r="RFS53" s="284">
        <v>90000000</v>
      </c>
      <c r="RFT53" s="285" t="s">
        <v>150</v>
      </c>
      <c r="RFU53" s="286" t="s">
        <v>933</v>
      </c>
      <c r="RFV53" s="286" t="s">
        <v>984</v>
      </c>
      <c r="RFW53" s="285" t="s">
        <v>985</v>
      </c>
      <c r="RFX53" s="285" t="s">
        <v>986</v>
      </c>
      <c r="RFY53" s="294" t="s">
        <v>982</v>
      </c>
      <c r="RFZ53" s="294" t="s">
        <v>987</v>
      </c>
      <c r="RGA53" s="284">
        <v>90000000</v>
      </c>
      <c r="RGB53" s="285" t="s">
        <v>150</v>
      </c>
      <c r="RGC53" s="286" t="s">
        <v>933</v>
      </c>
      <c r="RGD53" s="286" t="s">
        <v>984</v>
      </c>
      <c r="RGE53" s="285" t="s">
        <v>985</v>
      </c>
      <c r="RGF53" s="285" t="s">
        <v>986</v>
      </c>
      <c r="RGG53" s="294" t="s">
        <v>982</v>
      </c>
      <c r="RGH53" s="294" t="s">
        <v>987</v>
      </c>
      <c r="RGI53" s="284">
        <v>90000000</v>
      </c>
      <c r="RGJ53" s="285" t="s">
        <v>150</v>
      </c>
      <c r="RGK53" s="286" t="s">
        <v>933</v>
      </c>
      <c r="RGL53" s="286" t="s">
        <v>984</v>
      </c>
      <c r="RGM53" s="285" t="s">
        <v>985</v>
      </c>
      <c r="RGN53" s="285" t="s">
        <v>986</v>
      </c>
      <c r="RGO53" s="294" t="s">
        <v>982</v>
      </c>
      <c r="RGP53" s="294" t="s">
        <v>987</v>
      </c>
      <c r="RGQ53" s="284">
        <v>90000000</v>
      </c>
      <c r="RGR53" s="285" t="s">
        <v>150</v>
      </c>
      <c r="RGS53" s="286" t="s">
        <v>933</v>
      </c>
      <c r="RGT53" s="286" t="s">
        <v>984</v>
      </c>
      <c r="RGU53" s="285" t="s">
        <v>985</v>
      </c>
      <c r="RGV53" s="285" t="s">
        <v>986</v>
      </c>
      <c r="RGW53" s="294" t="s">
        <v>982</v>
      </c>
      <c r="RGX53" s="294" t="s">
        <v>987</v>
      </c>
      <c r="RGY53" s="284">
        <v>90000000</v>
      </c>
      <c r="RGZ53" s="285" t="s">
        <v>150</v>
      </c>
      <c r="RHA53" s="286" t="s">
        <v>933</v>
      </c>
      <c r="RHB53" s="286" t="s">
        <v>984</v>
      </c>
      <c r="RHC53" s="285" t="s">
        <v>985</v>
      </c>
      <c r="RHD53" s="285" t="s">
        <v>986</v>
      </c>
      <c r="RHE53" s="294" t="s">
        <v>982</v>
      </c>
      <c r="RHF53" s="294" t="s">
        <v>987</v>
      </c>
      <c r="RHG53" s="284">
        <v>90000000</v>
      </c>
      <c r="RHH53" s="285" t="s">
        <v>150</v>
      </c>
      <c r="RHI53" s="286" t="s">
        <v>933</v>
      </c>
      <c r="RHJ53" s="286" t="s">
        <v>984</v>
      </c>
      <c r="RHK53" s="285" t="s">
        <v>985</v>
      </c>
      <c r="RHL53" s="285" t="s">
        <v>986</v>
      </c>
      <c r="RHM53" s="294" t="s">
        <v>982</v>
      </c>
      <c r="RHN53" s="294" t="s">
        <v>987</v>
      </c>
      <c r="RHO53" s="284">
        <v>90000000</v>
      </c>
      <c r="RHP53" s="285" t="s">
        <v>150</v>
      </c>
      <c r="RHQ53" s="286" t="s">
        <v>933</v>
      </c>
      <c r="RHR53" s="286" t="s">
        <v>984</v>
      </c>
      <c r="RHS53" s="285" t="s">
        <v>985</v>
      </c>
      <c r="RHT53" s="285" t="s">
        <v>986</v>
      </c>
      <c r="RHU53" s="294" t="s">
        <v>982</v>
      </c>
      <c r="RHV53" s="294" t="s">
        <v>987</v>
      </c>
      <c r="RHW53" s="284">
        <v>90000000</v>
      </c>
      <c r="RHX53" s="285" t="s">
        <v>150</v>
      </c>
      <c r="RHY53" s="286" t="s">
        <v>933</v>
      </c>
      <c r="RHZ53" s="286" t="s">
        <v>984</v>
      </c>
      <c r="RIA53" s="285" t="s">
        <v>985</v>
      </c>
      <c r="RIB53" s="285" t="s">
        <v>986</v>
      </c>
      <c r="RIC53" s="294" t="s">
        <v>982</v>
      </c>
      <c r="RID53" s="294" t="s">
        <v>987</v>
      </c>
      <c r="RIE53" s="284">
        <v>90000000</v>
      </c>
      <c r="RIF53" s="285" t="s">
        <v>150</v>
      </c>
      <c r="RIG53" s="286" t="s">
        <v>933</v>
      </c>
      <c r="RIH53" s="286" t="s">
        <v>984</v>
      </c>
      <c r="RII53" s="285" t="s">
        <v>985</v>
      </c>
      <c r="RIJ53" s="285" t="s">
        <v>986</v>
      </c>
      <c r="RIK53" s="294" t="s">
        <v>982</v>
      </c>
      <c r="RIL53" s="294" t="s">
        <v>987</v>
      </c>
      <c r="RIM53" s="284">
        <v>90000000</v>
      </c>
      <c r="RIN53" s="285" t="s">
        <v>150</v>
      </c>
      <c r="RIO53" s="286" t="s">
        <v>933</v>
      </c>
      <c r="RIP53" s="286" t="s">
        <v>984</v>
      </c>
      <c r="RIQ53" s="285" t="s">
        <v>985</v>
      </c>
      <c r="RIR53" s="285" t="s">
        <v>986</v>
      </c>
      <c r="RIS53" s="294" t="s">
        <v>982</v>
      </c>
      <c r="RIT53" s="294" t="s">
        <v>987</v>
      </c>
      <c r="RIU53" s="284">
        <v>90000000</v>
      </c>
      <c r="RIV53" s="285" t="s">
        <v>150</v>
      </c>
      <c r="RIW53" s="286" t="s">
        <v>933</v>
      </c>
      <c r="RIX53" s="286" t="s">
        <v>984</v>
      </c>
      <c r="RIY53" s="285" t="s">
        <v>985</v>
      </c>
      <c r="RIZ53" s="285" t="s">
        <v>986</v>
      </c>
      <c r="RJA53" s="294" t="s">
        <v>982</v>
      </c>
      <c r="RJB53" s="294" t="s">
        <v>987</v>
      </c>
      <c r="RJC53" s="284">
        <v>90000000</v>
      </c>
      <c r="RJD53" s="285" t="s">
        <v>150</v>
      </c>
      <c r="RJE53" s="286" t="s">
        <v>933</v>
      </c>
      <c r="RJF53" s="286" t="s">
        <v>984</v>
      </c>
      <c r="RJG53" s="285" t="s">
        <v>985</v>
      </c>
      <c r="RJH53" s="285" t="s">
        <v>986</v>
      </c>
      <c r="RJI53" s="294" t="s">
        <v>982</v>
      </c>
      <c r="RJJ53" s="294" t="s">
        <v>987</v>
      </c>
      <c r="RJK53" s="284">
        <v>90000000</v>
      </c>
      <c r="RJL53" s="285" t="s">
        <v>150</v>
      </c>
      <c r="RJM53" s="286" t="s">
        <v>933</v>
      </c>
      <c r="RJN53" s="286" t="s">
        <v>984</v>
      </c>
      <c r="RJO53" s="285" t="s">
        <v>985</v>
      </c>
      <c r="RJP53" s="285" t="s">
        <v>986</v>
      </c>
      <c r="RJQ53" s="294" t="s">
        <v>982</v>
      </c>
      <c r="RJR53" s="294" t="s">
        <v>987</v>
      </c>
      <c r="RJS53" s="284">
        <v>90000000</v>
      </c>
      <c r="RJT53" s="285" t="s">
        <v>150</v>
      </c>
      <c r="RJU53" s="286" t="s">
        <v>933</v>
      </c>
      <c r="RJV53" s="286" t="s">
        <v>984</v>
      </c>
      <c r="RJW53" s="285" t="s">
        <v>985</v>
      </c>
      <c r="RJX53" s="285" t="s">
        <v>986</v>
      </c>
      <c r="RJY53" s="294" t="s">
        <v>982</v>
      </c>
      <c r="RJZ53" s="294" t="s">
        <v>987</v>
      </c>
      <c r="RKA53" s="284">
        <v>90000000</v>
      </c>
      <c r="RKB53" s="285" t="s">
        <v>150</v>
      </c>
      <c r="RKC53" s="286" t="s">
        <v>933</v>
      </c>
      <c r="RKD53" s="286" t="s">
        <v>984</v>
      </c>
      <c r="RKE53" s="285" t="s">
        <v>985</v>
      </c>
      <c r="RKF53" s="285" t="s">
        <v>986</v>
      </c>
      <c r="RKG53" s="294" t="s">
        <v>982</v>
      </c>
      <c r="RKH53" s="294" t="s">
        <v>987</v>
      </c>
      <c r="RKI53" s="284">
        <v>90000000</v>
      </c>
      <c r="RKJ53" s="285" t="s">
        <v>150</v>
      </c>
      <c r="RKK53" s="286" t="s">
        <v>933</v>
      </c>
      <c r="RKL53" s="286" t="s">
        <v>984</v>
      </c>
      <c r="RKM53" s="285" t="s">
        <v>985</v>
      </c>
      <c r="RKN53" s="285" t="s">
        <v>986</v>
      </c>
      <c r="RKO53" s="294" t="s">
        <v>982</v>
      </c>
      <c r="RKP53" s="294" t="s">
        <v>987</v>
      </c>
      <c r="RKQ53" s="284">
        <v>90000000</v>
      </c>
      <c r="RKR53" s="285" t="s">
        <v>150</v>
      </c>
      <c r="RKS53" s="286" t="s">
        <v>933</v>
      </c>
      <c r="RKT53" s="286" t="s">
        <v>984</v>
      </c>
      <c r="RKU53" s="285" t="s">
        <v>985</v>
      </c>
      <c r="RKV53" s="285" t="s">
        <v>986</v>
      </c>
      <c r="RKW53" s="294" t="s">
        <v>982</v>
      </c>
      <c r="RKX53" s="294" t="s">
        <v>987</v>
      </c>
      <c r="RKY53" s="284">
        <v>90000000</v>
      </c>
      <c r="RKZ53" s="285" t="s">
        <v>150</v>
      </c>
      <c r="RLA53" s="286" t="s">
        <v>933</v>
      </c>
      <c r="RLB53" s="286" t="s">
        <v>984</v>
      </c>
      <c r="RLC53" s="285" t="s">
        <v>985</v>
      </c>
      <c r="RLD53" s="285" t="s">
        <v>986</v>
      </c>
      <c r="RLE53" s="294" t="s">
        <v>982</v>
      </c>
      <c r="RLF53" s="294" t="s">
        <v>987</v>
      </c>
      <c r="RLG53" s="284">
        <v>90000000</v>
      </c>
      <c r="RLH53" s="285" t="s">
        <v>150</v>
      </c>
      <c r="RLI53" s="286" t="s">
        <v>933</v>
      </c>
      <c r="RLJ53" s="286" t="s">
        <v>984</v>
      </c>
      <c r="RLK53" s="285" t="s">
        <v>985</v>
      </c>
      <c r="RLL53" s="285" t="s">
        <v>986</v>
      </c>
      <c r="RLM53" s="294" t="s">
        <v>982</v>
      </c>
      <c r="RLN53" s="294" t="s">
        <v>987</v>
      </c>
      <c r="RLO53" s="284">
        <v>90000000</v>
      </c>
      <c r="RLP53" s="285" t="s">
        <v>150</v>
      </c>
      <c r="RLQ53" s="286" t="s">
        <v>933</v>
      </c>
      <c r="RLR53" s="286" t="s">
        <v>984</v>
      </c>
      <c r="RLS53" s="285" t="s">
        <v>985</v>
      </c>
      <c r="RLT53" s="285" t="s">
        <v>986</v>
      </c>
      <c r="RLU53" s="294" t="s">
        <v>982</v>
      </c>
      <c r="RLV53" s="294" t="s">
        <v>987</v>
      </c>
      <c r="RLW53" s="284">
        <v>90000000</v>
      </c>
      <c r="RLX53" s="285" t="s">
        <v>150</v>
      </c>
      <c r="RLY53" s="286" t="s">
        <v>933</v>
      </c>
      <c r="RLZ53" s="286" t="s">
        <v>984</v>
      </c>
      <c r="RMA53" s="285" t="s">
        <v>985</v>
      </c>
      <c r="RMB53" s="285" t="s">
        <v>986</v>
      </c>
      <c r="RMC53" s="294" t="s">
        <v>982</v>
      </c>
      <c r="RMD53" s="294" t="s">
        <v>987</v>
      </c>
      <c r="RME53" s="284">
        <v>90000000</v>
      </c>
      <c r="RMF53" s="285" t="s">
        <v>150</v>
      </c>
      <c r="RMG53" s="286" t="s">
        <v>933</v>
      </c>
      <c r="RMH53" s="286" t="s">
        <v>984</v>
      </c>
      <c r="RMI53" s="285" t="s">
        <v>985</v>
      </c>
      <c r="RMJ53" s="285" t="s">
        <v>986</v>
      </c>
      <c r="RMK53" s="294" t="s">
        <v>982</v>
      </c>
      <c r="RML53" s="294" t="s">
        <v>987</v>
      </c>
      <c r="RMM53" s="284">
        <v>90000000</v>
      </c>
      <c r="RMN53" s="285" t="s">
        <v>150</v>
      </c>
      <c r="RMO53" s="286" t="s">
        <v>933</v>
      </c>
      <c r="RMP53" s="286" t="s">
        <v>984</v>
      </c>
      <c r="RMQ53" s="285" t="s">
        <v>985</v>
      </c>
      <c r="RMR53" s="285" t="s">
        <v>986</v>
      </c>
      <c r="RMS53" s="294" t="s">
        <v>982</v>
      </c>
      <c r="RMT53" s="294" t="s">
        <v>987</v>
      </c>
      <c r="RMU53" s="284">
        <v>90000000</v>
      </c>
      <c r="RMV53" s="285" t="s">
        <v>150</v>
      </c>
      <c r="RMW53" s="286" t="s">
        <v>933</v>
      </c>
      <c r="RMX53" s="286" t="s">
        <v>984</v>
      </c>
      <c r="RMY53" s="285" t="s">
        <v>985</v>
      </c>
      <c r="RMZ53" s="285" t="s">
        <v>986</v>
      </c>
      <c r="RNA53" s="294" t="s">
        <v>982</v>
      </c>
      <c r="RNB53" s="294" t="s">
        <v>987</v>
      </c>
      <c r="RNC53" s="284">
        <v>90000000</v>
      </c>
      <c r="RND53" s="285" t="s">
        <v>150</v>
      </c>
      <c r="RNE53" s="286" t="s">
        <v>933</v>
      </c>
      <c r="RNF53" s="286" t="s">
        <v>984</v>
      </c>
      <c r="RNG53" s="285" t="s">
        <v>985</v>
      </c>
      <c r="RNH53" s="285" t="s">
        <v>986</v>
      </c>
      <c r="RNI53" s="294" t="s">
        <v>982</v>
      </c>
      <c r="RNJ53" s="294" t="s">
        <v>987</v>
      </c>
      <c r="RNK53" s="284">
        <v>90000000</v>
      </c>
      <c r="RNL53" s="285" t="s">
        <v>150</v>
      </c>
      <c r="RNM53" s="286" t="s">
        <v>933</v>
      </c>
      <c r="RNN53" s="286" t="s">
        <v>984</v>
      </c>
      <c r="RNO53" s="285" t="s">
        <v>985</v>
      </c>
      <c r="RNP53" s="285" t="s">
        <v>986</v>
      </c>
      <c r="RNQ53" s="294" t="s">
        <v>982</v>
      </c>
      <c r="RNR53" s="294" t="s">
        <v>987</v>
      </c>
      <c r="RNS53" s="284">
        <v>90000000</v>
      </c>
      <c r="RNT53" s="285" t="s">
        <v>150</v>
      </c>
      <c r="RNU53" s="286" t="s">
        <v>933</v>
      </c>
      <c r="RNV53" s="286" t="s">
        <v>984</v>
      </c>
      <c r="RNW53" s="285" t="s">
        <v>985</v>
      </c>
      <c r="RNX53" s="285" t="s">
        <v>986</v>
      </c>
      <c r="RNY53" s="294" t="s">
        <v>982</v>
      </c>
      <c r="RNZ53" s="294" t="s">
        <v>987</v>
      </c>
      <c r="ROA53" s="284">
        <v>90000000</v>
      </c>
      <c r="ROB53" s="285" t="s">
        <v>150</v>
      </c>
      <c r="ROC53" s="286" t="s">
        <v>933</v>
      </c>
      <c r="ROD53" s="286" t="s">
        <v>984</v>
      </c>
      <c r="ROE53" s="285" t="s">
        <v>985</v>
      </c>
      <c r="ROF53" s="285" t="s">
        <v>986</v>
      </c>
      <c r="ROG53" s="294" t="s">
        <v>982</v>
      </c>
      <c r="ROH53" s="294" t="s">
        <v>987</v>
      </c>
      <c r="ROI53" s="284">
        <v>90000000</v>
      </c>
      <c r="ROJ53" s="285" t="s">
        <v>150</v>
      </c>
      <c r="ROK53" s="286" t="s">
        <v>933</v>
      </c>
      <c r="ROL53" s="286" t="s">
        <v>984</v>
      </c>
      <c r="ROM53" s="285" t="s">
        <v>985</v>
      </c>
      <c r="RON53" s="285" t="s">
        <v>986</v>
      </c>
      <c r="ROO53" s="294" t="s">
        <v>982</v>
      </c>
      <c r="ROP53" s="294" t="s">
        <v>987</v>
      </c>
      <c r="ROQ53" s="284">
        <v>90000000</v>
      </c>
      <c r="ROR53" s="285" t="s">
        <v>150</v>
      </c>
      <c r="ROS53" s="286" t="s">
        <v>933</v>
      </c>
      <c r="ROT53" s="286" t="s">
        <v>984</v>
      </c>
      <c r="ROU53" s="285" t="s">
        <v>985</v>
      </c>
      <c r="ROV53" s="285" t="s">
        <v>986</v>
      </c>
      <c r="ROW53" s="294" t="s">
        <v>982</v>
      </c>
      <c r="ROX53" s="294" t="s">
        <v>987</v>
      </c>
      <c r="ROY53" s="284">
        <v>90000000</v>
      </c>
      <c r="ROZ53" s="285" t="s">
        <v>150</v>
      </c>
      <c r="RPA53" s="286" t="s">
        <v>933</v>
      </c>
      <c r="RPB53" s="286" t="s">
        <v>984</v>
      </c>
      <c r="RPC53" s="285" t="s">
        <v>985</v>
      </c>
      <c r="RPD53" s="285" t="s">
        <v>986</v>
      </c>
      <c r="RPE53" s="294" t="s">
        <v>982</v>
      </c>
      <c r="RPF53" s="294" t="s">
        <v>987</v>
      </c>
      <c r="RPG53" s="284">
        <v>90000000</v>
      </c>
      <c r="RPH53" s="285" t="s">
        <v>150</v>
      </c>
      <c r="RPI53" s="286" t="s">
        <v>933</v>
      </c>
      <c r="RPJ53" s="286" t="s">
        <v>984</v>
      </c>
      <c r="RPK53" s="285" t="s">
        <v>985</v>
      </c>
      <c r="RPL53" s="285" t="s">
        <v>986</v>
      </c>
      <c r="RPM53" s="294" t="s">
        <v>982</v>
      </c>
      <c r="RPN53" s="294" t="s">
        <v>987</v>
      </c>
      <c r="RPO53" s="284">
        <v>90000000</v>
      </c>
      <c r="RPP53" s="285" t="s">
        <v>150</v>
      </c>
      <c r="RPQ53" s="286" t="s">
        <v>933</v>
      </c>
      <c r="RPR53" s="286" t="s">
        <v>984</v>
      </c>
      <c r="RPS53" s="285" t="s">
        <v>985</v>
      </c>
      <c r="RPT53" s="285" t="s">
        <v>986</v>
      </c>
      <c r="RPU53" s="294" t="s">
        <v>982</v>
      </c>
      <c r="RPV53" s="294" t="s">
        <v>987</v>
      </c>
      <c r="RPW53" s="284">
        <v>90000000</v>
      </c>
      <c r="RPX53" s="285" t="s">
        <v>150</v>
      </c>
      <c r="RPY53" s="286" t="s">
        <v>933</v>
      </c>
      <c r="RPZ53" s="286" t="s">
        <v>984</v>
      </c>
      <c r="RQA53" s="285" t="s">
        <v>985</v>
      </c>
      <c r="RQB53" s="285" t="s">
        <v>986</v>
      </c>
      <c r="RQC53" s="294" t="s">
        <v>982</v>
      </c>
      <c r="RQD53" s="294" t="s">
        <v>987</v>
      </c>
      <c r="RQE53" s="284">
        <v>90000000</v>
      </c>
      <c r="RQF53" s="285" t="s">
        <v>150</v>
      </c>
      <c r="RQG53" s="286" t="s">
        <v>933</v>
      </c>
      <c r="RQH53" s="286" t="s">
        <v>984</v>
      </c>
      <c r="RQI53" s="285" t="s">
        <v>985</v>
      </c>
      <c r="RQJ53" s="285" t="s">
        <v>986</v>
      </c>
      <c r="RQK53" s="294" t="s">
        <v>982</v>
      </c>
      <c r="RQL53" s="294" t="s">
        <v>987</v>
      </c>
      <c r="RQM53" s="284">
        <v>90000000</v>
      </c>
      <c r="RQN53" s="285" t="s">
        <v>150</v>
      </c>
      <c r="RQO53" s="286" t="s">
        <v>933</v>
      </c>
      <c r="RQP53" s="286" t="s">
        <v>984</v>
      </c>
      <c r="RQQ53" s="285" t="s">
        <v>985</v>
      </c>
      <c r="RQR53" s="285" t="s">
        <v>986</v>
      </c>
      <c r="RQS53" s="294" t="s">
        <v>982</v>
      </c>
      <c r="RQT53" s="294" t="s">
        <v>987</v>
      </c>
      <c r="RQU53" s="284">
        <v>90000000</v>
      </c>
      <c r="RQV53" s="285" t="s">
        <v>150</v>
      </c>
      <c r="RQW53" s="286" t="s">
        <v>933</v>
      </c>
      <c r="RQX53" s="286" t="s">
        <v>984</v>
      </c>
      <c r="RQY53" s="285" t="s">
        <v>985</v>
      </c>
      <c r="RQZ53" s="285" t="s">
        <v>986</v>
      </c>
      <c r="RRA53" s="294" t="s">
        <v>982</v>
      </c>
      <c r="RRB53" s="294" t="s">
        <v>987</v>
      </c>
      <c r="RRC53" s="284">
        <v>90000000</v>
      </c>
      <c r="RRD53" s="285" t="s">
        <v>150</v>
      </c>
      <c r="RRE53" s="286" t="s">
        <v>933</v>
      </c>
      <c r="RRF53" s="286" t="s">
        <v>984</v>
      </c>
      <c r="RRG53" s="285" t="s">
        <v>985</v>
      </c>
      <c r="RRH53" s="285" t="s">
        <v>986</v>
      </c>
      <c r="RRI53" s="294" t="s">
        <v>982</v>
      </c>
      <c r="RRJ53" s="294" t="s">
        <v>987</v>
      </c>
      <c r="RRK53" s="284">
        <v>90000000</v>
      </c>
      <c r="RRL53" s="285" t="s">
        <v>150</v>
      </c>
      <c r="RRM53" s="286" t="s">
        <v>933</v>
      </c>
      <c r="RRN53" s="286" t="s">
        <v>984</v>
      </c>
      <c r="RRO53" s="285" t="s">
        <v>985</v>
      </c>
      <c r="RRP53" s="285" t="s">
        <v>986</v>
      </c>
      <c r="RRQ53" s="294" t="s">
        <v>982</v>
      </c>
      <c r="RRR53" s="294" t="s">
        <v>987</v>
      </c>
      <c r="RRS53" s="284">
        <v>90000000</v>
      </c>
      <c r="RRT53" s="285" t="s">
        <v>150</v>
      </c>
      <c r="RRU53" s="286" t="s">
        <v>933</v>
      </c>
      <c r="RRV53" s="286" t="s">
        <v>984</v>
      </c>
      <c r="RRW53" s="285" t="s">
        <v>985</v>
      </c>
      <c r="RRX53" s="285" t="s">
        <v>986</v>
      </c>
      <c r="RRY53" s="294" t="s">
        <v>982</v>
      </c>
      <c r="RRZ53" s="294" t="s">
        <v>987</v>
      </c>
      <c r="RSA53" s="284">
        <v>90000000</v>
      </c>
      <c r="RSB53" s="285" t="s">
        <v>150</v>
      </c>
      <c r="RSC53" s="286" t="s">
        <v>933</v>
      </c>
      <c r="RSD53" s="286" t="s">
        <v>984</v>
      </c>
      <c r="RSE53" s="285" t="s">
        <v>985</v>
      </c>
      <c r="RSF53" s="285" t="s">
        <v>986</v>
      </c>
      <c r="RSG53" s="294" t="s">
        <v>982</v>
      </c>
      <c r="RSH53" s="294" t="s">
        <v>987</v>
      </c>
      <c r="RSI53" s="284">
        <v>90000000</v>
      </c>
      <c r="RSJ53" s="285" t="s">
        <v>150</v>
      </c>
      <c r="RSK53" s="286" t="s">
        <v>933</v>
      </c>
      <c r="RSL53" s="286" t="s">
        <v>984</v>
      </c>
      <c r="RSM53" s="285" t="s">
        <v>985</v>
      </c>
      <c r="RSN53" s="285" t="s">
        <v>986</v>
      </c>
      <c r="RSO53" s="294" t="s">
        <v>982</v>
      </c>
      <c r="RSP53" s="294" t="s">
        <v>987</v>
      </c>
      <c r="RSQ53" s="284">
        <v>90000000</v>
      </c>
      <c r="RSR53" s="285" t="s">
        <v>150</v>
      </c>
      <c r="RSS53" s="286" t="s">
        <v>933</v>
      </c>
      <c r="RST53" s="286" t="s">
        <v>984</v>
      </c>
      <c r="RSU53" s="285" t="s">
        <v>985</v>
      </c>
      <c r="RSV53" s="285" t="s">
        <v>986</v>
      </c>
      <c r="RSW53" s="294" t="s">
        <v>982</v>
      </c>
      <c r="RSX53" s="294" t="s">
        <v>987</v>
      </c>
      <c r="RSY53" s="284">
        <v>90000000</v>
      </c>
      <c r="RSZ53" s="285" t="s">
        <v>150</v>
      </c>
      <c r="RTA53" s="286" t="s">
        <v>933</v>
      </c>
      <c r="RTB53" s="286" t="s">
        <v>984</v>
      </c>
      <c r="RTC53" s="285" t="s">
        <v>985</v>
      </c>
      <c r="RTD53" s="285" t="s">
        <v>986</v>
      </c>
      <c r="RTE53" s="294" t="s">
        <v>982</v>
      </c>
      <c r="RTF53" s="294" t="s">
        <v>987</v>
      </c>
      <c r="RTG53" s="284">
        <v>90000000</v>
      </c>
      <c r="RTH53" s="285" t="s">
        <v>150</v>
      </c>
      <c r="RTI53" s="286" t="s">
        <v>933</v>
      </c>
      <c r="RTJ53" s="286" t="s">
        <v>984</v>
      </c>
      <c r="RTK53" s="285" t="s">
        <v>985</v>
      </c>
      <c r="RTL53" s="285" t="s">
        <v>986</v>
      </c>
      <c r="RTM53" s="294" t="s">
        <v>982</v>
      </c>
      <c r="RTN53" s="294" t="s">
        <v>987</v>
      </c>
      <c r="RTO53" s="284">
        <v>90000000</v>
      </c>
      <c r="RTP53" s="285" t="s">
        <v>150</v>
      </c>
      <c r="RTQ53" s="286" t="s">
        <v>933</v>
      </c>
      <c r="RTR53" s="286" t="s">
        <v>984</v>
      </c>
      <c r="RTS53" s="285" t="s">
        <v>985</v>
      </c>
      <c r="RTT53" s="285" t="s">
        <v>986</v>
      </c>
      <c r="RTU53" s="294" t="s">
        <v>982</v>
      </c>
      <c r="RTV53" s="294" t="s">
        <v>987</v>
      </c>
      <c r="RTW53" s="284">
        <v>90000000</v>
      </c>
      <c r="RTX53" s="285" t="s">
        <v>150</v>
      </c>
      <c r="RTY53" s="286" t="s">
        <v>933</v>
      </c>
      <c r="RTZ53" s="286" t="s">
        <v>984</v>
      </c>
      <c r="RUA53" s="285" t="s">
        <v>985</v>
      </c>
      <c r="RUB53" s="285" t="s">
        <v>986</v>
      </c>
      <c r="RUC53" s="294" t="s">
        <v>982</v>
      </c>
      <c r="RUD53" s="294" t="s">
        <v>987</v>
      </c>
      <c r="RUE53" s="284">
        <v>90000000</v>
      </c>
      <c r="RUF53" s="285" t="s">
        <v>150</v>
      </c>
      <c r="RUG53" s="286" t="s">
        <v>933</v>
      </c>
      <c r="RUH53" s="286" t="s">
        <v>984</v>
      </c>
      <c r="RUI53" s="285" t="s">
        <v>985</v>
      </c>
      <c r="RUJ53" s="285" t="s">
        <v>986</v>
      </c>
      <c r="RUK53" s="294" t="s">
        <v>982</v>
      </c>
      <c r="RUL53" s="294" t="s">
        <v>987</v>
      </c>
      <c r="RUM53" s="284">
        <v>90000000</v>
      </c>
      <c r="RUN53" s="285" t="s">
        <v>150</v>
      </c>
      <c r="RUO53" s="286" t="s">
        <v>933</v>
      </c>
      <c r="RUP53" s="286" t="s">
        <v>984</v>
      </c>
      <c r="RUQ53" s="285" t="s">
        <v>985</v>
      </c>
      <c r="RUR53" s="285" t="s">
        <v>986</v>
      </c>
      <c r="RUS53" s="294" t="s">
        <v>982</v>
      </c>
      <c r="RUT53" s="294" t="s">
        <v>987</v>
      </c>
      <c r="RUU53" s="284">
        <v>90000000</v>
      </c>
      <c r="RUV53" s="285" t="s">
        <v>150</v>
      </c>
      <c r="RUW53" s="286" t="s">
        <v>933</v>
      </c>
      <c r="RUX53" s="286" t="s">
        <v>984</v>
      </c>
      <c r="RUY53" s="285" t="s">
        <v>985</v>
      </c>
      <c r="RUZ53" s="285" t="s">
        <v>986</v>
      </c>
      <c r="RVA53" s="294" t="s">
        <v>982</v>
      </c>
      <c r="RVB53" s="294" t="s">
        <v>987</v>
      </c>
      <c r="RVC53" s="284">
        <v>90000000</v>
      </c>
      <c r="RVD53" s="285" t="s">
        <v>150</v>
      </c>
      <c r="RVE53" s="286" t="s">
        <v>933</v>
      </c>
      <c r="RVF53" s="286" t="s">
        <v>984</v>
      </c>
      <c r="RVG53" s="285" t="s">
        <v>985</v>
      </c>
      <c r="RVH53" s="285" t="s">
        <v>986</v>
      </c>
      <c r="RVI53" s="294" t="s">
        <v>982</v>
      </c>
      <c r="RVJ53" s="294" t="s">
        <v>987</v>
      </c>
      <c r="RVK53" s="284">
        <v>90000000</v>
      </c>
      <c r="RVL53" s="285" t="s">
        <v>150</v>
      </c>
      <c r="RVM53" s="286" t="s">
        <v>933</v>
      </c>
      <c r="RVN53" s="286" t="s">
        <v>984</v>
      </c>
      <c r="RVO53" s="285" t="s">
        <v>985</v>
      </c>
      <c r="RVP53" s="285" t="s">
        <v>986</v>
      </c>
      <c r="RVQ53" s="294" t="s">
        <v>982</v>
      </c>
      <c r="RVR53" s="294" t="s">
        <v>987</v>
      </c>
      <c r="RVS53" s="284">
        <v>90000000</v>
      </c>
      <c r="RVT53" s="285" t="s">
        <v>150</v>
      </c>
      <c r="RVU53" s="286" t="s">
        <v>933</v>
      </c>
      <c r="RVV53" s="286" t="s">
        <v>984</v>
      </c>
      <c r="RVW53" s="285" t="s">
        <v>985</v>
      </c>
      <c r="RVX53" s="285" t="s">
        <v>986</v>
      </c>
      <c r="RVY53" s="294" t="s">
        <v>982</v>
      </c>
      <c r="RVZ53" s="294" t="s">
        <v>987</v>
      </c>
      <c r="RWA53" s="284">
        <v>90000000</v>
      </c>
      <c r="RWB53" s="285" t="s">
        <v>150</v>
      </c>
      <c r="RWC53" s="286" t="s">
        <v>933</v>
      </c>
      <c r="RWD53" s="286" t="s">
        <v>984</v>
      </c>
      <c r="RWE53" s="285" t="s">
        <v>985</v>
      </c>
      <c r="RWF53" s="285" t="s">
        <v>986</v>
      </c>
      <c r="RWG53" s="294" t="s">
        <v>982</v>
      </c>
      <c r="RWH53" s="294" t="s">
        <v>987</v>
      </c>
      <c r="RWI53" s="284">
        <v>90000000</v>
      </c>
      <c r="RWJ53" s="285" t="s">
        <v>150</v>
      </c>
      <c r="RWK53" s="286" t="s">
        <v>933</v>
      </c>
      <c r="RWL53" s="286" t="s">
        <v>984</v>
      </c>
      <c r="RWM53" s="285" t="s">
        <v>985</v>
      </c>
      <c r="RWN53" s="285" t="s">
        <v>986</v>
      </c>
      <c r="RWO53" s="294" t="s">
        <v>982</v>
      </c>
      <c r="RWP53" s="294" t="s">
        <v>987</v>
      </c>
      <c r="RWQ53" s="284">
        <v>90000000</v>
      </c>
      <c r="RWR53" s="285" t="s">
        <v>150</v>
      </c>
      <c r="RWS53" s="286" t="s">
        <v>933</v>
      </c>
      <c r="RWT53" s="286" t="s">
        <v>984</v>
      </c>
      <c r="RWU53" s="285" t="s">
        <v>985</v>
      </c>
      <c r="RWV53" s="285" t="s">
        <v>986</v>
      </c>
      <c r="RWW53" s="294" t="s">
        <v>982</v>
      </c>
      <c r="RWX53" s="294" t="s">
        <v>987</v>
      </c>
      <c r="RWY53" s="284">
        <v>90000000</v>
      </c>
      <c r="RWZ53" s="285" t="s">
        <v>150</v>
      </c>
      <c r="RXA53" s="286" t="s">
        <v>933</v>
      </c>
      <c r="RXB53" s="286" t="s">
        <v>984</v>
      </c>
      <c r="RXC53" s="285" t="s">
        <v>985</v>
      </c>
      <c r="RXD53" s="285" t="s">
        <v>986</v>
      </c>
      <c r="RXE53" s="294" t="s">
        <v>982</v>
      </c>
      <c r="RXF53" s="294" t="s">
        <v>987</v>
      </c>
      <c r="RXG53" s="284">
        <v>90000000</v>
      </c>
      <c r="RXH53" s="285" t="s">
        <v>150</v>
      </c>
      <c r="RXI53" s="286" t="s">
        <v>933</v>
      </c>
      <c r="RXJ53" s="286" t="s">
        <v>984</v>
      </c>
      <c r="RXK53" s="285" t="s">
        <v>985</v>
      </c>
      <c r="RXL53" s="285" t="s">
        <v>986</v>
      </c>
      <c r="RXM53" s="294" t="s">
        <v>982</v>
      </c>
      <c r="RXN53" s="294" t="s">
        <v>987</v>
      </c>
      <c r="RXO53" s="284">
        <v>90000000</v>
      </c>
      <c r="RXP53" s="285" t="s">
        <v>150</v>
      </c>
      <c r="RXQ53" s="286" t="s">
        <v>933</v>
      </c>
      <c r="RXR53" s="286" t="s">
        <v>984</v>
      </c>
      <c r="RXS53" s="285" t="s">
        <v>985</v>
      </c>
      <c r="RXT53" s="285" t="s">
        <v>986</v>
      </c>
      <c r="RXU53" s="294" t="s">
        <v>982</v>
      </c>
      <c r="RXV53" s="294" t="s">
        <v>987</v>
      </c>
      <c r="RXW53" s="284">
        <v>90000000</v>
      </c>
      <c r="RXX53" s="285" t="s">
        <v>150</v>
      </c>
      <c r="RXY53" s="286" t="s">
        <v>933</v>
      </c>
      <c r="RXZ53" s="286" t="s">
        <v>984</v>
      </c>
      <c r="RYA53" s="285" t="s">
        <v>985</v>
      </c>
      <c r="RYB53" s="285" t="s">
        <v>986</v>
      </c>
      <c r="RYC53" s="294" t="s">
        <v>982</v>
      </c>
      <c r="RYD53" s="294" t="s">
        <v>987</v>
      </c>
      <c r="RYE53" s="284">
        <v>90000000</v>
      </c>
      <c r="RYF53" s="285" t="s">
        <v>150</v>
      </c>
      <c r="RYG53" s="286" t="s">
        <v>933</v>
      </c>
      <c r="RYH53" s="286" t="s">
        <v>984</v>
      </c>
      <c r="RYI53" s="285" t="s">
        <v>985</v>
      </c>
      <c r="RYJ53" s="285" t="s">
        <v>986</v>
      </c>
      <c r="RYK53" s="294" t="s">
        <v>982</v>
      </c>
      <c r="RYL53" s="294" t="s">
        <v>987</v>
      </c>
      <c r="RYM53" s="284">
        <v>90000000</v>
      </c>
      <c r="RYN53" s="285" t="s">
        <v>150</v>
      </c>
      <c r="RYO53" s="286" t="s">
        <v>933</v>
      </c>
      <c r="RYP53" s="286" t="s">
        <v>984</v>
      </c>
      <c r="RYQ53" s="285" t="s">
        <v>985</v>
      </c>
      <c r="RYR53" s="285" t="s">
        <v>986</v>
      </c>
      <c r="RYS53" s="294" t="s">
        <v>982</v>
      </c>
      <c r="RYT53" s="294" t="s">
        <v>987</v>
      </c>
      <c r="RYU53" s="284">
        <v>90000000</v>
      </c>
      <c r="RYV53" s="285" t="s">
        <v>150</v>
      </c>
      <c r="RYW53" s="286" t="s">
        <v>933</v>
      </c>
      <c r="RYX53" s="286" t="s">
        <v>984</v>
      </c>
      <c r="RYY53" s="285" t="s">
        <v>985</v>
      </c>
      <c r="RYZ53" s="285" t="s">
        <v>986</v>
      </c>
      <c r="RZA53" s="294" t="s">
        <v>982</v>
      </c>
      <c r="RZB53" s="294" t="s">
        <v>987</v>
      </c>
      <c r="RZC53" s="284">
        <v>90000000</v>
      </c>
      <c r="RZD53" s="285" t="s">
        <v>150</v>
      </c>
      <c r="RZE53" s="286" t="s">
        <v>933</v>
      </c>
      <c r="RZF53" s="286" t="s">
        <v>984</v>
      </c>
      <c r="RZG53" s="285" t="s">
        <v>985</v>
      </c>
      <c r="RZH53" s="285" t="s">
        <v>986</v>
      </c>
      <c r="RZI53" s="294" t="s">
        <v>982</v>
      </c>
      <c r="RZJ53" s="294" t="s">
        <v>987</v>
      </c>
      <c r="RZK53" s="284">
        <v>90000000</v>
      </c>
      <c r="RZL53" s="285" t="s">
        <v>150</v>
      </c>
      <c r="RZM53" s="286" t="s">
        <v>933</v>
      </c>
      <c r="RZN53" s="286" t="s">
        <v>984</v>
      </c>
      <c r="RZO53" s="285" t="s">
        <v>985</v>
      </c>
      <c r="RZP53" s="285" t="s">
        <v>986</v>
      </c>
      <c r="RZQ53" s="294" t="s">
        <v>982</v>
      </c>
      <c r="RZR53" s="294" t="s">
        <v>987</v>
      </c>
      <c r="RZS53" s="284">
        <v>90000000</v>
      </c>
      <c r="RZT53" s="285" t="s">
        <v>150</v>
      </c>
      <c r="RZU53" s="286" t="s">
        <v>933</v>
      </c>
      <c r="RZV53" s="286" t="s">
        <v>984</v>
      </c>
      <c r="RZW53" s="285" t="s">
        <v>985</v>
      </c>
      <c r="RZX53" s="285" t="s">
        <v>986</v>
      </c>
      <c r="RZY53" s="294" t="s">
        <v>982</v>
      </c>
      <c r="RZZ53" s="294" t="s">
        <v>987</v>
      </c>
      <c r="SAA53" s="284">
        <v>90000000</v>
      </c>
      <c r="SAB53" s="285" t="s">
        <v>150</v>
      </c>
      <c r="SAC53" s="286" t="s">
        <v>933</v>
      </c>
      <c r="SAD53" s="286" t="s">
        <v>984</v>
      </c>
      <c r="SAE53" s="285" t="s">
        <v>985</v>
      </c>
      <c r="SAF53" s="285" t="s">
        <v>986</v>
      </c>
      <c r="SAG53" s="294" t="s">
        <v>982</v>
      </c>
      <c r="SAH53" s="294" t="s">
        <v>987</v>
      </c>
      <c r="SAI53" s="284">
        <v>90000000</v>
      </c>
      <c r="SAJ53" s="285" t="s">
        <v>150</v>
      </c>
      <c r="SAK53" s="286" t="s">
        <v>933</v>
      </c>
      <c r="SAL53" s="286" t="s">
        <v>984</v>
      </c>
      <c r="SAM53" s="285" t="s">
        <v>985</v>
      </c>
      <c r="SAN53" s="285" t="s">
        <v>986</v>
      </c>
      <c r="SAO53" s="294" t="s">
        <v>982</v>
      </c>
      <c r="SAP53" s="294" t="s">
        <v>987</v>
      </c>
      <c r="SAQ53" s="284">
        <v>90000000</v>
      </c>
      <c r="SAR53" s="285" t="s">
        <v>150</v>
      </c>
      <c r="SAS53" s="286" t="s">
        <v>933</v>
      </c>
      <c r="SAT53" s="286" t="s">
        <v>984</v>
      </c>
      <c r="SAU53" s="285" t="s">
        <v>985</v>
      </c>
      <c r="SAV53" s="285" t="s">
        <v>986</v>
      </c>
      <c r="SAW53" s="294" t="s">
        <v>982</v>
      </c>
      <c r="SAX53" s="294" t="s">
        <v>987</v>
      </c>
      <c r="SAY53" s="284">
        <v>90000000</v>
      </c>
      <c r="SAZ53" s="285" t="s">
        <v>150</v>
      </c>
      <c r="SBA53" s="286" t="s">
        <v>933</v>
      </c>
      <c r="SBB53" s="286" t="s">
        <v>984</v>
      </c>
      <c r="SBC53" s="285" t="s">
        <v>985</v>
      </c>
      <c r="SBD53" s="285" t="s">
        <v>986</v>
      </c>
      <c r="SBE53" s="294" t="s">
        <v>982</v>
      </c>
      <c r="SBF53" s="294" t="s">
        <v>987</v>
      </c>
      <c r="SBG53" s="284">
        <v>90000000</v>
      </c>
      <c r="SBH53" s="285" t="s">
        <v>150</v>
      </c>
      <c r="SBI53" s="286" t="s">
        <v>933</v>
      </c>
      <c r="SBJ53" s="286" t="s">
        <v>984</v>
      </c>
      <c r="SBK53" s="285" t="s">
        <v>985</v>
      </c>
      <c r="SBL53" s="285" t="s">
        <v>986</v>
      </c>
      <c r="SBM53" s="294" t="s">
        <v>982</v>
      </c>
      <c r="SBN53" s="294" t="s">
        <v>987</v>
      </c>
      <c r="SBO53" s="284">
        <v>90000000</v>
      </c>
      <c r="SBP53" s="285" t="s">
        <v>150</v>
      </c>
      <c r="SBQ53" s="286" t="s">
        <v>933</v>
      </c>
      <c r="SBR53" s="286" t="s">
        <v>984</v>
      </c>
      <c r="SBS53" s="285" t="s">
        <v>985</v>
      </c>
      <c r="SBT53" s="285" t="s">
        <v>986</v>
      </c>
      <c r="SBU53" s="294" t="s">
        <v>982</v>
      </c>
      <c r="SBV53" s="294" t="s">
        <v>987</v>
      </c>
      <c r="SBW53" s="284">
        <v>90000000</v>
      </c>
      <c r="SBX53" s="285" t="s">
        <v>150</v>
      </c>
      <c r="SBY53" s="286" t="s">
        <v>933</v>
      </c>
      <c r="SBZ53" s="286" t="s">
        <v>984</v>
      </c>
      <c r="SCA53" s="285" t="s">
        <v>985</v>
      </c>
      <c r="SCB53" s="285" t="s">
        <v>986</v>
      </c>
      <c r="SCC53" s="294" t="s">
        <v>982</v>
      </c>
      <c r="SCD53" s="294" t="s">
        <v>987</v>
      </c>
      <c r="SCE53" s="284">
        <v>90000000</v>
      </c>
      <c r="SCF53" s="285" t="s">
        <v>150</v>
      </c>
      <c r="SCG53" s="286" t="s">
        <v>933</v>
      </c>
      <c r="SCH53" s="286" t="s">
        <v>984</v>
      </c>
      <c r="SCI53" s="285" t="s">
        <v>985</v>
      </c>
      <c r="SCJ53" s="285" t="s">
        <v>986</v>
      </c>
      <c r="SCK53" s="294" t="s">
        <v>982</v>
      </c>
      <c r="SCL53" s="294" t="s">
        <v>987</v>
      </c>
      <c r="SCM53" s="284">
        <v>90000000</v>
      </c>
      <c r="SCN53" s="285" t="s">
        <v>150</v>
      </c>
      <c r="SCO53" s="286" t="s">
        <v>933</v>
      </c>
      <c r="SCP53" s="286" t="s">
        <v>984</v>
      </c>
      <c r="SCQ53" s="285" t="s">
        <v>985</v>
      </c>
      <c r="SCR53" s="285" t="s">
        <v>986</v>
      </c>
      <c r="SCS53" s="294" t="s">
        <v>982</v>
      </c>
      <c r="SCT53" s="294" t="s">
        <v>987</v>
      </c>
      <c r="SCU53" s="284">
        <v>90000000</v>
      </c>
      <c r="SCV53" s="285" t="s">
        <v>150</v>
      </c>
      <c r="SCW53" s="286" t="s">
        <v>933</v>
      </c>
      <c r="SCX53" s="286" t="s">
        <v>984</v>
      </c>
      <c r="SCY53" s="285" t="s">
        <v>985</v>
      </c>
      <c r="SCZ53" s="285" t="s">
        <v>986</v>
      </c>
      <c r="SDA53" s="294" t="s">
        <v>982</v>
      </c>
      <c r="SDB53" s="294" t="s">
        <v>987</v>
      </c>
      <c r="SDC53" s="284">
        <v>90000000</v>
      </c>
      <c r="SDD53" s="285" t="s">
        <v>150</v>
      </c>
      <c r="SDE53" s="286" t="s">
        <v>933</v>
      </c>
      <c r="SDF53" s="286" t="s">
        <v>984</v>
      </c>
      <c r="SDG53" s="285" t="s">
        <v>985</v>
      </c>
      <c r="SDH53" s="285" t="s">
        <v>986</v>
      </c>
      <c r="SDI53" s="294" t="s">
        <v>982</v>
      </c>
      <c r="SDJ53" s="294" t="s">
        <v>987</v>
      </c>
      <c r="SDK53" s="284">
        <v>90000000</v>
      </c>
      <c r="SDL53" s="285" t="s">
        <v>150</v>
      </c>
      <c r="SDM53" s="286" t="s">
        <v>933</v>
      </c>
      <c r="SDN53" s="286" t="s">
        <v>984</v>
      </c>
      <c r="SDO53" s="285" t="s">
        <v>985</v>
      </c>
      <c r="SDP53" s="285" t="s">
        <v>986</v>
      </c>
      <c r="SDQ53" s="294" t="s">
        <v>982</v>
      </c>
      <c r="SDR53" s="294" t="s">
        <v>987</v>
      </c>
      <c r="SDS53" s="284">
        <v>90000000</v>
      </c>
      <c r="SDT53" s="285" t="s">
        <v>150</v>
      </c>
      <c r="SDU53" s="286" t="s">
        <v>933</v>
      </c>
      <c r="SDV53" s="286" t="s">
        <v>984</v>
      </c>
      <c r="SDW53" s="285" t="s">
        <v>985</v>
      </c>
      <c r="SDX53" s="285" t="s">
        <v>986</v>
      </c>
      <c r="SDY53" s="294" t="s">
        <v>982</v>
      </c>
      <c r="SDZ53" s="294" t="s">
        <v>987</v>
      </c>
      <c r="SEA53" s="284">
        <v>90000000</v>
      </c>
      <c r="SEB53" s="285" t="s">
        <v>150</v>
      </c>
      <c r="SEC53" s="286" t="s">
        <v>933</v>
      </c>
      <c r="SED53" s="286" t="s">
        <v>984</v>
      </c>
      <c r="SEE53" s="285" t="s">
        <v>985</v>
      </c>
      <c r="SEF53" s="285" t="s">
        <v>986</v>
      </c>
      <c r="SEG53" s="294" t="s">
        <v>982</v>
      </c>
      <c r="SEH53" s="294" t="s">
        <v>987</v>
      </c>
      <c r="SEI53" s="284">
        <v>90000000</v>
      </c>
      <c r="SEJ53" s="285" t="s">
        <v>150</v>
      </c>
      <c r="SEK53" s="286" t="s">
        <v>933</v>
      </c>
      <c r="SEL53" s="286" t="s">
        <v>984</v>
      </c>
      <c r="SEM53" s="285" t="s">
        <v>985</v>
      </c>
      <c r="SEN53" s="285" t="s">
        <v>986</v>
      </c>
      <c r="SEO53" s="294" t="s">
        <v>982</v>
      </c>
      <c r="SEP53" s="294" t="s">
        <v>987</v>
      </c>
      <c r="SEQ53" s="284">
        <v>90000000</v>
      </c>
      <c r="SER53" s="285" t="s">
        <v>150</v>
      </c>
      <c r="SES53" s="286" t="s">
        <v>933</v>
      </c>
      <c r="SET53" s="286" t="s">
        <v>984</v>
      </c>
      <c r="SEU53" s="285" t="s">
        <v>985</v>
      </c>
      <c r="SEV53" s="285" t="s">
        <v>986</v>
      </c>
      <c r="SEW53" s="294" t="s">
        <v>982</v>
      </c>
      <c r="SEX53" s="294" t="s">
        <v>987</v>
      </c>
      <c r="SEY53" s="284">
        <v>90000000</v>
      </c>
      <c r="SEZ53" s="285" t="s">
        <v>150</v>
      </c>
      <c r="SFA53" s="286" t="s">
        <v>933</v>
      </c>
      <c r="SFB53" s="286" t="s">
        <v>984</v>
      </c>
      <c r="SFC53" s="285" t="s">
        <v>985</v>
      </c>
      <c r="SFD53" s="285" t="s">
        <v>986</v>
      </c>
      <c r="SFE53" s="294" t="s">
        <v>982</v>
      </c>
      <c r="SFF53" s="294" t="s">
        <v>987</v>
      </c>
      <c r="SFG53" s="284">
        <v>90000000</v>
      </c>
      <c r="SFH53" s="285" t="s">
        <v>150</v>
      </c>
      <c r="SFI53" s="286" t="s">
        <v>933</v>
      </c>
      <c r="SFJ53" s="286" t="s">
        <v>984</v>
      </c>
      <c r="SFK53" s="285" t="s">
        <v>985</v>
      </c>
      <c r="SFL53" s="285" t="s">
        <v>986</v>
      </c>
      <c r="SFM53" s="294" t="s">
        <v>982</v>
      </c>
      <c r="SFN53" s="294" t="s">
        <v>987</v>
      </c>
      <c r="SFO53" s="284">
        <v>90000000</v>
      </c>
      <c r="SFP53" s="285" t="s">
        <v>150</v>
      </c>
      <c r="SFQ53" s="286" t="s">
        <v>933</v>
      </c>
      <c r="SFR53" s="286" t="s">
        <v>984</v>
      </c>
      <c r="SFS53" s="285" t="s">
        <v>985</v>
      </c>
      <c r="SFT53" s="285" t="s">
        <v>986</v>
      </c>
      <c r="SFU53" s="294" t="s">
        <v>982</v>
      </c>
      <c r="SFV53" s="294" t="s">
        <v>987</v>
      </c>
      <c r="SFW53" s="284">
        <v>90000000</v>
      </c>
      <c r="SFX53" s="285" t="s">
        <v>150</v>
      </c>
      <c r="SFY53" s="286" t="s">
        <v>933</v>
      </c>
      <c r="SFZ53" s="286" t="s">
        <v>984</v>
      </c>
      <c r="SGA53" s="285" t="s">
        <v>985</v>
      </c>
      <c r="SGB53" s="285" t="s">
        <v>986</v>
      </c>
      <c r="SGC53" s="294" t="s">
        <v>982</v>
      </c>
      <c r="SGD53" s="294" t="s">
        <v>987</v>
      </c>
      <c r="SGE53" s="284">
        <v>90000000</v>
      </c>
      <c r="SGF53" s="285" t="s">
        <v>150</v>
      </c>
      <c r="SGG53" s="286" t="s">
        <v>933</v>
      </c>
      <c r="SGH53" s="286" t="s">
        <v>984</v>
      </c>
      <c r="SGI53" s="285" t="s">
        <v>985</v>
      </c>
      <c r="SGJ53" s="285" t="s">
        <v>986</v>
      </c>
      <c r="SGK53" s="294" t="s">
        <v>982</v>
      </c>
      <c r="SGL53" s="294" t="s">
        <v>987</v>
      </c>
      <c r="SGM53" s="284">
        <v>90000000</v>
      </c>
      <c r="SGN53" s="285" t="s">
        <v>150</v>
      </c>
      <c r="SGO53" s="286" t="s">
        <v>933</v>
      </c>
      <c r="SGP53" s="286" t="s">
        <v>984</v>
      </c>
      <c r="SGQ53" s="285" t="s">
        <v>985</v>
      </c>
      <c r="SGR53" s="285" t="s">
        <v>986</v>
      </c>
      <c r="SGS53" s="294" t="s">
        <v>982</v>
      </c>
      <c r="SGT53" s="294" t="s">
        <v>987</v>
      </c>
      <c r="SGU53" s="284">
        <v>90000000</v>
      </c>
      <c r="SGV53" s="285" t="s">
        <v>150</v>
      </c>
      <c r="SGW53" s="286" t="s">
        <v>933</v>
      </c>
      <c r="SGX53" s="286" t="s">
        <v>984</v>
      </c>
      <c r="SGY53" s="285" t="s">
        <v>985</v>
      </c>
      <c r="SGZ53" s="285" t="s">
        <v>986</v>
      </c>
      <c r="SHA53" s="294" t="s">
        <v>982</v>
      </c>
      <c r="SHB53" s="294" t="s">
        <v>987</v>
      </c>
      <c r="SHC53" s="284">
        <v>90000000</v>
      </c>
      <c r="SHD53" s="285" t="s">
        <v>150</v>
      </c>
      <c r="SHE53" s="286" t="s">
        <v>933</v>
      </c>
      <c r="SHF53" s="286" t="s">
        <v>984</v>
      </c>
      <c r="SHG53" s="285" t="s">
        <v>985</v>
      </c>
      <c r="SHH53" s="285" t="s">
        <v>986</v>
      </c>
      <c r="SHI53" s="294" t="s">
        <v>982</v>
      </c>
      <c r="SHJ53" s="294" t="s">
        <v>987</v>
      </c>
      <c r="SHK53" s="284">
        <v>90000000</v>
      </c>
      <c r="SHL53" s="285" t="s">
        <v>150</v>
      </c>
      <c r="SHM53" s="286" t="s">
        <v>933</v>
      </c>
      <c r="SHN53" s="286" t="s">
        <v>984</v>
      </c>
      <c r="SHO53" s="285" t="s">
        <v>985</v>
      </c>
      <c r="SHP53" s="285" t="s">
        <v>986</v>
      </c>
      <c r="SHQ53" s="294" t="s">
        <v>982</v>
      </c>
      <c r="SHR53" s="294" t="s">
        <v>987</v>
      </c>
      <c r="SHS53" s="284">
        <v>90000000</v>
      </c>
      <c r="SHT53" s="285" t="s">
        <v>150</v>
      </c>
      <c r="SHU53" s="286" t="s">
        <v>933</v>
      </c>
      <c r="SHV53" s="286" t="s">
        <v>984</v>
      </c>
      <c r="SHW53" s="285" t="s">
        <v>985</v>
      </c>
      <c r="SHX53" s="285" t="s">
        <v>986</v>
      </c>
      <c r="SHY53" s="294" t="s">
        <v>982</v>
      </c>
      <c r="SHZ53" s="294" t="s">
        <v>987</v>
      </c>
      <c r="SIA53" s="284">
        <v>90000000</v>
      </c>
      <c r="SIB53" s="285" t="s">
        <v>150</v>
      </c>
      <c r="SIC53" s="286" t="s">
        <v>933</v>
      </c>
      <c r="SID53" s="286" t="s">
        <v>984</v>
      </c>
      <c r="SIE53" s="285" t="s">
        <v>985</v>
      </c>
      <c r="SIF53" s="285" t="s">
        <v>986</v>
      </c>
      <c r="SIG53" s="294" t="s">
        <v>982</v>
      </c>
      <c r="SIH53" s="294" t="s">
        <v>987</v>
      </c>
      <c r="SII53" s="284">
        <v>90000000</v>
      </c>
      <c r="SIJ53" s="285" t="s">
        <v>150</v>
      </c>
      <c r="SIK53" s="286" t="s">
        <v>933</v>
      </c>
      <c r="SIL53" s="286" t="s">
        <v>984</v>
      </c>
      <c r="SIM53" s="285" t="s">
        <v>985</v>
      </c>
      <c r="SIN53" s="285" t="s">
        <v>986</v>
      </c>
      <c r="SIO53" s="294" t="s">
        <v>982</v>
      </c>
      <c r="SIP53" s="294" t="s">
        <v>987</v>
      </c>
      <c r="SIQ53" s="284">
        <v>90000000</v>
      </c>
      <c r="SIR53" s="285" t="s">
        <v>150</v>
      </c>
      <c r="SIS53" s="286" t="s">
        <v>933</v>
      </c>
      <c r="SIT53" s="286" t="s">
        <v>984</v>
      </c>
      <c r="SIU53" s="285" t="s">
        <v>985</v>
      </c>
      <c r="SIV53" s="285" t="s">
        <v>986</v>
      </c>
      <c r="SIW53" s="294" t="s">
        <v>982</v>
      </c>
      <c r="SIX53" s="294" t="s">
        <v>987</v>
      </c>
      <c r="SIY53" s="284">
        <v>90000000</v>
      </c>
      <c r="SIZ53" s="285" t="s">
        <v>150</v>
      </c>
      <c r="SJA53" s="286" t="s">
        <v>933</v>
      </c>
      <c r="SJB53" s="286" t="s">
        <v>984</v>
      </c>
      <c r="SJC53" s="285" t="s">
        <v>985</v>
      </c>
      <c r="SJD53" s="285" t="s">
        <v>986</v>
      </c>
      <c r="SJE53" s="294" t="s">
        <v>982</v>
      </c>
      <c r="SJF53" s="294" t="s">
        <v>987</v>
      </c>
      <c r="SJG53" s="284">
        <v>90000000</v>
      </c>
      <c r="SJH53" s="285" t="s">
        <v>150</v>
      </c>
      <c r="SJI53" s="286" t="s">
        <v>933</v>
      </c>
      <c r="SJJ53" s="286" t="s">
        <v>984</v>
      </c>
      <c r="SJK53" s="285" t="s">
        <v>985</v>
      </c>
      <c r="SJL53" s="285" t="s">
        <v>986</v>
      </c>
      <c r="SJM53" s="294" t="s">
        <v>982</v>
      </c>
      <c r="SJN53" s="294" t="s">
        <v>987</v>
      </c>
      <c r="SJO53" s="284">
        <v>90000000</v>
      </c>
      <c r="SJP53" s="285" t="s">
        <v>150</v>
      </c>
      <c r="SJQ53" s="286" t="s">
        <v>933</v>
      </c>
      <c r="SJR53" s="286" t="s">
        <v>984</v>
      </c>
      <c r="SJS53" s="285" t="s">
        <v>985</v>
      </c>
      <c r="SJT53" s="285" t="s">
        <v>986</v>
      </c>
      <c r="SJU53" s="294" t="s">
        <v>982</v>
      </c>
      <c r="SJV53" s="294" t="s">
        <v>987</v>
      </c>
      <c r="SJW53" s="284">
        <v>90000000</v>
      </c>
      <c r="SJX53" s="285" t="s">
        <v>150</v>
      </c>
      <c r="SJY53" s="286" t="s">
        <v>933</v>
      </c>
      <c r="SJZ53" s="286" t="s">
        <v>984</v>
      </c>
      <c r="SKA53" s="285" t="s">
        <v>985</v>
      </c>
      <c r="SKB53" s="285" t="s">
        <v>986</v>
      </c>
      <c r="SKC53" s="294" t="s">
        <v>982</v>
      </c>
      <c r="SKD53" s="294" t="s">
        <v>987</v>
      </c>
      <c r="SKE53" s="284">
        <v>90000000</v>
      </c>
      <c r="SKF53" s="285" t="s">
        <v>150</v>
      </c>
      <c r="SKG53" s="286" t="s">
        <v>933</v>
      </c>
      <c r="SKH53" s="286" t="s">
        <v>984</v>
      </c>
      <c r="SKI53" s="285" t="s">
        <v>985</v>
      </c>
      <c r="SKJ53" s="285" t="s">
        <v>986</v>
      </c>
      <c r="SKK53" s="294" t="s">
        <v>982</v>
      </c>
      <c r="SKL53" s="294" t="s">
        <v>987</v>
      </c>
      <c r="SKM53" s="284">
        <v>90000000</v>
      </c>
      <c r="SKN53" s="285" t="s">
        <v>150</v>
      </c>
      <c r="SKO53" s="286" t="s">
        <v>933</v>
      </c>
      <c r="SKP53" s="286" t="s">
        <v>984</v>
      </c>
      <c r="SKQ53" s="285" t="s">
        <v>985</v>
      </c>
      <c r="SKR53" s="285" t="s">
        <v>986</v>
      </c>
      <c r="SKS53" s="294" t="s">
        <v>982</v>
      </c>
      <c r="SKT53" s="294" t="s">
        <v>987</v>
      </c>
      <c r="SKU53" s="284">
        <v>90000000</v>
      </c>
      <c r="SKV53" s="285" t="s">
        <v>150</v>
      </c>
      <c r="SKW53" s="286" t="s">
        <v>933</v>
      </c>
      <c r="SKX53" s="286" t="s">
        <v>984</v>
      </c>
      <c r="SKY53" s="285" t="s">
        <v>985</v>
      </c>
      <c r="SKZ53" s="285" t="s">
        <v>986</v>
      </c>
      <c r="SLA53" s="294" t="s">
        <v>982</v>
      </c>
      <c r="SLB53" s="294" t="s">
        <v>987</v>
      </c>
      <c r="SLC53" s="284">
        <v>90000000</v>
      </c>
      <c r="SLD53" s="285" t="s">
        <v>150</v>
      </c>
      <c r="SLE53" s="286" t="s">
        <v>933</v>
      </c>
      <c r="SLF53" s="286" t="s">
        <v>984</v>
      </c>
      <c r="SLG53" s="285" t="s">
        <v>985</v>
      </c>
      <c r="SLH53" s="285" t="s">
        <v>986</v>
      </c>
      <c r="SLI53" s="294" t="s">
        <v>982</v>
      </c>
      <c r="SLJ53" s="294" t="s">
        <v>987</v>
      </c>
      <c r="SLK53" s="284">
        <v>90000000</v>
      </c>
      <c r="SLL53" s="285" t="s">
        <v>150</v>
      </c>
      <c r="SLM53" s="286" t="s">
        <v>933</v>
      </c>
      <c r="SLN53" s="286" t="s">
        <v>984</v>
      </c>
      <c r="SLO53" s="285" t="s">
        <v>985</v>
      </c>
      <c r="SLP53" s="285" t="s">
        <v>986</v>
      </c>
      <c r="SLQ53" s="294" t="s">
        <v>982</v>
      </c>
      <c r="SLR53" s="294" t="s">
        <v>987</v>
      </c>
      <c r="SLS53" s="284">
        <v>90000000</v>
      </c>
      <c r="SLT53" s="285" t="s">
        <v>150</v>
      </c>
      <c r="SLU53" s="286" t="s">
        <v>933</v>
      </c>
      <c r="SLV53" s="286" t="s">
        <v>984</v>
      </c>
      <c r="SLW53" s="285" t="s">
        <v>985</v>
      </c>
      <c r="SLX53" s="285" t="s">
        <v>986</v>
      </c>
      <c r="SLY53" s="294" t="s">
        <v>982</v>
      </c>
      <c r="SLZ53" s="294" t="s">
        <v>987</v>
      </c>
      <c r="SMA53" s="284">
        <v>90000000</v>
      </c>
      <c r="SMB53" s="285" t="s">
        <v>150</v>
      </c>
      <c r="SMC53" s="286" t="s">
        <v>933</v>
      </c>
      <c r="SMD53" s="286" t="s">
        <v>984</v>
      </c>
      <c r="SME53" s="285" t="s">
        <v>985</v>
      </c>
      <c r="SMF53" s="285" t="s">
        <v>986</v>
      </c>
      <c r="SMG53" s="294" t="s">
        <v>982</v>
      </c>
      <c r="SMH53" s="294" t="s">
        <v>987</v>
      </c>
      <c r="SMI53" s="284">
        <v>90000000</v>
      </c>
      <c r="SMJ53" s="285" t="s">
        <v>150</v>
      </c>
      <c r="SMK53" s="286" t="s">
        <v>933</v>
      </c>
      <c r="SML53" s="286" t="s">
        <v>984</v>
      </c>
      <c r="SMM53" s="285" t="s">
        <v>985</v>
      </c>
      <c r="SMN53" s="285" t="s">
        <v>986</v>
      </c>
      <c r="SMO53" s="294" t="s">
        <v>982</v>
      </c>
      <c r="SMP53" s="294" t="s">
        <v>987</v>
      </c>
      <c r="SMQ53" s="284">
        <v>90000000</v>
      </c>
      <c r="SMR53" s="285" t="s">
        <v>150</v>
      </c>
      <c r="SMS53" s="286" t="s">
        <v>933</v>
      </c>
      <c r="SMT53" s="286" t="s">
        <v>984</v>
      </c>
      <c r="SMU53" s="285" t="s">
        <v>985</v>
      </c>
      <c r="SMV53" s="285" t="s">
        <v>986</v>
      </c>
      <c r="SMW53" s="294" t="s">
        <v>982</v>
      </c>
      <c r="SMX53" s="294" t="s">
        <v>987</v>
      </c>
      <c r="SMY53" s="284">
        <v>90000000</v>
      </c>
      <c r="SMZ53" s="285" t="s">
        <v>150</v>
      </c>
      <c r="SNA53" s="286" t="s">
        <v>933</v>
      </c>
      <c r="SNB53" s="286" t="s">
        <v>984</v>
      </c>
      <c r="SNC53" s="285" t="s">
        <v>985</v>
      </c>
      <c r="SND53" s="285" t="s">
        <v>986</v>
      </c>
      <c r="SNE53" s="294" t="s">
        <v>982</v>
      </c>
      <c r="SNF53" s="294" t="s">
        <v>987</v>
      </c>
      <c r="SNG53" s="284">
        <v>90000000</v>
      </c>
      <c r="SNH53" s="285" t="s">
        <v>150</v>
      </c>
      <c r="SNI53" s="286" t="s">
        <v>933</v>
      </c>
      <c r="SNJ53" s="286" t="s">
        <v>984</v>
      </c>
      <c r="SNK53" s="285" t="s">
        <v>985</v>
      </c>
      <c r="SNL53" s="285" t="s">
        <v>986</v>
      </c>
      <c r="SNM53" s="294" t="s">
        <v>982</v>
      </c>
      <c r="SNN53" s="294" t="s">
        <v>987</v>
      </c>
      <c r="SNO53" s="284">
        <v>90000000</v>
      </c>
      <c r="SNP53" s="285" t="s">
        <v>150</v>
      </c>
      <c r="SNQ53" s="286" t="s">
        <v>933</v>
      </c>
      <c r="SNR53" s="286" t="s">
        <v>984</v>
      </c>
      <c r="SNS53" s="285" t="s">
        <v>985</v>
      </c>
      <c r="SNT53" s="285" t="s">
        <v>986</v>
      </c>
      <c r="SNU53" s="294" t="s">
        <v>982</v>
      </c>
      <c r="SNV53" s="294" t="s">
        <v>987</v>
      </c>
      <c r="SNW53" s="284">
        <v>90000000</v>
      </c>
      <c r="SNX53" s="285" t="s">
        <v>150</v>
      </c>
      <c r="SNY53" s="286" t="s">
        <v>933</v>
      </c>
      <c r="SNZ53" s="286" t="s">
        <v>984</v>
      </c>
      <c r="SOA53" s="285" t="s">
        <v>985</v>
      </c>
      <c r="SOB53" s="285" t="s">
        <v>986</v>
      </c>
      <c r="SOC53" s="294" t="s">
        <v>982</v>
      </c>
      <c r="SOD53" s="294" t="s">
        <v>987</v>
      </c>
      <c r="SOE53" s="284">
        <v>90000000</v>
      </c>
      <c r="SOF53" s="285" t="s">
        <v>150</v>
      </c>
      <c r="SOG53" s="286" t="s">
        <v>933</v>
      </c>
      <c r="SOH53" s="286" t="s">
        <v>984</v>
      </c>
      <c r="SOI53" s="285" t="s">
        <v>985</v>
      </c>
      <c r="SOJ53" s="285" t="s">
        <v>986</v>
      </c>
      <c r="SOK53" s="294" t="s">
        <v>982</v>
      </c>
      <c r="SOL53" s="294" t="s">
        <v>987</v>
      </c>
      <c r="SOM53" s="284">
        <v>90000000</v>
      </c>
      <c r="SON53" s="285" t="s">
        <v>150</v>
      </c>
      <c r="SOO53" s="286" t="s">
        <v>933</v>
      </c>
      <c r="SOP53" s="286" t="s">
        <v>984</v>
      </c>
      <c r="SOQ53" s="285" t="s">
        <v>985</v>
      </c>
      <c r="SOR53" s="285" t="s">
        <v>986</v>
      </c>
      <c r="SOS53" s="294" t="s">
        <v>982</v>
      </c>
      <c r="SOT53" s="294" t="s">
        <v>987</v>
      </c>
      <c r="SOU53" s="284">
        <v>90000000</v>
      </c>
      <c r="SOV53" s="285" t="s">
        <v>150</v>
      </c>
      <c r="SOW53" s="286" t="s">
        <v>933</v>
      </c>
      <c r="SOX53" s="286" t="s">
        <v>984</v>
      </c>
      <c r="SOY53" s="285" t="s">
        <v>985</v>
      </c>
      <c r="SOZ53" s="285" t="s">
        <v>986</v>
      </c>
      <c r="SPA53" s="294" t="s">
        <v>982</v>
      </c>
      <c r="SPB53" s="294" t="s">
        <v>987</v>
      </c>
      <c r="SPC53" s="284">
        <v>90000000</v>
      </c>
      <c r="SPD53" s="285" t="s">
        <v>150</v>
      </c>
      <c r="SPE53" s="286" t="s">
        <v>933</v>
      </c>
      <c r="SPF53" s="286" t="s">
        <v>984</v>
      </c>
      <c r="SPG53" s="285" t="s">
        <v>985</v>
      </c>
      <c r="SPH53" s="285" t="s">
        <v>986</v>
      </c>
      <c r="SPI53" s="294" t="s">
        <v>982</v>
      </c>
      <c r="SPJ53" s="294" t="s">
        <v>987</v>
      </c>
      <c r="SPK53" s="284">
        <v>90000000</v>
      </c>
      <c r="SPL53" s="285" t="s">
        <v>150</v>
      </c>
      <c r="SPM53" s="286" t="s">
        <v>933</v>
      </c>
      <c r="SPN53" s="286" t="s">
        <v>984</v>
      </c>
      <c r="SPO53" s="285" t="s">
        <v>985</v>
      </c>
      <c r="SPP53" s="285" t="s">
        <v>986</v>
      </c>
      <c r="SPQ53" s="294" t="s">
        <v>982</v>
      </c>
      <c r="SPR53" s="294" t="s">
        <v>987</v>
      </c>
      <c r="SPS53" s="284">
        <v>90000000</v>
      </c>
      <c r="SPT53" s="285" t="s">
        <v>150</v>
      </c>
      <c r="SPU53" s="286" t="s">
        <v>933</v>
      </c>
      <c r="SPV53" s="286" t="s">
        <v>984</v>
      </c>
      <c r="SPW53" s="285" t="s">
        <v>985</v>
      </c>
      <c r="SPX53" s="285" t="s">
        <v>986</v>
      </c>
      <c r="SPY53" s="294" t="s">
        <v>982</v>
      </c>
      <c r="SPZ53" s="294" t="s">
        <v>987</v>
      </c>
      <c r="SQA53" s="284">
        <v>90000000</v>
      </c>
      <c r="SQB53" s="285" t="s">
        <v>150</v>
      </c>
      <c r="SQC53" s="286" t="s">
        <v>933</v>
      </c>
      <c r="SQD53" s="286" t="s">
        <v>984</v>
      </c>
      <c r="SQE53" s="285" t="s">
        <v>985</v>
      </c>
      <c r="SQF53" s="285" t="s">
        <v>986</v>
      </c>
      <c r="SQG53" s="294" t="s">
        <v>982</v>
      </c>
      <c r="SQH53" s="294" t="s">
        <v>987</v>
      </c>
      <c r="SQI53" s="284">
        <v>90000000</v>
      </c>
      <c r="SQJ53" s="285" t="s">
        <v>150</v>
      </c>
      <c r="SQK53" s="286" t="s">
        <v>933</v>
      </c>
      <c r="SQL53" s="286" t="s">
        <v>984</v>
      </c>
      <c r="SQM53" s="285" t="s">
        <v>985</v>
      </c>
      <c r="SQN53" s="285" t="s">
        <v>986</v>
      </c>
      <c r="SQO53" s="294" t="s">
        <v>982</v>
      </c>
      <c r="SQP53" s="294" t="s">
        <v>987</v>
      </c>
      <c r="SQQ53" s="284">
        <v>90000000</v>
      </c>
      <c r="SQR53" s="285" t="s">
        <v>150</v>
      </c>
      <c r="SQS53" s="286" t="s">
        <v>933</v>
      </c>
      <c r="SQT53" s="286" t="s">
        <v>984</v>
      </c>
      <c r="SQU53" s="285" t="s">
        <v>985</v>
      </c>
      <c r="SQV53" s="285" t="s">
        <v>986</v>
      </c>
      <c r="SQW53" s="294" t="s">
        <v>982</v>
      </c>
      <c r="SQX53" s="294" t="s">
        <v>987</v>
      </c>
      <c r="SQY53" s="284">
        <v>90000000</v>
      </c>
      <c r="SQZ53" s="285" t="s">
        <v>150</v>
      </c>
      <c r="SRA53" s="286" t="s">
        <v>933</v>
      </c>
      <c r="SRB53" s="286" t="s">
        <v>984</v>
      </c>
      <c r="SRC53" s="285" t="s">
        <v>985</v>
      </c>
      <c r="SRD53" s="285" t="s">
        <v>986</v>
      </c>
      <c r="SRE53" s="294" t="s">
        <v>982</v>
      </c>
      <c r="SRF53" s="294" t="s">
        <v>987</v>
      </c>
      <c r="SRG53" s="284">
        <v>90000000</v>
      </c>
      <c r="SRH53" s="285" t="s">
        <v>150</v>
      </c>
      <c r="SRI53" s="286" t="s">
        <v>933</v>
      </c>
      <c r="SRJ53" s="286" t="s">
        <v>984</v>
      </c>
      <c r="SRK53" s="285" t="s">
        <v>985</v>
      </c>
      <c r="SRL53" s="285" t="s">
        <v>986</v>
      </c>
      <c r="SRM53" s="294" t="s">
        <v>982</v>
      </c>
      <c r="SRN53" s="294" t="s">
        <v>987</v>
      </c>
      <c r="SRO53" s="284">
        <v>90000000</v>
      </c>
      <c r="SRP53" s="285" t="s">
        <v>150</v>
      </c>
      <c r="SRQ53" s="286" t="s">
        <v>933</v>
      </c>
      <c r="SRR53" s="286" t="s">
        <v>984</v>
      </c>
      <c r="SRS53" s="285" t="s">
        <v>985</v>
      </c>
      <c r="SRT53" s="285" t="s">
        <v>986</v>
      </c>
      <c r="SRU53" s="294" t="s">
        <v>982</v>
      </c>
      <c r="SRV53" s="294" t="s">
        <v>987</v>
      </c>
      <c r="SRW53" s="284">
        <v>90000000</v>
      </c>
      <c r="SRX53" s="285" t="s">
        <v>150</v>
      </c>
      <c r="SRY53" s="286" t="s">
        <v>933</v>
      </c>
      <c r="SRZ53" s="286" t="s">
        <v>984</v>
      </c>
      <c r="SSA53" s="285" t="s">
        <v>985</v>
      </c>
      <c r="SSB53" s="285" t="s">
        <v>986</v>
      </c>
      <c r="SSC53" s="294" t="s">
        <v>982</v>
      </c>
      <c r="SSD53" s="294" t="s">
        <v>987</v>
      </c>
      <c r="SSE53" s="284">
        <v>90000000</v>
      </c>
      <c r="SSF53" s="285" t="s">
        <v>150</v>
      </c>
      <c r="SSG53" s="286" t="s">
        <v>933</v>
      </c>
      <c r="SSH53" s="286" t="s">
        <v>984</v>
      </c>
      <c r="SSI53" s="285" t="s">
        <v>985</v>
      </c>
      <c r="SSJ53" s="285" t="s">
        <v>986</v>
      </c>
      <c r="SSK53" s="294" t="s">
        <v>982</v>
      </c>
      <c r="SSL53" s="294" t="s">
        <v>987</v>
      </c>
      <c r="SSM53" s="284">
        <v>90000000</v>
      </c>
      <c r="SSN53" s="285" t="s">
        <v>150</v>
      </c>
      <c r="SSO53" s="286" t="s">
        <v>933</v>
      </c>
      <c r="SSP53" s="286" t="s">
        <v>984</v>
      </c>
      <c r="SSQ53" s="285" t="s">
        <v>985</v>
      </c>
      <c r="SSR53" s="285" t="s">
        <v>986</v>
      </c>
      <c r="SSS53" s="294" t="s">
        <v>982</v>
      </c>
      <c r="SST53" s="294" t="s">
        <v>987</v>
      </c>
      <c r="SSU53" s="284">
        <v>90000000</v>
      </c>
      <c r="SSV53" s="285" t="s">
        <v>150</v>
      </c>
      <c r="SSW53" s="286" t="s">
        <v>933</v>
      </c>
      <c r="SSX53" s="286" t="s">
        <v>984</v>
      </c>
      <c r="SSY53" s="285" t="s">
        <v>985</v>
      </c>
      <c r="SSZ53" s="285" t="s">
        <v>986</v>
      </c>
      <c r="STA53" s="294" t="s">
        <v>982</v>
      </c>
      <c r="STB53" s="294" t="s">
        <v>987</v>
      </c>
      <c r="STC53" s="284">
        <v>90000000</v>
      </c>
      <c r="STD53" s="285" t="s">
        <v>150</v>
      </c>
      <c r="STE53" s="286" t="s">
        <v>933</v>
      </c>
      <c r="STF53" s="286" t="s">
        <v>984</v>
      </c>
      <c r="STG53" s="285" t="s">
        <v>985</v>
      </c>
      <c r="STH53" s="285" t="s">
        <v>986</v>
      </c>
      <c r="STI53" s="294" t="s">
        <v>982</v>
      </c>
      <c r="STJ53" s="294" t="s">
        <v>987</v>
      </c>
      <c r="STK53" s="284">
        <v>90000000</v>
      </c>
      <c r="STL53" s="285" t="s">
        <v>150</v>
      </c>
      <c r="STM53" s="286" t="s">
        <v>933</v>
      </c>
      <c r="STN53" s="286" t="s">
        <v>984</v>
      </c>
      <c r="STO53" s="285" t="s">
        <v>985</v>
      </c>
      <c r="STP53" s="285" t="s">
        <v>986</v>
      </c>
      <c r="STQ53" s="294" t="s">
        <v>982</v>
      </c>
      <c r="STR53" s="294" t="s">
        <v>987</v>
      </c>
      <c r="STS53" s="284">
        <v>90000000</v>
      </c>
      <c r="STT53" s="285" t="s">
        <v>150</v>
      </c>
      <c r="STU53" s="286" t="s">
        <v>933</v>
      </c>
      <c r="STV53" s="286" t="s">
        <v>984</v>
      </c>
      <c r="STW53" s="285" t="s">
        <v>985</v>
      </c>
      <c r="STX53" s="285" t="s">
        <v>986</v>
      </c>
      <c r="STY53" s="294" t="s">
        <v>982</v>
      </c>
      <c r="STZ53" s="294" t="s">
        <v>987</v>
      </c>
      <c r="SUA53" s="284">
        <v>90000000</v>
      </c>
      <c r="SUB53" s="285" t="s">
        <v>150</v>
      </c>
      <c r="SUC53" s="286" t="s">
        <v>933</v>
      </c>
      <c r="SUD53" s="286" t="s">
        <v>984</v>
      </c>
      <c r="SUE53" s="285" t="s">
        <v>985</v>
      </c>
      <c r="SUF53" s="285" t="s">
        <v>986</v>
      </c>
      <c r="SUG53" s="294" t="s">
        <v>982</v>
      </c>
      <c r="SUH53" s="294" t="s">
        <v>987</v>
      </c>
      <c r="SUI53" s="284">
        <v>90000000</v>
      </c>
      <c r="SUJ53" s="285" t="s">
        <v>150</v>
      </c>
      <c r="SUK53" s="286" t="s">
        <v>933</v>
      </c>
      <c r="SUL53" s="286" t="s">
        <v>984</v>
      </c>
      <c r="SUM53" s="285" t="s">
        <v>985</v>
      </c>
      <c r="SUN53" s="285" t="s">
        <v>986</v>
      </c>
      <c r="SUO53" s="294" t="s">
        <v>982</v>
      </c>
      <c r="SUP53" s="294" t="s">
        <v>987</v>
      </c>
      <c r="SUQ53" s="284">
        <v>90000000</v>
      </c>
      <c r="SUR53" s="285" t="s">
        <v>150</v>
      </c>
      <c r="SUS53" s="286" t="s">
        <v>933</v>
      </c>
      <c r="SUT53" s="286" t="s">
        <v>984</v>
      </c>
      <c r="SUU53" s="285" t="s">
        <v>985</v>
      </c>
      <c r="SUV53" s="285" t="s">
        <v>986</v>
      </c>
      <c r="SUW53" s="294" t="s">
        <v>982</v>
      </c>
      <c r="SUX53" s="294" t="s">
        <v>987</v>
      </c>
      <c r="SUY53" s="284">
        <v>90000000</v>
      </c>
      <c r="SUZ53" s="285" t="s">
        <v>150</v>
      </c>
      <c r="SVA53" s="286" t="s">
        <v>933</v>
      </c>
      <c r="SVB53" s="286" t="s">
        <v>984</v>
      </c>
      <c r="SVC53" s="285" t="s">
        <v>985</v>
      </c>
      <c r="SVD53" s="285" t="s">
        <v>986</v>
      </c>
      <c r="SVE53" s="294" t="s">
        <v>982</v>
      </c>
      <c r="SVF53" s="294" t="s">
        <v>987</v>
      </c>
      <c r="SVG53" s="284">
        <v>90000000</v>
      </c>
      <c r="SVH53" s="285" t="s">
        <v>150</v>
      </c>
      <c r="SVI53" s="286" t="s">
        <v>933</v>
      </c>
      <c r="SVJ53" s="286" t="s">
        <v>984</v>
      </c>
      <c r="SVK53" s="285" t="s">
        <v>985</v>
      </c>
      <c r="SVL53" s="285" t="s">
        <v>986</v>
      </c>
      <c r="SVM53" s="294" t="s">
        <v>982</v>
      </c>
      <c r="SVN53" s="294" t="s">
        <v>987</v>
      </c>
      <c r="SVO53" s="284">
        <v>90000000</v>
      </c>
      <c r="SVP53" s="285" t="s">
        <v>150</v>
      </c>
      <c r="SVQ53" s="286" t="s">
        <v>933</v>
      </c>
      <c r="SVR53" s="286" t="s">
        <v>984</v>
      </c>
      <c r="SVS53" s="285" t="s">
        <v>985</v>
      </c>
      <c r="SVT53" s="285" t="s">
        <v>986</v>
      </c>
      <c r="SVU53" s="294" t="s">
        <v>982</v>
      </c>
      <c r="SVV53" s="294" t="s">
        <v>987</v>
      </c>
      <c r="SVW53" s="284">
        <v>90000000</v>
      </c>
      <c r="SVX53" s="285" t="s">
        <v>150</v>
      </c>
      <c r="SVY53" s="286" t="s">
        <v>933</v>
      </c>
      <c r="SVZ53" s="286" t="s">
        <v>984</v>
      </c>
      <c r="SWA53" s="285" t="s">
        <v>985</v>
      </c>
      <c r="SWB53" s="285" t="s">
        <v>986</v>
      </c>
      <c r="SWC53" s="294" t="s">
        <v>982</v>
      </c>
      <c r="SWD53" s="294" t="s">
        <v>987</v>
      </c>
      <c r="SWE53" s="284">
        <v>90000000</v>
      </c>
      <c r="SWF53" s="285" t="s">
        <v>150</v>
      </c>
      <c r="SWG53" s="286" t="s">
        <v>933</v>
      </c>
      <c r="SWH53" s="286" t="s">
        <v>984</v>
      </c>
      <c r="SWI53" s="285" t="s">
        <v>985</v>
      </c>
      <c r="SWJ53" s="285" t="s">
        <v>986</v>
      </c>
      <c r="SWK53" s="294" t="s">
        <v>982</v>
      </c>
      <c r="SWL53" s="294" t="s">
        <v>987</v>
      </c>
      <c r="SWM53" s="284">
        <v>90000000</v>
      </c>
      <c r="SWN53" s="285" t="s">
        <v>150</v>
      </c>
      <c r="SWO53" s="286" t="s">
        <v>933</v>
      </c>
      <c r="SWP53" s="286" t="s">
        <v>984</v>
      </c>
      <c r="SWQ53" s="285" t="s">
        <v>985</v>
      </c>
      <c r="SWR53" s="285" t="s">
        <v>986</v>
      </c>
      <c r="SWS53" s="294" t="s">
        <v>982</v>
      </c>
      <c r="SWT53" s="294" t="s">
        <v>987</v>
      </c>
      <c r="SWU53" s="284">
        <v>90000000</v>
      </c>
      <c r="SWV53" s="285" t="s">
        <v>150</v>
      </c>
      <c r="SWW53" s="286" t="s">
        <v>933</v>
      </c>
      <c r="SWX53" s="286" t="s">
        <v>984</v>
      </c>
      <c r="SWY53" s="285" t="s">
        <v>985</v>
      </c>
      <c r="SWZ53" s="285" t="s">
        <v>986</v>
      </c>
      <c r="SXA53" s="294" t="s">
        <v>982</v>
      </c>
      <c r="SXB53" s="294" t="s">
        <v>987</v>
      </c>
      <c r="SXC53" s="284">
        <v>90000000</v>
      </c>
      <c r="SXD53" s="285" t="s">
        <v>150</v>
      </c>
      <c r="SXE53" s="286" t="s">
        <v>933</v>
      </c>
      <c r="SXF53" s="286" t="s">
        <v>984</v>
      </c>
      <c r="SXG53" s="285" t="s">
        <v>985</v>
      </c>
      <c r="SXH53" s="285" t="s">
        <v>986</v>
      </c>
      <c r="SXI53" s="294" t="s">
        <v>982</v>
      </c>
      <c r="SXJ53" s="294" t="s">
        <v>987</v>
      </c>
      <c r="SXK53" s="284">
        <v>90000000</v>
      </c>
      <c r="SXL53" s="285" t="s">
        <v>150</v>
      </c>
      <c r="SXM53" s="286" t="s">
        <v>933</v>
      </c>
      <c r="SXN53" s="286" t="s">
        <v>984</v>
      </c>
      <c r="SXO53" s="285" t="s">
        <v>985</v>
      </c>
      <c r="SXP53" s="285" t="s">
        <v>986</v>
      </c>
      <c r="SXQ53" s="294" t="s">
        <v>982</v>
      </c>
      <c r="SXR53" s="294" t="s">
        <v>987</v>
      </c>
      <c r="SXS53" s="284">
        <v>90000000</v>
      </c>
      <c r="SXT53" s="285" t="s">
        <v>150</v>
      </c>
      <c r="SXU53" s="286" t="s">
        <v>933</v>
      </c>
      <c r="SXV53" s="286" t="s">
        <v>984</v>
      </c>
      <c r="SXW53" s="285" t="s">
        <v>985</v>
      </c>
      <c r="SXX53" s="285" t="s">
        <v>986</v>
      </c>
      <c r="SXY53" s="294" t="s">
        <v>982</v>
      </c>
      <c r="SXZ53" s="294" t="s">
        <v>987</v>
      </c>
      <c r="SYA53" s="284">
        <v>90000000</v>
      </c>
      <c r="SYB53" s="285" t="s">
        <v>150</v>
      </c>
      <c r="SYC53" s="286" t="s">
        <v>933</v>
      </c>
      <c r="SYD53" s="286" t="s">
        <v>984</v>
      </c>
      <c r="SYE53" s="285" t="s">
        <v>985</v>
      </c>
      <c r="SYF53" s="285" t="s">
        <v>986</v>
      </c>
      <c r="SYG53" s="294" t="s">
        <v>982</v>
      </c>
      <c r="SYH53" s="294" t="s">
        <v>987</v>
      </c>
      <c r="SYI53" s="284">
        <v>90000000</v>
      </c>
      <c r="SYJ53" s="285" t="s">
        <v>150</v>
      </c>
      <c r="SYK53" s="286" t="s">
        <v>933</v>
      </c>
      <c r="SYL53" s="286" t="s">
        <v>984</v>
      </c>
      <c r="SYM53" s="285" t="s">
        <v>985</v>
      </c>
      <c r="SYN53" s="285" t="s">
        <v>986</v>
      </c>
      <c r="SYO53" s="294" t="s">
        <v>982</v>
      </c>
      <c r="SYP53" s="294" t="s">
        <v>987</v>
      </c>
      <c r="SYQ53" s="284">
        <v>90000000</v>
      </c>
      <c r="SYR53" s="285" t="s">
        <v>150</v>
      </c>
      <c r="SYS53" s="286" t="s">
        <v>933</v>
      </c>
      <c r="SYT53" s="286" t="s">
        <v>984</v>
      </c>
      <c r="SYU53" s="285" t="s">
        <v>985</v>
      </c>
      <c r="SYV53" s="285" t="s">
        <v>986</v>
      </c>
      <c r="SYW53" s="294" t="s">
        <v>982</v>
      </c>
      <c r="SYX53" s="294" t="s">
        <v>987</v>
      </c>
      <c r="SYY53" s="284">
        <v>90000000</v>
      </c>
      <c r="SYZ53" s="285" t="s">
        <v>150</v>
      </c>
      <c r="SZA53" s="286" t="s">
        <v>933</v>
      </c>
      <c r="SZB53" s="286" t="s">
        <v>984</v>
      </c>
      <c r="SZC53" s="285" t="s">
        <v>985</v>
      </c>
      <c r="SZD53" s="285" t="s">
        <v>986</v>
      </c>
      <c r="SZE53" s="294" t="s">
        <v>982</v>
      </c>
      <c r="SZF53" s="294" t="s">
        <v>987</v>
      </c>
      <c r="SZG53" s="284">
        <v>90000000</v>
      </c>
      <c r="SZH53" s="285" t="s">
        <v>150</v>
      </c>
      <c r="SZI53" s="286" t="s">
        <v>933</v>
      </c>
      <c r="SZJ53" s="286" t="s">
        <v>984</v>
      </c>
      <c r="SZK53" s="285" t="s">
        <v>985</v>
      </c>
      <c r="SZL53" s="285" t="s">
        <v>986</v>
      </c>
      <c r="SZM53" s="294" t="s">
        <v>982</v>
      </c>
      <c r="SZN53" s="294" t="s">
        <v>987</v>
      </c>
      <c r="SZO53" s="284">
        <v>90000000</v>
      </c>
      <c r="SZP53" s="285" t="s">
        <v>150</v>
      </c>
      <c r="SZQ53" s="286" t="s">
        <v>933</v>
      </c>
      <c r="SZR53" s="286" t="s">
        <v>984</v>
      </c>
      <c r="SZS53" s="285" t="s">
        <v>985</v>
      </c>
      <c r="SZT53" s="285" t="s">
        <v>986</v>
      </c>
      <c r="SZU53" s="294" t="s">
        <v>982</v>
      </c>
      <c r="SZV53" s="294" t="s">
        <v>987</v>
      </c>
      <c r="SZW53" s="284">
        <v>90000000</v>
      </c>
      <c r="SZX53" s="285" t="s">
        <v>150</v>
      </c>
      <c r="SZY53" s="286" t="s">
        <v>933</v>
      </c>
      <c r="SZZ53" s="286" t="s">
        <v>984</v>
      </c>
      <c r="TAA53" s="285" t="s">
        <v>985</v>
      </c>
      <c r="TAB53" s="285" t="s">
        <v>986</v>
      </c>
      <c r="TAC53" s="294" t="s">
        <v>982</v>
      </c>
      <c r="TAD53" s="294" t="s">
        <v>987</v>
      </c>
      <c r="TAE53" s="284">
        <v>90000000</v>
      </c>
      <c r="TAF53" s="285" t="s">
        <v>150</v>
      </c>
      <c r="TAG53" s="286" t="s">
        <v>933</v>
      </c>
      <c r="TAH53" s="286" t="s">
        <v>984</v>
      </c>
      <c r="TAI53" s="285" t="s">
        <v>985</v>
      </c>
      <c r="TAJ53" s="285" t="s">
        <v>986</v>
      </c>
      <c r="TAK53" s="294" t="s">
        <v>982</v>
      </c>
      <c r="TAL53" s="294" t="s">
        <v>987</v>
      </c>
      <c r="TAM53" s="284">
        <v>90000000</v>
      </c>
      <c r="TAN53" s="285" t="s">
        <v>150</v>
      </c>
      <c r="TAO53" s="286" t="s">
        <v>933</v>
      </c>
      <c r="TAP53" s="286" t="s">
        <v>984</v>
      </c>
      <c r="TAQ53" s="285" t="s">
        <v>985</v>
      </c>
      <c r="TAR53" s="285" t="s">
        <v>986</v>
      </c>
      <c r="TAS53" s="294" t="s">
        <v>982</v>
      </c>
      <c r="TAT53" s="294" t="s">
        <v>987</v>
      </c>
      <c r="TAU53" s="284">
        <v>90000000</v>
      </c>
      <c r="TAV53" s="285" t="s">
        <v>150</v>
      </c>
      <c r="TAW53" s="286" t="s">
        <v>933</v>
      </c>
      <c r="TAX53" s="286" t="s">
        <v>984</v>
      </c>
      <c r="TAY53" s="285" t="s">
        <v>985</v>
      </c>
      <c r="TAZ53" s="285" t="s">
        <v>986</v>
      </c>
      <c r="TBA53" s="294" t="s">
        <v>982</v>
      </c>
      <c r="TBB53" s="294" t="s">
        <v>987</v>
      </c>
      <c r="TBC53" s="284">
        <v>90000000</v>
      </c>
      <c r="TBD53" s="285" t="s">
        <v>150</v>
      </c>
      <c r="TBE53" s="286" t="s">
        <v>933</v>
      </c>
      <c r="TBF53" s="286" t="s">
        <v>984</v>
      </c>
      <c r="TBG53" s="285" t="s">
        <v>985</v>
      </c>
      <c r="TBH53" s="285" t="s">
        <v>986</v>
      </c>
      <c r="TBI53" s="294" t="s">
        <v>982</v>
      </c>
      <c r="TBJ53" s="294" t="s">
        <v>987</v>
      </c>
      <c r="TBK53" s="284">
        <v>90000000</v>
      </c>
      <c r="TBL53" s="285" t="s">
        <v>150</v>
      </c>
      <c r="TBM53" s="286" t="s">
        <v>933</v>
      </c>
      <c r="TBN53" s="286" t="s">
        <v>984</v>
      </c>
      <c r="TBO53" s="285" t="s">
        <v>985</v>
      </c>
      <c r="TBP53" s="285" t="s">
        <v>986</v>
      </c>
      <c r="TBQ53" s="294" t="s">
        <v>982</v>
      </c>
      <c r="TBR53" s="294" t="s">
        <v>987</v>
      </c>
      <c r="TBS53" s="284">
        <v>90000000</v>
      </c>
      <c r="TBT53" s="285" t="s">
        <v>150</v>
      </c>
      <c r="TBU53" s="286" t="s">
        <v>933</v>
      </c>
      <c r="TBV53" s="286" t="s">
        <v>984</v>
      </c>
      <c r="TBW53" s="285" t="s">
        <v>985</v>
      </c>
      <c r="TBX53" s="285" t="s">
        <v>986</v>
      </c>
      <c r="TBY53" s="294" t="s">
        <v>982</v>
      </c>
      <c r="TBZ53" s="294" t="s">
        <v>987</v>
      </c>
      <c r="TCA53" s="284">
        <v>90000000</v>
      </c>
      <c r="TCB53" s="285" t="s">
        <v>150</v>
      </c>
      <c r="TCC53" s="286" t="s">
        <v>933</v>
      </c>
      <c r="TCD53" s="286" t="s">
        <v>984</v>
      </c>
      <c r="TCE53" s="285" t="s">
        <v>985</v>
      </c>
      <c r="TCF53" s="285" t="s">
        <v>986</v>
      </c>
      <c r="TCG53" s="294" t="s">
        <v>982</v>
      </c>
      <c r="TCH53" s="294" t="s">
        <v>987</v>
      </c>
      <c r="TCI53" s="284">
        <v>90000000</v>
      </c>
      <c r="TCJ53" s="285" t="s">
        <v>150</v>
      </c>
      <c r="TCK53" s="286" t="s">
        <v>933</v>
      </c>
      <c r="TCL53" s="286" t="s">
        <v>984</v>
      </c>
      <c r="TCM53" s="285" t="s">
        <v>985</v>
      </c>
      <c r="TCN53" s="285" t="s">
        <v>986</v>
      </c>
      <c r="TCO53" s="294" t="s">
        <v>982</v>
      </c>
      <c r="TCP53" s="294" t="s">
        <v>987</v>
      </c>
      <c r="TCQ53" s="284">
        <v>90000000</v>
      </c>
      <c r="TCR53" s="285" t="s">
        <v>150</v>
      </c>
      <c r="TCS53" s="286" t="s">
        <v>933</v>
      </c>
      <c r="TCT53" s="286" t="s">
        <v>984</v>
      </c>
      <c r="TCU53" s="285" t="s">
        <v>985</v>
      </c>
      <c r="TCV53" s="285" t="s">
        <v>986</v>
      </c>
      <c r="TCW53" s="294" t="s">
        <v>982</v>
      </c>
      <c r="TCX53" s="294" t="s">
        <v>987</v>
      </c>
      <c r="TCY53" s="284">
        <v>90000000</v>
      </c>
      <c r="TCZ53" s="285" t="s">
        <v>150</v>
      </c>
      <c r="TDA53" s="286" t="s">
        <v>933</v>
      </c>
      <c r="TDB53" s="286" t="s">
        <v>984</v>
      </c>
      <c r="TDC53" s="285" t="s">
        <v>985</v>
      </c>
      <c r="TDD53" s="285" t="s">
        <v>986</v>
      </c>
      <c r="TDE53" s="294" t="s">
        <v>982</v>
      </c>
      <c r="TDF53" s="294" t="s">
        <v>987</v>
      </c>
      <c r="TDG53" s="284">
        <v>90000000</v>
      </c>
      <c r="TDH53" s="285" t="s">
        <v>150</v>
      </c>
      <c r="TDI53" s="286" t="s">
        <v>933</v>
      </c>
      <c r="TDJ53" s="286" t="s">
        <v>984</v>
      </c>
      <c r="TDK53" s="285" t="s">
        <v>985</v>
      </c>
      <c r="TDL53" s="285" t="s">
        <v>986</v>
      </c>
      <c r="TDM53" s="294" t="s">
        <v>982</v>
      </c>
      <c r="TDN53" s="294" t="s">
        <v>987</v>
      </c>
      <c r="TDO53" s="284">
        <v>90000000</v>
      </c>
      <c r="TDP53" s="285" t="s">
        <v>150</v>
      </c>
      <c r="TDQ53" s="286" t="s">
        <v>933</v>
      </c>
      <c r="TDR53" s="286" t="s">
        <v>984</v>
      </c>
      <c r="TDS53" s="285" t="s">
        <v>985</v>
      </c>
      <c r="TDT53" s="285" t="s">
        <v>986</v>
      </c>
      <c r="TDU53" s="294" t="s">
        <v>982</v>
      </c>
      <c r="TDV53" s="294" t="s">
        <v>987</v>
      </c>
      <c r="TDW53" s="284">
        <v>90000000</v>
      </c>
      <c r="TDX53" s="285" t="s">
        <v>150</v>
      </c>
      <c r="TDY53" s="286" t="s">
        <v>933</v>
      </c>
      <c r="TDZ53" s="286" t="s">
        <v>984</v>
      </c>
      <c r="TEA53" s="285" t="s">
        <v>985</v>
      </c>
      <c r="TEB53" s="285" t="s">
        <v>986</v>
      </c>
      <c r="TEC53" s="294" t="s">
        <v>982</v>
      </c>
      <c r="TED53" s="294" t="s">
        <v>987</v>
      </c>
      <c r="TEE53" s="284">
        <v>90000000</v>
      </c>
      <c r="TEF53" s="285" t="s">
        <v>150</v>
      </c>
      <c r="TEG53" s="286" t="s">
        <v>933</v>
      </c>
      <c r="TEH53" s="286" t="s">
        <v>984</v>
      </c>
      <c r="TEI53" s="285" t="s">
        <v>985</v>
      </c>
      <c r="TEJ53" s="285" t="s">
        <v>986</v>
      </c>
      <c r="TEK53" s="294" t="s">
        <v>982</v>
      </c>
      <c r="TEL53" s="294" t="s">
        <v>987</v>
      </c>
      <c r="TEM53" s="284">
        <v>90000000</v>
      </c>
      <c r="TEN53" s="285" t="s">
        <v>150</v>
      </c>
      <c r="TEO53" s="286" t="s">
        <v>933</v>
      </c>
      <c r="TEP53" s="286" t="s">
        <v>984</v>
      </c>
      <c r="TEQ53" s="285" t="s">
        <v>985</v>
      </c>
      <c r="TER53" s="285" t="s">
        <v>986</v>
      </c>
      <c r="TES53" s="294" t="s">
        <v>982</v>
      </c>
      <c r="TET53" s="294" t="s">
        <v>987</v>
      </c>
      <c r="TEU53" s="284">
        <v>90000000</v>
      </c>
      <c r="TEV53" s="285" t="s">
        <v>150</v>
      </c>
      <c r="TEW53" s="286" t="s">
        <v>933</v>
      </c>
      <c r="TEX53" s="286" t="s">
        <v>984</v>
      </c>
      <c r="TEY53" s="285" t="s">
        <v>985</v>
      </c>
      <c r="TEZ53" s="285" t="s">
        <v>986</v>
      </c>
      <c r="TFA53" s="294" t="s">
        <v>982</v>
      </c>
      <c r="TFB53" s="294" t="s">
        <v>987</v>
      </c>
      <c r="TFC53" s="284">
        <v>90000000</v>
      </c>
      <c r="TFD53" s="285" t="s">
        <v>150</v>
      </c>
      <c r="TFE53" s="286" t="s">
        <v>933</v>
      </c>
      <c r="TFF53" s="286" t="s">
        <v>984</v>
      </c>
      <c r="TFG53" s="285" t="s">
        <v>985</v>
      </c>
      <c r="TFH53" s="285" t="s">
        <v>986</v>
      </c>
      <c r="TFI53" s="294" t="s">
        <v>982</v>
      </c>
      <c r="TFJ53" s="294" t="s">
        <v>987</v>
      </c>
      <c r="TFK53" s="284">
        <v>90000000</v>
      </c>
      <c r="TFL53" s="285" t="s">
        <v>150</v>
      </c>
      <c r="TFM53" s="286" t="s">
        <v>933</v>
      </c>
      <c r="TFN53" s="286" t="s">
        <v>984</v>
      </c>
      <c r="TFO53" s="285" t="s">
        <v>985</v>
      </c>
      <c r="TFP53" s="285" t="s">
        <v>986</v>
      </c>
      <c r="TFQ53" s="294" t="s">
        <v>982</v>
      </c>
      <c r="TFR53" s="294" t="s">
        <v>987</v>
      </c>
      <c r="TFS53" s="284">
        <v>90000000</v>
      </c>
      <c r="TFT53" s="285" t="s">
        <v>150</v>
      </c>
      <c r="TFU53" s="286" t="s">
        <v>933</v>
      </c>
      <c r="TFV53" s="286" t="s">
        <v>984</v>
      </c>
      <c r="TFW53" s="285" t="s">
        <v>985</v>
      </c>
      <c r="TFX53" s="285" t="s">
        <v>986</v>
      </c>
      <c r="TFY53" s="294" t="s">
        <v>982</v>
      </c>
      <c r="TFZ53" s="294" t="s">
        <v>987</v>
      </c>
      <c r="TGA53" s="284">
        <v>90000000</v>
      </c>
      <c r="TGB53" s="285" t="s">
        <v>150</v>
      </c>
      <c r="TGC53" s="286" t="s">
        <v>933</v>
      </c>
      <c r="TGD53" s="286" t="s">
        <v>984</v>
      </c>
      <c r="TGE53" s="285" t="s">
        <v>985</v>
      </c>
      <c r="TGF53" s="285" t="s">
        <v>986</v>
      </c>
      <c r="TGG53" s="294" t="s">
        <v>982</v>
      </c>
      <c r="TGH53" s="294" t="s">
        <v>987</v>
      </c>
      <c r="TGI53" s="284">
        <v>90000000</v>
      </c>
      <c r="TGJ53" s="285" t="s">
        <v>150</v>
      </c>
      <c r="TGK53" s="286" t="s">
        <v>933</v>
      </c>
      <c r="TGL53" s="286" t="s">
        <v>984</v>
      </c>
      <c r="TGM53" s="285" t="s">
        <v>985</v>
      </c>
      <c r="TGN53" s="285" t="s">
        <v>986</v>
      </c>
      <c r="TGO53" s="294" t="s">
        <v>982</v>
      </c>
      <c r="TGP53" s="294" t="s">
        <v>987</v>
      </c>
      <c r="TGQ53" s="284">
        <v>90000000</v>
      </c>
      <c r="TGR53" s="285" t="s">
        <v>150</v>
      </c>
      <c r="TGS53" s="286" t="s">
        <v>933</v>
      </c>
      <c r="TGT53" s="286" t="s">
        <v>984</v>
      </c>
      <c r="TGU53" s="285" t="s">
        <v>985</v>
      </c>
      <c r="TGV53" s="285" t="s">
        <v>986</v>
      </c>
      <c r="TGW53" s="294" t="s">
        <v>982</v>
      </c>
      <c r="TGX53" s="294" t="s">
        <v>987</v>
      </c>
      <c r="TGY53" s="284">
        <v>90000000</v>
      </c>
      <c r="TGZ53" s="285" t="s">
        <v>150</v>
      </c>
      <c r="THA53" s="286" t="s">
        <v>933</v>
      </c>
      <c r="THB53" s="286" t="s">
        <v>984</v>
      </c>
      <c r="THC53" s="285" t="s">
        <v>985</v>
      </c>
      <c r="THD53" s="285" t="s">
        <v>986</v>
      </c>
      <c r="THE53" s="294" t="s">
        <v>982</v>
      </c>
      <c r="THF53" s="294" t="s">
        <v>987</v>
      </c>
      <c r="THG53" s="284">
        <v>90000000</v>
      </c>
      <c r="THH53" s="285" t="s">
        <v>150</v>
      </c>
      <c r="THI53" s="286" t="s">
        <v>933</v>
      </c>
      <c r="THJ53" s="286" t="s">
        <v>984</v>
      </c>
      <c r="THK53" s="285" t="s">
        <v>985</v>
      </c>
      <c r="THL53" s="285" t="s">
        <v>986</v>
      </c>
      <c r="THM53" s="294" t="s">
        <v>982</v>
      </c>
      <c r="THN53" s="294" t="s">
        <v>987</v>
      </c>
      <c r="THO53" s="284">
        <v>90000000</v>
      </c>
      <c r="THP53" s="285" t="s">
        <v>150</v>
      </c>
      <c r="THQ53" s="286" t="s">
        <v>933</v>
      </c>
      <c r="THR53" s="286" t="s">
        <v>984</v>
      </c>
      <c r="THS53" s="285" t="s">
        <v>985</v>
      </c>
      <c r="THT53" s="285" t="s">
        <v>986</v>
      </c>
      <c r="THU53" s="294" t="s">
        <v>982</v>
      </c>
      <c r="THV53" s="294" t="s">
        <v>987</v>
      </c>
      <c r="THW53" s="284">
        <v>90000000</v>
      </c>
      <c r="THX53" s="285" t="s">
        <v>150</v>
      </c>
      <c r="THY53" s="286" t="s">
        <v>933</v>
      </c>
      <c r="THZ53" s="286" t="s">
        <v>984</v>
      </c>
      <c r="TIA53" s="285" t="s">
        <v>985</v>
      </c>
      <c r="TIB53" s="285" t="s">
        <v>986</v>
      </c>
      <c r="TIC53" s="294" t="s">
        <v>982</v>
      </c>
      <c r="TID53" s="294" t="s">
        <v>987</v>
      </c>
      <c r="TIE53" s="284">
        <v>90000000</v>
      </c>
      <c r="TIF53" s="285" t="s">
        <v>150</v>
      </c>
      <c r="TIG53" s="286" t="s">
        <v>933</v>
      </c>
      <c r="TIH53" s="286" t="s">
        <v>984</v>
      </c>
      <c r="TII53" s="285" t="s">
        <v>985</v>
      </c>
      <c r="TIJ53" s="285" t="s">
        <v>986</v>
      </c>
      <c r="TIK53" s="294" t="s">
        <v>982</v>
      </c>
      <c r="TIL53" s="294" t="s">
        <v>987</v>
      </c>
      <c r="TIM53" s="284">
        <v>90000000</v>
      </c>
      <c r="TIN53" s="285" t="s">
        <v>150</v>
      </c>
      <c r="TIO53" s="286" t="s">
        <v>933</v>
      </c>
      <c r="TIP53" s="286" t="s">
        <v>984</v>
      </c>
      <c r="TIQ53" s="285" t="s">
        <v>985</v>
      </c>
      <c r="TIR53" s="285" t="s">
        <v>986</v>
      </c>
      <c r="TIS53" s="294" t="s">
        <v>982</v>
      </c>
      <c r="TIT53" s="294" t="s">
        <v>987</v>
      </c>
      <c r="TIU53" s="284">
        <v>90000000</v>
      </c>
      <c r="TIV53" s="285" t="s">
        <v>150</v>
      </c>
      <c r="TIW53" s="286" t="s">
        <v>933</v>
      </c>
      <c r="TIX53" s="286" t="s">
        <v>984</v>
      </c>
      <c r="TIY53" s="285" t="s">
        <v>985</v>
      </c>
      <c r="TIZ53" s="285" t="s">
        <v>986</v>
      </c>
      <c r="TJA53" s="294" t="s">
        <v>982</v>
      </c>
      <c r="TJB53" s="294" t="s">
        <v>987</v>
      </c>
      <c r="TJC53" s="284">
        <v>90000000</v>
      </c>
      <c r="TJD53" s="285" t="s">
        <v>150</v>
      </c>
      <c r="TJE53" s="286" t="s">
        <v>933</v>
      </c>
      <c r="TJF53" s="286" t="s">
        <v>984</v>
      </c>
      <c r="TJG53" s="285" t="s">
        <v>985</v>
      </c>
      <c r="TJH53" s="285" t="s">
        <v>986</v>
      </c>
      <c r="TJI53" s="294" t="s">
        <v>982</v>
      </c>
      <c r="TJJ53" s="294" t="s">
        <v>987</v>
      </c>
      <c r="TJK53" s="284">
        <v>90000000</v>
      </c>
      <c r="TJL53" s="285" t="s">
        <v>150</v>
      </c>
      <c r="TJM53" s="286" t="s">
        <v>933</v>
      </c>
      <c r="TJN53" s="286" t="s">
        <v>984</v>
      </c>
      <c r="TJO53" s="285" t="s">
        <v>985</v>
      </c>
      <c r="TJP53" s="285" t="s">
        <v>986</v>
      </c>
      <c r="TJQ53" s="294" t="s">
        <v>982</v>
      </c>
      <c r="TJR53" s="294" t="s">
        <v>987</v>
      </c>
      <c r="TJS53" s="284">
        <v>90000000</v>
      </c>
      <c r="TJT53" s="285" t="s">
        <v>150</v>
      </c>
      <c r="TJU53" s="286" t="s">
        <v>933</v>
      </c>
      <c r="TJV53" s="286" t="s">
        <v>984</v>
      </c>
      <c r="TJW53" s="285" t="s">
        <v>985</v>
      </c>
      <c r="TJX53" s="285" t="s">
        <v>986</v>
      </c>
      <c r="TJY53" s="294" t="s">
        <v>982</v>
      </c>
      <c r="TJZ53" s="294" t="s">
        <v>987</v>
      </c>
      <c r="TKA53" s="284">
        <v>90000000</v>
      </c>
      <c r="TKB53" s="285" t="s">
        <v>150</v>
      </c>
      <c r="TKC53" s="286" t="s">
        <v>933</v>
      </c>
      <c r="TKD53" s="286" t="s">
        <v>984</v>
      </c>
      <c r="TKE53" s="285" t="s">
        <v>985</v>
      </c>
      <c r="TKF53" s="285" t="s">
        <v>986</v>
      </c>
      <c r="TKG53" s="294" t="s">
        <v>982</v>
      </c>
      <c r="TKH53" s="294" t="s">
        <v>987</v>
      </c>
      <c r="TKI53" s="284">
        <v>90000000</v>
      </c>
      <c r="TKJ53" s="285" t="s">
        <v>150</v>
      </c>
      <c r="TKK53" s="286" t="s">
        <v>933</v>
      </c>
      <c r="TKL53" s="286" t="s">
        <v>984</v>
      </c>
      <c r="TKM53" s="285" t="s">
        <v>985</v>
      </c>
      <c r="TKN53" s="285" t="s">
        <v>986</v>
      </c>
      <c r="TKO53" s="294" t="s">
        <v>982</v>
      </c>
      <c r="TKP53" s="294" t="s">
        <v>987</v>
      </c>
      <c r="TKQ53" s="284">
        <v>90000000</v>
      </c>
      <c r="TKR53" s="285" t="s">
        <v>150</v>
      </c>
      <c r="TKS53" s="286" t="s">
        <v>933</v>
      </c>
      <c r="TKT53" s="286" t="s">
        <v>984</v>
      </c>
      <c r="TKU53" s="285" t="s">
        <v>985</v>
      </c>
      <c r="TKV53" s="285" t="s">
        <v>986</v>
      </c>
      <c r="TKW53" s="294" t="s">
        <v>982</v>
      </c>
      <c r="TKX53" s="294" t="s">
        <v>987</v>
      </c>
      <c r="TKY53" s="284">
        <v>90000000</v>
      </c>
      <c r="TKZ53" s="285" t="s">
        <v>150</v>
      </c>
      <c r="TLA53" s="286" t="s">
        <v>933</v>
      </c>
      <c r="TLB53" s="286" t="s">
        <v>984</v>
      </c>
      <c r="TLC53" s="285" t="s">
        <v>985</v>
      </c>
      <c r="TLD53" s="285" t="s">
        <v>986</v>
      </c>
      <c r="TLE53" s="294" t="s">
        <v>982</v>
      </c>
      <c r="TLF53" s="294" t="s">
        <v>987</v>
      </c>
      <c r="TLG53" s="284">
        <v>90000000</v>
      </c>
      <c r="TLH53" s="285" t="s">
        <v>150</v>
      </c>
      <c r="TLI53" s="286" t="s">
        <v>933</v>
      </c>
      <c r="TLJ53" s="286" t="s">
        <v>984</v>
      </c>
      <c r="TLK53" s="285" t="s">
        <v>985</v>
      </c>
      <c r="TLL53" s="285" t="s">
        <v>986</v>
      </c>
      <c r="TLM53" s="294" t="s">
        <v>982</v>
      </c>
      <c r="TLN53" s="294" t="s">
        <v>987</v>
      </c>
      <c r="TLO53" s="284">
        <v>90000000</v>
      </c>
      <c r="TLP53" s="285" t="s">
        <v>150</v>
      </c>
      <c r="TLQ53" s="286" t="s">
        <v>933</v>
      </c>
      <c r="TLR53" s="286" t="s">
        <v>984</v>
      </c>
      <c r="TLS53" s="285" t="s">
        <v>985</v>
      </c>
      <c r="TLT53" s="285" t="s">
        <v>986</v>
      </c>
      <c r="TLU53" s="294" t="s">
        <v>982</v>
      </c>
      <c r="TLV53" s="294" t="s">
        <v>987</v>
      </c>
      <c r="TLW53" s="284">
        <v>90000000</v>
      </c>
      <c r="TLX53" s="285" t="s">
        <v>150</v>
      </c>
      <c r="TLY53" s="286" t="s">
        <v>933</v>
      </c>
      <c r="TLZ53" s="286" t="s">
        <v>984</v>
      </c>
      <c r="TMA53" s="285" t="s">
        <v>985</v>
      </c>
      <c r="TMB53" s="285" t="s">
        <v>986</v>
      </c>
      <c r="TMC53" s="294" t="s">
        <v>982</v>
      </c>
      <c r="TMD53" s="294" t="s">
        <v>987</v>
      </c>
      <c r="TME53" s="284">
        <v>90000000</v>
      </c>
      <c r="TMF53" s="285" t="s">
        <v>150</v>
      </c>
      <c r="TMG53" s="286" t="s">
        <v>933</v>
      </c>
      <c r="TMH53" s="286" t="s">
        <v>984</v>
      </c>
      <c r="TMI53" s="285" t="s">
        <v>985</v>
      </c>
      <c r="TMJ53" s="285" t="s">
        <v>986</v>
      </c>
      <c r="TMK53" s="294" t="s">
        <v>982</v>
      </c>
      <c r="TML53" s="294" t="s">
        <v>987</v>
      </c>
      <c r="TMM53" s="284">
        <v>90000000</v>
      </c>
      <c r="TMN53" s="285" t="s">
        <v>150</v>
      </c>
      <c r="TMO53" s="286" t="s">
        <v>933</v>
      </c>
      <c r="TMP53" s="286" t="s">
        <v>984</v>
      </c>
      <c r="TMQ53" s="285" t="s">
        <v>985</v>
      </c>
      <c r="TMR53" s="285" t="s">
        <v>986</v>
      </c>
      <c r="TMS53" s="294" t="s">
        <v>982</v>
      </c>
      <c r="TMT53" s="294" t="s">
        <v>987</v>
      </c>
      <c r="TMU53" s="284">
        <v>90000000</v>
      </c>
      <c r="TMV53" s="285" t="s">
        <v>150</v>
      </c>
      <c r="TMW53" s="286" t="s">
        <v>933</v>
      </c>
      <c r="TMX53" s="286" t="s">
        <v>984</v>
      </c>
      <c r="TMY53" s="285" t="s">
        <v>985</v>
      </c>
      <c r="TMZ53" s="285" t="s">
        <v>986</v>
      </c>
      <c r="TNA53" s="294" t="s">
        <v>982</v>
      </c>
      <c r="TNB53" s="294" t="s">
        <v>987</v>
      </c>
      <c r="TNC53" s="284">
        <v>90000000</v>
      </c>
      <c r="TND53" s="285" t="s">
        <v>150</v>
      </c>
      <c r="TNE53" s="286" t="s">
        <v>933</v>
      </c>
      <c r="TNF53" s="286" t="s">
        <v>984</v>
      </c>
      <c r="TNG53" s="285" t="s">
        <v>985</v>
      </c>
      <c r="TNH53" s="285" t="s">
        <v>986</v>
      </c>
      <c r="TNI53" s="294" t="s">
        <v>982</v>
      </c>
      <c r="TNJ53" s="294" t="s">
        <v>987</v>
      </c>
      <c r="TNK53" s="284">
        <v>90000000</v>
      </c>
      <c r="TNL53" s="285" t="s">
        <v>150</v>
      </c>
      <c r="TNM53" s="286" t="s">
        <v>933</v>
      </c>
      <c r="TNN53" s="286" t="s">
        <v>984</v>
      </c>
      <c r="TNO53" s="285" t="s">
        <v>985</v>
      </c>
      <c r="TNP53" s="285" t="s">
        <v>986</v>
      </c>
      <c r="TNQ53" s="294" t="s">
        <v>982</v>
      </c>
      <c r="TNR53" s="294" t="s">
        <v>987</v>
      </c>
      <c r="TNS53" s="284">
        <v>90000000</v>
      </c>
      <c r="TNT53" s="285" t="s">
        <v>150</v>
      </c>
      <c r="TNU53" s="286" t="s">
        <v>933</v>
      </c>
      <c r="TNV53" s="286" t="s">
        <v>984</v>
      </c>
      <c r="TNW53" s="285" t="s">
        <v>985</v>
      </c>
      <c r="TNX53" s="285" t="s">
        <v>986</v>
      </c>
      <c r="TNY53" s="294" t="s">
        <v>982</v>
      </c>
      <c r="TNZ53" s="294" t="s">
        <v>987</v>
      </c>
      <c r="TOA53" s="284">
        <v>90000000</v>
      </c>
      <c r="TOB53" s="285" t="s">
        <v>150</v>
      </c>
      <c r="TOC53" s="286" t="s">
        <v>933</v>
      </c>
      <c r="TOD53" s="286" t="s">
        <v>984</v>
      </c>
      <c r="TOE53" s="285" t="s">
        <v>985</v>
      </c>
      <c r="TOF53" s="285" t="s">
        <v>986</v>
      </c>
      <c r="TOG53" s="294" t="s">
        <v>982</v>
      </c>
      <c r="TOH53" s="294" t="s">
        <v>987</v>
      </c>
      <c r="TOI53" s="284">
        <v>90000000</v>
      </c>
      <c r="TOJ53" s="285" t="s">
        <v>150</v>
      </c>
      <c r="TOK53" s="286" t="s">
        <v>933</v>
      </c>
      <c r="TOL53" s="286" t="s">
        <v>984</v>
      </c>
      <c r="TOM53" s="285" t="s">
        <v>985</v>
      </c>
      <c r="TON53" s="285" t="s">
        <v>986</v>
      </c>
      <c r="TOO53" s="294" t="s">
        <v>982</v>
      </c>
      <c r="TOP53" s="294" t="s">
        <v>987</v>
      </c>
      <c r="TOQ53" s="284">
        <v>90000000</v>
      </c>
      <c r="TOR53" s="285" t="s">
        <v>150</v>
      </c>
      <c r="TOS53" s="286" t="s">
        <v>933</v>
      </c>
      <c r="TOT53" s="286" t="s">
        <v>984</v>
      </c>
      <c r="TOU53" s="285" t="s">
        <v>985</v>
      </c>
      <c r="TOV53" s="285" t="s">
        <v>986</v>
      </c>
      <c r="TOW53" s="294" t="s">
        <v>982</v>
      </c>
      <c r="TOX53" s="294" t="s">
        <v>987</v>
      </c>
      <c r="TOY53" s="284">
        <v>90000000</v>
      </c>
      <c r="TOZ53" s="285" t="s">
        <v>150</v>
      </c>
      <c r="TPA53" s="286" t="s">
        <v>933</v>
      </c>
      <c r="TPB53" s="286" t="s">
        <v>984</v>
      </c>
      <c r="TPC53" s="285" t="s">
        <v>985</v>
      </c>
      <c r="TPD53" s="285" t="s">
        <v>986</v>
      </c>
      <c r="TPE53" s="294" t="s">
        <v>982</v>
      </c>
      <c r="TPF53" s="294" t="s">
        <v>987</v>
      </c>
      <c r="TPG53" s="284">
        <v>90000000</v>
      </c>
      <c r="TPH53" s="285" t="s">
        <v>150</v>
      </c>
      <c r="TPI53" s="286" t="s">
        <v>933</v>
      </c>
      <c r="TPJ53" s="286" t="s">
        <v>984</v>
      </c>
      <c r="TPK53" s="285" t="s">
        <v>985</v>
      </c>
      <c r="TPL53" s="285" t="s">
        <v>986</v>
      </c>
      <c r="TPM53" s="294" t="s">
        <v>982</v>
      </c>
      <c r="TPN53" s="294" t="s">
        <v>987</v>
      </c>
      <c r="TPO53" s="284">
        <v>90000000</v>
      </c>
      <c r="TPP53" s="285" t="s">
        <v>150</v>
      </c>
      <c r="TPQ53" s="286" t="s">
        <v>933</v>
      </c>
      <c r="TPR53" s="286" t="s">
        <v>984</v>
      </c>
      <c r="TPS53" s="285" t="s">
        <v>985</v>
      </c>
      <c r="TPT53" s="285" t="s">
        <v>986</v>
      </c>
      <c r="TPU53" s="294" t="s">
        <v>982</v>
      </c>
      <c r="TPV53" s="294" t="s">
        <v>987</v>
      </c>
      <c r="TPW53" s="284">
        <v>90000000</v>
      </c>
      <c r="TPX53" s="285" t="s">
        <v>150</v>
      </c>
      <c r="TPY53" s="286" t="s">
        <v>933</v>
      </c>
      <c r="TPZ53" s="286" t="s">
        <v>984</v>
      </c>
      <c r="TQA53" s="285" t="s">
        <v>985</v>
      </c>
      <c r="TQB53" s="285" t="s">
        <v>986</v>
      </c>
      <c r="TQC53" s="294" t="s">
        <v>982</v>
      </c>
      <c r="TQD53" s="294" t="s">
        <v>987</v>
      </c>
      <c r="TQE53" s="284">
        <v>90000000</v>
      </c>
      <c r="TQF53" s="285" t="s">
        <v>150</v>
      </c>
      <c r="TQG53" s="286" t="s">
        <v>933</v>
      </c>
      <c r="TQH53" s="286" t="s">
        <v>984</v>
      </c>
      <c r="TQI53" s="285" t="s">
        <v>985</v>
      </c>
      <c r="TQJ53" s="285" t="s">
        <v>986</v>
      </c>
      <c r="TQK53" s="294" t="s">
        <v>982</v>
      </c>
      <c r="TQL53" s="294" t="s">
        <v>987</v>
      </c>
      <c r="TQM53" s="284">
        <v>90000000</v>
      </c>
      <c r="TQN53" s="285" t="s">
        <v>150</v>
      </c>
      <c r="TQO53" s="286" t="s">
        <v>933</v>
      </c>
      <c r="TQP53" s="286" t="s">
        <v>984</v>
      </c>
      <c r="TQQ53" s="285" t="s">
        <v>985</v>
      </c>
      <c r="TQR53" s="285" t="s">
        <v>986</v>
      </c>
      <c r="TQS53" s="294" t="s">
        <v>982</v>
      </c>
      <c r="TQT53" s="294" t="s">
        <v>987</v>
      </c>
      <c r="TQU53" s="284">
        <v>90000000</v>
      </c>
      <c r="TQV53" s="285" t="s">
        <v>150</v>
      </c>
      <c r="TQW53" s="286" t="s">
        <v>933</v>
      </c>
      <c r="TQX53" s="286" t="s">
        <v>984</v>
      </c>
      <c r="TQY53" s="285" t="s">
        <v>985</v>
      </c>
      <c r="TQZ53" s="285" t="s">
        <v>986</v>
      </c>
      <c r="TRA53" s="294" t="s">
        <v>982</v>
      </c>
      <c r="TRB53" s="294" t="s">
        <v>987</v>
      </c>
      <c r="TRC53" s="284">
        <v>90000000</v>
      </c>
      <c r="TRD53" s="285" t="s">
        <v>150</v>
      </c>
      <c r="TRE53" s="286" t="s">
        <v>933</v>
      </c>
      <c r="TRF53" s="286" t="s">
        <v>984</v>
      </c>
      <c r="TRG53" s="285" t="s">
        <v>985</v>
      </c>
      <c r="TRH53" s="285" t="s">
        <v>986</v>
      </c>
      <c r="TRI53" s="294" t="s">
        <v>982</v>
      </c>
      <c r="TRJ53" s="294" t="s">
        <v>987</v>
      </c>
      <c r="TRK53" s="284">
        <v>90000000</v>
      </c>
      <c r="TRL53" s="285" t="s">
        <v>150</v>
      </c>
      <c r="TRM53" s="286" t="s">
        <v>933</v>
      </c>
      <c r="TRN53" s="286" t="s">
        <v>984</v>
      </c>
      <c r="TRO53" s="285" t="s">
        <v>985</v>
      </c>
      <c r="TRP53" s="285" t="s">
        <v>986</v>
      </c>
      <c r="TRQ53" s="294" t="s">
        <v>982</v>
      </c>
      <c r="TRR53" s="294" t="s">
        <v>987</v>
      </c>
      <c r="TRS53" s="284">
        <v>90000000</v>
      </c>
      <c r="TRT53" s="285" t="s">
        <v>150</v>
      </c>
      <c r="TRU53" s="286" t="s">
        <v>933</v>
      </c>
      <c r="TRV53" s="286" t="s">
        <v>984</v>
      </c>
      <c r="TRW53" s="285" t="s">
        <v>985</v>
      </c>
      <c r="TRX53" s="285" t="s">
        <v>986</v>
      </c>
      <c r="TRY53" s="294" t="s">
        <v>982</v>
      </c>
      <c r="TRZ53" s="294" t="s">
        <v>987</v>
      </c>
      <c r="TSA53" s="284">
        <v>90000000</v>
      </c>
      <c r="TSB53" s="285" t="s">
        <v>150</v>
      </c>
      <c r="TSC53" s="286" t="s">
        <v>933</v>
      </c>
      <c r="TSD53" s="286" t="s">
        <v>984</v>
      </c>
      <c r="TSE53" s="285" t="s">
        <v>985</v>
      </c>
      <c r="TSF53" s="285" t="s">
        <v>986</v>
      </c>
      <c r="TSG53" s="294" t="s">
        <v>982</v>
      </c>
      <c r="TSH53" s="294" t="s">
        <v>987</v>
      </c>
      <c r="TSI53" s="284">
        <v>90000000</v>
      </c>
      <c r="TSJ53" s="285" t="s">
        <v>150</v>
      </c>
      <c r="TSK53" s="286" t="s">
        <v>933</v>
      </c>
      <c r="TSL53" s="286" t="s">
        <v>984</v>
      </c>
      <c r="TSM53" s="285" t="s">
        <v>985</v>
      </c>
      <c r="TSN53" s="285" t="s">
        <v>986</v>
      </c>
      <c r="TSO53" s="294" t="s">
        <v>982</v>
      </c>
      <c r="TSP53" s="294" t="s">
        <v>987</v>
      </c>
      <c r="TSQ53" s="284">
        <v>90000000</v>
      </c>
      <c r="TSR53" s="285" t="s">
        <v>150</v>
      </c>
      <c r="TSS53" s="286" t="s">
        <v>933</v>
      </c>
      <c r="TST53" s="286" t="s">
        <v>984</v>
      </c>
      <c r="TSU53" s="285" t="s">
        <v>985</v>
      </c>
      <c r="TSV53" s="285" t="s">
        <v>986</v>
      </c>
      <c r="TSW53" s="294" t="s">
        <v>982</v>
      </c>
      <c r="TSX53" s="294" t="s">
        <v>987</v>
      </c>
      <c r="TSY53" s="284">
        <v>90000000</v>
      </c>
      <c r="TSZ53" s="285" t="s">
        <v>150</v>
      </c>
      <c r="TTA53" s="286" t="s">
        <v>933</v>
      </c>
      <c r="TTB53" s="286" t="s">
        <v>984</v>
      </c>
      <c r="TTC53" s="285" t="s">
        <v>985</v>
      </c>
      <c r="TTD53" s="285" t="s">
        <v>986</v>
      </c>
      <c r="TTE53" s="294" t="s">
        <v>982</v>
      </c>
      <c r="TTF53" s="294" t="s">
        <v>987</v>
      </c>
      <c r="TTG53" s="284">
        <v>90000000</v>
      </c>
      <c r="TTH53" s="285" t="s">
        <v>150</v>
      </c>
      <c r="TTI53" s="286" t="s">
        <v>933</v>
      </c>
      <c r="TTJ53" s="286" t="s">
        <v>984</v>
      </c>
      <c r="TTK53" s="285" t="s">
        <v>985</v>
      </c>
      <c r="TTL53" s="285" t="s">
        <v>986</v>
      </c>
      <c r="TTM53" s="294" t="s">
        <v>982</v>
      </c>
      <c r="TTN53" s="294" t="s">
        <v>987</v>
      </c>
      <c r="TTO53" s="284">
        <v>90000000</v>
      </c>
      <c r="TTP53" s="285" t="s">
        <v>150</v>
      </c>
      <c r="TTQ53" s="286" t="s">
        <v>933</v>
      </c>
      <c r="TTR53" s="286" t="s">
        <v>984</v>
      </c>
      <c r="TTS53" s="285" t="s">
        <v>985</v>
      </c>
      <c r="TTT53" s="285" t="s">
        <v>986</v>
      </c>
      <c r="TTU53" s="294" t="s">
        <v>982</v>
      </c>
      <c r="TTV53" s="294" t="s">
        <v>987</v>
      </c>
      <c r="TTW53" s="284">
        <v>90000000</v>
      </c>
      <c r="TTX53" s="285" t="s">
        <v>150</v>
      </c>
      <c r="TTY53" s="286" t="s">
        <v>933</v>
      </c>
      <c r="TTZ53" s="286" t="s">
        <v>984</v>
      </c>
      <c r="TUA53" s="285" t="s">
        <v>985</v>
      </c>
      <c r="TUB53" s="285" t="s">
        <v>986</v>
      </c>
      <c r="TUC53" s="294" t="s">
        <v>982</v>
      </c>
      <c r="TUD53" s="294" t="s">
        <v>987</v>
      </c>
      <c r="TUE53" s="284">
        <v>90000000</v>
      </c>
      <c r="TUF53" s="285" t="s">
        <v>150</v>
      </c>
      <c r="TUG53" s="286" t="s">
        <v>933</v>
      </c>
      <c r="TUH53" s="286" t="s">
        <v>984</v>
      </c>
      <c r="TUI53" s="285" t="s">
        <v>985</v>
      </c>
      <c r="TUJ53" s="285" t="s">
        <v>986</v>
      </c>
      <c r="TUK53" s="294" t="s">
        <v>982</v>
      </c>
      <c r="TUL53" s="294" t="s">
        <v>987</v>
      </c>
      <c r="TUM53" s="284">
        <v>90000000</v>
      </c>
      <c r="TUN53" s="285" t="s">
        <v>150</v>
      </c>
      <c r="TUO53" s="286" t="s">
        <v>933</v>
      </c>
      <c r="TUP53" s="286" t="s">
        <v>984</v>
      </c>
      <c r="TUQ53" s="285" t="s">
        <v>985</v>
      </c>
      <c r="TUR53" s="285" t="s">
        <v>986</v>
      </c>
      <c r="TUS53" s="294" t="s">
        <v>982</v>
      </c>
      <c r="TUT53" s="294" t="s">
        <v>987</v>
      </c>
      <c r="TUU53" s="284">
        <v>90000000</v>
      </c>
      <c r="TUV53" s="285" t="s">
        <v>150</v>
      </c>
      <c r="TUW53" s="286" t="s">
        <v>933</v>
      </c>
      <c r="TUX53" s="286" t="s">
        <v>984</v>
      </c>
      <c r="TUY53" s="285" t="s">
        <v>985</v>
      </c>
      <c r="TUZ53" s="285" t="s">
        <v>986</v>
      </c>
      <c r="TVA53" s="294" t="s">
        <v>982</v>
      </c>
      <c r="TVB53" s="294" t="s">
        <v>987</v>
      </c>
      <c r="TVC53" s="284">
        <v>90000000</v>
      </c>
      <c r="TVD53" s="285" t="s">
        <v>150</v>
      </c>
      <c r="TVE53" s="286" t="s">
        <v>933</v>
      </c>
      <c r="TVF53" s="286" t="s">
        <v>984</v>
      </c>
      <c r="TVG53" s="285" t="s">
        <v>985</v>
      </c>
      <c r="TVH53" s="285" t="s">
        <v>986</v>
      </c>
      <c r="TVI53" s="294" t="s">
        <v>982</v>
      </c>
      <c r="TVJ53" s="294" t="s">
        <v>987</v>
      </c>
      <c r="TVK53" s="284">
        <v>90000000</v>
      </c>
      <c r="TVL53" s="285" t="s">
        <v>150</v>
      </c>
      <c r="TVM53" s="286" t="s">
        <v>933</v>
      </c>
      <c r="TVN53" s="286" t="s">
        <v>984</v>
      </c>
      <c r="TVO53" s="285" t="s">
        <v>985</v>
      </c>
      <c r="TVP53" s="285" t="s">
        <v>986</v>
      </c>
      <c r="TVQ53" s="294" t="s">
        <v>982</v>
      </c>
      <c r="TVR53" s="294" t="s">
        <v>987</v>
      </c>
      <c r="TVS53" s="284">
        <v>90000000</v>
      </c>
      <c r="TVT53" s="285" t="s">
        <v>150</v>
      </c>
      <c r="TVU53" s="286" t="s">
        <v>933</v>
      </c>
      <c r="TVV53" s="286" t="s">
        <v>984</v>
      </c>
      <c r="TVW53" s="285" t="s">
        <v>985</v>
      </c>
      <c r="TVX53" s="285" t="s">
        <v>986</v>
      </c>
      <c r="TVY53" s="294" t="s">
        <v>982</v>
      </c>
      <c r="TVZ53" s="294" t="s">
        <v>987</v>
      </c>
      <c r="TWA53" s="284">
        <v>90000000</v>
      </c>
      <c r="TWB53" s="285" t="s">
        <v>150</v>
      </c>
      <c r="TWC53" s="286" t="s">
        <v>933</v>
      </c>
      <c r="TWD53" s="286" t="s">
        <v>984</v>
      </c>
      <c r="TWE53" s="285" t="s">
        <v>985</v>
      </c>
      <c r="TWF53" s="285" t="s">
        <v>986</v>
      </c>
      <c r="TWG53" s="294" t="s">
        <v>982</v>
      </c>
      <c r="TWH53" s="294" t="s">
        <v>987</v>
      </c>
      <c r="TWI53" s="284">
        <v>90000000</v>
      </c>
      <c r="TWJ53" s="285" t="s">
        <v>150</v>
      </c>
      <c r="TWK53" s="286" t="s">
        <v>933</v>
      </c>
      <c r="TWL53" s="286" t="s">
        <v>984</v>
      </c>
      <c r="TWM53" s="285" t="s">
        <v>985</v>
      </c>
      <c r="TWN53" s="285" t="s">
        <v>986</v>
      </c>
      <c r="TWO53" s="294" t="s">
        <v>982</v>
      </c>
      <c r="TWP53" s="294" t="s">
        <v>987</v>
      </c>
      <c r="TWQ53" s="284">
        <v>90000000</v>
      </c>
      <c r="TWR53" s="285" t="s">
        <v>150</v>
      </c>
      <c r="TWS53" s="286" t="s">
        <v>933</v>
      </c>
      <c r="TWT53" s="286" t="s">
        <v>984</v>
      </c>
      <c r="TWU53" s="285" t="s">
        <v>985</v>
      </c>
      <c r="TWV53" s="285" t="s">
        <v>986</v>
      </c>
      <c r="TWW53" s="294" t="s">
        <v>982</v>
      </c>
      <c r="TWX53" s="294" t="s">
        <v>987</v>
      </c>
      <c r="TWY53" s="284">
        <v>90000000</v>
      </c>
      <c r="TWZ53" s="285" t="s">
        <v>150</v>
      </c>
      <c r="TXA53" s="286" t="s">
        <v>933</v>
      </c>
      <c r="TXB53" s="286" t="s">
        <v>984</v>
      </c>
      <c r="TXC53" s="285" t="s">
        <v>985</v>
      </c>
      <c r="TXD53" s="285" t="s">
        <v>986</v>
      </c>
      <c r="TXE53" s="294" t="s">
        <v>982</v>
      </c>
      <c r="TXF53" s="294" t="s">
        <v>987</v>
      </c>
      <c r="TXG53" s="284">
        <v>90000000</v>
      </c>
      <c r="TXH53" s="285" t="s">
        <v>150</v>
      </c>
      <c r="TXI53" s="286" t="s">
        <v>933</v>
      </c>
      <c r="TXJ53" s="286" t="s">
        <v>984</v>
      </c>
      <c r="TXK53" s="285" t="s">
        <v>985</v>
      </c>
      <c r="TXL53" s="285" t="s">
        <v>986</v>
      </c>
      <c r="TXM53" s="294" t="s">
        <v>982</v>
      </c>
      <c r="TXN53" s="294" t="s">
        <v>987</v>
      </c>
      <c r="TXO53" s="284">
        <v>90000000</v>
      </c>
      <c r="TXP53" s="285" t="s">
        <v>150</v>
      </c>
      <c r="TXQ53" s="286" t="s">
        <v>933</v>
      </c>
      <c r="TXR53" s="286" t="s">
        <v>984</v>
      </c>
      <c r="TXS53" s="285" t="s">
        <v>985</v>
      </c>
      <c r="TXT53" s="285" t="s">
        <v>986</v>
      </c>
      <c r="TXU53" s="294" t="s">
        <v>982</v>
      </c>
      <c r="TXV53" s="294" t="s">
        <v>987</v>
      </c>
      <c r="TXW53" s="284">
        <v>90000000</v>
      </c>
      <c r="TXX53" s="285" t="s">
        <v>150</v>
      </c>
      <c r="TXY53" s="286" t="s">
        <v>933</v>
      </c>
      <c r="TXZ53" s="286" t="s">
        <v>984</v>
      </c>
      <c r="TYA53" s="285" t="s">
        <v>985</v>
      </c>
      <c r="TYB53" s="285" t="s">
        <v>986</v>
      </c>
      <c r="TYC53" s="294" t="s">
        <v>982</v>
      </c>
      <c r="TYD53" s="294" t="s">
        <v>987</v>
      </c>
      <c r="TYE53" s="284">
        <v>90000000</v>
      </c>
      <c r="TYF53" s="285" t="s">
        <v>150</v>
      </c>
      <c r="TYG53" s="286" t="s">
        <v>933</v>
      </c>
      <c r="TYH53" s="286" t="s">
        <v>984</v>
      </c>
      <c r="TYI53" s="285" t="s">
        <v>985</v>
      </c>
      <c r="TYJ53" s="285" t="s">
        <v>986</v>
      </c>
      <c r="TYK53" s="294" t="s">
        <v>982</v>
      </c>
      <c r="TYL53" s="294" t="s">
        <v>987</v>
      </c>
      <c r="TYM53" s="284">
        <v>90000000</v>
      </c>
      <c r="TYN53" s="285" t="s">
        <v>150</v>
      </c>
      <c r="TYO53" s="286" t="s">
        <v>933</v>
      </c>
      <c r="TYP53" s="286" t="s">
        <v>984</v>
      </c>
      <c r="TYQ53" s="285" t="s">
        <v>985</v>
      </c>
      <c r="TYR53" s="285" t="s">
        <v>986</v>
      </c>
      <c r="TYS53" s="294" t="s">
        <v>982</v>
      </c>
      <c r="TYT53" s="294" t="s">
        <v>987</v>
      </c>
      <c r="TYU53" s="284">
        <v>90000000</v>
      </c>
      <c r="TYV53" s="285" t="s">
        <v>150</v>
      </c>
      <c r="TYW53" s="286" t="s">
        <v>933</v>
      </c>
      <c r="TYX53" s="286" t="s">
        <v>984</v>
      </c>
      <c r="TYY53" s="285" t="s">
        <v>985</v>
      </c>
      <c r="TYZ53" s="285" t="s">
        <v>986</v>
      </c>
      <c r="TZA53" s="294" t="s">
        <v>982</v>
      </c>
      <c r="TZB53" s="294" t="s">
        <v>987</v>
      </c>
      <c r="TZC53" s="284">
        <v>90000000</v>
      </c>
      <c r="TZD53" s="285" t="s">
        <v>150</v>
      </c>
      <c r="TZE53" s="286" t="s">
        <v>933</v>
      </c>
      <c r="TZF53" s="286" t="s">
        <v>984</v>
      </c>
      <c r="TZG53" s="285" t="s">
        <v>985</v>
      </c>
      <c r="TZH53" s="285" t="s">
        <v>986</v>
      </c>
      <c r="TZI53" s="294" t="s">
        <v>982</v>
      </c>
      <c r="TZJ53" s="294" t="s">
        <v>987</v>
      </c>
      <c r="TZK53" s="284">
        <v>90000000</v>
      </c>
      <c r="TZL53" s="285" t="s">
        <v>150</v>
      </c>
      <c r="TZM53" s="286" t="s">
        <v>933</v>
      </c>
      <c r="TZN53" s="286" t="s">
        <v>984</v>
      </c>
      <c r="TZO53" s="285" t="s">
        <v>985</v>
      </c>
      <c r="TZP53" s="285" t="s">
        <v>986</v>
      </c>
      <c r="TZQ53" s="294" t="s">
        <v>982</v>
      </c>
      <c r="TZR53" s="294" t="s">
        <v>987</v>
      </c>
      <c r="TZS53" s="284">
        <v>90000000</v>
      </c>
      <c r="TZT53" s="285" t="s">
        <v>150</v>
      </c>
      <c r="TZU53" s="286" t="s">
        <v>933</v>
      </c>
      <c r="TZV53" s="286" t="s">
        <v>984</v>
      </c>
      <c r="TZW53" s="285" t="s">
        <v>985</v>
      </c>
      <c r="TZX53" s="285" t="s">
        <v>986</v>
      </c>
      <c r="TZY53" s="294" t="s">
        <v>982</v>
      </c>
      <c r="TZZ53" s="294" t="s">
        <v>987</v>
      </c>
      <c r="UAA53" s="284">
        <v>90000000</v>
      </c>
      <c r="UAB53" s="285" t="s">
        <v>150</v>
      </c>
      <c r="UAC53" s="286" t="s">
        <v>933</v>
      </c>
      <c r="UAD53" s="286" t="s">
        <v>984</v>
      </c>
      <c r="UAE53" s="285" t="s">
        <v>985</v>
      </c>
      <c r="UAF53" s="285" t="s">
        <v>986</v>
      </c>
      <c r="UAG53" s="294" t="s">
        <v>982</v>
      </c>
      <c r="UAH53" s="294" t="s">
        <v>987</v>
      </c>
      <c r="UAI53" s="284">
        <v>90000000</v>
      </c>
      <c r="UAJ53" s="285" t="s">
        <v>150</v>
      </c>
      <c r="UAK53" s="286" t="s">
        <v>933</v>
      </c>
      <c r="UAL53" s="286" t="s">
        <v>984</v>
      </c>
      <c r="UAM53" s="285" t="s">
        <v>985</v>
      </c>
      <c r="UAN53" s="285" t="s">
        <v>986</v>
      </c>
      <c r="UAO53" s="294" t="s">
        <v>982</v>
      </c>
      <c r="UAP53" s="294" t="s">
        <v>987</v>
      </c>
      <c r="UAQ53" s="284">
        <v>90000000</v>
      </c>
      <c r="UAR53" s="285" t="s">
        <v>150</v>
      </c>
      <c r="UAS53" s="286" t="s">
        <v>933</v>
      </c>
      <c r="UAT53" s="286" t="s">
        <v>984</v>
      </c>
      <c r="UAU53" s="285" t="s">
        <v>985</v>
      </c>
      <c r="UAV53" s="285" t="s">
        <v>986</v>
      </c>
      <c r="UAW53" s="294" t="s">
        <v>982</v>
      </c>
      <c r="UAX53" s="294" t="s">
        <v>987</v>
      </c>
      <c r="UAY53" s="284">
        <v>90000000</v>
      </c>
      <c r="UAZ53" s="285" t="s">
        <v>150</v>
      </c>
      <c r="UBA53" s="286" t="s">
        <v>933</v>
      </c>
      <c r="UBB53" s="286" t="s">
        <v>984</v>
      </c>
      <c r="UBC53" s="285" t="s">
        <v>985</v>
      </c>
      <c r="UBD53" s="285" t="s">
        <v>986</v>
      </c>
      <c r="UBE53" s="294" t="s">
        <v>982</v>
      </c>
      <c r="UBF53" s="294" t="s">
        <v>987</v>
      </c>
      <c r="UBG53" s="284">
        <v>90000000</v>
      </c>
      <c r="UBH53" s="285" t="s">
        <v>150</v>
      </c>
      <c r="UBI53" s="286" t="s">
        <v>933</v>
      </c>
      <c r="UBJ53" s="286" t="s">
        <v>984</v>
      </c>
      <c r="UBK53" s="285" t="s">
        <v>985</v>
      </c>
      <c r="UBL53" s="285" t="s">
        <v>986</v>
      </c>
      <c r="UBM53" s="294" t="s">
        <v>982</v>
      </c>
      <c r="UBN53" s="294" t="s">
        <v>987</v>
      </c>
      <c r="UBO53" s="284">
        <v>90000000</v>
      </c>
      <c r="UBP53" s="285" t="s">
        <v>150</v>
      </c>
      <c r="UBQ53" s="286" t="s">
        <v>933</v>
      </c>
      <c r="UBR53" s="286" t="s">
        <v>984</v>
      </c>
      <c r="UBS53" s="285" t="s">
        <v>985</v>
      </c>
      <c r="UBT53" s="285" t="s">
        <v>986</v>
      </c>
      <c r="UBU53" s="294" t="s">
        <v>982</v>
      </c>
      <c r="UBV53" s="294" t="s">
        <v>987</v>
      </c>
      <c r="UBW53" s="284">
        <v>90000000</v>
      </c>
      <c r="UBX53" s="285" t="s">
        <v>150</v>
      </c>
      <c r="UBY53" s="286" t="s">
        <v>933</v>
      </c>
      <c r="UBZ53" s="286" t="s">
        <v>984</v>
      </c>
      <c r="UCA53" s="285" t="s">
        <v>985</v>
      </c>
      <c r="UCB53" s="285" t="s">
        <v>986</v>
      </c>
      <c r="UCC53" s="294" t="s">
        <v>982</v>
      </c>
      <c r="UCD53" s="294" t="s">
        <v>987</v>
      </c>
      <c r="UCE53" s="284">
        <v>90000000</v>
      </c>
      <c r="UCF53" s="285" t="s">
        <v>150</v>
      </c>
      <c r="UCG53" s="286" t="s">
        <v>933</v>
      </c>
      <c r="UCH53" s="286" t="s">
        <v>984</v>
      </c>
      <c r="UCI53" s="285" t="s">
        <v>985</v>
      </c>
      <c r="UCJ53" s="285" t="s">
        <v>986</v>
      </c>
      <c r="UCK53" s="294" t="s">
        <v>982</v>
      </c>
      <c r="UCL53" s="294" t="s">
        <v>987</v>
      </c>
      <c r="UCM53" s="284">
        <v>90000000</v>
      </c>
      <c r="UCN53" s="285" t="s">
        <v>150</v>
      </c>
      <c r="UCO53" s="286" t="s">
        <v>933</v>
      </c>
      <c r="UCP53" s="286" t="s">
        <v>984</v>
      </c>
      <c r="UCQ53" s="285" t="s">
        <v>985</v>
      </c>
      <c r="UCR53" s="285" t="s">
        <v>986</v>
      </c>
      <c r="UCS53" s="294" t="s">
        <v>982</v>
      </c>
      <c r="UCT53" s="294" t="s">
        <v>987</v>
      </c>
      <c r="UCU53" s="284">
        <v>90000000</v>
      </c>
      <c r="UCV53" s="285" t="s">
        <v>150</v>
      </c>
      <c r="UCW53" s="286" t="s">
        <v>933</v>
      </c>
      <c r="UCX53" s="286" t="s">
        <v>984</v>
      </c>
      <c r="UCY53" s="285" t="s">
        <v>985</v>
      </c>
      <c r="UCZ53" s="285" t="s">
        <v>986</v>
      </c>
      <c r="UDA53" s="294" t="s">
        <v>982</v>
      </c>
      <c r="UDB53" s="294" t="s">
        <v>987</v>
      </c>
      <c r="UDC53" s="284">
        <v>90000000</v>
      </c>
      <c r="UDD53" s="285" t="s">
        <v>150</v>
      </c>
      <c r="UDE53" s="286" t="s">
        <v>933</v>
      </c>
      <c r="UDF53" s="286" t="s">
        <v>984</v>
      </c>
      <c r="UDG53" s="285" t="s">
        <v>985</v>
      </c>
      <c r="UDH53" s="285" t="s">
        <v>986</v>
      </c>
      <c r="UDI53" s="294" t="s">
        <v>982</v>
      </c>
      <c r="UDJ53" s="294" t="s">
        <v>987</v>
      </c>
      <c r="UDK53" s="284">
        <v>90000000</v>
      </c>
      <c r="UDL53" s="285" t="s">
        <v>150</v>
      </c>
      <c r="UDM53" s="286" t="s">
        <v>933</v>
      </c>
      <c r="UDN53" s="286" t="s">
        <v>984</v>
      </c>
      <c r="UDO53" s="285" t="s">
        <v>985</v>
      </c>
      <c r="UDP53" s="285" t="s">
        <v>986</v>
      </c>
      <c r="UDQ53" s="294" t="s">
        <v>982</v>
      </c>
      <c r="UDR53" s="294" t="s">
        <v>987</v>
      </c>
      <c r="UDS53" s="284">
        <v>90000000</v>
      </c>
      <c r="UDT53" s="285" t="s">
        <v>150</v>
      </c>
      <c r="UDU53" s="286" t="s">
        <v>933</v>
      </c>
      <c r="UDV53" s="286" t="s">
        <v>984</v>
      </c>
      <c r="UDW53" s="285" t="s">
        <v>985</v>
      </c>
      <c r="UDX53" s="285" t="s">
        <v>986</v>
      </c>
      <c r="UDY53" s="294" t="s">
        <v>982</v>
      </c>
      <c r="UDZ53" s="294" t="s">
        <v>987</v>
      </c>
      <c r="UEA53" s="284">
        <v>90000000</v>
      </c>
      <c r="UEB53" s="285" t="s">
        <v>150</v>
      </c>
      <c r="UEC53" s="286" t="s">
        <v>933</v>
      </c>
      <c r="UED53" s="286" t="s">
        <v>984</v>
      </c>
      <c r="UEE53" s="285" t="s">
        <v>985</v>
      </c>
      <c r="UEF53" s="285" t="s">
        <v>986</v>
      </c>
      <c r="UEG53" s="294" t="s">
        <v>982</v>
      </c>
      <c r="UEH53" s="294" t="s">
        <v>987</v>
      </c>
      <c r="UEI53" s="284">
        <v>90000000</v>
      </c>
      <c r="UEJ53" s="285" t="s">
        <v>150</v>
      </c>
      <c r="UEK53" s="286" t="s">
        <v>933</v>
      </c>
      <c r="UEL53" s="286" t="s">
        <v>984</v>
      </c>
      <c r="UEM53" s="285" t="s">
        <v>985</v>
      </c>
      <c r="UEN53" s="285" t="s">
        <v>986</v>
      </c>
      <c r="UEO53" s="294" t="s">
        <v>982</v>
      </c>
      <c r="UEP53" s="294" t="s">
        <v>987</v>
      </c>
      <c r="UEQ53" s="284">
        <v>90000000</v>
      </c>
      <c r="UER53" s="285" t="s">
        <v>150</v>
      </c>
      <c r="UES53" s="286" t="s">
        <v>933</v>
      </c>
      <c r="UET53" s="286" t="s">
        <v>984</v>
      </c>
      <c r="UEU53" s="285" t="s">
        <v>985</v>
      </c>
      <c r="UEV53" s="285" t="s">
        <v>986</v>
      </c>
      <c r="UEW53" s="294" t="s">
        <v>982</v>
      </c>
      <c r="UEX53" s="294" t="s">
        <v>987</v>
      </c>
      <c r="UEY53" s="284">
        <v>90000000</v>
      </c>
      <c r="UEZ53" s="285" t="s">
        <v>150</v>
      </c>
      <c r="UFA53" s="286" t="s">
        <v>933</v>
      </c>
      <c r="UFB53" s="286" t="s">
        <v>984</v>
      </c>
      <c r="UFC53" s="285" t="s">
        <v>985</v>
      </c>
      <c r="UFD53" s="285" t="s">
        <v>986</v>
      </c>
      <c r="UFE53" s="294" t="s">
        <v>982</v>
      </c>
      <c r="UFF53" s="294" t="s">
        <v>987</v>
      </c>
      <c r="UFG53" s="284">
        <v>90000000</v>
      </c>
      <c r="UFH53" s="285" t="s">
        <v>150</v>
      </c>
      <c r="UFI53" s="286" t="s">
        <v>933</v>
      </c>
      <c r="UFJ53" s="286" t="s">
        <v>984</v>
      </c>
      <c r="UFK53" s="285" t="s">
        <v>985</v>
      </c>
      <c r="UFL53" s="285" t="s">
        <v>986</v>
      </c>
      <c r="UFM53" s="294" t="s">
        <v>982</v>
      </c>
      <c r="UFN53" s="294" t="s">
        <v>987</v>
      </c>
      <c r="UFO53" s="284">
        <v>90000000</v>
      </c>
      <c r="UFP53" s="285" t="s">
        <v>150</v>
      </c>
      <c r="UFQ53" s="286" t="s">
        <v>933</v>
      </c>
      <c r="UFR53" s="286" t="s">
        <v>984</v>
      </c>
      <c r="UFS53" s="285" t="s">
        <v>985</v>
      </c>
      <c r="UFT53" s="285" t="s">
        <v>986</v>
      </c>
      <c r="UFU53" s="294" t="s">
        <v>982</v>
      </c>
      <c r="UFV53" s="294" t="s">
        <v>987</v>
      </c>
      <c r="UFW53" s="284">
        <v>90000000</v>
      </c>
      <c r="UFX53" s="285" t="s">
        <v>150</v>
      </c>
      <c r="UFY53" s="286" t="s">
        <v>933</v>
      </c>
      <c r="UFZ53" s="286" t="s">
        <v>984</v>
      </c>
      <c r="UGA53" s="285" t="s">
        <v>985</v>
      </c>
      <c r="UGB53" s="285" t="s">
        <v>986</v>
      </c>
      <c r="UGC53" s="294" t="s">
        <v>982</v>
      </c>
      <c r="UGD53" s="294" t="s">
        <v>987</v>
      </c>
      <c r="UGE53" s="284">
        <v>90000000</v>
      </c>
      <c r="UGF53" s="285" t="s">
        <v>150</v>
      </c>
      <c r="UGG53" s="286" t="s">
        <v>933</v>
      </c>
      <c r="UGH53" s="286" t="s">
        <v>984</v>
      </c>
      <c r="UGI53" s="285" t="s">
        <v>985</v>
      </c>
      <c r="UGJ53" s="285" t="s">
        <v>986</v>
      </c>
      <c r="UGK53" s="294" t="s">
        <v>982</v>
      </c>
      <c r="UGL53" s="294" t="s">
        <v>987</v>
      </c>
      <c r="UGM53" s="284">
        <v>90000000</v>
      </c>
      <c r="UGN53" s="285" t="s">
        <v>150</v>
      </c>
      <c r="UGO53" s="286" t="s">
        <v>933</v>
      </c>
      <c r="UGP53" s="286" t="s">
        <v>984</v>
      </c>
      <c r="UGQ53" s="285" t="s">
        <v>985</v>
      </c>
      <c r="UGR53" s="285" t="s">
        <v>986</v>
      </c>
      <c r="UGS53" s="294" t="s">
        <v>982</v>
      </c>
      <c r="UGT53" s="294" t="s">
        <v>987</v>
      </c>
      <c r="UGU53" s="284">
        <v>90000000</v>
      </c>
      <c r="UGV53" s="285" t="s">
        <v>150</v>
      </c>
      <c r="UGW53" s="286" t="s">
        <v>933</v>
      </c>
      <c r="UGX53" s="286" t="s">
        <v>984</v>
      </c>
      <c r="UGY53" s="285" t="s">
        <v>985</v>
      </c>
      <c r="UGZ53" s="285" t="s">
        <v>986</v>
      </c>
      <c r="UHA53" s="294" t="s">
        <v>982</v>
      </c>
      <c r="UHB53" s="294" t="s">
        <v>987</v>
      </c>
      <c r="UHC53" s="284">
        <v>90000000</v>
      </c>
      <c r="UHD53" s="285" t="s">
        <v>150</v>
      </c>
      <c r="UHE53" s="286" t="s">
        <v>933</v>
      </c>
      <c r="UHF53" s="286" t="s">
        <v>984</v>
      </c>
      <c r="UHG53" s="285" t="s">
        <v>985</v>
      </c>
      <c r="UHH53" s="285" t="s">
        <v>986</v>
      </c>
      <c r="UHI53" s="294" t="s">
        <v>982</v>
      </c>
      <c r="UHJ53" s="294" t="s">
        <v>987</v>
      </c>
      <c r="UHK53" s="284">
        <v>90000000</v>
      </c>
      <c r="UHL53" s="285" t="s">
        <v>150</v>
      </c>
      <c r="UHM53" s="286" t="s">
        <v>933</v>
      </c>
      <c r="UHN53" s="286" t="s">
        <v>984</v>
      </c>
      <c r="UHO53" s="285" t="s">
        <v>985</v>
      </c>
      <c r="UHP53" s="285" t="s">
        <v>986</v>
      </c>
      <c r="UHQ53" s="294" t="s">
        <v>982</v>
      </c>
      <c r="UHR53" s="294" t="s">
        <v>987</v>
      </c>
      <c r="UHS53" s="284">
        <v>90000000</v>
      </c>
      <c r="UHT53" s="285" t="s">
        <v>150</v>
      </c>
      <c r="UHU53" s="286" t="s">
        <v>933</v>
      </c>
      <c r="UHV53" s="286" t="s">
        <v>984</v>
      </c>
      <c r="UHW53" s="285" t="s">
        <v>985</v>
      </c>
      <c r="UHX53" s="285" t="s">
        <v>986</v>
      </c>
      <c r="UHY53" s="294" t="s">
        <v>982</v>
      </c>
      <c r="UHZ53" s="294" t="s">
        <v>987</v>
      </c>
      <c r="UIA53" s="284">
        <v>90000000</v>
      </c>
      <c r="UIB53" s="285" t="s">
        <v>150</v>
      </c>
      <c r="UIC53" s="286" t="s">
        <v>933</v>
      </c>
      <c r="UID53" s="286" t="s">
        <v>984</v>
      </c>
      <c r="UIE53" s="285" t="s">
        <v>985</v>
      </c>
      <c r="UIF53" s="285" t="s">
        <v>986</v>
      </c>
      <c r="UIG53" s="294" t="s">
        <v>982</v>
      </c>
      <c r="UIH53" s="294" t="s">
        <v>987</v>
      </c>
      <c r="UII53" s="284">
        <v>90000000</v>
      </c>
      <c r="UIJ53" s="285" t="s">
        <v>150</v>
      </c>
      <c r="UIK53" s="286" t="s">
        <v>933</v>
      </c>
      <c r="UIL53" s="286" t="s">
        <v>984</v>
      </c>
      <c r="UIM53" s="285" t="s">
        <v>985</v>
      </c>
      <c r="UIN53" s="285" t="s">
        <v>986</v>
      </c>
      <c r="UIO53" s="294" t="s">
        <v>982</v>
      </c>
      <c r="UIP53" s="294" t="s">
        <v>987</v>
      </c>
      <c r="UIQ53" s="284">
        <v>90000000</v>
      </c>
      <c r="UIR53" s="285" t="s">
        <v>150</v>
      </c>
      <c r="UIS53" s="286" t="s">
        <v>933</v>
      </c>
      <c r="UIT53" s="286" t="s">
        <v>984</v>
      </c>
      <c r="UIU53" s="285" t="s">
        <v>985</v>
      </c>
      <c r="UIV53" s="285" t="s">
        <v>986</v>
      </c>
      <c r="UIW53" s="294" t="s">
        <v>982</v>
      </c>
      <c r="UIX53" s="294" t="s">
        <v>987</v>
      </c>
      <c r="UIY53" s="284">
        <v>90000000</v>
      </c>
      <c r="UIZ53" s="285" t="s">
        <v>150</v>
      </c>
      <c r="UJA53" s="286" t="s">
        <v>933</v>
      </c>
      <c r="UJB53" s="286" t="s">
        <v>984</v>
      </c>
      <c r="UJC53" s="285" t="s">
        <v>985</v>
      </c>
      <c r="UJD53" s="285" t="s">
        <v>986</v>
      </c>
      <c r="UJE53" s="294" t="s">
        <v>982</v>
      </c>
      <c r="UJF53" s="294" t="s">
        <v>987</v>
      </c>
      <c r="UJG53" s="284">
        <v>90000000</v>
      </c>
      <c r="UJH53" s="285" t="s">
        <v>150</v>
      </c>
      <c r="UJI53" s="286" t="s">
        <v>933</v>
      </c>
      <c r="UJJ53" s="286" t="s">
        <v>984</v>
      </c>
      <c r="UJK53" s="285" t="s">
        <v>985</v>
      </c>
      <c r="UJL53" s="285" t="s">
        <v>986</v>
      </c>
      <c r="UJM53" s="294" t="s">
        <v>982</v>
      </c>
      <c r="UJN53" s="294" t="s">
        <v>987</v>
      </c>
      <c r="UJO53" s="284">
        <v>90000000</v>
      </c>
      <c r="UJP53" s="285" t="s">
        <v>150</v>
      </c>
      <c r="UJQ53" s="286" t="s">
        <v>933</v>
      </c>
      <c r="UJR53" s="286" t="s">
        <v>984</v>
      </c>
      <c r="UJS53" s="285" t="s">
        <v>985</v>
      </c>
      <c r="UJT53" s="285" t="s">
        <v>986</v>
      </c>
      <c r="UJU53" s="294" t="s">
        <v>982</v>
      </c>
      <c r="UJV53" s="294" t="s">
        <v>987</v>
      </c>
      <c r="UJW53" s="284">
        <v>90000000</v>
      </c>
      <c r="UJX53" s="285" t="s">
        <v>150</v>
      </c>
      <c r="UJY53" s="286" t="s">
        <v>933</v>
      </c>
      <c r="UJZ53" s="286" t="s">
        <v>984</v>
      </c>
      <c r="UKA53" s="285" t="s">
        <v>985</v>
      </c>
      <c r="UKB53" s="285" t="s">
        <v>986</v>
      </c>
      <c r="UKC53" s="294" t="s">
        <v>982</v>
      </c>
      <c r="UKD53" s="294" t="s">
        <v>987</v>
      </c>
      <c r="UKE53" s="284">
        <v>90000000</v>
      </c>
      <c r="UKF53" s="285" t="s">
        <v>150</v>
      </c>
      <c r="UKG53" s="286" t="s">
        <v>933</v>
      </c>
      <c r="UKH53" s="286" t="s">
        <v>984</v>
      </c>
      <c r="UKI53" s="285" t="s">
        <v>985</v>
      </c>
      <c r="UKJ53" s="285" t="s">
        <v>986</v>
      </c>
      <c r="UKK53" s="294" t="s">
        <v>982</v>
      </c>
      <c r="UKL53" s="294" t="s">
        <v>987</v>
      </c>
      <c r="UKM53" s="284">
        <v>90000000</v>
      </c>
      <c r="UKN53" s="285" t="s">
        <v>150</v>
      </c>
      <c r="UKO53" s="286" t="s">
        <v>933</v>
      </c>
      <c r="UKP53" s="286" t="s">
        <v>984</v>
      </c>
      <c r="UKQ53" s="285" t="s">
        <v>985</v>
      </c>
      <c r="UKR53" s="285" t="s">
        <v>986</v>
      </c>
      <c r="UKS53" s="294" t="s">
        <v>982</v>
      </c>
      <c r="UKT53" s="294" t="s">
        <v>987</v>
      </c>
      <c r="UKU53" s="284">
        <v>90000000</v>
      </c>
      <c r="UKV53" s="285" t="s">
        <v>150</v>
      </c>
      <c r="UKW53" s="286" t="s">
        <v>933</v>
      </c>
      <c r="UKX53" s="286" t="s">
        <v>984</v>
      </c>
      <c r="UKY53" s="285" t="s">
        <v>985</v>
      </c>
      <c r="UKZ53" s="285" t="s">
        <v>986</v>
      </c>
      <c r="ULA53" s="294" t="s">
        <v>982</v>
      </c>
      <c r="ULB53" s="294" t="s">
        <v>987</v>
      </c>
      <c r="ULC53" s="284">
        <v>90000000</v>
      </c>
      <c r="ULD53" s="285" t="s">
        <v>150</v>
      </c>
      <c r="ULE53" s="286" t="s">
        <v>933</v>
      </c>
      <c r="ULF53" s="286" t="s">
        <v>984</v>
      </c>
      <c r="ULG53" s="285" t="s">
        <v>985</v>
      </c>
      <c r="ULH53" s="285" t="s">
        <v>986</v>
      </c>
      <c r="ULI53" s="294" t="s">
        <v>982</v>
      </c>
      <c r="ULJ53" s="294" t="s">
        <v>987</v>
      </c>
      <c r="ULK53" s="284">
        <v>90000000</v>
      </c>
      <c r="ULL53" s="285" t="s">
        <v>150</v>
      </c>
      <c r="ULM53" s="286" t="s">
        <v>933</v>
      </c>
      <c r="ULN53" s="286" t="s">
        <v>984</v>
      </c>
      <c r="ULO53" s="285" t="s">
        <v>985</v>
      </c>
      <c r="ULP53" s="285" t="s">
        <v>986</v>
      </c>
      <c r="ULQ53" s="294" t="s">
        <v>982</v>
      </c>
      <c r="ULR53" s="294" t="s">
        <v>987</v>
      </c>
      <c r="ULS53" s="284">
        <v>90000000</v>
      </c>
      <c r="ULT53" s="285" t="s">
        <v>150</v>
      </c>
      <c r="ULU53" s="286" t="s">
        <v>933</v>
      </c>
      <c r="ULV53" s="286" t="s">
        <v>984</v>
      </c>
      <c r="ULW53" s="285" t="s">
        <v>985</v>
      </c>
      <c r="ULX53" s="285" t="s">
        <v>986</v>
      </c>
      <c r="ULY53" s="294" t="s">
        <v>982</v>
      </c>
      <c r="ULZ53" s="294" t="s">
        <v>987</v>
      </c>
      <c r="UMA53" s="284">
        <v>90000000</v>
      </c>
      <c r="UMB53" s="285" t="s">
        <v>150</v>
      </c>
      <c r="UMC53" s="286" t="s">
        <v>933</v>
      </c>
      <c r="UMD53" s="286" t="s">
        <v>984</v>
      </c>
      <c r="UME53" s="285" t="s">
        <v>985</v>
      </c>
      <c r="UMF53" s="285" t="s">
        <v>986</v>
      </c>
      <c r="UMG53" s="294" t="s">
        <v>982</v>
      </c>
      <c r="UMH53" s="294" t="s">
        <v>987</v>
      </c>
      <c r="UMI53" s="284">
        <v>90000000</v>
      </c>
      <c r="UMJ53" s="285" t="s">
        <v>150</v>
      </c>
      <c r="UMK53" s="286" t="s">
        <v>933</v>
      </c>
      <c r="UML53" s="286" t="s">
        <v>984</v>
      </c>
      <c r="UMM53" s="285" t="s">
        <v>985</v>
      </c>
      <c r="UMN53" s="285" t="s">
        <v>986</v>
      </c>
      <c r="UMO53" s="294" t="s">
        <v>982</v>
      </c>
      <c r="UMP53" s="294" t="s">
        <v>987</v>
      </c>
      <c r="UMQ53" s="284">
        <v>90000000</v>
      </c>
      <c r="UMR53" s="285" t="s">
        <v>150</v>
      </c>
      <c r="UMS53" s="286" t="s">
        <v>933</v>
      </c>
      <c r="UMT53" s="286" t="s">
        <v>984</v>
      </c>
      <c r="UMU53" s="285" t="s">
        <v>985</v>
      </c>
      <c r="UMV53" s="285" t="s">
        <v>986</v>
      </c>
      <c r="UMW53" s="294" t="s">
        <v>982</v>
      </c>
      <c r="UMX53" s="294" t="s">
        <v>987</v>
      </c>
      <c r="UMY53" s="284">
        <v>90000000</v>
      </c>
      <c r="UMZ53" s="285" t="s">
        <v>150</v>
      </c>
      <c r="UNA53" s="286" t="s">
        <v>933</v>
      </c>
      <c r="UNB53" s="286" t="s">
        <v>984</v>
      </c>
      <c r="UNC53" s="285" t="s">
        <v>985</v>
      </c>
      <c r="UND53" s="285" t="s">
        <v>986</v>
      </c>
      <c r="UNE53" s="294" t="s">
        <v>982</v>
      </c>
      <c r="UNF53" s="294" t="s">
        <v>987</v>
      </c>
      <c r="UNG53" s="284">
        <v>90000000</v>
      </c>
      <c r="UNH53" s="285" t="s">
        <v>150</v>
      </c>
      <c r="UNI53" s="286" t="s">
        <v>933</v>
      </c>
      <c r="UNJ53" s="286" t="s">
        <v>984</v>
      </c>
      <c r="UNK53" s="285" t="s">
        <v>985</v>
      </c>
      <c r="UNL53" s="285" t="s">
        <v>986</v>
      </c>
      <c r="UNM53" s="294" t="s">
        <v>982</v>
      </c>
      <c r="UNN53" s="294" t="s">
        <v>987</v>
      </c>
      <c r="UNO53" s="284">
        <v>90000000</v>
      </c>
      <c r="UNP53" s="285" t="s">
        <v>150</v>
      </c>
      <c r="UNQ53" s="286" t="s">
        <v>933</v>
      </c>
      <c r="UNR53" s="286" t="s">
        <v>984</v>
      </c>
      <c r="UNS53" s="285" t="s">
        <v>985</v>
      </c>
      <c r="UNT53" s="285" t="s">
        <v>986</v>
      </c>
      <c r="UNU53" s="294" t="s">
        <v>982</v>
      </c>
      <c r="UNV53" s="294" t="s">
        <v>987</v>
      </c>
      <c r="UNW53" s="284">
        <v>90000000</v>
      </c>
      <c r="UNX53" s="285" t="s">
        <v>150</v>
      </c>
      <c r="UNY53" s="286" t="s">
        <v>933</v>
      </c>
      <c r="UNZ53" s="286" t="s">
        <v>984</v>
      </c>
      <c r="UOA53" s="285" t="s">
        <v>985</v>
      </c>
      <c r="UOB53" s="285" t="s">
        <v>986</v>
      </c>
      <c r="UOC53" s="294" t="s">
        <v>982</v>
      </c>
      <c r="UOD53" s="294" t="s">
        <v>987</v>
      </c>
      <c r="UOE53" s="284">
        <v>90000000</v>
      </c>
      <c r="UOF53" s="285" t="s">
        <v>150</v>
      </c>
      <c r="UOG53" s="286" t="s">
        <v>933</v>
      </c>
      <c r="UOH53" s="286" t="s">
        <v>984</v>
      </c>
      <c r="UOI53" s="285" t="s">
        <v>985</v>
      </c>
      <c r="UOJ53" s="285" t="s">
        <v>986</v>
      </c>
      <c r="UOK53" s="294" t="s">
        <v>982</v>
      </c>
      <c r="UOL53" s="294" t="s">
        <v>987</v>
      </c>
      <c r="UOM53" s="284">
        <v>90000000</v>
      </c>
      <c r="UON53" s="285" t="s">
        <v>150</v>
      </c>
      <c r="UOO53" s="286" t="s">
        <v>933</v>
      </c>
      <c r="UOP53" s="286" t="s">
        <v>984</v>
      </c>
      <c r="UOQ53" s="285" t="s">
        <v>985</v>
      </c>
      <c r="UOR53" s="285" t="s">
        <v>986</v>
      </c>
      <c r="UOS53" s="294" t="s">
        <v>982</v>
      </c>
      <c r="UOT53" s="294" t="s">
        <v>987</v>
      </c>
      <c r="UOU53" s="284">
        <v>90000000</v>
      </c>
      <c r="UOV53" s="285" t="s">
        <v>150</v>
      </c>
      <c r="UOW53" s="286" t="s">
        <v>933</v>
      </c>
      <c r="UOX53" s="286" t="s">
        <v>984</v>
      </c>
      <c r="UOY53" s="285" t="s">
        <v>985</v>
      </c>
      <c r="UOZ53" s="285" t="s">
        <v>986</v>
      </c>
      <c r="UPA53" s="294" t="s">
        <v>982</v>
      </c>
      <c r="UPB53" s="294" t="s">
        <v>987</v>
      </c>
      <c r="UPC53" s="284">
        <v>90000000</v>
      </c>
      <c r="UPD53" s="285" t="s">
        <v>150</v>
      </c>
      <c r="UPE53" s="286" t="s">
        <v>933</v>
      </c>
      <c r="UPF53" s="286" t="s">
        <v>984</v>
      </c>
      <c r="UPG53" s="285" t="s">
        <v>985</v>
      </c>
      <c r="UPH53" s="285" t="s">
        <v>986</v>
      </c>
      <c r="UPI53" s="294" t="s">
        <v>982</v>
      </c>
      <c r="UPJ53" s="294" t="s">
        <v>987</v>
      </c>
      <c r="UPK53" s="284">
        <v>90000000</v>
      </c>
      <c r="UPL53" s="285" t="s">
        <v>150</v>
      </c>
      <c r="UPM53" s="286" t="s">
        <v>933</v>
      </c>
      <c r="UPN53" s="286" t="s">
        <v>984</v>
      </c>
      <c r="UPO53" s="285" t="s">
        <v>985</v>
      </c>
      <c r="UPP53" s="285" t="s">
        <v>986</v>
      </c>
      <c r="UPQ53" s="294" t="s">
        <v>982</v>
      </c>
      <c r="UPR53" s="294" t="s">
        <v>987</v>
      </c>
      <c r="UPS53" s="284">
        <v>90000000</v>
      </c>
      <c r="UPT53" s="285" t="s">
        <v>150</v>
      </c>
      <c r="UPU53" s="286" t="s">
        <v>933</v>
      </c>
      <c r="UPV53" s="286" t="s">
        <v>984</v>
      </c>
      <c r="UPW53" s="285" t="s">
        <v>985</v>
      </c>
      <c r="UPX53" s="285" t="s">
        <v>986</v>
      </c>
      <c r="UPY53" s="294" t="s">
        <v>982</v>
      </c>
      <c r="UPZ53" s="294" t="s">
        <v>987</v>
      </c>
      <c r="UQA53" s="284">
        <v>90000000</v>
      </c>
      <c r="UQB53" s="285" t="s">
        <v>150</v>
      </c>
      <c r="UQC53" s="286" t="s">
        <v>933</v>
      </c>
      <c r="UQD53" s="286" t="s">
        <v>984</v>
      </c>
      <c r="UQE53" s="285" t="s">
        <v>985</v>
      </c>
      <c r="UQF53" s="285" t="s">
        <v>986</v>
      </c>
      <c r="UQG53" s="294" t="s">
        <v>982</v>
      </c>
      <c r="UQH53" s="294" t="s">
        <v>987</v>
      </c>
      <c r="UQI53" s="284">
        <v>90000000</v>
      </c>
      <c r="UQJ53" s="285" t="s">
        <v>150</v>
      </c>
      <c r="UQK53" s="286" t="s">
        <v>933</v>
      </c>
      <c r="UQL53" s="286" t="s">
        <v>984</v>
      </c>
      <c r="UQM53" s="285" t="s">
        <v>985</v>
      </c>
      <c r="UQN53" s="285" t="s">
        <v>986</v>
      </c>
      <c r="UQO53" s="294" t="s">
        <v>982</v>
      </c>
      <c r="UQP53" s="294" t="s">
        <v>987</v>
      </c>
      <c r="UQQ53" s="284">
        <v>90000000</v>
      </c>
      <c r="UQR53" s="285" t="s">
        <v>150</v>
      </c>
      <c r="UQS53" s="286" t="s">
        <v>933</v>
      </c>
      <c r="UQT53" s="286" t="s">
        <v>984</v>
      </c>
      <c r="UQU53" s="285" t="s">
        <v>985</v>
      </c>
      <c r="UQV53" s="285" t="s">
        <v>986</v>
      </c>
      <c r="UQW53" s="294" t="s">
        <v>982</v>
      </c>
      <c r="UQX53" s="294" t="s">
        <v>987</v>
      </c>
      <c r="UQY53" s="284">
        <v>90000000</v>
      </c>
      <c r="UQZ53" s="285" t="s">
        <v>150</v>
      </c>
      <c r="URA53" s="286" t="s">
        <v>933</v>
      </c>
      <c r="URB53" s="286" t="s">
        <v>984</v>
      </c>
      <c r="URC53" s="285" t="s">
        <v>985</v>
      </c>
      <c r="URD53" s="285" t="s">
        <v>986</v>
      </c>
      <c r="URE53" s="294" t="s">
        <v>982</v>
      </c>
      <c r="URF53" s="294" t="s">
        <v>987</v>
      </c>
      <c r="URG53" s="284">
        <v>90000000</v>
      </c>
      <c r="URH53" s="285" t="s">
        <v>150</v>
      </c>
      <c r="URI53" s="286" t="s">
        <v>933</v>
      </c>
      <c r="URJ53" s="286" t="s">
        <v>984</v>
      </c>
      <c r="URK53" s="285" t="s">
        <v>985</v>
      </c>
      <c r="URL53" s="285" t="s">
        <v>986</v>
      </c>
      <c r="URM53" s="294" t="s">
        <v>982</v>
      </c>
      <c r="URN53" s="294" t="s">
        <v>987</v>
      </c>
      <c r="URO53" s="284">
        <v>90000000</v>
      </c>
      <c r="URP53" s="285" t="s">
        <v>150</v>
      </c>
      <c r="URQ53" s="286" t="s">
        <v>933</v>
      </c>
      <c r="URR53" s="286" t="s">
        <v>984</v>
      </c>
      <c r="URS53" s="285" t="s">
        <v>985</v>
      </c>
      <c r="URT53" s="285" t="s">
        <v>986</v>
      </c>
      <c r="URU53" s="294" t="s">
        <v>982</v>
      </c>
      <c r="URV53" s="294" t="s">
        <v>987</v>
      </c>
      <c r="URW53" s="284">
        <v>90000000</v>
      </c>
      <c r="URX53" s="285" t="s">
        <v>150</v>
      </c>
      <c r="URY53" s="286" t="s">
        <v>933</v>
      </c>
      <c r="URZ53" s="286" t="s">
        <v>984</v>
      </c>
      <c r="USA53" s="285" t="s">
        <v>985</v>
      </c>
      <c r="USB53" s="285" t="s">
        <v>986</v>
      </c>
      <c r="USC53" s="294" t="s">
        <v>982</v>
      </c>
      <c r="USD53" s="294" t="s">
        <v>987</v>
      </c>
      <c r="USE53" s="284">
        <v>90000000</v>
      </c>
      <c r="USF53" s="285" t="s">
        <v>150</v>
      </c>
      <c r="USG53" s="286" t="s">
        <v>933</v>
      </c>
      <c r="USH53" s="286" t="s">
        <v>984</v>
      </c>
      <c r="USI53" s="285" t="s">
        <v>985</v>
      </c>
      <c r="USJ53" s="285" t="s">
        <v>986</v>
      </c>
      <c r="USK53" s="294" t="s">
        <v>982</v>
      </c>
      <c r="USL53" s="294" t="s">
        <v>987</v>
      </c>
      <c r="USM53" s="284">
        <v>90000000</v>
      </c>
      <c r="USN53" s="285" t="s">
        <v>150</v>
      </c>
      <c r="USO53" s="286" t="s">
        <v>933</v>
      </c>
      <c r="USP53" s="286" t="s">
        <v>984</v>
      </c>
      <c r="USQ53" s="285" t="s">
        <v>985</v>
      </c>
      <c r="USR53" s="285" t="s">
        <v>986</v>
      </c>
      <c r="USS53" s="294" t="s">
        <v>982</v>
      </c>
      <c r="UST53" s="294" t="s">
        <v>987</v>
      </c>
      <c r="USU53" s="284">
        <v>90000000</v>
      </c>
      <c r="USV53" s="285" t="s">
        <v>150</v>
      </c>
      <c r="USW53" s="286" t="s">
        <v>933</v>
      </c>
      <c r="USX53" s="286" t="s">
        <v>984</v>
      </c>
      <c r="USY53" s="285" t="s">
        <v>985</v>
      </c>
      <c r="USZ53" s="285" t="s">
        <v>986</v>
      </c>
      <c r="UTA53" s="294" t="s">
        <v>982</v>
      </c>
      <c r="UTB53" s="294" t="s">
        <v>987</v>
      </c>
      <c r="UTC53" s="284">
        <v>90000000</v>
      </c>
      <c r="UTD53" s="285" t="s">
        <v>150</v>
      </c>
      <c r="UTE53" s="286" t="s">
        <v>933</v>
      </c>
      <c r="UTF53" s="286" t="s">
        <v>984</v>
      </c>
      <c r="UTG53" s="285" t="s">
        <v>985</v>
      </c>
      <c r="UTH53" s="285" t="s">
        <v>986</v>
      </c>
      <c r="UTI53" s="294" t="s">
        <v>982</v>
      </c>
      <c r="UTJ53" s="294" t="s">
        <v>987</v>
      </c>
      <c r="UTK53" s="284">
        <v>90000000</v>
      </c>
      <c r="UTL53" s="285" t="s">
        <v>150</v>
      </c>
      <c r="UTM53" s="286" t="s">
        <v>933</v>
      </c>
      <c r="UTN53" s="286" t="s">
        <v>984</v>
      </c>
      <c r="UTO53" s="285" t="s">
        <v>985</v>
      </c>
      <c r="UTP53" s="285" t="s">
        <v>986</v>
      </c>
      <c r="UTQ53" s="294" t="s">
        <v>982</v>
      </c>
      <c r="UTR53" s="294" t="s">
        <v>987</v>
      </c>
      <c r="UTS53" s="284">
        <v>90000000</v>
      </c>
      <c r="UTT53" s="285" t="s">
        <v>150</v>
      </c>
      <c r="UTU53" s="286" t="s">
        <v>933</v>
      </c>
      <c r="UTV53" s="286" t="s">
        <v>984</v>
      </c>
      <c r="UTW53" s="285" t="s">
        <v>985</v>
      </c>
      <c r="UTX53" s="285" t="s">
        <v>986</v>
      </c>
      <c r="UTY53" s="294" t="s">
        <v>982</v>
      </c>
      <c r="UTZ53" s="294" t="s">
        <v>987</v>
      </c>
      <c r="UUA53" s="284">
        <v>90000000</v>
      </c>
      <c r="UUB53" s="285" t="s">
        <v>150</v>
      </c>
      <c r="UUC53" s="286" t="s">
        <v>933</v>
      </c>
      <c r="UUD53" s="286" t="s">
        <v>984</v>
      </c>
      <c r="UUE53" s="285" t="s">
        <v>985</v>
      </c>
      <c r="UUF53" s="285" t="s">
        <v>986</v>
      </c>
      <c r="UUG53" s="294" t="s">
        <v>982</v>
      </c>
      <c r="UUH53" s="294" t="s">
        <v>987</v>
      </c>
      <c r="UUI53" s="284">
        <v>90000000</v>
      </c>
      <c r="UUJ53" s="285" t="s">
        <v>150</v>
      </c>
      <c r="UUK53" s="286" t="s">
        <v>933</v>
      </c>
      <c r="UUL53" s="286" t="s">
        <v>984</v>
      </c>
      <c r="UUM53" s="285" t="s">
        <v>985</v>
      </c>
      <c r="UUN53" s="285" t="s">
        <v>986</v>
      </c>
      <c r="UUO53" s="294" t="s">
        <v>982</v>
      </c>
      <c r="UUP53" s="294" t="s">
        <v>987</v>
      </c>
      <c r="UUQ53" s="284">
        <v>90000000</v>
      </c>
      <c r="UUR53" s="285" t="s">
        <v>150</v>
      </c>
      <c r="UUS53" s="286" t="s">
        <v>933</v>
      </c>
      <c r="UUT53" s="286" t="s">
        <v>984</v>
      </c>
      <c r="UUU53" s="285" t="s">
        <v>985</v>
      </c>
      <c r="UUV53" s="285" t="s">
        <v>986</v>
      </c>
      <c r="UUW53" s="294" t="s">
        <v>982</v>
      </c>
      <c r="UUX53" s="294" t="s">
        <v>987</v>
      </c>
      <c r="UUY53" s="284">
        <v>90000000</v>
      </c>
      <c r="UUZ53" s="285" t="s">
        <v>150</v>
      </c>
      <c r="UVA53" s="286" t="s">
        <v>933</v>
      </c>
      <c r="UVB53" s="286" t="s">
        <v>984</v>
      </c>
      <c r="UVC53" s="285" t="s">
        <v>985</v>
      </c>
      <c r="UVD53" s="285" t="s">
        <v>986</v>
      </c>
      <c r="UVE53" s="294" t="s">
        <v>982</v>
      </c>
      <c r="UVF53" s="294" t="s">
        <v>987</v>
      </c>
      <c r="UVG53" s="284">
        <v>90000000</v>
      </c>
      <c r="UVH53" s="285" t="s">
        <v>150</v>
      </c>
      <c r="UVI53" s="286" t="s">
        <v>933</v>
      </c>
      <c r="UVJ53" s="286" t="s">
        <v>984</v>
      </c>
      <c r="UVK53" s="285" t="s">
        <v>985</v>
      </c>
      <c r="UVL53" s="285" t="s">
        <v>986</v>
      </c>
      <c r="UVM53" s="294" t="s">
        <v>982</v>
      </c>
      <c r="UVN53" s="294" t="s">
        <v>987</v>
      </c>
      <c r="UVO53" s="284">
        <v>90000000</v>
      </c>
      <c r="UVP53" s="285" t="s">
        <v>150</v>
      </c>
      <c r="UVQ53" s="286" t="s">
        <v>933</v>
      </c>
      <c r="UVR53" s="286" t="s">
        <v>984</v>
      </c>
      <c r="UVS53" s="285" t="s">
        <v>985</v>
      </c>
      <c r="UVT53" s="285" t="s">
        <v>986</v>
      </c>
      <c r="UVU53" s="294" t="s">
        <v>982</v>
      </c>
      <c r="UVV53" s="294" t="s">
        <v>987</v>
      </c>
      <c r="UVW53" s="284">
        <v>90000000</v>
      </c>
      <c r="UVX53" s="285" t="s">
        <v>150</v>
      </c>
      <c r="UVY53" s="286" t="s">
        <v>933</v>
      </c>
      <c r="UVZ53" s="286" t="s">
        <v>984</v>
      </c>
      <c r="UWA53" s="285" t="s">
        <v>985</v>
      </c>
      <c r="UWB53" s="285" t="s">
        <v>986</v>
      </c>
      <c r="UWC53" s="294" t="s">
        <v>982</v>
      </c>
      <c r="UWD53" s="294" t="s">
        <v>987</v>
      </c>
      <c r="UWE53" s="284">
        <v>90000000</v>
      </c>
      <c r="UWF53" s="285" t="s">
        <v>150</v>
      </c>
      <c r="UWG53" s="286" t="s">
        <v>933</v>
      </c>
      <c r="UWH53" s="286" t="s">
        <v>984</v>
      </c>
      <c r="UWI53" s="285" t="s">
        <v>985</v>
      </c>
      <c r="UWJ53" s="285" t="s">
        <v>986</v>
      </c>
      <c r="UWK53" s="294" t="s">
        <v>982</v>
      </c>
      <c r="UWL53" s="294" t="s">
        <v>987</v>
      </c>
      <c r="UWM53" s="284">
        <v>90000000</v>
      </c>
      <c r="UWN53" s="285" t="s">
        <v>150</v>
      </c>
      <c r="UWO53" s="286" t="s">
        <v>933</v>
      </c>
      <c r="UWP53" s="286" t="s">
        <v>984</v>
      </c>
      <c r="UWQ53" s="285" t="s">
        <v>985</v>
      </c>
      <c r="UWR53" s="285" t="s">
        <v>986</v>
      </c>
      <c r="UWS53" s="294" t="s">
        <v>982</v>
      </c>
      <c r="UWT53" s="294" t="s">
        <v>987</v>
      </c>
      <c r="UWU53" s="284">
        <v>90000000</v>
      </c>
      <c r="UWV53" s="285" t="s">
        <v>150</v>
      </c>
      <c r="UWW53" s="286" t="s">
        <v>933</v>
      </c>
      <c r="UWX53" s="286" t="s">
        <v>984</v>
      </c>
      <c r="UWY53" s="285" t="s">
        <v>985</v>
      </c>
      <c r="UWZ53" s="285" t="s">
        <v>986</v>
      </c>
      <c r="UXA53" s="294" t="s">
        <v>982</v>
      </c>
      <c r="UXB53" s="294" t="s">
        <v>987</v>
      </c>
      <c r="UXC53" s="284">
        <v>90000000</v>
      </c>
      <c r="UXD53" s="285" t="s">
        <v>150</v>
      </c>
      <c r="UXE53" s="286" t="s">
        <v>933</v>
      </c>
      <c r="UXF53" s="286" t="s">
        <v>984</v>
      </c>
      <c r="UXG53" s="285" t="s">
        <v>985</v>
      </c>
      <c r="UXH53" s="285" t="s">
        <v>986</v>
      </c>
      <c r="UXI53" s="294" t="s">
        <v>982</v>
      </c>
      <c r="UXJ53" s="294" t="s">
        <v>987</v>
      </c>
      <c r="UXK53" s="284">
        <v>90000000</v>
      </c>
      <c r="UXL53" s="285" t="s">
        <v>150</v>
      </c>
      <c r="UXM53" s="286" t="s">
        <v>933</v>
      </c>
      <c r="UXN53" s="286" t="s">
        <v>984</v>
      </c>
      <c r="UXO53" s="285" t="s">
        <v>985</v>
      </c>
      <c r="UXP53" s="285" t="s">
        <v>986</v>
      </c>
      <c r="UXQ53" s="294" t="s">
        <v>982</v>
      </c>
      <c r="UXR53" s="294" t="s">
        <v>987</v>
      </c>
      <c r="UXS53" s="284">
        <v>90000000</v>
      </c>
      <c r="UXT53" s="285" t="s">
        <v>150</v>
      </c>
      <c r="UXU53" s="286" t="s">
        <v>933</v>
      </c>
      <c r="UXV53" s="286" t="s">
        <v>984</v>
      </c>
      <c r="UXW53" s="285" t="s">
        <v>985</v>
      </c>
      <c r="UXX53" s="285" t="s">
        <v>986</v>
      </c>
      <c r="UXY53" s="294" t="s">
        <v>982</v>
      </c>
      <c r="UXZ53" s="294" t="s">
        <v>987</v>
      </c>
      <c r="UYA53" s="284">
        <v>90000000</v>
      </c>
      <c r="UYB53" s="285" t="s">
        <v>150</v>
      </c>
      <c r="UYC53" s="286" t="s">
        <v>933</v>
      </c>
      <c r="UYD53" s="286" t="s">
        <v>984</v>
      </c>
      <c r="UYE53" s="285" t="s">
        <v>985</v>
      </c>
      <c r="UYF53" s="285" t="s">
        <v>986</v>
      </c>
      <c r="UYG53" s="294" t="s">
        <v>982</v>
      </c>
      <c r="UYH53" s="294" t="s">
        <v>987</v>
      </c>
      <c r="UYI53" s="284">
        <v>90000000</v>
      </c>
      <c r="UYJ53" s="285" t="s">
        <v>150</v>
      </c>
      <c r="UYK53" s="286" t="s">
        <v>933</v>
      </c>
      <c r="UYL53" s="286" t="s">
        <v>984</v>
      </c>
      <c r="UYM53" s="285" t="s">
        <v>985</v>
      </c>
      <c r="UYN53" s="285" t="s">
        <v>986</v>
      </c>
      <c r="UYO53" s="294" t="s">
        <v>982</v>
      </c>
      <c r="UYP53" s="294" t="s">
        <v>987</v>
      </c>
      <c r="UYQ53" s="284">
        <v>90000000</v>
      </c>
      <c r="UYR53" s="285" t="s">
        <v>150</v>
      </c>
      <c r="UYS53" s="286" t="s">
        <v>933</v>
      </c>
      <c r="UYT53" s="286" t="s">
        <v>984</v>
      </c>
      <c r="UYU53" s="285" t="s">
        <v>985</v>
      </c>
      <c r="UYV53" s="285" t="s">
        <v>986</v>
      </c>
      <c r="UYW53" s="294" t="s">
        <v>982</v>
      </c>
      <c r="UYX53" s="294" t="s">
        <v>987</v>
      </c>
      <c r="UYY53" s="284">
        <v>90000000</v>
      </c>
      <c r="UYZ53" s="285" t="s">
        <v>150</v>
      </c>
      <c r="UZA53" s="286" t="s">
        <v>933</v>
      </c>
      <c r="UZB53" s="286" t="s">
        <v>984</v>
      </c>
      <c r="UZC53" s="285" t="s">
        <v>985</v>
      </c>
      <c r="UZD53" s="285" t="s">
        <v>986</v>
      </c>
      <c r="UZE53" s="294" t="s">
        <v>982</v>
      </c>
      <c r="UZF53" s="294" t="s">
        <v>987</v>
      </c>
      <c r="UZG53" s="284">
        <v>90000000</v>
      </c>
      <c r="UZH53" s="285" t="s">
        <v>150</v>
      </c>
      <c r="UZI53" s="286" t="s">
        <v>933</v>
      </c>
      <c r="UZJ53" s="286" t="s">
        <v>984</v>
      </c>
      <c r="UZK53" s="285" t="s">
        <v>985</v>
      </c>
      <c r="UZL53" s="285" t="s">
        <v>986</v>
      </c>
      <c r="UZM53" s="294" t="s">
        <v>982</v>
      </c>
      <c r="UZN53" s="294" t="s">
        <v>987</v>
      </c>
      <c r="UZO53" s="284">
        <v>90000000</v>
      </c>
      <c r="UZP53" s="285" t="s">
        <v>150</v>
      </c>
      <c r="UZQ53" s="286" t="s">
        <v>933</v>
      </c>
      <c r="UZR53" s="286" t="s">
        <v>984</v>
      </c>
      <c r="UZS53" s="285" t="s">
        <v>985</v>
      </c>
      <c r="UZT53" s="285" t="s">
        <v>986</v>
      </c>
      <c r="UZU53" s="294" t="s">
        <v>982</v>
      </c>
      <c r="UZV53" s="294" t="s">
        <v>987</v>
      </c>
      <c r="UZW53" s="284">
        <v>90000000</v>
      </c>
      <c r="UZX53" s="285" t="s">
        <v>150</v>
      </c>
      <c r="UZY53" s="286" t="s">
        <v>933</v>
      </c>
      <c r="UZZ53" s="286" t="s">
        <v>984</v>
      </c>
      <c r="VAA53" s="285" t="s">
        <v>985</v>
      </c>
      <c r="VAB53" s="285" t="s">
        <v>986</v>
      </c>
      <c r="VAC53" s="294" t="s">
        <v>982</v>
      </c>
      <c r="VAD53" s="294" t="s">
        <v>987</v>
      </c>
      <c r="VAE53" s="284">
        <v>90000000</v>
      </c>
      <c r="VAF53" s="285" t="s">
        <v>150</v>
      </c>
      <c r="VAG53" s="286" t="s">
        <v>933</v>
      </c>
      <c r="VAH53" s="286" t="s">
        <v>984</v>
      </c>
      <c r="VAI53" s="285" t="s">
        <v>985</v>
      </c>
      <c r="VAJ53" s="285" t="s">
        <v>986</v>
      </c>
      <c r="VAK53" s="294" t="s">
        <v>982</v>
      </c>
      <c r="VAL53" s="294" t="s">
        <v>987</v>
      </c>
      <c r="VAM53" s="284">
        <v>90000000</v>
      </c>
      <c r="VAN53" s="285" t="s">
        <v>150</v>
      </c>
      <c r="VAO53" s="286" t="s">
        <v>933</v>
      </c>
      <c r="VAP53" s="286" t="s">
        <v>984</v>
      </c>
      <c r="VAQ53" s="285" t="s">
        <v>985</v>
      </c>
      <c r="VAR53" s="285" t="s">
        <v>986</v>
      </c>
      <c r="VAS53" s="294" t="s">
        <v>982</v>
      </c>
      <c r="VAT53" s="294" t="s">
        <v>987</v>
      </c>
      <c r="VAU53" s="284">
        <v>90000000</v>
      </c>
      <c r="VAV53" s="285" t="s">
        <v>150</v>
      </c>
      <c r="VAW53" s="286" t="s">
        <v>933</v>
      </c>
      <c r="VAX53" s="286" t="s">
        <v>984</v>
      </c>
      <c r="VAY53" s="285" t="s">
        <v>985</v>
      </c>
      <c r="VAZ53" s="285" t="s">
        <v>986</v>
      </c>
      <c r="VBA53" s="294" t="s">
        <v>982</v>
      </c>
      <c r="VBB53" s="294" t="s">
        <v>987</v>
      </c>
      <c r="VBC53" s="284">
        <v>90000000</v>
      </c>
      <c r="VBD53" s="285" t="s">
        <v>150</v>
      </c>
      <c r="VBE53" s="286" t="s">
        <v>933</v>
      </c>
      <c r="VBF53" s="286" t="s">
        <v>984</v>
      </c>
      <c r="VBG53" s="285" t="s">
        <v>985</v>
      </c>
      <c r="VBH53" s="285" t="s">
        <v>986</v>
      </c>
      <c r="VBI53" s="294" t="s">
        <v>982</v>
      </c>
      <c r="VBJ53" s="294" t="s">
        <v>987</v>
      </c>
      <c r="VBK53" s="284">
        <v>90000000</v>
      </c>
      <c r="VBL53" s="285" t="s">
        <v>150</v>
      </c>
      <c r="VBM53" s="286" t="s">
        <v>933</v>
      </c>
      <c r="VBN53" s="286" t="s">
        <v>984</v>
      </c>
      <c r="VBO53" s="285" t="s">
        <v>985</v>
      </c>
      <c r="VBP53" s="285" t="s">
        <v>986</v>
      </c>
      <c r="VBQ53" s="294" t="s">
        <v>982</v>
      </c>
      <c r="VBR53" s="294" t="s">
        <v>987</v>
      </c>
      <c r="VBS53" s="284">
        <v>90000000</v>
      </c>
      <c r="VBT53" s="285" t="s">
        <v>150</v>
      </c>
      <c r="VBU53" s="286" t="s">
        <v>933</v>
      </c>
      <c r="VBV53" s="286" t="s">
        <v>984</v>
      </c>
      <c r="VBW53" s="285" t="s">
        <v>985</v>
      </c>
      <c r="VBX53" s="285" t="s">
        <v>986</v>
      </c>
      <c r="VBY53" s="294" t="s">
        <v>982</v>
      </c>
      <c r="VBZ53" s="294" t="s">
        <v>987</v>
      </c>
      <c r="VCA53" s="284">
        <v>90000000</v>
      </c>
      <c r="VCB53" s="285" t="s">
        <v>150</v>
      </c>
      <c r="VCC53" s="286" t="s">
        <v>933</v>
      </c>
      <c r="VCD53" s="286" t="s">
        <v>984</v>
      </c>
      <c r="VCE53" s="285" t="s">
        <v>985</v>
      </c>
      <c r="VCF53" s="285" t="s">
        <v>986</v>
      </c>
      <c r="VCG53" s="294" t="s">
        <v>982</v>
      </c>
      <c r="VCH53" s="294" t="s">
        <v>987</v>
      </c>
      <c r="VCI53" s="284">
        <v>90000000</v>
      </c>
      <c r="VCJ53" s="285" t="s">
        <v>150</v>
      </c>
      <c r="VCK53" s="286" t="s">
        <v>933</v>
      </c>
      <c r="VCL53" s="286" t="s">
        <v>984</v>
      </c>
      <c r="VCM53" s="285" t="s">
        <v>985</v>
      </c>
      <c r="VCN53" s="285" t="s">
        <v>986</v>
      </c>
      <c r="VCO53" s="294" t="s">
        <v>982</v>
      </c>
      <c r="VCP53" s="294" t="s">
        <v>987</v>
      </c>
      <c r="VCQ53" s="284">
        <v>90000000</v>
      </c>
      <c r="VCR53" s="285" t="s">
        <v>150</v>
      </c>
      <c r="VCS53" s="286" t="s">
        <v>933</v>
      </c>
      <c r="VCT53" s="286" t="s">
        <v>984</v>
      </c>
      <c r="VCU53" s="285" t="s">
        <v>985</v>
      </c>
      <c r="VCV53" s="285" t="s">
        <v>986</v>
      </c>
      <c r="VCW53" s="294" t="s">
        <v>982</v>
      </c>
      <c r="VCX53" s="294" t="s">
        <v>987</v>
      </c>
      <c r="VCY53" s="284">
        <v>90000000</v>
      </c>
      <c r="VCZ53" s="285" t="s">
        <v>150</v>
      </c>
      <c r="VDA53" s="286" t="s">
        <v>933</v>
      </c>
      <c r="VDB53" s="286" t="s">
        <v>984</v>
      </c>
      <c r="VDC53" s="285" t="s">
        <v>985</v>
      </c>
      <c r="VDD53" s="285" t="s">
        <v>986</v>
      </c>
      <c r="VDE53" s="294" t="s">
        <v>982</v>
      </c>
      <c r="VDF53" s="294" t="s">
        <v>987</v>
      </c>
      <c r="VDG53" s="284">
        <v>90000000</v>
      </c>
      <c r="VDH53" s="285" t="s">
        <v>150</v>
      </c>
      <c r="VDI53" s="286" t="s">
        <v>933</v>
      </c>
      <c r="VDJ53" s="286" t="s">
        <v>984</v>
      </c>
      <c r="VDK53" s="285" t="s">
        <v>985</v>
      </c>
      <c r="VDL53" s="285" t="s">
        <v>986</v>
      </c>
      <c r="VDM53" s="294" t="s">
        <v>982</v>
      </c>
      <c r="VDN53" s="294" t="s">
        <v>987</v>
      </c>
      <c r="VDO53" s="284">
        <v>90000000</v>
      </c>
      <c r="VDP53" s="285" t="s">
        <v>150</v>
      </c>
      <c r="VDQ53" s="286" t="s">
        <v>933</v>
      </c>
      <c r="VDR53" s="286" t="s">
        <v>984</v>
      </c>
      <c r="VDS53" s="285" t="s">
        <v>985</v>
      </c>
      <c r="VDT53" s="285" t="s">
        <v>986</v>
      </c>
      <c r="VDU53" s="294" t="s">
        <v>982</v>
      </c>
      <c r="VDV53" s="294" t="s">
        <v>987</v>
      </c>
      <c r="VDW53" s="284">
        <v>90000000</v>
      </c>
      <c r="VDX53" s="285" t="s">
        <v>150</v>
      </c>
      <c r="VDY53" s="286" t="s">
        <v>933</v>
      </c>
      <c r="VDZ53" s="286" t="s">
        <v>984</v>
      </c>
      <c r="VEA53" s="285" t="s">
        <v>985</v>
      </c>
      <c r="VEB53" s="285" t="s">
        <v>986</v>
      </c>
      <c r="VEC53" s="294" t="s">
        <v>982</v>
      </c>
      <c r="VED53" s="294" t="s">
        <v>987</v>
      </c>
      <c r="VEE53" s="284">
        <v>90000000</v>
      </c>
      <c r="VEF53" s="285" t="s">
        <v>150</v>
      </c>
      <c r="VEG53" s="286" t="s">
        <v>933</v>
      </c>
      <c r="VEH53" s="286" t="s">
        <v>984</v>
      </c>
      <c r="VEI53" s="285" t="s">
        <v>985</v>
      </c>
      <c r="VEJ53" s="285" t="s">
        <v>986</v>
      </c>
      <c r="VEK53" s="294" t="s">
        <v>982</v>
      </c>
      <c r="VEL53" s="294" t="s">
        <v>987</v>
      </c>
      <c r="VEM53" s="284">
        <v>90000000</v>
      </c>
      <c r="VEN53" s="285" t="s">
        <v>150</v>
      </c>
      <c r="VEO53" s="286" t="s">
        <v>933</v>
      </c>
      <c r="VEP53" s="286" t="s">
        <v>984</v>
      </c>
      <c r="VEQ53" s="285" t="s">
        <v>985</v>
      </c>
      <c r="VER53" s="285" t="s">
        <v>986</v>
      </c>
      <c r="VES53" s="294" t="s">
        <v>982</v>
      </c>
      <c r="VET53" s="294" t="s">
        <v>987</v>
      </c>
      <c r="VEU53" s="284">
        <v>90000000</v>
      </c>
      <c r="VEV53" s="285" t="s">
        <v>150</v>
      </c>
      <c r="VEW53" s="286" t="s">
        <v>933</v>
      </c>
      <c r="VEX53" s="286" t="s">
        <v>984</v>
      </c>
      <c r="VEY53" s="285" t="s">
        <v>985</v>
      </c>
      <c r="VEZ53" s="285" t="s">
        <v>986</v>
      </c>
      <c r="VFA53" s="294" t="s">
        <v>982</v>
      </c>
      <c r="VFB53" s="294" t="s">
        <v>987</v>
      </c>
      <c r="VFC53" s="284">
        <v>90000000</v>
      </c>
      <c r="VFD53" s="285" t="s">
        <v>150</v>
      </c>
      <c r="VFE53" s="286" t="s">
        <v>933</v>
      </c>
      <c r="VFF53" s="286" t="s">
        <v>984</v>
      </c>
      <c r="VFG53" s="285" t="s">
        <v>985</v>
      </c>
      <c r="VFH53" s="285" t="s">
        <v>986</v>
      </c>
      <c r="VFI53" s="294" t="s">
        <v>982</v>
      </c>
      <c r="VFJ53" s="294" t="s">
        <v>987</v>
      </c>
      <c r="VFK53" s="284">
        <v>90000000</v>
      </c>
      <c r="VFL53" s="285" t="s">
        <v>150</v>
      </c>
      <c r="VFM53" s="286" t="s">
        <v>933</v>
      </c>
      <c r="VFN53" s="286" t="s">
        <v>984</v>
      </c>
      <c r="VFO53" s="285" t="s">
        <v>985</v>
      </c>
      <c r="VFP53" s="285" t="s">
        <v>986</v>
      </c>
      <c r="VFQ53" s="294" t="s">
        <v>982</v>
      </c>
      <c r="VFR53" s="294" t="s">
        <v>987</v>
      </c>
      <c r="VFS53" s="284">
        <v>90000000</v>
      </c>
      <c r="VFT53" s="285" t="s">
        <v>150</v>
      </c>
      <c r="VFU53" s="286" t="s">
        <v>933</v>
      </c>
      <c r="VFV53" s="286" t="s">
        <v>984</v>
      </c>
      <c r="VFW53" s="285" t="s">
        <v>985</v>
      </c>
      <c r="VFX53" s="285" t="s">
        <v>986</v>
      </c>
      <c r="VFY53" s="294" t="s">
        <v>982</v>
      </c>
      <c r="VFZ53" s="294" t="s">
        <v>987</v>
      </c>
      <c r="VGA53" s="284">
        <v>90000000</v>
      </c>
      <c r="VGB53" s="285" t="s">
        <v>150</v>
      </c>
      <c r="VGC53" s="286" t="s">
        <v>933</v>
      </c>
      <c r="VGD53" s="286" t="s">
        <v>984</v>
      </c>
      <c r="VGE53" s="285" t="s">
        <v>985</v>
      </c>
      <c r="VGF53" s="285" t="s">
        <v>986</v>
      </c>
      <c r="VGG53" s="294" t="s">
        <v>982</v>
      </c>
      <c r="VGH53" s="294" t="s">
        <v>987</v>
      </c>
      <c r="VGI53" s="284">
        <v>90000000</v>
      </c>
      <c r="VGJ53" s="285" t="s">
        <v>150</v>
      </c>
      <c r="VGK53" s="286" t="s">
        <v>933</v>
      </c>
      <c r="VGL53" s="286" t="s">
        <v>984</v>
      </c>
      <c r="VGM53" s="285" t="s">
        <v>985</v>
      </c>
      <c r="VGN53" s="285" t="s">
        <v>986</v>
      </c>
      <c r="VGO53" s="294" t="s">
        <v>982</v>
      </c>
      <c r="VGP53" s="294" t="s">
        <v>987</v>
      </c>
      <c r="VGQ53" s="284">
        <v>90000000</v>
      </c>
      <c r="VGR53" s="285" t="s">
        <v>150</v>
      </c>
      <c r="VGS53" s="286" t="s">
        <v>933</v>
      </c>
      <c r="VGT53" s="286" t="s">
        <v>984</v>
      </c>
      <c r="VGU53" s="285" t="s">
        <v>985</v>
      </c>
      <c r="VGV53" s="285" t="s">
        <v>986</v>
      </c>
      <c r="VGW53" s="294" t="s">
        <v>982</v>
      </c>
      <c r="VGX53" s="294" t="s">
        <v>987</v>
      </c>
      <c r="VGY53" s="284">
        <v>90000000</v>
      </c>
      <c r="VGZ53" s="285" t="s">
        <v>150</v>
      </c>
      <c r="VHA53" s="286" t="s">
        <v>933</v>
      </c>
      <c r="VHB53" s="286" t="s">
        <v>984</v>
      </c>
      <c r="VHC53" s="285" t="s">
        <v>985</v>
      </c>
      <c r="VHD53" s="285" t="s">
        <v>986</v>
      </c>
      <c r="VHE53" s="294" t="s">
        <v>982</v>
      </c>
      <c r="VHF53" s="294" t="s">
        <v>987</v>
      </c>
      <c r="VHG53" s="284">
        <v>90000000</v>
      </c>
      <c r="VHH53" s="285" t="s">
        <v>150</v>
      </c>
      <c r="VHI53" s="286" t="s">
        <v>933</v>
      </c>
      <c r="VHJ53" s="286" t="s">
        <v>984</v>
      </c>
      <c r="VHK53" s="285" t="s">
        <v>985</v>
      </c>
      <c r="VHL53" s="285" t="s">
        <v>986</v>
      </c>
      <c r="VHM53" s="294" t="s">
        <v>982</v>
      </c>
      <c r="VHN53" s="294" t="s">
        <v>987</v>
      </c>
      <c r="VHO53" s="284">
        <v>90000000</v>
      </c>
      <c r="VHP53" s="285" t="s">
        <v>150</v>
      </c>
      <c r="VHQ53" s="286" t="s">
        <v>933</v>
      </c>
      <c r="VHR53" s="286" t="s">
        <v>984</v>
      </c>
      <c r="VHS53" s="285" t="s">
        <v>985</v>
      </c>
      <c r="VHT53" s="285" t="s">
        <v>986</v>
      </c>
      <c r="VHU53" s="294" t="s">
        <v>982</v>
      </c>
      <c r="VHV53" s="294" t="s">
        <v>987</v>
      </c>
      <c r="VHW53" s="284">
        <v>90000000</v>
      </c>
      <c r="VHX53" s="285" t="s">
        <v>150</v>
      </c>
      <c r="VHY53" s="286" t="s">
        <v>933</v>
      </c>
      <c r="VHZ53" s="286" t="s">
        <v>984</v>
      </c>
      <c r="VIA53" s="285" t="s">
        <v>985</v>
      </c>
      <c r="VIB53" s="285" t="s">
        <v>986</v>
      </c>
      <c r="VIC53" s="294" t="s">
        <v>982</v>
      </c>
      <c r="VID53" s="294" t="s">
        <v>987</v>
      </c>
      <c r="VIE53" s="284">
        <v>90000000</v>
      </c>
      <c r="VIF53" s="285" t="s">
        <v>150</v>
      </c>
      <c r="VIG53" s="286" t="s">
        <v>933</v>
      </c>
      <c r="VIH53" s="286" t="s">
        <v>984</v>
      </c>
      <c r="VII53" s="285" t="s">
        <v>985</v>
      </c>
      <c r="VIJ53" s="285" t="s">
        <v>986</v>
      </c>
      <c r="VIK53" s="294" t="s">
        <v>982</v>
      </c>
      <c r="VIL53" s="294" t="s">
        <v>987</v>
      </c>
      <c r="VIM53" s="284">
        <v>90000000</v>
      </c>
      <c r="VIN53" s="285" t="s">
        <v>150</v>
      </c>
      <c r="VIO53" s="286" t="s">
        <v>933</v>
      </c>
      <c r="VIP53" s="286" t="s">
        <v>984</v>
      </c>
      <c r="VIQ53" s="285" t="s">
        <v>985</v>
      </c>
      <c r="VIR53" s="285" t="s">
        <v>986</v>
      </c>
      <c r="VIS53" s="294" t="s">
        <v>982</v>
      </c>
      <c r="VIT53" s="294" t="s">
        <v>987</v>
      </c>
      <c r="VIU53" s="284">
        <v>90000000</v>
      </c>
      <c r="VIV53" s="285" t="s">
        <v>150</v>
      </c>
      <c r="VIW53" s="286" t="s">
        <v>933</v>
      </c>
      <c r="VIX53" s="286" t="s">
        <v>984</v>
      </c>
      <c r="VIY53" s="285" t="s">
        <v>985</v>
      </c>
      <c r="VIZ53" s="285" t="s">
        <v>986</v>
      </c>
      <c r="VJA53" s="294" t="s">
        <v>982</v>
      </c>
      <c r="VJB53" s="294" t="s">
        <v>987</v>
      </c>
      <c r="VJC53" s="284">
        <v>90000000</v>
      </c>
      <c r="VJD53" s="285" t="s">
        <v>150</v>
      </c>
      <c r="VJE53" s="286" t="s">
        <v>933</v>
      </c>
      <c r="VJF53" s="286" t="s">
        <v>984</v>
      </c>
      <c r="VJG53" s="285" t="s">
        <v>985</v>
      </c>
      <c r="VJH53" s="285" t="s">
        <v>986</v>
      </c>
      <c r="VJI53" s="294" t="s">
        <v>982</v>
      </c>
      <c r="VJJ53" s="294" t="s">
        <v>987</v>
      </c>
      <c r="VJK53" s="284">
        <v>90000000</v>
      </c>
      <c r="VJL53" s="285" t="s">
        <v>150</v>
      </c>
      <c r="VJM53" s="286" t="s">
        <v>933</v>
      </c>
      <c r="VJN53" s="286" t="s">
        <v>984</v>
      </c>
      <c r="VJO53" s="285" t="s">
        <v>985</v>
      </c>
      <c r="VJP53" s="285" t="s">
        <v>986</v>
      </c>
      <c r="VJQ53" s="294" t="s">
        <v>982</v>
      </c>
      <c r="VJR53" s="294" t="s">
        <v>987</v>
      </c>
      <c r="VJS53" s="284">
        <v>90000000</v>
      </c>
      <c r="VJT53" s="285" t="s">
        <v>150</v>
      </c>
      <c r="VJU53" s="286" t="s">
        <v>933</v>
      </c>
      <c r="VJV53" s="286" t="s">
        <v>984</v>
      </c>
      <c r="VJW53" s="285" t="s">
        <v>985</v>
      </c>
      <c r="VJX53" s="285" t="s">
        <v>986</v>
      </c>
      <c r="VJY53" s="294" t="s">
        <v>982</v>
      </c>
      <c r="VJZ53" s="294" t="s">
        <v>987</v>
      </c>
      <c r="VKA53" s="284">
        <v>90000000</v>
      </c>
      <c r="VKB53" s="285" t="s">
        <v>150</v>
      </c>
      <c r="VKC53" s="286" t="s">
        <v>933</v>
      </c>
      <c r="VKD53" s="286" t="s">
        <v>984</v>
      </c>
      <c r="VKE53" s="285" t="s">
        <v>985</v>
      </c>
      <c r="VKF53" s="285" t="s">
        <v>986</v>
      </c>
      <c r="VKG53" s="294" t="s">
        <v>982</v>
      </c>
      <c r="VKH53" s="294" t="s">
        <v>987</v>
      </c>
      <c r="VKI53" s="284">
        <v>90000000</v>
      </c>
      <c r="VKJ53" s="285" t="s">
        <v>150</v>
      </c>
      <c r="VKK53" s="286" t="s">
        <v>933</v>
      </c>
      <c r="VKL53" s="286" t="s">
        <v>984</v>
      </c>
      <c r="VKM53" s="285" t="s">
        <v>985</v>
      </c>
      <c r="VKN53" s="285" t="s">
        <v>986</v>
      </c>
      <c r="VKO53" s="294" t="s">
        <v>982</v>
      </c>
      <c r="VKP53" s="294" t="s">
        <v>987</v>
      </c>
      <c r="VKQ53" s="284">
        <v>90000000</v>
      </c>
      <c r="VKR53" s="285" t="s">
        <v>150</v>
      </c>
      <c r="VKS53" s="286" t="s">
        <v>933</v>
      </c>
      <c r="VKT53" s="286" t="s">
        <v>984</v>
      </c>
      <c r="VKU53" s="285" t="s">
        <v>985</v>
      </c>
      <c r="VKV53" s="285" t="s">
        <v>986</v>
      </c>
      <c r="VKW53" s="294" t="s">
        <v>982</v>
      </c>
      <c r="VKX53" s="294" t="s">
        <v>987</v>
      </c>
      <c r="VKY53" s="284">
        <v>90000000</v>
      </c>
      <c r="VKZ53" s="285" t="s">
        <v>150</v>
      </c>
      <c r="VLA53" s="286" t="s">
        <v>933</v>
      </c>
      <c r="VLB53" s="286" t="s">
        <v>984</v>
      </c>
      <c r="VLC53" s="285" t="s">
        <v>985</v>
      </c>
      <c r="VLD53" s="285" t="s">
        <v>986</v>
      </c>
      <c r="VLE53" s="294" t="s">
        <v>982</v>
      </c>
      <c r="VLF53" s="294" t="s">
        <v>987</v>
      </c>
      <c r="VLG53" s="284">
        <v>90000000</v>
      </c>
      <c r="VLH53" s="285" t="s">
        <v>150</v>
      </c>
      <c r="VLI53" s="286" t="s">
        <v>933</v>
      </c>
      <c r="VLJ53" s="286" t="s">
        <v>984</v>
      </c>
      <c r="VLK53" s="285" t="s">
        <v>985</v>
      </c>
      <c r="VLL53" s="285" t="s">
        <v>986</v>
      </c>
      <c r="VLM53" s="294" t="s">
        <v>982</v>
      </c>
      <c r="VLN53" s="294" t="s">
        <v>987</v>
      </c>
      <c r="VLO53" s="284">
        <v>90000000</v>
      </c>
      <c r="VLP53" s="285" t="s">
        <v>150</v>
      </c>
      <c r="VLQ53" s="286" t="s">
        <v>933</v>
      </c>
      <c r="VLR53" s="286" t="s">
        <v>984</v>
      </c>
      <c r="VLS53" s="285" t="s">
        <v>985</v>
      </c>
      <c r="VLT53" s="285" t="s">
        <v>986</v>
      </c>
      <c r="VLU53" s="294" t="s">
        <v>982</v>
      </c>
      <c r="VLV53" s="294" t="s">
        <v>987</v>
      </c>
      <c r="VLW53" s="284">
        <v>90000000</v>
      </c>
      <c r="VLX53" s="285" t="s">
        <v>150</v>
      </c>
      <c r="VLY53" s="286" t="s">
        <v>933</v>
      </c>
      <c r="VLZ53" s="286" t="s">
        <v>984</v>
      </c>
      <c r="VMA53" s="285" t="s">
        <v>985</v>
      </c>
      <c r="VMB53" s="285" t="s">
        <v>986</v>
      </c>
      <c r="VMC53" s="294" t="s">
        <v>982</v>
      </c>
      <c r="VMD53" s="294" t="s">
        <v>987</v>
      </c>
      <c r="VME53" s="284">
        <v>90000000</v>
      </c>
      <c r="VMF53" s="285" t="s">
        <v>150</v>
      </c>
      <c r="VMG53" s="286" t="s">
        <v>933</v>
      </c>
      <c r="VMH53" s="286" t="s">
        <v>984</v>
      </c>
      <c r="VMI53" s="285" t="s">
        <v>985</v>
      </c>
      <c r="VMJ53" s="285" t="s">
        <v>986</v>
      </c>
      <c r="VMK53" s="294" t="s">
        <v>982</v>
      </c>
      <c r="VML53" s="294" t="s">
        <v>987</v>
      </c>
      <c r="VMM53" s="284">
        <v>90000000</v>
      </c>
      <c r="VMN53" s="285" t="s">
        <v>150</v>
      </c>
      <c r="VMO53" s="286" t="s">
        <v>933</v>
      </c>
      <c r="VMP53" s="286" t="s">
        <v>984</v>
      </c>
      <c r="VMQ53" s="285" t="s">
        <v>985</v>
      </c>
      <c r="VMR53" s="285" t="s">
        <v>986</v>
      </c>
      <c r="VMS53" s="294" t="s">
        <v>982</v>
      </c>
      <c r="VMT53" s="294" t="s">
        <v>987</v>
      </c>
      <c r="VMU53" s="284">
        <v>90000000</v>
      </c>
      <c r="VMV53" s="285" t="s">
        <v>150</v>
      </c>
      <c r="VMW53" s="286" t="s">
        <v>933</v>
      </c>
      <c r="VMX53" s="286" t="s">
        <v>984</v>
      </c>
      <c r="VMY53" s="285" t="s">
        <v>985</v>
      </c>
      <c r="VMZ53" s="285" t="s">
        <v>986</v>
      </c>
      <c r="VNA53" s="294" t="s">
        <v>982</v>
      </c>
      <c r="VNB53" s="294" t="s">
        <v>987</v>
      </c>
      <c r="VNC53" s="284">
        <v>90000000</v>
      </c>
      <c r="VND53" s="285" t="s">
        <v>150</v>
      </c>
      <c r="VNE53" s="286" t="s">
        <v>933</v>
      </c>
      <c r="VNF53" s="286" t="s">
        <v>984</v>
      </c>
      <c r="VNG53" s="285" t="s">
        <v>985</v>
      </c>
      <c r="VNH53" s="285" t="s">
        <v>986</v>
      </c>
      <c r="VNI53" s="294" t="s">
        <v>982</v>
      </c>
      <c r="VNJ53" s="294" t="s">
        <v>987</v>
      </c>
      <c r="VNK53" s="284">
        <v>90000000</v>
      </c>
      <c r="VNL53" s="285" t="s">
        <v>150</v>
      </c>
      <c r="VNM53" s="286" t="s">
        <v>933</v>
      </c>
      <c r="VNN53" s="286" t="s">
        <v>984</v>
      </c>
      <c r="VNO53" s="285" t="s">
        <v>985</v>
      </c>
      <c r="VNP53" s="285" t="s">
        <v>986</v>
      </c>
      <c r="VNQ53" s="294" t="s">
        <v>982</v>
      </c>
      <c r="VNR53" s="294" t="s">
        <v>987</v>
      </c>
      <c r="VNS53" s="284">
        <v>90000000</v>
      </c>
      <c r="VNT53" s="285" t="s">
        <v>150</v>
      </c>
      <c r="VNU53" s="286" t="s">
        <v>933</v>
      </c>
      <c r="VNV53" s="286" t="s">
        <v>984</v>
      </c>
      <c r="VNW53" s="285" t="s">
        <v>985</v>
      </c>
      <c r="VNX53" s="285" t="s">
        <v>986</v>
      </c>
      <c r="VNY53" s="294" t="s">
        <v>982</v>
      </c>
      <c r="VNZ53" s="294" t="s">
        <v>987</v>
      </c>
      <c r="VOA53" s="284">
        <v>90000000</v>
      </c>
      <c r="VOB53" s="285" t="s">
        <v>150</v>
      </c>
      <c r="VOC53" s="286" t="s">
        <v>933</v>
      </c>
      <c r="VOD53" s="286" t="s">
        <v>984</v>
      </c>
      <c r="VOE53" s="285" t="s">
        <v>985</v>
      </c>
      <c r="VOF53" s="285" t="s">
        <v>986</v>
      </c>
      <c r="VOG53" s="294" t="s">
        <v>982</v>
      </c>
      <c r="VOH53" s="294" t="s">
        <v>987</v>
      </c>
      <c r="VOI53" s="284">
        <v>90000000</v>
      </c>
      <c r="VOJ53" s="285" t="s">
        <v>150</v>
      </c>
      <c r="VOK53" s="286" t="s">
        <v>933</v>
      </c>
      <c r="VOL53" s="286" t="s">
        <v>984</v>
      </c>
      <c r="VOM53" s="285" t="s">
        <v>985</v>
      </c>
      <c r="VON53" s="285" t="s">
        <v>986</v>
      </c>
      <c r="VOO53" s="294" t="s">
        <v>982</v>
      </c>
      <c r="VOP53" s="294" t="s">
        <v>987</v>
      </c>
      <c r="VOQ53" s="284">
        <v>90000000</v>
      </c>
      <c r="VOR53" s="285" t="s">
        <v>150</v>
      </c>
      <c r="VOS53" s="286" t="s">
        <v>933</v>
      </c>
      <c r="VOT53" s="286" t="s">
        <v>984</v>
      </c>
      <c r="VOU53" s="285" t="s">
        <v>985</v>
      </c>
      <c r="VOV53" s="285" t="s">
        <v>986</v>
      </c>
      <c r="VOW53" s="294" t="s">
        <v>982</v>
      </c>
      <c r="VOX53" s="294" t="s">
        <v>987</v>
      </c>
      <c r="VOY53" s="284">
        <v>90000000</v>
      </c>
      <c r="VOZ53" s="285" t="s">
        <v>150</v>
      </c>
      <c r="VPA53" s="286" t="s">
        <v>933</v>
      </c>
      <c r="VPB53" s="286" t="s">
        <v>984</v>
      </c>
      <c r="VPC53" s="285" t="s">
        <v>985</v>
      </c>
      <c r="VPD53" s="285" t="s">
        <v>986</v>
      </c>
      <c r="VPE53" s="294" t="s">
        <v>982</v>
      </c>
      <c r="VPF53" s="294" t="s">
        <v>987</v>
      </c>
      <c r="VPG53" s="284">
        <v>90000000</v>
      </c>
      <c r="VPH53" s="285" t="s">
        <v>150</v>
      </c>
      <c r="VPI53" s="286" t="s">
        <v>933</v>
      </c>
      <c r="VPJ53" s="286" t="s">
        <v>984</v>
      </c>
      <c r="VPK53" s="285" t="s">
        <v>985</v>
      </c>
      <c r="VPL53" s="285" t="s">
        <v>986</v>
      </c>
      <c r="VPM53" s="294" t="s">
        <v>982</v>
      </c>
      <c r="VPN53" s="294" t="s">
        <v>987</v>
      </c>
      <c r="VPO53" s="284">
        <v>90000000</v>
      </c>
      <c r="VPP53" s="285" t="s">
        <v>150</v>
      </c>
      <c r="VPQ53" s="286" t="s">
        <v>933</v>
      </c>
      <c r="VPR53" s="286" t="s">
        <v>984</v>
      </c>
      <c r="VPS53" s="285" t="s">
        <v>985</v>
      </c>
      <c r="VPT53" s="285" t="s">
        <v>986</v>
      </c>
      <c r="VPU53" s="294" t="s">
        <v>982</v>
      </c>
      <c r="VPV53" s="294" t="s">
        <v>987</v>
      </c>
      <c r="VPW53" s="284">
        <v>90000000</v>
      </c>
      <c r="VPX53" s="285" t="s">
        <v>150</v>
      </c>
      <c r="VPY53" s="286" t="s">
        <v>933</v>
      </c>
      <c r="VPZ53" s="286" t="s">
        <v>984</v>
      </c>
      <c r="VQA53" s="285" t="s">
        <v>985</v>
      </c>
      <c r="VQB53" s="285" t="s">
        <v>986</v>
      </c>
      <c r="VQC53" s="294" t="s">
        <v>982</v>
      </c>
      <c r="VQD53" s="294" t="s">
        <v>987</v>
      </c>
      <c r="VQE53" s="284">
        <v>90000000</v>
      </c>
      <c r="VQF53" s="285" t="s">
        <v>150</v>
      </c>
      <c r="VQG53" s="286" t="s">
        <v>933</v>
      </c>
      <c r="VQH53" s="286" t="s">
        <v>984</v>
      </c>
      <c r="VQI53" s="285" t="s">
        <v>985</v>
      </c>
      <c r="VQJ53" s="285" t="s">
        <v>986</v>
      </c>
      <c r="VQK53" s="294" t="s">
        <v>982</v>
      </c>
      <c r="VQL53" s="294" t="s">
        <v>987</v>
      </c>
      <c r="VQM53" s="284">
        <v>90000000</v>
      </c>
      <c r="VQN53" s="285" t="s">
        <v>150</v>
      </c>
      <c r="VQO53" s="286" t="s">
        <v>933</v>
      </c>
      <c r="VQP53" s="286" t="s">
        <v>984</v>
      </c>
      <c r="VQQ53" s="285" t="s">
        <v>985</v>
      </c>
      <c r="VQR53" s="285" t="s">
        <v>986</v>
      </c>
      <c r="VQS53" s="294" t="s">
        <v>982</v>
      </c>
      <c r="VQT53" s="294" t="s">
        <v>987</v>
      </c>
      <c r="VQU53" s="284">
        <v>90000000</v>
      </c>
      <c r="VQV53" s="285" t="s">
        <v>150</v>
      </c>
      <c r="VQW53" s="286" t="s">
        <v>933</v>
      </c>
      <c r="VQX53" s="286" t="s">
        <v>984</v>
      </c>
      <c r="VQY53" s="285" t="s">
        <v>985</v>
      </c>
      <c r="VQZ53" s="285" t="s">
        <v>986</v>
      </c>
      <c r="VRA53" s="294" t="s">
        <v>982</v>
      </c>
      <c r="VRB53" s="294" t="s">
        <v>987</v>
      </c>
      <c r="VRC53" s="284">
        <v>90000000</v>
      </c>
      <c r="VRD53" s="285" t="s">
        <v>150</v>
      </c>
      <c r="VRE53" s="286" t="s">
        <v>933</v>
      </c>
      <c r="VRF53" s="286" t="s">
        <v>984</v>
      </c>
      <c r="VRG53" s="285" t="s">
        <v>985</v>
      </c>
      <c r="VRH53" s="285" t="s">
        <v>986</v>
      </c>
      <c r="VRI53" s="294" t="s">
        <v>982</v>
      </c>
      <c r="VRJ53" s="294" t="s">
        <v>987</v>
      </c>
      <c r="VRK53" s="284">
        <v>90000000</v>
      </c>
      <c r="VRL53" s="285" t="s">
        <v>150</v>
      </c>
      <c r="VRM53" s="286" t="s">
        <v>933</v>
      </c>
      <c r="VRN53" s="286" t="s">
        <v>984</v>
      </c>
      <c r="VRO53" s="285" t="s">
        <v>985</v>
      </c>
      <c r="VRP53" s="285" t="s">
        <v>986</v>
      </c>
      <c r="VRQ53" s="294" t="s">
        <v>982</v>
      </c>
      <c r="VRR53" s="294" t="s">
        <v>987</v>
      </c>
      <c r="VRS53" s="284">
        <v>90000000</v>
      </c>
      <c r="VRT53" s="285" t="s">
        <v>150</v>
      </c>
      <c r="VRU53" s="286" t="s">
        <v>933</v>
      </c>
      <c r="VRV53" s="286" t="s">
        <v>984</v>
      </c>
      <c r="VRW53" s="285" t="s">
        <v>985</v>
      </c>
      <c r="VRX53" s="285" t="s">
        <v>986</v>
      </c>
      <c r="VRY53" s="294" t="s">
        <v>982</v>
      </c>
      <c r="VRZ53" s="294" t="s">
        <v>987</v>
      </c>
      <c r="VSA53" s="284">
        <v>90000000</v>
      </c>
      <c r="VSB53" s="285" t="s">
        <v>150</v>
      </c>
      <c r="VSC53" s="286" t="s">
        <v>933</v>
      </c>
      <c r="VSD53" s="286" t="s">
        <v>984</v>
      </c>
      <c r="VSE53" s="285" t="s">
        <v>985</v>
      </c>
      <c r="VSF53" s="285" t="s">
        <v>986</v>
      </c>
      <c r="VSG53" s="294" t="s">
        <v>982</v>
      </c>
      <c r="VSH53" s="294" t="s">
        <v>987</v>
      </c>
      <c r="VSI53" s="284">
        <v>90000000</v>
      </c>
      <c r="VSJ53" s="285" t="s">
        <v>150</v>
      </c>
      <c r="VSK53" s="286" t="s">
        <v>933</v>
      </c>
      <c r="VSL53" s="286" t="s">
        <v>984</v>
      </c>
      <c r="VSM53" s="285" t="s">
        <v>985</v>
      </c>
      <c r="VSN53" s="285" t="s">
        <v>986</v>
      </c>
      <c r="VSO53" s="294" t="s">
        <v>982</v>
      </c>
      <c r="VSP53" s="294" t="s">
        <v>987</v>
      </c>
      <c r="VSQ53" s="284">
        <v>90000000</v>
      </c>
      <c r="VSR53" s="285" t="s">
        <v>150</v>
      </c>
      <c r="VSS53" s="286" t="s">
        <v>933</v>
      </c>
      <c r="VST53" s="286" t="s">
        <v>984</v>
      </c>
      <c r="VSU53" s="285" t="s">
        <v>985</v>
      </c>
      <c r="VSV53" s="285" t="s">
        <v>986</v>
      </c>
      <c r="VSW53" s="294" t="s">
        <v>982</v>
      </c>
      <c r="VSX53" s="294" t="s">
        <v>987</v>
      </c>
      <c r="VSY53" s="284">
        <v>90000000</v>
      </c>
      <c r="VSZ53" s="285" t="s">
        <v>150</v>
      </c>
      <c r="VTA53" s="286" t="s">
        <v>933</v>
      </c>
      <c r="VTB53" s="286" t="s">
        <v>984</v>
      </c>
      <c r="VTC53" s="285" t="s">
        <v>985</v>
      </c>
      <c r="VTD53" s="285" t="s">
        <v>986</v>
      </c>
      <c r="VTE53" s="294" t="s">
        <v>982</v>
      </c>
      <c r="VTF53" s="294" t="s">
        <v>987</v>
      </c>
      <c r="VTG53" s="284">
        <v>90000000</v>
      </c>
      <c r="VTH53" s="285" t="s">
        <v>150</v>
      </c>
      <c r="VTI53" s="286" t="s">
        <v>933</v>
      </c>
      <c r="VTJ53" s="286" t="s">
        <v>984</v>
      </c>
      <c r="VTK53" s="285" t="s">
        <v>985</v>
      </c>
      <c r="VTL53" s="285" t="s">
        <v>986</v>
      </c>
      <c r="VTM53" s="294" t="s">
        <v>982</v>
      </c>
      <c r="VTN53" s="294" t="s">
        <v>987</v>
      </c>
      <c r="VTO53" s="284">
        <v>90000000</v>
      </c>
      <c r="VTP53" s="285" t="s">
        <v>150</v>
      </c>
      <c r="VTQ53" s="286" t="s">
        <v>933</v>
      </c>
      <c r="VTR53" s="286" t="s">
        <v>984</v>
      </c>
      <c r="VTS53" s="285" t="s">
        <v>985</v>
      </c>
      <c r="VTT53" s="285" t="s">
        <v>986</v>
      </c>
      <c r="VTU53" s="294" t="s">
        <v>982</v>
      </c>
      <c r="VTV53" s="294" t="s">
        <v>987</v>
      </c>
      <c r="VTW53" s="284">
        <v>90000000</v>
      </c>
      <c r="VTX53" s="285" t="s">
        <v>150</v>
      </c>
      <c r="VTY53" s="286" t="s">
        <v>933</v>
      </c>
      <c r="VTZ53" s="286" t="s">
        <v>984</v>
      </c>
      <c r="VUA53" s="285" t="s">
        <v>985</v>
      </c>
      <c r="VUB53" s="285" t="s">
        <v>986</v>
      </c>
      <c r="VUC53" s="294" t="s">
        <v>982</v>
      </c>
      <c r="VUD53" s="294" t="s">
        <v>987</v>
      </c>
      <c r="VUE53" s="284">
        <v>90000000</v>
      </c>
      <c r="VUF53" s="285" t="s">
        <v>150</v>
      </c>
      <c r="VUG53" s="286" t="s">
        <v>933</v>
      </c>
      <c r="VUH53" s="286" t="s">
        <v>984</v>
      </c>
      <c r="VUI53" s="285" t="s">
        <v>985</v>
      </c>
      <c r="VUJ53" s="285" t="s">
        <v>986</v>
      </c>
      <c r="VUK53" s="294" t="s">
        <v>982</v>
      </c>
      <c r="VUL53" s="294" t="s">
        <v>987</v>
      </c>
      <c r="VUM53" s="284">
        <v>90000000</v>
      </c>
      <c r="VUN53" s="285" t="s">
        <v>150</v>
      </c>
      <c r="VUO53" s="286" t="s">
        <v>933</v>
      </c>
      <c r="VUP53" s="286" t="s">
        <v>984</v>
      </c>
      <c r="VUQ53" s="285" t="s">
        <v>985</v>
      </c>
      <c r="VUR53" s="285" t="s">
        <v>986</v>
      </c>
      <c r="VUS53" s="294" t="s">
        <v>982</v>
      </c>
      <c r="VUT53" s="294" t="s">
        <v>987</v>
      </c>
      <c r="VUU53" s="284">
        <v>90000000</v>
      </c>
      <c r="VUV53" s="285" t="s">
        <v>150</v>
      </c>
      <c r="VUW53" s="286" t="s">
        <v>933</v>
      </c>
      <c r="VUX53" s="286" t="s">
        <v>984</v>
      </c>
      <c r="VUY53" s="285" t="s">
        <v>985</v>
      </c>
      <c r="VUZ53" s="285" t="s">
        <v>986</v>
      </c>
      <c r="VVA53" s="294" t="s">
        <v>982</v>
      </c>
      <c r="VVB53" s="294" t="s">
        <v>987</v>
      </c>
      <c r="VVC53" s="284">
        <v>90000000</v>
      </c>
      <c r="VVD53" s="285" t="s">
        <v>150</v>
      </c>
      <c r="VVE53" s="286" t="s">
        <v>933</v>
      </c>
      <c r="VVF53" s="286" t="s">
        <v>984</v>
      </c>
      <c r="VVG53" s="285" t="s">
        <v>985</v>
      </c>
      <c r="VVH53" s="285" t="s">
        <v>986</v>
      </c>
      <c r="VVI53" s="294" t="s">
        <v>982</v>
      </c>
      <c r="VVJ53" s="294" t="s">
        <v>987</v>
      </c>
      <c r="VVK53" s="284">
        <v>90000000</v>
      </c>
      <c r="VVL53" s="285" t="s">
        <v>150</v>
      </c>
      <c r="VVM53" s="286" t="s">
        <v>933</v>
      </c>
      <c r="VVN53" s="286" t="s">
        <v>984</v>
      </c>
      <c r="VVO53" s="285" t="s">
        <v>985</v>
      </c>
      <c r="VVP53" s="285" t="s">
        <v>986</v>
      </c>
      <c r="VVQ53" s="294" t="s">
        <v>982</v>
      </c>
      <c r="VVR53" s="294" t="s">
        <v>987</v>
      </c>
      <c r="VVS53" s="284">
        <v>90000000</v>
      </c>
      <c r="VVT53" s="285" t="s">
        <v>150</v>
      </c>
      <c r="VVU53" s="286" t="s">
        <v>933</v>
      </c>
      <c r="VVV53" s="286" t="s">
        <v>984</v>
      </c>
      <c r="VVW53" s="285" t="s">
        <v>985</v>
      </c>
      <c r="VVX53" s="285" t="s">
        <v>986</v>
      </c>
      <c r="VVY53" s="294" t="s">
        <v>982</v>
      </c>
      <c r="VVZ53" s="294" t="s">
        <v>987</v>
      </c>
      <c r="VWA53" s="284">
        <v>90000000</v>
      </c>
      <c r="VWB53" s="285" t="s">
        <v>150</v>
      </c>
      <c r="VWC53" s="286" t="s">
        <v>933</v>
      </c>
      <c r="VWD53" s="286" t="s">
        <v>984</v>
      </c>
      <c r="VWE53" s="285" t="s">
        <v>985</v>
      </c>
      <c r="VWF53" s="285" t="s">
        <v>986</v>
      </c>
      <c r="VWG53" s="294" t="s">
        <v>982</v>
      </c>
      <c r="VWH53" s="294" t="s">
        <v>987</v>
      </c>
      <c r="VWI53" s="284">
        <v>90000000</v>
      </c>
      <c r="VWJ53" s="285" t="s">
        <v>150</v>
      </c>
      <c r="VWK53" s="286" t="s">
        <v>933</v>
      </c>
      <c r="VWL53" s="286" t="s">
        <v>984</v>
      </c>
      <c r="VWM53" s="285" t="s">
        <v>985</v>
      </c>
      <c r="VWN53" s="285" t="s">
        <v>986</v>
      </c>
      <c r="VWO53" s="294" t="s">
        <v>982</v>
      </c>
      <c r="VWP53" s="294" t="s">
        <v>987</v>
      </c>
      <c r="VWQ53" s="284">
        <v>90000000</v>
      </c>
      <c r="VWR53" s="285" t="s">
        <v>150</v>
      </c>
      <c r="VWS53" s="286" t="s">
        <v>933</v>
      </c>
      <c r="VWT53" s="286" t="s">
        <v>984</v>
      </c>
      <c r="VWU53" s="285" t="s">
        <v>985</v>
      </c>
      <c r="VWV53" s="285" t="s">
        <v>986</v>
      </c>
      <c r="VWW53" s="294" t="s">
        <v>982</v>
      </c>
      <c r="VWX53" s="294" t="s">
        <v>987</v>
      </c>
      <c r="VWY53" s="284">
        <v>90000000</v>
      </c>
      <c r="VWZ53" s="285" t="s">
        <v>150</v>
      </c>
      <c r="VXA53" s="286" t="s">
        <v>933</v>
      </c>
      <c r="VXB53" s="286" t="s">
        <v>984</v>
      </c>
      <c r="VXC53" s="285" t="s">
        <v>985</v>
      </c>
      <c r="VXD53" s="285" t="s">
        <v>986</v>
      </c>
      <c r="VXE53" s="294" t="s">
        <v>982</v>
      </c>
      <c r="VXF53" s="294" t="s">
        <v>987</v>
      </c>
      <c r="VXG53" s="284">
        <v>90000000</v>
      </c>
      <c r="VXH53" s="285" t="s">
        <v>150</v>
      </c>
      <c r="VXI53" s="286" t="s">
        <v>933</v>
      </c>
      <c r="VXJ53" s="286" t="s">
        <v>984</v>
      </c>
      <c r="VXK53" s="285" t="s">
        <v>985</v>
      </c>
      <c r="VXL53" s="285" t="s">
        <v>986</v>
      </c>
      <c r="VXM53" s="294" t="s">
        <v>982</v>
      </c>
      <c r="VXN53" s="294" t="s">
        <v>987</v>
      </c>
      <c r="VXO53" s="284">
        <v>90000000</v>
      </c>
      <c r="VXP53" s="285" t="s">
        <v>150</v>
      </c>
      <c r="VXQ53" s="286" t="s">
        <v>933</v>
      </c>
      <c r="VXR53" s="286" t="s">
        <v>984</v>
      </c>
      <c r="VXS53" s="285" t="s">
        <v>985</v>
      </c>
      <c r="VXT53" s="285" t="s">
        <v>986</v>
      </c>
      <c r="VXU53" s="294" t="s">
        <v>982</v>
      </c>
      <c r="VXV53" s="294" t="s">
        <v>987</v>
      </c>
      <c r="VXW53" s="284">
        <v>90000000</v>
      </c>
      <c r="VXX53" s="285" t="s">
        <v>150</v>
      </c>
      <c r="VXY53" s="286" t="s">
        <v>933</v>
      </c>
      <c r="VXZ53" s="286" t="s">
        <v>984</v>
      </c>
      <c r="VYA53" s="285" t="s">
        <v>985</v>
      </c>
      <c r="VYB53" s="285" t="s">
        <v>986</v>
      </c>
      <c r="VYC53" s="294" t="s">
        <v>982</v>
      </c>
      <c r="VYD53" s="294" t="s">
        <v>987</v>
      </c>
      <c r="VYE53" s="284">
        <v>90000000</v>
      </c>
      <c r="VYF53" s="285" t="s">
        <v>150</v>
      </c>
      <c r="VYG53" s="286" t="s">
        <v>933</v>
      </c>
      <c r="VYH53" s="286" t="s">
        <v>984</v>
      </c>
      <c r="VYI53" s="285" t="s">
        <v>985</v>
      </c>
      <c r="VYJ53" s="285" t="s">
        <v>986</v>
      </c>
      <c r="VYK53" s="294" t="s">
        <v>982</v>
      </c>
      <c r="VYL53" s="294" t="s">
        <v>987</v>
      </c>
      <c r="VYM53" s="284">
        <v>90000000</v>
      </c>
      <c r="VYN53" s="285" t="s">
        <v>150</v>
      </c>
      <c r="VYO53" s="286" t="s">
        <v>933</v>
      </c>
      <c r="VYP53" s="286" t="s">
        <v>984</v>
      </c>
      <c r="VYQ53" s="285" t="s">
        <v>985</v>
      </c>
      <c r="VYR53" s="285" t="s">
        <v>986</v>
      </c>
      <c r="VYS53" s="294" t="s">
        <v>982</v>
      </c>
      <c r="VYT53" s="294" t="s">
        <v>987</v>
      </c>
      <c r="VYU53" s="284">
        <v>90000000</v>
      </c>
      <c r="VYV53" s="285" t="s">
        <v>150</v>
      </c>
      <c r="VYW53" s="286" t="s">
        <v>933</v>
      </c>
      <c r="VYX53" s="286" t="s">
        <v>984</v>
      </c>
      <c r="VYY53" s="285" t="s">
        <v>985</v>
      </c>
      <c r="VYZ53" s="285" t="s">
        <v>986</v>
      </c>
      <c r="VZA53" s="294" t="s">
        <v>982</v>
      </c>
      <c r="VZB53" s="294" t="s">
        <v>987</v>
      </c>
      <c r="VZC53" s="284">
        <v>90000000</v>
      </c>
      <c r="VZD53" s="285" t="s">
        <v>150</v>
      </c>
      <c r="VZE53" s="286" t="s">
        <v>933</v>
      </c>
      <c r="VZF53" s="286" t="s">
        <v>984</v>
      </c>
      <c r="VZG53" s="285" t="s">
        <v>985</v>
      </c>
      <c r="VZH53" s="285" t="s">
        <v>986</v>
      </c>
      <c r="VZI53" s="294" t="s">
        <v>982</v>
      </c>
      <c r="VZJ53" s="294" t="s">
        <v>987</v>
      </c>
      <c r="VZK53" s="284">
        <v>90000000</v>
      </c>
      <c r="VZL53" s="285" t="s">
        <v>150</v>
      </c>
      <c r="VZM53" s="286" t="s">
        <v>933</v>
      </c>
      <c r="VZN53" s="286" t="s">
        <v>984</v>
      </c>
      <c r="VZO53" s="285" t="s">
        <v>985</v>
      </c>
      <c r="VZP53" s="285" t="s">
        <v>986</v>
      </c>
      <c r="VZQ53" s="294" t="s">
        <v>982</v>
      </c>
      <c r="VZR53" s="294" t="s">
        <v>987</v>
      </c>
      <c r="VZS53" s="284">
        <v>90000000</v>
      </c>
      <c r="VZT53" s="285" t="s">
        <v>150</v>
      </c>
      <c r="VZU53" s="286" t="s">
        <v>933</v>
      </c>
      <c r="VZV53" s="286" t="s">
        <v>984</v>
      </c>
      <c r="VZW53" s="285" t="s">
        <v>985</v>
      </c>
      <c r="VZX53" s="285" t="s">
        <v>986</v>
      </c>
      <c r="VZY53" s="294" t="s">
        <v>982</v>
      </c>
      <c r="VZZ53" s="294" t="s">
        <v>987</v>
      </c>
      <c r="WAA53" s="284">
        <v>90000000</v>
      </c>
      <c r="WAB53" s="285" t="s">
        <v>150</v>
      </c>
      <c r="WAC53" s="286" t="s">
        <v>933</v>
      </c>
      <c r="WAD53" s="286" t="s">
        <v>984</v>
      </c>
      <c r="WAE53" s="285" t="s">
        <v>985</v>
      </c>
      <c r="WAF53" s="285" t="s">
        <v>986</v>
      </c>
      <c r="WAG53" s="294" t="s">
        <v>982</v>
      </c>
      <c r="WAH53" s="294" t="s">
        <v>987</v>
      </c>
      <c r="WAI53" s="284">
        <v>90000000</v>
      </c>
      <c r="WAJ53" s="285" t="s">
        <v>150</v>
      </c>
      <c r="WAK53" s="286" t="s">
        <v>933</v>
      </c>
      <c r="WAL53" s="286" t="s">
        <v>984</v>
      </c>
      <c r="WAM53" s="285" t="s">
        <v>985</v>
      </c>
      <c r="WAN53" s="285" t="s">
        <v>986</v>
      </c>
      <c r="WAO53" s="294" t="s">
        <v>982</v>
      </c>
      <c r="WAP53" s="294" t="s">
        <v>987</v>
      </c>
      <c r="WAQ53" s="284">
        <v>90000000</v>
      </c>
      <c r="WAR53" s="285" t="s">
        <v>150</v>
      </c>
      <c r="WAS53" s="286" t="s">
        <v>933</v>
      </c>
      <c r="WAT53" s="286" t="s">
        <v>984</v>
      </c>
      <c r="WAU53" s="285" t="s">
        <v>985</v>
      </c>
      <c r="WAV53" s="285" t="s">
        <v>986</v>
      </c>
      <c r="WAW53" s="294" t="s">
        <v>982</v>
      </c>
      <c r="WAX53" s="294" t="s">
        <v>987</v>
      </c>
      <c r="WAY53" s="284">
        <v>90000000</v>
      </c>
      <c r="WAZ53" s="285" t="s">
        <v>150</v>
      </c>
      <c r="WBA53" s="286" t="s">
        <v>933</v>
      </c>
      <c r="WBB53" s="286" t="s">
        <v>984</v>
      </c>
      <c r="WBC53" s="285" t="s">
        <v>985</v>
      </c>
      <c r="WBD53" s="285" t="s">
        <v>986</v>
      </c>
      <c r="WBE53" s="294" t="s">
        <v>982</v>
      </c>
      <c r="WBF53" s="294" t="s">
        <v>987</v>
      </c>
      <c r="WBG53" s="284">
        <v>90000000</v>
      </c>
      <c r="WBH53" s="285" t="s">
        <v>150</v>
      </c>
      <c r="WBI53" s="286" t="s">
        <v>933</v>
      </c>
      <c r="WBJ53" s="286" t="s">
        <v>984</v>
      </c>
      <c r="WBK53" s="285" t="s">
        <v>985</v>
      </c>
      <c r="WBL53" s="285" t="s">
        <v>986</v>
      </c>
      <c r="WBM53" s="294" t="s">
        <v>982</v>
      </c>
      <c r="WBN53" s="294" t="s">
        <v>987</v>
      </c>
      <c r="WBO53" s="284">
        <v>90000000</v>
      </c>
      <c r="WBP53" s="285" t="s">
        <v>150</v>
      </c>
      <c r="WBQ53" s="286" t="s">
        <v>933</v>
      </c>
      <c r="WBR53" s="286" t="s">
        <v>984</v>
      </c>
      <c r="WBS53" s="285" t="s">
        <v>985</v>
      </c>
      <c r="WBT53" s="285" t="s">
        <v>986</v>
      </c>
      <c r="WBU53" s="294" t="s">
        <v>982</v>
      </c>
      <c r="WBV53" s="294" t="s">
        <v>987</v>
      </c>
      <c r="WBW53" s="284">
        <v>90000000</v>
      </c>
      <c r="WBX53" s="285" t="s">
        <v>150</v>
      </c>
      <c r="WBY53" s="286" t="s">
        <v>933</v>
      </c>
      <c r="WBZ53" s="286" t="s">
        <v>984</v>
      </c>
      <c r="WCA53" s="285" t="s">
        <v>985</v>
      </c>
      <c r="WCB53" s="285" t="s">
        <v>986</v>
      </c>
      <c r="WCC53" s="294" t="s">
        <v>982</v>
      </c>
      <c r="WCD53" s="294" t="s">
        <v>987</v>
      </c>
      <c r="WCE53" s="284">
        <v>90000000</v>
      </c>
      <c r="WCF53" s="285" t="s">
        <v>150</v>
      </c>
      <c r="WCG53" s="286" t="s">
        <v>933</v>
      </c>
      <c r="WCH53" s="286" t="s">
        <v>984</v>
      </c>
      <c r="WCI53" s="285" t="s">
        <v>985</v>
      </c>
      <c r="WCJ53" s="285" t="s">
        <v>986</v>
      </c>
      <c r="WCK53" s="294" t="s">
        <v>982</v>
      </c>
      <c r="WCL53" s="294" t="s">
        <v>987</v>
      </c>
      <c r="WCM53" s="284">
        <v>90000000</v>
      </c>
      <c r="WCN53" s="285" t="s">
        <v>150</v>
      </c>
      <c r="WCO53" s="286" t="s">
        <v>933</v>
      </c>
      <c r="WCP53" s="286" t="s">
        <v>984</v>
      </c>
      <c r="WCQ53" s="285" t="s">
        <v>985</v>
      </c>
      <c r="WCR53" s="285" t="s">
        <v>986</v>
      </c>
      <c r="WCS53" s="294" t="s">
        <v>982</v>
      </c>
      <c r="WCT53" s="294" t="s">
        <v>987</v>
      </c>
      <c r="WCU53" s="284">
        <v>90000000</v>
      </c>
      <c r="WCV53" s="285" t="s">
        <v>150</v>
      </c>
      <c r="WCW53" s="286" t="s">
        <v>933</v>
      </c>
      <c r="WCX53" s="286" t="s">
        <v>984</v>
      </c>
      <c r="WCY53" s="285" t="s">
        <v>985</v>
      </c>
      <c r="WCZ53" s="285" t="s">
        <v>986</v>
      </c>
      <c r="WDA53" s="294" t="s">
        <v>982</v>
      </c>
      <c r="WDB53" s="294" t="s">
        <v>987</v>
      </c>
      <c r="WDC53" s="284">
        <v>90000000</v>
      </c>
      <c r="WDD53" s="285" t="s">
        <v>150</v>
      </c>
      <c r="WDE53" s="286" t="s">
        <v>933</v>
      </c>
      <c r="WDF53" s="286" t="s">
        <v>984</v>
      </c>
      <c r="WDG53" s="285" t="s">
        <v>985</v>
      </c>
      <c r="WDH53" s="285" t="s">
        <v>986</v>
      </c>
      <c r="WDI53" s="294" t="s">
        <v>982</v>
      </c>
      <c r="WDJ53" s="294" t="s">
        <v>987</v>
      </c>
      <c r="WDK53" s="284">
        <v>90000000</v>
      </c>
      <c r="WDL53" s="285" t="s">
        <v>150</v>
      </c>
      <c r="WDM53" s="286" t="s">
        <v>933</v>
      </c>
      <c r="WDN53" s="286" t="s">
        <v>984</v>
      </c>
      <c r="WDO53" s="285" t="s">
        <v>985</v>
      </c>
      <c r="WDP53" s="285" t="s">
        <v>986</v>
      </c>
      <c r="WDQ53" s="294" t="s">
        <v>982</v>
      </c>
      <c r="WDR53" s="294" t="s">
        <v>987</v>
      </c>
      <c r="WDS53" s="284">
        <v>90000000</v>
      </c>
      <c r="WDT53" s="285" t="s">
        <v>150</v>
      </c>
      <c r="WDU53" s="286" t="s">
        <v>933</v>
      </c>
      <c r="WDV53" s="286" t="s">
        <v>984</v>
      </c>
      <c r="WDW53" s="285" t="s">
        <v>985</v>
      </c>
      <c r="WDX53" s="285" t="s">
        <v>986</v>
      </c>
      <c r="WDY53" s="294" t="s">
        <v>982</v>
      </c>
      <c r="WDZ53" s="294" t="s">
        <v>987</v>
      </c>
      <c r="WEA53" s="284">
        <v>90000000</v>
      </c>
      <c r="WEB53" s="285" t="s">
        <v>150</v>
      </c>
      <c r="WEC53" s="286" t="s">
        <v>933</v>
      </c>
      <c r="WED53" s="286" t="s">
        <v>984</v>
      </c>
      <c r="WEE53" s="285" t="s">
        <v>985</v>
      </c>
      <c r="WEF53" s="285" t="s">
        <v>986</v>
      </c>
      <c r="WEG53" s="294" t="s">
        <v>982</v>
      </c>
      <c r="WEH53" s="294" t="s">
        <v>987</v>
      </c>
      <c r="WEI53" s="284">
        <v>90000000</v>
      </c>
      <c r="WEJ53" s="285" t="s">
        <v>150</v>
      </c>
      <c r="WEK53" s="286" t="s">
        <v>933</v>
      </c>
      <c r="WEL53" s="286" t="s">
        <v>984</v>
      </c>
      <c r="WEM53" s="285" t="s">
        <v>985</v>
      </c>
      <c r="WEN53" s="285" t="s">
        <v>986</v>
      </c>
      <c r="WEO53" s="294" t="s">
        <v>982</v>
      </c>
      <c r="WEP53" s="294" t="s">
        <v>987</v>
      </c>
      <c r="WEQ53" s="284">
        <v>90000000</v>
      </c>
      <c r="WER53" s="285" t="s">
        <v>150</v>
      </c>
      <c r="WES53" s="286" t="s">
        <v>933</v>
      </c>
      <c r="WET53" s="286" t="s">
        <v>984</v>
      </c>
      <c r="WEU53" s="285" t="s">
        <v>985</v>
      </c>
      <c r="WEV53" s="285" t="s">
        <v>986</v>
      </c>
      <c r="WEW53" s="294" t="s">
        <v>982</v>
      </c>
      <c r="WEX53" s="294" t="s">
        <v>987</v>
      </c>
      <c r="WEY53" s="284">
        <v>90000000</v>
      </c>
      <c r="WEZ53" s="285" t="s">
        <v>150</v>
      </c>
      <c r="WFA53" s="286" t="s">
        <v>933</v>
      </c>
      <c r="WFB53" s="286" t="s">
        <v>984</v>
      </c>
      <c r="WFC53" s="285" t="s">
        <v>985</v>
      </c>
      <c r="WFD53" s="285" t="s">
        <v>986</v>
      </c>
      <c r="WFE53" s="294" t="s">
        <v>982</v>
      </c>
      <c r="WFF53" s="294" t="s">
        <v>987</v>
      </c>
      <c r="WFG53" s="284">
        <v>90000000</v>
      </c>
      <c r="WFH53" s="285" t="s">
        <v>150</v>
      </c>
      <c r="WFI53" s="286" t="s">
        <v>933</v>
      </c>
      <c r="WFJ53" s="286" t="s">
        <v>984</v>
      </c>
      <c r="WFK53" s="285" t="s">
        <v>985</v>
      </c>
      <c r="WFL53" s="285" t="s">
        <v>986</v>
      </c>
      <c r="WFM53" s="294" t="s">
        <v>982</v>
      </c>
      <c r="WFN53" s="294" t="s">
        <v>987</v>
      </c>
      <c r="WFO53" s="284">
        <v>90000000</v>
      </c>
      <c r="WFP53" s="285" t="s">
        <v>150</v>
      </c>
      <c r="WFQ53" s="286" t="s">
        <v>933</v>
      </c>
      <c r="WFR53" s="286" t="s">
        <v>984</v>
      </c>
      <c r="WFS53" s="285" t="s">
        <v>985</v>
      </c>
      <c r="WFT53" s="285" t="s">
        <v>986</v>
      </c>
      <c r="WFU53" s="294" t="s">
        <v>982</v>
      </c>
      <c r="WFV53" s="294" t="s">
        <v>987</v>
      </c>
      <c r="WFW53" s="284">
        <v>90000000</v>
      </c>
      <c r="WFX53" s="285" t="s">
        <v>150</v>
      </c>
      <c r="WFY53" s="286" t="s">
        <v>933</v>
      </c>
      <c r="WFZ53" s="286" t="s">
        <v>984</v>
      </c>
      <c r="WGA53" s="285" t="s">
        <v>985</v>
      </c>
      <c r="WGB53" s="285" t="s">
        <v>986</v>
      </c>
      <c r="WGC53" s="294" t="s">
        <v>982</v>
      </c>
      <c r="WGD53" s="294" t="s">
        <v>987</v>
      </c>
      <c r="WGE53" s="284">
        <v>90000000</v>
      </c>
      <c r="WGF53" s="285" t="s">
        <v>150</v>
      </c>
      <c r="WGG53" s="286" t="s">
        <v>933</v>
      </c>
      <c r="WGH53" s="286" t="s">
        <v>984</v>
      </c>
      <c r="WGI53" s="285" t="s">
        <v>985</v>
      </c>
      <c r="WGJ53" s="285" t="s">
        <v>986</v>
      </c>
      <c r="WGK53" s="294" t="s">
        <v>982</v>
      </c>
      <c r="WGL53" s="294" t="s">
        <v>987</v>
      </c>
      <c r="WGM53" s="284">
        <v>90000000</v>
      </c>
      <c r="WGN53" s="285" t="s">
        <v>150</v>
      </c>
      <c r="WGO53" s="286" t="s">
        <v>933</v>
      </c>
      <c r="WGP53" s="286" t="s">
        <v>984</v>
      </c>
      <c r="WGQ53" s="285" t="s">
        <v>985</v>
      </c>
      <c r="WGR53" s="285" t="s">
        <v>986</v>
      </c>
      <c r="WGS53" s="294" t="s">
        <v>982</v>
      </c>
      <c r="WGT53" s="294" t="s">
        <v>987</v>
      </c>
      <c r="WGU53" s="284">
        <v>90000000</v>
      </c>
      <c r="WGV53" s="285" t="s">
        <v>150</v>
      </c>
      <c r="WGW53" s="286" t="s">
        <v>933</v>
      </c>
      <c r="WGX53" s="286" t="s">
        <v>984</v>
      </c>
      <c r="WGY53" s="285" t="s">
        <v>985</v>
      </c>
      <c r="WGZ53" s="285" t="s">
        <v>986</v>
      </c>
      <c r="WHA53" s="294" t="s">
        <v>982</v>
      </c>
      <c r="WHB53" s="294" t="s">
        <v>987</v>
      </c>
      <c r="WHC53" s="284">
        <v>90000000</v>
      </c>
      <c r="WHD53" s="285" t="s">
        <v>150</v>
      </c>
      <c r="WHE53" s="286" t="s">
        <v>933</v>
      </c>
      <c r="WHF53" s="286" t="s">
        <v>984</v>
      </c>
      <c r="WHG53" s="285" t="s">
        <v>985</v>
      </c>
      <c r="WHH53" s="285" t="s">
        <v>986</v>
      </c>
      <c r="WHI53" s="294" t="s">
        <v>982</v>
      </c>
      <c r="WHJ53" s="294" t="s">
        <v>987</v>
      </c>
      <c r="WHK53" s="284">
        <v>90000000</v>
      </c>
      <c r="WHL53" s="285" t="s">
        <v>150</v>
      </c>
      <c r="WHM53" s="286" t="s">
        <v>933</v>
      </c>
      <c r="WHN53" s="286" t="s">
        <v>984</v>
      </c>
      <c r="WHO53" s="285" t="s">
        <v>985</v>
      </c>
      <c r="WHP53" s="285" t="s">
        <v>986</v>
      </c>
      <c r="WHQ53" s="294" t="s">
        <v>982</v>
      </c>
      <c r="WHR53" s="294" t="s">
        <v>987</v>
      </c>
      <c r="WHS53" s="284">
        <v>90000000</v>
      </c>
      <c r="WHT53" s="285" t="s">
        <v>150</v>
      </c>
      <c r="WHU53" s="286" t="s">
        <v>933</v>
      </c>
      <c r="WHV53" s="286" t="s">
        <v>984</v>
      </c>
      <c r="WHW53" s="285" t="s">
        <v>985</v>
      </c>
      <c r="WHX53" s="285" t="s">
        <v>986</v>
      </c>
      <c r="WHY53" s="294" t="s">
        <v>982</v>
      </c>
      <c r="WHZ53" s="294" t="s">
        <v>987</v>
      </c>
      <c r="WIA53" s="284">
        <v>90000000</v>
      </c>
      <c r="WIB53" s="285" t="s">
        <v>150</v>
      </c>
      <c r="WIC53" s="286" t="s">
        <v>933</v>
      </c>
      <c r="WID53" s="286" t="s">
        <v>984</v>
      </c>
      <c r="WIE53" s="285" t="s">
        <v>985</v>
      </c>
      <c r="WIF53" s="285" t="s">
        <v>986</v>
      </c>
      <c r="WIG53" s="294" t="s">
        <v>982</v>
      </c>
      <c r="WIH53" s="294" t="s">
        <v>987</v>
      </c>
      <c r="WII53" s="284">
        <v>90000000</v>
      </c>
      <c r="WIJ53" s="285" t="s">
        <v>150</v>
      </c>
      <c r="WIK53" s="286" t="s">
        <v>933</v>
      </c>
      <c r="WIL53" s="286" t="s">
        <v>984</v>
      </c>
      <c r="WIM53" s="285" t="s">
        <v>985</v>
      </c>
      <c r="WIN53" s="285" t="s">
        <v>986</v>
      </c>
      <c r="WIO53" s="294" t="s">
        <v>982</v>
      </c>
      <c r="WIP53" s="294" t="s">
        <v>987</v>
      </c>
      <c r="WIQ53" s="284">
        <v>90000000</v>
      </c>
      <c r="WIR53" s="285" t="s">
        <v>150</v>
      </c>
      <c r="WIS53" s="286" t="s">
        <v>933</v>
      </c>
      <c r="WIT53" s="286" t="s">
        <v>984</v>
      </c>
      <c r="WIU53" s="285" t="s">
        <v>985</v>
      </c>
      <c r="WIV53" s="285" t="s">
        <v>986</v>
      </c>
      <c r="WIW53" s="294" t="s">
        <v>982</v>
      </c>
      <c r="WIX53" s="294" t="s">
        <v>987</v>
      </c>
      <c r="WIY53" s="284">
        <v>90000000</v>
      </c>
      <c r="WIZ53" s="285" t="s">
        <v>150</v>
      </c>
      <c r="WJA53" s="286" t="s">
        <v>933</v>
      </c>
      <c r="WJB53" s="286" t="s">
        <v>984</v>
      </c>
      <c r="WJC53" s="285" t="s">
        <v>985</v>
      </c>
      <c r="WJD53" s="285" t="s">
        <v>986</v>
      </c>
      <c r="WJE53" s="294" t="s">
        <v>982</v>
      </c>
      <c r="WJF53" s="294" t="s">
        <v>987</v>
      </c>
      <c r="WJG53" s="284">
        <v>90000000</v>
      </c>
      <c r="WJH53" s="285" t="s">
        <v>150</v>
      </c>
      <c r="WJI53" s="286" t="s">
        <v>933</v>
      </c>
      <c r="WJJ53" s="286" t="s">
        <v>984</v>
      </c>
      <c r="WJK53" s="285" t="s">
        <v>985</v>
      </c>
      <c r="WJL53" s="285" t="s">
        <v>986</v>
      </c>
      <c r="WJM53" s="294" t="s">
        <v>982</v>
      </c>
      <c r="WJN53" s="294" t="s">
        <v>987</v>
      </c>
      <c r="WJO53" s="284">
        <v>90000000</v>
      </c>
      <c r="WJP53" s="285" t="s">
        <v>150</v>
      </c>
      <c r="WJQ53" s="286" t="s">
        <v>933</v>
      </c>
      <c r="WJR53" s="286" t="s">
        <v>984</v>
      </c>
      <c r="WJS53" s="285" t="s">
        <v>985</v>
      </c>
      <c r="WJT53" s="285" t="s">
        <v>986</v>
      </c>
      <c r="WJU53" s="294" t="s">
        <v>982</v>
      </c>
      <c r="WJV53" s="294" t="s">
        <v>987</v>
      </c>
      <c r="WJW53" s="284">
        <v>90000000</v>
      </c>
      <c r="WJX53" s="285" t="s">
        <v>150</v>
      </c>
      <c r="WJY53" s="286" t="s">
        <v>933</v>
      </c>
      <c r="WJZ53" s="286" t="s">
        <v>984</v>
      </c>
      <c r="WKA53" s="285" t="s">
        <v>985</v>
      </c>
      <c r="WKB53" s="285" t="s">
        <v>986</v>
      </c>
      <c r="WKC53" s="294" t="s">
        <v>982</v>
      </c>
      <c r="WKD53" s="294" t="s">
        <v>987</v>
      </c>
      <c r="WKE53" s="284">
        <v>90000000</v>
      </c>
      <c r="WKF53" s="285" t="s">
        <v>150</v>
      </c>
      <c r="WKG53" s="286" t="s">
        <v>933</v>
      </c>
      <c r="WKH53" s="286" t="s">
        <v>984</v>
      </c>
      <c r="WKI53" s="285" t="s">
        <v>985</v>
      </c>
      <c r="WKJ53" s="285" t="s">
        <v>986</v>
      </c>
      <c r="WKK53" s="294" t="s">
        <v>982</v>
      </c>
      <c r="WKL53" s="294" t="s">
        <v>987</v>
      </c>
      <c r="WKM53" s="284">
        <v>90000000</v>
      </c>
      <c r="WKN53" s="285" t="s">
        <v>150</v>
      </c>
      <c r="WKO53" s="286" t="s">
        <v>933</v>
      </c>
      <c r="WKP53" s="286" t="s">
        <v>984</v>
      </c>
      <c r="WKQ53" s="285" t="s">
        <v>985</v>
      </c>
      <c r="WKR53" s="285" t="s">
        <v>986</v>
      </c>
      <c r="WKS53" s="294" t="s">
        <v>982</v>
      </c>
      <c r="WKT53" s="294" t="s">
        <v>987</v>
      </c>
      <c r="WKU53" s="284">
        <v>90000000</v>
      </c>
      <c r="WKV53" s="285" t="s">
        <v>150</v>
      </c>
      <c r="WKW53" s="286" t="s">
        <v>933</v>
      </c>
      <c r="WKX53" s="286" t="s">
        <v>984</v>
      </c>
      <c r="WKY53" s="285" t="s">
        <v>985</v>
      </c>
      <c r="WKZ53" s="285" t="s">
        <v>986</v>
      </c>
      <c r="WLA53" s="294" t="s">
        <v>982</v>
      </c>
      <c r="WLB53" s="294" t="s">
        <v>987</v>
      </c>
      <c r="WLC53" s="284">
        <v>90000000</v>
      </c>
      <c r="WLD53" s="285" t="s">
        <v>150</v>
      </c>
      <c r="WLE53" s="286" t="s">
        <v>933</v>
      </c>
      <c r="WLF53" s="286" t="s">
        <v>984</v>
      </c>
      <c r="WLG53" s="285" t="s">
        <v>985</v>
      </c>
      <c r="WLH53" s="285" t="s">
        <v>986</v>
      </c>
      <c r="WLI53" s="294" t="s">
        <v>982</v>
      </c>
      <c r="WLJ53" s="294" t="s">
        <v>987</v>
      </c>
      <c r="WLK53" s="284">
        <v>90000000</v>
      </c>
      <c r="WLL53" s="285" t="s">
        <v>150</v>
      </c>
      <c r="WLM53" s="286" t="s">
        <v>933</v>
      </c>
      <c r="WLN53" s="286" t="s">
        <v>984</v>
      </c>
      <c r="WLO53" s="285" t="s">
        <v>985</v>
      </c>
      <c r="WLP53" s="285" t="s">
        <v>986</v>
      </c>
      <c r="WLQ53" s="294" t="s">
        <v>982</v>
      </c>
      <c r="WLR53" s="294" t="s">
        <v>987</v>
      </c>
      <c r="WLS53" s="284">
        <v>90000000</v>
      </c>
      <c r="WLT53" s="285" t="s">
        <v>150</v>
      </c>
      <c r="WLU53" s="286" t="s">
        <v>933</v>
      </c>
      <c r="WLV53" s="286" t="s">
        <v>984</v>
      </c>
      <c r="WLW53" s="285" t="s">
        <v>985</v>
      </c>
      <c r="WLX53" s="285" t="s">
        <v>986</v>
      </c>
      <c r="WLY53" s="294" t="s">
        <v>982</v>
      </c>
      <c r="WLZ53" s="294" t="s">
        <v>987</v>
      </c>
      <c r="WMA53" s="284">
        <v>90000000</v>
      </c>
      <c r="WMB53" s="285" t="s">
        <v>150</v>
      </c>
      <c r="WMC53" s="286" t="s">
        <v>933</v>
      </c>
      <c r="WMD53" s="286" t="s">
        <v>984</v>
      </c>
      <c r="WME53" s="285" t="s">
        <v>985</v>
      </c>
      <c r="WMF53" s="285" t="s">
        <v>986</v>
      </c>
      <c r="WMG53" s="294" t="s">
        <v>982</v>
      </c>
      <c r="WMH53" s="294" t="s">
        <v>987</v>
      </c>
      <c r="WMI53" s="284">
        <v>90000000</v>
      </c>
      <c r="WMJ53" s="285" t="s">
        <v>150</v>
      </c>
      <c r="WMK53" s="286" t="s">
        <v>933</v>
      </c>
      <c r="WML53" s="286" t="s">
        <v>984</v>
      </c>
      <c r="WMM53" s="285" t="s">
        <v>985</v>
      </c>
      <c r="WMN53" s="285" t="s">
        <v>986</v>
      </c>
      <c r="WMO53" s="294" t="s">
        <v>982</v>
      </c>
      <c r="WMP53" s="294" t="s">
        <v>987</v>
      </c>
      <c r="WMQ53" s="284">
        <v>90000000</v>
      </c>
      <c r="WMR53" s="285" t="s">
        <v>150</v>
      </c>
      <c r="WMS53" s="286" t="s">
        <v>933</v>
      </c>
      <c r="WMT53" s="286" t="s">
        <v>984</v>
      </c>
      <c r="WMU53" s="285" t="s">
        <v>985</v>
      </c>
      <c r="WMV53" s="285" t="s">
        <v>986</v>
      </c>
      <c r="WMW53" s="294" t="s">
        <v>982</v>
      </c>
      <c r="WMX53" s="294" t="s">
        <v>987</v>
      </c>
      <c r="WMY53" s="284">
        <v>90000000</v>
      </c>
      <c r="WMZ53" s="285" t="s">
        <v>150</v>
      </c>
      <c r="WNA53" s="286" t="s">
        <v>933</v>
      </c>
      <c r="WNB53" s="286" t="s">
        <v>984</v>
      </c>
      <c r="WNC53" s="285" t="s">
        <v>985</v>
      </c>
      <c r="WND53" s="285" t="s">
        <v>986</v>
      </c>
      <c r="WNE53" s="294" t="s">
        <v>982</v>
      </c>
      <c r="WNF53" s="294" t="s">
        <v>987</v>
      </c>
      <c r="WNG53" s="284">
        <v>90000000</v>
      </c>
      <c r="WNH53" s="285" t="s">
        <v>150</v>
      </c>
      <c r="WNI53" s="286" t="s">
        <v>933</v>
      </c>
      <c r="WNJ53" s="286" t="s">
        <v>984</v>
      </c>
      <c r="WNK53" s="285" t="s">
        <v>985</v>
      </c>
      <c r="WNL53" s="285" t="s">
        <v>986</v>
      </c>
      <c r="WNM53" s="294" t="s">
        <v>982</v>
      </c>
      <c r="WNN53" s="294" t="s">
        <v>987</v>
      </c>
      <c r="WNO53" s="284">
        <v>90000000</v>
      </c>
      <c r="WNP53" s="285" t="s">
        <v>150</v>
      </c>
      <c r="WNQ53" s="286" t="s">
        <v>933</v>
      </c>
      <c r="WNR53" s="286" t="s">
        <v>984</v>
      </c>
      <c r="WNS53" s="285" t="s">
        <v>985</v>
      </c>
      <c r="WNT53" s="285" t="s">
        <v>986</v>
      </c>
      <c r="WNU53" s="294" t="s">
        <v>982</v>
      </c>
      <c r="WNV53" s="294" t="s">
        <v>987</v>
      </c>
      <c r="WNW53" s="284">
        <v>90000000</v>
      </c>
      <c r="WNX53" s="285" t="s">
        <v>150</v>
      </c>
      <c r="WNY53" s="286" t="s">
        <v>933</v>
      </c>
      <c r="WNZ53" s="286" t="s">
        <v>984</v>
      </c>
      <c r="WOA53" s="285" t="s">
        <v>985</v>
      </c>
      <c r="WOB53" s="285" t="s">
        <v>986</v>
      </c>
      <c r="WOC53" s="294" t="s">
        <v>982</v>
      </c>
      <c r="WOD53" s="294" t="s">
        <v>987</v>
      </c>
      <c r="WOE53" s="284">
        <v>90000000</v>
      </c>
      <c r="WOF53" s="285" t="s">
        <v>150</v>
      </c>
      <c r="WOG53" s="286" t="s">
        <v>933</v>
      </c>
      <c r="WOH53" s="286" t="s">
        <v>984</v>
      </c>
      <c r="WOI53" s="285" t="s">
        <v>985</v>
      </c>
      <c r="WOJ53" s="285" t="s">
        <v>986</v>
      </c>
      <c r="WOK53" s="294" t="s">
        <v>982</v>
      </c>
      <c r="WOL53" s="294" t="s">
        <v>987</v>
      </c>
      <c r="WOM53" s="284">
        <v>90000000</v>
      </c>
      <c r="WON53" s="285" t="s">
        <v>150</v>
      </c>
      <c r="WOO53" s="286" t="s">
        <v>933</v>
      </c>
      <c r="WOP53" s="286" t="s">
        <v>984</v>
      </c>
      <c r="WOQ53" s="285" t="s">
        <v>985</v>
      </c>
      <c r="WOR53" s="285" t="s">
        <v>986</v>
      </c>
      <c r="WOS53" s="294" t="s">
        <v>982</v>
      </c>
      <c r="WOT53" s="294" t="s">
        <v>987</v>
      </c>
      <c r="WOU53" s="284">
        <v>90000000</v>
      </c>
      <c r="WOV53" s="285" t="s">
        <v>150</v>
      </c>
      <c r="WOW53" s="286" t="s">
        <v>933</v>
      </c>
      <c r="WOX53" s="286" t="s">
        <v>984</v>
      </c>
      <c r="WOY53" s="285" t="s">
        <v>985</v>
      </c>
      <c r="WOZ53" s="285" t="s">
        <v>986</v>
      </c>
      <c r="WPA53" s="294" t="s">
        <v>982</v>
      </c>
      <c r="WPB53" s="294" t="s">
        <v>987</v>
      </c>
      <c r="WPC53" s="284">
        <v>90000000</v>
      </c>
      <c r="WPD53" s="285" t="s">
        <v>150</v>
      </c>
      <c r="WPE53" s="286" t="s">
        <v>933</v>
      </c>
      <c r="WPF53" s="286" t="s">
        <v>984</v>
      </c>
      <c r="WPG53" s="285" t="s">
        <v>985</v>
      </c>
      <c r="WPH53" s="285" t="s">
        <v>986</v>
      </c>
      <c r="WPI53" s="294" t="s">
        <v>982</v>
      </c>
      <c r="WPJ53" s="294" t="s">
        <v>987</v>
      </c>
      <c r="WPK53" s="284">
        <v>90000000</v>
      </c>
      <c r="WPL53" s="285" t="s">
        <v>150</v>
      </c>
      <c r="WPM53" s="286" t="s">
        <v>933</v>
      </c>
      <c r="WPN53" s="286" t="s">
        <v>984</v>
      </c>
      <c r="WPO53" s="285" t="s">
        <v>985</v>
      </c>
      <c r="WPP53" s="285" t="s">
        <v>986</v>
      </c>
      <c r="WPQ53" s="294" t="s">
        <v>982</v>
      </c>
      <c r="WPR53" s="294" t="s">
        <v>987</v>
      </c>
      <c r="WPS53" s="284">
        <v>90000000</v>
      </c>
      <c r="WPT53" s="285" t="s">
        <v>150</v>
      </c>
      <c r="WPU53" s="286" t="s">
        <v>933</v>
      </c>
      <c r="WPV53" s="286" t="s">
        <v>984</v>
      </c>
      <c r="WPW53" s="285" t="s">
        <v>985</v>
      </c>
      <c r="WPX53" s="285" t="s">
        <v>986</v>
      </c>
      <c r="WPY53" s="294" t="s">
        <v>982</v>
      </c>
      <c r="WPZ53" s="294" t="s">
        <v>987</v>
      </c>
      <c r="WQA53" s="284">
        <v>90000000</v>
      </c>
      <c r="WQB53" s="285" t="s">
        <v>150</v>
      </c>
      <c r="WQC53" s="286" t="s">
        <v>933</v>
      </c>
      <c r="WQD53" s="286" t="s">
        <v>984</v>
      </c>
      <c r="WQE53" s="285" t="s">
        <v>985</v>
      </c>
      <c r="WQF53" s="285" t="s">
        <v>986</v>
      </c>
      <c r="WQG53" s="294" t="s">
        <v>982</v>
      </c>
      <c r="WQH53" s="294" t="s">
        <v>987</v>
      </c>
      <c r="WQI53" s="284">
        <v>90000000</v>
      </c>
      <c r="WQJ53" s="285" t="s">
        <v>150</v>
      </c>
      <c r="WQK53" s="286" t="s">
        <v>933</v>
      </c>
      <c r="WQL53" s="286" t="s">
        <v>984</v>
      </c>
      <c r="WQM53" s="285" t="s">
        <v>985</v>
      </c>
      <c r="WQN53" s="285" t="s">
        <v>986</v>
      </c>
      <c r="WQO53" s="294" t="s">
        <v>982</v>
      </c>
      <c r="WQP53" s="294" t="s">
        <v>987</v>
      </c>
      <c r="WQQ53" s="284">
        <v>90000000</v>
      </c>
      <c r="WQR53" s="285" t="s">
        <v>150</v>
      </c>
      <c r="WQS53" s="286" t="s">
        <v>933</v>
      </c>
      <c r="WQT53" s="286" t="s">
        <v>984</v>
      </c>
      <c r="WQU53" s="285" t="s">
        <v>985</v>
      </c>
      <c r="WQV53" s="285" t="s">
        <v>986</v>
      </c>
      <c r="WQW53" s="294" t="s">
        <v>982</v>
      </c>
      <c r="WQX53" s="294" t="s">
        <v>987</v>
      </c>
      <c r="WQY53" s="284">
        <v>90000000</v>
      </c>
      <c r="WQZ53" s="285" t="s">
        <v>150</v>
      </c>
      <c r="WRA53" s="286" t="s">
        <v>933</v>
      </c>
      <c r="WRB53" s="286" t="s">
        <v>984</v>
      </c>
      <c r="WRC53" s="285" t="s">
        <v>985</v>
      </c>
      <c r="WRD53" s="285" t="s">
        <v>986</v>
      </c>
      <c r="WRE53" s="294" t="s">
        <v>982</v>
      </c>
      <c r="WRF53" s="294" t="s">
        <v>987</v>
      </c>
      <c r="WRG53" s="284">
        <v>90000000</v>
      </c>
      <c r="WRH53" s="285" t="s">
        <v>150</v>
      </c>
      <c r="WRI53" s="286" t="s">
        <v>933</v>
      </c>
      <c r="WRJ53" s="286" t="s">
        <v>984</v>
      </c>
      <c r="WRK53" s="285" t="s">
        <v>985</v>
      </c>
      <c r="WRL53" s="285" t="s">
        <v>986</v>
      </c>
      <c r="WRM53" s="294" t="s">
        <v>982</v>
      </c>
      <c r="WRN53" s="294" t="s">
        <v>987</v>
      </c>
      <c r="WRO53" s="284">
        <v>90000000</v>
      </c>
      <c r="WRP53" s="285" t="s">
        <v>150</v>
      </c>
      <c r="WRQ53" s="286" t="s">
        <v>933</v>
      </c>
      <c r="WRR53" s="286" t="s">
        <v>984</v>
      </c>
      <c r="WRS53" s="285" t="s">
        <v>985</v>
      </c>
      <c r="WRT53" s="285" t="s">
        <v>986</v>
      </c>
      <c r="WRU53" s="294" t="s">
        <v>982</v>
      </c>
      <c r="WRV53" s="294" t="s">
        <v>987</v>
      </c>
      <c r="WRW53" s="284">
        <v>90000000</v>
      </c>
      <c r="WRX53" s="285" t="s">
        <v>150</v>
      </c>
      <c r="WRY53" s="286" t="s">
        <v>933</v>
      </c>
      <c r="WRZ53" s="286" t="s">
        <v>984</v>
      </c>
      <c r="WSA53" s="285" t="s">
        <v>985</v>
      </c>
      <c r="WSB53" s="285" t="s">
        <v>986</v>
      </c>
      <c r="WSC53" s="294" t="s">
        <v>982</v>
      </c>
      <c r="WSD53" s="294" t="s">
        <v>987</v>
      </c>
      <c r="WSE53" s="284">
        <v>90000000</v>
      </c>
      <c r="WSF53" s="285" t="s">
        <v>150</v>
      </c>
      <c r="WSG53" s="286" t="s">
        <v>933</v>
      </c>
      <c r="WSH53" s="286" t="s">
        <v>984</v>
      </c>
      <c r="WSI53" s="285" t="s">
        <v>985</v>
      </c>
      <c r="WSJ53" s="285" t="s">
        <v>986</v>
      </c>
      <c r="WSK53" s="294" t="s">
        <v>982</v>
      </c>
      <c r="WSL53" s="294" t="s">
        <v>987</v>
      </c>
      <c r="WSM53" s="284">
        <v>90000000</v>
      </c>
      <c r="WSN53" s="285" t="s">
        <v>150</v>
      </c>
      <c r="WSO53" s="286" t="s">
        <v>933</v>
      </c>
      <c r="WSP53" s="286" t="s">
        <v>984</v>
      </c>
      <c r="WSQ53" s="285" t="s">
        <v>985</v>
      </c>
      <c r="WSR53" s="285" t="s">
        <v>986</v>
      </c>
      <c r="WSS53" s="294" t="s">
        <v>982</v>
      </c>
      <c r="WST53" s="294" t="s">
        <v>987</v>
      </c>
      <c r="WSU53" s="284">
        <v>90000000</v>
      </c>
      <c r="WSV53" s="285" t="s">
        <v>150</v>
      </c>
      <c r="WSW53" s="286" t="s">
        <v>933</v>
      </c>
      <c r="WSX53" s="286" t="s">
        <v>984</v>
      </c>
      <c r="WSY53" s="285" t="s">
        <v>985</v>
      </c>
      <c r="WSZ53" s="285" t="s">
        <v>986</v>
      </c>
      <c r="WTA53" s="294" t="s">
        <v>982</v>
      </c>
      <c r="WTB53" s="294" t="s">
        <v>987</v>
      </c>
      <c r="WTC53" s="284">
        <v>90000000</v>
      </c>
      <c r="WTD53" s="285" t="s">
        <v>150</v>
      </c>
      <c r="WTE53" s="286" t="s">
        <v>933</v>
      </c>
      <c r="WTF53" s="286" t="s">
        <v>984</v>
      </c>
      <c r="WTG53" s="285" t="s">
        <v>985</v>
      </c>
      <c r="WTH53" s="285" t="s">
        <v>986</v>
      </c>
      <c r="WTI53" s="294" t="s">
        <v>982</v>
      </c>
      <c r="WTJ53" s="294" t="s">
        <v>987</v>
      </c>
      <c r="WTK53" s="284">
        <v>90000000</v>
      </c>
      <c r="WTL53" s="285" t="s">
        <v>150</v>
      </c>
      <c r="WTM53" s="286" t="s">
        <v>933</v>
      </c>
      <c r="WTN53" s="286" t="s">
        <v>984</v>
      </c>
      <c r="WTO53" s="285" t="s">
        <v>985</v>
      </c>
      <c r="WTP53" s="285" t="s">
        <v>986</v>
      </c>
      <c r="WTQ53" s="294" t="s">
        <v>982</v>
      </c>
      <c r="WTR53" s="294" t="s">
        <v>987</v>
      </c>
      <c r="WTS53" s="284">
        <v>90000000</v>
      </c>
      <c r="WTT53" s="285" t="s">
        <v>150</v>
      </c>
      <c r="WTU53" s="286" t="s">
        <v>933</v>
      </c>
      <c r="WTV53" s="286" t="s">
        <v>984</v>
      </c>
      <c r="WTW53" s="285" t="s">
        <v>985</v>
      </c>
      <c r="WTX53" s="285" t="s">
        <v>986</v>
      </c>
      <c r="WTY53" s="294" t="s">
        <v>982</v>
      </c>
      <c r="WTZ53" s="294" t="s">
        <v>987</v>
      </c>
      <c r="WUA53" s="284">
        <v>90000000</v>
      </c>
      <c r="WUB53" s="285" t="s">
        <v>150</v>
      </c>
      <c r="WUC53" s="286" t="s">
        <v>933</v>
      </c>
      <c r="WUD53" s="286" t="s">
        <v>984</v>
      </c>
      <c r="WUE53" s="285" t="s">
        <v>985</v>
      </c>
      <c r="WUF53" s="285" t="s">
        <v>986</v>
      </c>
      <c r="WUG53" s="294" t="s">
        <v>982</v>
      </c>
      <c r="WUH53" s="294" t="s">
        <v>987</v>
      </c>
      <c r="WUI53" s="284">
        <v>90000000</v>
      </c>
      <c r="WUJ53" s="285" t="s">
        <v>150</v>
      </c>
      <c r="WUK53" s="286" t="s">
        <v>933</v>
      </c>
      <c r="WUL53" s="286" t="s">
        <v>984</v>
      </c>
      <c r="WUM53" s="285" t="s">
        <v>985</v>
      </c>
      <c r="WUN53" s="285" t="s">
        <v>986</v>
      </c>
      <c r="WUO53" s="294" t="s">
        <v>982</v>
      </c>
      <c r="WUP53" s="294" t="s">
        <v>987</v>
      </c>
      <c r="WUQ53" s="284">
        <v>90000000</v>
      </c>
      <c r="WUR53" s="285" t="s">
        <v>150</v>
      </c>
      <c r="WUS53" s="286" t="s">
        <v>933</v>
      </c>
      <c r="WUT53" s="286" t="s">
        <v>984</v>
      </c>
      <c r="WUU53" s="285" t="s">
        <v>985</v>
      </c>
      <c r="WUV53" s="285" t="s">
        <v>986</v>
      </c>
      <c r="WUW53" s="294" t="s">
        <v>982</v>
      </c>
      <c r="WUX53" s="294" t="s">
        <v>987</v>
      </c>
      <c r="WUY53" s="284">
        <v>90000000</v>
      </c>
      <c r="WUZ53" s="285" t="s">
        <v>150</v>
      </c>
      <c r="WVA53" s="286" t="s">
        <v>933</v>
      </c>
      <c r="WVB53" s="286" t="s">
        <v>984</v>
      </c>
      <c r="WVC53" s="285" t="s">
        <v>985</v>
      </c>
      <c r="WVD53" s="285" t="s">
        <v>986</v>
      </c>
      <c r="WVE53" s="294" t="s">
        <v>982</v>
      </c>
      <c r="WVF53" s="294" t="s">
        <v>987</v>
      </c>
      <c r="WVG53" s="284">
        <v>90000000</v>
      </c>
      <c r="WVH53" s="285" t="s">
        <v>150</v>
      </c>
      <c r="WVI53" s="286" t="s">
        <v>933</v>
      </c>
      <c r="WVJ53" s="286" t="s">
        <v>984</v>
      </c>
      <c r="WVK53" s="285" t="s">
        <v>985</v>
      </c>
      <c r="WVL53" s="285" t="s">
        <v>986</v>
      </c>
      <c r="WVM53" s="294" t="s">
        <v>982</v>
      </c>
      <c r="WVN53" s="294" t="s">
        <v>987</v>
      </c>
      <c r="WVO53" s="284">
        <v>90000000</v>
      </c>
      <c r="WVP53" s="285" t="s">
        <v>150</v>
      </c>
      <c r="WVQ53" s="286" t="s">
        <v>933</v>
      </c>
      <c r="WVR53" s="286" t="s">
        <v>984</v>
      </c>
      <c r="WVS53" s="285" t="s">
        <v>985</v>
      </c>
      <c r="WVT53" s="285" t="s">
        <v>986</v>
      </c>
      <c r="WVU53" s="294" t="s">
        <v>982</v>
      </c>
      <c r="WVV53" s="294" t="s">
        <v>987</v>
      </c>
      <c r="WVW53" s="284">
        <v>90000000</v>
      </c>
      <c r="WVX53" s="285" t="s">
        <v>150</v>
      </c>
      <c r="WVY53" s="286" t="s">
        <v>933</v>
      </c>
      <c r="WVZ53" s="286" t="s">
        <v>984</v>
      </c>
      <c r="WWA53" s="285" t="s">
        <v>985</v>
      </c>
      <c r="WWB53" s="285" t="s">
        <v>986</v>
      </c>
      <c r="WWC53" s="294" t="s">
        <v>982</v>
      </c>
      <c r="WWD53" s="294" t="s">
        <v>987</v>
      </c>
      <c r="WWE53" s="284">
        <v>90000000</v>
      </c>
      <c r="WWF53" s="285" t="s">
        <v>150</v>
      </c>
      <c r="WWG53" s="286" t="s">
        <v>933</v>
      </c>
      <c r="WWH53" s="286" t="s">
        <v>984</v>
      </c>
      <c r="WWI53" s="285" t="s">
        <v>985</v>
      </c>
      <c r="WWJ53" s="285" t="s">
        <v>986</v>
      </c>
      <c r="WWK53" s="294" t="s">
        <v>982</v>
      </c>
      <c r="WWL53" s="294" t="s">
        <v>987</v>
      </c>
      <c r="WWM53" s="284">
        <v>90000000</v>
      </c>
      <c r="WWN53" s="285" t="s">
        <v>150</v>
      </c>
      <c r="WWO53" s="286" t="s">
        <v>933</v>
      </c>
      <c r="WWP53" s="286" t="s">
        <v>984</v>
      </c>
      <c r="WWQ53" s="285" t="s">
        <v>985</v>
      </c>
      <c r="WWR53" s="285" t="s">
        <v>986</v>
      </c>
      <c r="WWS53" s="294" t="s">
        <v>982</v>
      </c>
      <c r="WWT53" s="294" t="s">
        <v>987</v>
      </c>
      <c r="WWU53" s="284">
        <v>90000000</v>
      </c>
      <c r="WWV53" s="285" t="s">
        <v>150</v>
      </c>
      <c r="WWW53" s="286" t="s">
        <v>933</v>
      </c>
      <c r="WWX53" s="286" t="s">
        <v>984</v>
      </c>
      <c r="WWY53" s="285" t="s">
        <v>985</v>
      </c>
      <c r="WWZ53" s="285" t="s">
        <v>986</v>
      </c>
      <c r="WXA53" s="294" t="s">
        <v>982</v>
      </c>
      <c r="WXB53" s="294" t="s">
        <v>987</v>
      </c>
      <c r="WXC53" s="284">
        <v>90000000</v>
      </c>
      <c r="WXD53" s="285" t="s">
        <v>150</v>
      </c>
      <c r="WXE53" s="286" t="s">
        <v>933</v>
      </c>
      <c r="WXF53" s="286" t="s">
        <v>984</v>
      </c>
      <c r="WXG53" s="285" t="s">
        <v>985</v>
      </c>
      <c r="WXH53" s="285" t="s">
        <v>986</v>
      </c>
      <c r="WXI53" s="294" t="s">
        <v>982</v>
      </c>
      <c r="WXJ53" s="294" t="s">
        <v>987</v>
      </c>
      <c r="WXK53" s="284">
        <v>90000000</v>
      </c>
      <c r="WXL53" s="285" t="s">
        <v>150</v>
      </c>
      <c r="WXM53" s="286" t="s">
        <v>933</v>
      </c>
      <c r="WXN53" s="286" t="s">
        <v>984</v>
      </c>
      <c r="WXO53" s="285" t="s">
        <v>985</v>
      </c>
      <c r="WXP53" s="285" t="s">
        <v>986</v>
      </c>
      <c r="WXQ53" s="294" t="s">
        <v>982</v>
      </c>
      <c r="WXR53" s="294" t="s">
        <v>987</v>
      </c>
      <c r="WXS53" s="284">
        <v>90000000</v>
      </c>
      <c r="WXT53" s="285" t="s">
        <v>150</v>
      </c>
      <c r="WXU53" s="286" t="s">
        <v>933</v>
      </c>
      <c r="WXV53" s="286" t="s">
        <v>984</v>
      </c>
      <c r="WXW53" s="285" t="s">
        <v>985</v>
      </c>
      <c r="WXX53" s="285" t="s">
        <v>986</v>
      </c>
      <c r="WXY53" s="294" t="s">
        <v>982</v>
      </c>
      <c r="WXZ53" s="294" t="s">
        <v>987</v>
      </c>
      <c r="WYA53" s="284">
        <v>90000000</v>
      </c>
      <c r="WYB53" s="285" t="s">
        <v>150</v>
      </c>
      <c r="WYC53" s="286" t="s">
        <v>933</v>
      </c>
      <c r="WYD53" s="286" t="s">
        <v>984</v>
      </c>
      <c r="WYE53" s="285" t="s">
        <v>985</v>
      </c>
      <c r="WYF53" s="285" t="s">
        <v>986</v>
      </c>
      <c r="WYG53" s="294" t="s">
        <v>982</v>
      </c>
      <c r="WYH53" s="294" t="s">
        <v>987</v>
      </c>
      <c r="WYI53" s="284">
        <v>90000000</v>
      </c>
      <c r="WYJ53" s="285" t="s">
        <v>150</v>
      </c>
      <c r="WYK53" s="286" t="s">
        <v>933</v>
      </c>
      <c r="WYL53" s="286" t="s">
        <v>984</v>
      </c>
      <c r="WYM53" s="285" t="s">
        <v>985</v>
      </c>
      <c r="WYN53" s="285" t="s">
        <v>986</v>
      </c>
      <c r="WYO53" s="294" t="s">
        <v>982</v>
      </c>
      <c r="WYP53" s="294" t="s">
        <v>987</v>
      </c>
      <c r="WYQ53" s="284">
        <v>90000000</v>
      </c>
      <c r="WYR53" s="285" t="s">
        <v>150</v>
      </c>
      <c r="WYS53" s="286" t="s">
        <v>933</v>
      </c>
      <c r="WYT53" s="286" t="s">
        <v>984</v>
      </c>
      <c r="WYU53" s="285" t="s">
        <v>985</v>
      </c>
      <c r="WYV53" s="285" t="s">
        <v>986</v>
      </c>
      <c r="WYW53" s="294" t="s">
        <v>982</v>
      </c>
      <c r="WYX53" s="294" t="s">
        <v>987</v>
      </c>
      <c r="WYY53" s="284">
        <v>90000000</v>
      </c>
      <c r="WYZ53" s="285" t="s">
        <v>150</v>
      </c>
      <c r="WZA53" s="286" t="s">
        <v>933</v>
      </c>
      <c r="WZB53" s="286" t="s">
        <v>984</v>
      </c>
      <c r="WZC53" s="285" t="s">
        <v>985</v>
      </c>
      <c r="WZD53" s="285" t="s">
        <v>986</v>
      </c>
      <c r="WZE53" s="294" t="s">
        <v>982</v>
      </c>
      <c r="WZF53" s="294" t="s">
        <v>987</v>
      </c>
      <c r="WZG53" s="284">
        <v>90000000</v>
      </c>
      <c r="WZH53" s="285" t="s">
        <v>150</v>
      </c>
      <c r="WZI53" s="286" t="s">
        <v>933</v>
      </c>
      <c r="WZJ53" s="286" t="s">
        <v>984</v>
      </c>
      <c r="WZK53" s="285" t="s">
        <v>985</v>
      </c>
      <c r="WZL53" s="285" t="s">
        <v>986</v>
      </c>
      <c r="WZM53" s="294" t="s">
        <v>982</v>
      </c>
      <c r="WZN53" s="294" t="s">
        <v>987</v>
      </c>
      <c r="WZO53" s="284">
        <v>90000000</v>
      </c>
      <c r="WZP53" s="285" t="s">
        <v>150</v>
      </c>
      <c r="WZQ53" s="286" t="s">
        <v>933</v>
      </c>
      <c r="WZR53" s="286" t="s">
        <v>984</v>
      </c>
      <c r="WZS53" s="285" t="s">
        <v>985</v>
      </c>
      <c r="WZT53" s="285" t="s">
        <v>986</v>
      </c>
      <c r="WZU53" s="294" t="s">
        <v>982</v>
      </c>
      <c r="WZV53" s="294" t="s">
        <v>987</v>
      </c>
      <c r="WZW53" s="284">
        <v>90000000</v>
      </c>
      <c r="WZX53" s="285" t="s">
        <v>150</v>
      </c>
      <c r="WZY53" s="286" t="s">
        <v>933</v>
      </c>
      <c r="WZZ53" s="286" t="s">
        <v>984</v>
      </c>
      <c r="XAA53" s="285" t="s">
        <v>985</v>
      </c>
      <c r="XAB53" s="285" t="s">
        <v>986</v>
      </c>
      <c r="XAC53" s="294" t="s">
        <v>982</v>
      </c>
      <c r="XAD53" s="294" t="s">
        <v>987</v>
      </c>
      <c r="XAE53" s="284">
        <v>90000000</v>
      </c>
      <c r="XAF53" s="285" t="s">
        <v>150</v>
      </c>
      <c r="XAG53" s="286" t="s">
        <v>933</v>
      </c>
      <c r="XAH53" s="286" t="s">
        <v>984</v>
      </c>
      <c r="XAI53" s="285" t="s">
        <v>985</v>
      </c>
      <c r="XAJ53" s="285" t="s">
        <v>986</v>
      </c>
      <c r="XAK53" s="294" t="s">
        <v>982</v>
      </c>
      <c r="XAL53" s="294" t="s">
        <v>987</v>
      </c>
      <c r="XAM53" s="284">
        <v>90000000</v>
      </c>
      <c r="XAN53" s="285" t="s">
        <v>150</v>
      </c>
      <c r="XAO53" s="286" t="s">
        <v>933</v>
      </c>
      <c r="XAP53" s="286" t="s">
        <v>984</v>
      </c>
      <c r="XAQ53" s="285" t="s">
        <v>985</v>
      </c>
      <c r="XAR53" s="285" t="s">
        <v>986</v>
      </c>
      <c r="XAS53" s="294" t="s">
        <v>982</v>
      </c>
      <c r="XAT53" s="294" t="s">
        <v>987</v>
      </c>
      <c r="XAU53" s="284">
        <v>90000000</v>
      </c>
      <c r="XAV53" s="285" t="s">
        <v>150</v>
      </c>
      <c r="XAW53" s="286" t="s">
        <v>933</v>
      </c>
      <c r="XAX53" s="286" t="s">
        <v>984</v>
      </c>
      <c r="XAY53" s="285" t="s">
        <v>985</v>
      </c>
      <c r="XAZ53" s="285" t="s">
        <v>986</v>
      </c>
      <c r="XBA53" s="294" t="s">
        <v>982</v>
      </c>
      <c r="XBB53" s="294" t="s">
        <v>987</v>
      </c>
      <c r="XBC53" s="284">
        <v>90000000</v>
      </c>
      <c r="XBD53" s="285" t="s">
        <v>150</v>
      </c>
      <c r="XBE53" s="286" t="s">
        <v>933</v>
      </c>
      <c r="XBF53" s="286" t="s">
        <v>984</v>
      </c>
      <c r="XBG53" s="285" t="s">
        <v>985</v>
      </c>
      <c r="XBH53" s="285" t="s">
        <v>986</v>
      </c>
      <c r="XBI53" s="294" t="s">
        <v>982</v>
      </c>
      <c r="XBJ53" s="294" t="s">
        <v>987</v>
      </c>
      <c r="XBK53" s="284">
        <v>90000000</v>
      </c>
      <c r="XBL53" s="285" t="s">
        <v>150</v>
      </c>
      <c r="XBM53" s="286" t="s">
        <v>933</v>
      </c>
      <c r="XBN53" s="286" t="s">
        <v>984</v>
      </c>
      <c r="XBO53" s="285" t="s">
        <v>985</v>
      </c>
      <c r="XBP53" s="285" t="s">
        <v>986</v>
      </c>
      <c r="XBQ53" s="294" t="s">
        <v>982</v>
      </c>
      <c r="XBR53" s="294" t="s">
        <v>987</v>
      </c>
      <c r="XBS53" s="284">
        <v>90000000</v>
      </c>
      <c r="XBT53" s="285" t="s">
        <v>150</v>
      </c>
      <c r="XBU53" s="286" t="s">
        <v>933</v>
      </c>
      <c r="XBV53" s="286" t="s">
        <v>984</v>
      </c>
      <c r="XBW53" s="285" t="s">
        <v>985</v>
      </c>
      <c r="XBX53" s="285" t="s">
        <v>986</v>
      </c>
      <c r="XBY53" s="294" t="s">
        <v>982</v>
      </c>
      <c r="XBZ53" s="294" t="s">
        <v>987</v>
      </c>
      <c r="XCA53" s="284">
        <v>90000000</v>
      </c>
      <c r="XCB53" s="285" t="s">
        <v>150</v>
      </c>
      <c r="XCC53" s="286" t="s">
        <v>933</v>
      </c>
      <c r="XCD53" s="286" t="s">
        <v>984</v>
      </c>
      <c r="XCE53" s="285" t="s">
        <v>985</v>
      </c>
      <c r="XCF53" s="285" t="s">
        <v>986</v>
      </c>
      <c r="XCG53" s="294" t="s">
        <v>982</v>
      </c>
      <c r="XCH53" s="294" t="s">
        <v>987</v>
      </c>
      <c r="XCI53" s="284">
        <v>90000000</v>
      </c>
      <c r="XCJ53" s="285" t="s">
        <v>150</v>
      </c>
      <c r="XCK53" s="286" t="s">
        <v>933</v>
      </c>
      <c r="XCL53" s="286" t="s">
        <v>984</v>
      </c>
      <c r="XCM53" s="285" t="s">
        <v>985</v>
      </c>
      <c r="XCN53" s="285" t="s">
        <v>986</v>
      </c>
      <c r="XCO53" s="294" t="s">
        <v>982</v>
      </c>
      <c r="XCP53" s="294" t="s">
        <v>987</v>
      </c>
      <c r="XCQ53" s="284">
        <v>90000000</v>
      </c>
      <c r="XCR53" s="285" t="s">
        <v>150</v>
      </c>
      <c r="XCS53" s="286" t="s">
        <v>933</v>
      </c>
      <c r="XCT53" s="286" t="s">
        <v>984</v>
      </c>
      <c r="XCU53" s="285" t="s">
        <v>985</v>
      </c>
      <c r="XCV53" s="285" t="s">
        <v>986</v>
      </c>
      <c r="XCW53" s="294" t="s">
        <v>982</v>
      </c>
      <c r="XCX53" s="294" t="s">
        <v>987</v>
      </c>
      <c r="XCY53" s="284">
        <v>90000000</v>
      </c>
      <c r="XCZ53" s="285" t="s">
        <v>150</v>
      </c>
      <c r="XDA53" s="286" t="s">
        <v>933</v>
      </c>
      <c r="XDB53" s="286" t="s">
        <v>984</v>
      </c>
      <c r="XDC53" s="285" t="s">
        <v>985</v>
      </c>
      <c r="XDD53" s="285" t="s">
        <v>986</v>
      </c>
      <c r="XDE53" s="294" t="s">
        <v>982</v>
      </c>
      <c r="XDF53" s="294" t="s">
        <v>987</v>
      </c>
      <c r="XDG53" s="284">
        <v>90000000</v>
      </c>
      <c r="XDH53" s="285" t="s">
        <v>150</v>
      </c>
      <c r="XDI53" s="286" t="s">
        <v>933</v>
      </c>
      <c r="XDJ53" s="286" t="s">
        <v>984</v>
      </c>
      <c r="XDK53" s="285" t="s">
        <v>985</v>
      </c>
      <c r="XDL53" s="285" t="s">
        <v>986</v>
      </c>
      <c r="XDM53" s="294" t="s">
        <v>982</v>
      </c>
      <c r="XDN53" s="294" t="s">
        <v>987</v>
      </c>
      <c r="XDO53" s="284">
        <v>90000000</v>
      </c>
      <c r="XDP53" s="285" t="s">
        <v>150</v>
      </c>
      <c r="XDQ53" s="286" t="s">
        <v>933</v>
      </c>
      <c r="XDR53" s="286" t="s">
        <v>984</v>
      </c>
      <c r="XDS53" s="285" t="s">
        <v>985</v>
      </c>
      <c r="XDT53" s="285" t="s">
        <v>986</v>
      </c>
      <c r="XDU53" s="294" t="s">
        <v>982</v>
      </c>
      <c r="XDV53" s="294" t="s">
        <v>987</v>
      </c>
      <c r="XDW53" s="284">
        <v>90000000</v>
      </c>
      <c r="XDX53" s="285" t="s">
        <v>150</v>
      </c>
      <c r="XDY53" s="286" t="s">
        <v>933</v>
      </c>
      <c r="XDZ53" s="286" t="s">
        <v>984</v>
      </c>
      <c r="XEA53" s="285" t="s">
        <v>985</v>
      </c>
      <c r="XEB53" s="285" t="s">
        <v>986</v>
      </c>
      <c r="XEC53" s="294" t="s">
        <v>982</v>
      </c>
      <c r="XED53" s="294" t="s">
        <v>987</v>
      </c>
      <c r="XEE53" s="284">
        <v>90000000</v>
      </c>
      <c r="XEF53" s="285" t="s">
        <v>150</v>
      </c>
      <c r="XEG53" s="286" t="s">
        <v>933</v>
      </c>
      <c r="XEH53" s="286" t="s">
        <v>984</v>
      </c>
      <c r="XEI53" s="285" t="s">
        <v>985</v>
      </c>
      <c r="XEJ53" s="285" t="s">
        <v>986</v>
      </c>
      <c r="XEK53" s="294" t="s">
        <v>982</v>
      </c>
      <c r="XEL53" s="294" t="s">
        <v>987</v>
      </c>
      <c r="XEM53" s="284">
        <v>90000000</v>
      </c>
      <c r="XEN53" s="285" t="s">
        <v>150</v>
      </c>
      <c r="XEO53" s="286" t="s">
        <v>933</v>
      </c>
      <c r="XEP53" s="286" t="s">
        <v>984</v>
      </c>
      <c r="XEQ53" s="285" t="s">
        <v>985</v>
      </c>
      <c r="XER53" s="285" t="s">
        <v>986</v>
      </c>
      <c r="XES53" s="294" t="s">
        <v>982</v>
      </c>
      <c r="XET53" s="294" t="s">
        <v>987</v>
      </c>
      <c r="XEU53" s="284">
        <v>90000000</v>
      </c>
      <c r="XEV53" s="285" t="s">
        <v>150</v>
      </c>
      <c r="XEW53" s="286" t="s">
        <v>933</v>
      </c>
      <c r="XEX53" s="286" t="s">
        <v>984</v>
      </c>
      <c r="XEY53" s="285" t="s">
        <v>985</v>
      </c>
      <c r="XEZ53" s="285" t="s">
        <v>986</v>
      </c>
      <c r="XFA53" s="294" t="s">
        <v>982</v>
      </c>
      <c r="XFB53" s="294" t="s">
        <v>987</v>
      </c>
      <c r="XFC53" s="284">
        <v>90000000</v>
      </c>
      <c r="XFD53" s="285" t="s">
        <v>150</v>
      </c>
    </row>
    <row r="54" spans="1:16384" ht="72.75" customHeight="1" x14ac:dyDescent="0.2">
      <c r="A54" s="310" t="s">
        <v>933</v>
      </c>
      <c r="B54" s="310" t="s">
        <v>969</v>
      </c>
      <c r="C54" s="311" t="s">
        <v>966</v>
      </c>
      <c r="D54" s="311" t="s">
        <v>988</v>
      </c>
      <c r="E54" s="312" t="s">
        <v>982</v>
      </c>
      <c r="F54" s="312" t="s">
        <v>987</v>
      </c>
      <c r="G54" s="309">
        <v>100000000</v>
      </c>
      <c r="H54" s="16" t="s">
        <v>66</v>
      </c>
      <c r="I54" s="302"/>
      <c r="J54" s="302"/>
      <c r="K54" s="303"/>
      <c r="L54" s="303"/>
      <c r="M54" s="304"/>
      <c r="N54" s="304"/>
      <c r="O54" s="300"/>
      <c r="P54" s="303"/>
      <c r="Q54" s="302"/>
      <c r="R54" s="302"/>
      <c r="S54" s="303"/>
      <c r="T54" s="303"/>
      <c r="U54" s="304"/>
      <c r="V54" s="304"/>
      <c r="W54" s="300"/>
      <c r="X54" s="303"/>
      <c r="Y54" s="302"/>
      <c r="Z54" s="302"/>
      <c r="AA54" s="303"/>
      <c r="AB54" s="303"/>
      <c r="AC54" s="304"/>
      <c r="AD54" s="304"/>
      <c r="AE54" s="300"/>
      <c r="AF54" s="303"/>
      <c r="AG54" s="302"/>
      <c r="AH54" s="302"/>
      <c r="AI54" s="303"/>
      <c r="AJ54" s="303"/>
      <c r="AK54" s="304"/>
      <c r="AL54" s="304"/>
      <c r="AM54" s="300"/>
      <c r="AN54" s="303"/>
      <c r="AO54" s="302"/>
      <c r="AP54" s="302"/>
      <c r="AQ54" s="303"/>
      <c r="AR54" s="303"/>
      <c r="AS54" s="304"/>
      <c r="AT54" s="304"/>
      <c r="AU54" s="300"/>
      <c r="AV54" s="303"/>
      <c r="AW54" s="302"/>
      <c r="AX54" s="302"/>
      <c r="AY54" s="303"/>
      <c r="AZ54" s="303"/>
      <c r="BA54" s="304"/>
      <c r="BB54" s="304"/>
      <c r="BC54" s="300"/>
      <c r="BD54" s="303"/>
      <c r="BE54" s="302"/>
      <c r="BF54" s="302"/>
      <c r="BG54" s="303"/>
      <c r="BH54" s="303"/>
      <c r="BI54" s="304"/>
      <c r="BJ54" s="304"/>
      <c r="BK54" s="300"/>
      <c r="BL54" s="303"/>
      <c r="BM54" s="302"/>
      <c r="BN54" s="302"/>
      <c r="BO54" s="303"/>
      <c r="BP54" s="303"/>
      <c r="BQ54" s="304"/>
      <c r="BR54" s="304"/>
      <c r="BS54" s="300"/>
      <c r="BT54" s="303"/>
      <c r="BU54" s="302"/>
      <c r="BV54" s="302"/>
      <c r="BW54" s="303"/>
      <c r="BX54" s="303"/>
      <c r="BY54" s="304"/>
      <c r="BZ54" s="304"/>
      <c r="CA54" s="300"/>
      <c r="CB54" s="303"/>
      <c r="CC54" s="302"/>
      <c r="CD54" s="302"/>
      <c r="CE54" s="303"/>
      <c r="CF54" s="303"/>
      <c r="CG54" s="304"/>
      <c r="CH54" s="304"/>
      <c r="CI54" s="300"/>
      <c r="CJ54" s="303"/>
      <c r="CK54" s="302"/>
      <c r="CL54" s="302"/>
      <c r="CM54" s="303"/>
      <c r="CN54" s="303"/>
      <c r="CO54" s="304"/>
      <c r="CP54" s="304"/>
      <c r="CQ54" s="300"/>
      <c r="CR54" s="303"/>
      <c r="CS54" s="302"/>
      <c r="CT54" s="302"/>
      <c r="CU54" s="303"/>
      <c r="CV54" s="303"/>
      <c r="CW54" s="304"/>
      <c r="CX54" s="304"/>
      <c r="CY54" s="300"/>
      <c r="CZ54" s="303"/>
      <c r="DA54" s="302"/>
      <c r="DB54" s="302"/>
      <c r="DC54" s="303"/>
      <c r="DD54" s="303"/>
      <c r="DE54" s="304"/>
      <c r="DF54" s="304"/>
      <c r="DG54" s="300"/>
      <c r="DH54" s="303"/>
      <c r="DI54" s="302"/>
      <c r="DJ54" s="302"/>
      <c r="DK54" s="303"/>
      <c r="DL54" s="303"/>
      <c r="DM54" s="304"/>
      <c r="DN54" s="304"/>
      <c r="DO54" s="300"/>
      <c r="DP54" s="303"/>
      <c r="DQ54" s="302"/>
      <c r="DR54" s="302"/>
      <c r="DS54" s="303"/>
      <c r="DT54" s="303"/>
      <c r="DU54" s="304"/>
      <c r="DV54" s="304"/>
      <c r="DW54" s="300"/>
      <c r="DX54" s="303"/>
      <c r="DY54" s="302"/>
      <c r="DZ54" s="302"/>
      <c r="EA54" s="303"/>
      <c r="EB54" s="303"/>
      <c r="EC54" s="304"/>
      <c r="ED54" s="304"/>
      <c r="EE54" s="300"/>
      <c r="EF54" s="303"/>
      <c r="EG54" s="302"/>
      <c r="EH54" s="302"/>
      <c r="EI54" s="303"/>
      <c r="EJ54" s="303"/>
      <c r="EK54" s="304"/>
      <c r="EL54" s="304"/>
      <c r="EM54" s="300"/>
      <c r="EN54" s="303"/>
      <c r="EO54" s="302"/>
      <c r="EP54" s="302"/>
      <c r="EQ54" s="303"/>
      <c r="ER54" s="303"/>
      <c r="ES54" s="304"/>
      <c r="ET54" s="304"/>
      <c r="EU54" s="300"/>
      <c r="EV54" s="303"/>
      <c r="EW54" s="302"/>
      <c r="EX54" s="302"/>
      <c r="EY54" s="303"/>
      <c r="EZ54" s="303"/>
      <c r="FA54" s="304"/>
      <c r="FB54" s="304"/>
      <c r="FC54" s="300"/>
      <c r="FD54" s="303"/>
      <c r="FE54" s="302"/>
      <c r="FF54" s="302"/>
      <c r="FG54" s="303"/>
      <c r="FH54" s="303"/>
      <c r="FI54" s="304"/>
      <c r="FJ54" s="304"/>
      <c r="FK54" s="300"/>
      <c r="FL54" s="303"/>
      <c r="FM54" s="302"/>
      <c r="FN54" s="302"/>
      <c r="FO54" s="303"/>
      <c r="FP54" s="303"/>
      <c r="FQ54" s="304"/>
      <c r="FR54" s="304"/>
      <c r="FS54" s="300"/>
      <c r="FT54" s="303"/>
      <c r="FU54" s="302"/>
      <c r="FV54" s="302"/>
      <c r="FW54" s="303"/>
      <c r="FX54" s="303"/>
      <c r="FY54" s="304"/>
      <c r="FZ54" s="304"/>
      <c r="GA54" s="300"/>
      <c r="GB54" s="303"/>
      <c r="GC54" s="302"/>
      <c r="GD54" s="302"/>
      <c r="GE54" s="303"/>
      <c r="GF54" s="303"/>
      <c r="GG54" s="304"/>
      <c r="GH54" s="304"/>
      <c r="GI54" s="300"/>
      <c r="GJ54" s="303"/>
      <c r="GK54" s="302"/>
      <c r="GL54" s="302"/>
      <c r="GM54" s="303"/>
      <c r="GN54" s="303"/>
      <c r="GO54" s="304"/>
      <c r="GP54" s="304"/>
      <c r="GQ54" s="300"/>
      <c r="GR54" s="303"/>
      <c r="GS54" s="302"/>
      <c r="GT54" s="302"/>
      <c r="GU54" s="303"/>
      <c r="GV54" s="303"/>
      <c r="GW54" s="304"/>
      <c r="GX54" s="304"/>
      <c r="GY54" s="300"/>
      <c r="GZ54" s="303"/>
      <c r="HA54" s="302"/>
      <c r="HB54" s="302"/>
      <c r="HC54" s="303"/>
      <c r="HD54" s="303"/>
      <c r="HE54" s="304"/>
      <c r="HF54" s="304"/>
      <c r="HG54" s="300"/>
      <c r="HH54" s="303"/>
      <c r="HI54" s="302"/>
      <c r="HJ54" s="302"/>
      <c r="HK54" s="303"/>
      <c r="HL54" s="295" t="s">
        <v>988</v>
      </c>
      <c r="HM54" s="294" t="s">
        <v>982</v>
      </c>
      <c r="HN54" s="294" t="s">
        <v>987</v>
      </c>
      <c r="HO54" s="284">
        <v>100000000</v>
      </c>
      <c r="HP54" s="285" t="s">
        <v>150</v>
      </c>
      <c r="HQ54" s="286" t="s">
        <v>933</v>
      </c>
      <c r="HR54" s="286" t="s">
        <v>969</v>
      </c>
      <c r="HS54" s="285" t="s">
        <v>966</v>
      </c>
      <c r="HT54" s="285" t="s">
        <v>988</v>
      </c>
      <c r="HU54" s="294" t="s">
        <v>982</v>
      </c>
      <c r="HV54" s="294" t="s">
        <v>987</v>
      </c>
      <c r="HW54" s="284">
        <v>100000000</v>
      </c>
      <c r="HX54" s="285" t="s">
        <v>150</v>
      </c>
      <c r="HY54" s="286" t="s">
        <v>933</v>
      </c>
      <c r="HZ54" s="286" t="s">
        <v>969</v>
      </c>
      <c r="IA54" s="285" t="s">
        <v>966</v>
      </c>
      <c r="IB54" s="285" t="s">
        <v>988</v>
      </c>
      <c r="IC54" s="294" t="s">
        <v>982</v>
      </c>
      <c r="ID54" s="294" t="s">
        <v>987</v>
      </c>
      <c r="IE54" s="284">
        <v>100000000</v>
      </c>
      <c r="IF54" s="285" t="s">
        <v>150</v>
      </c>
      <c r="IG54" s="286" t="s">
        <v>933</v>
      </c>
      <c r="IH54" s="286" t="s">
        <v>969</v>
      </c>
      <c r="II54" s="285" t="s">
        <v>966</v>
      </c>
      <c r="IJ54" s="285" t="s">
        <v>988</v>
      </c>
      <c r="IK54" s="294" t="s">
        <v>982</v>
      </c>
      <c r="IL54" s="294" t="s">
        <v>987</v>
      </c>
      <c r="IM54" s="284">
        <v>100000000</v>
      </c>
      <c r="IN54" s="285" t="s">
        <v>150</v>
      </c>
      <c r="IO54" s="286" t="s">
        <v>933</v>
      </c>
      <c r="IP54" s="286" t="s">
        <v>969</v>
      </c>
      <c r="IQ54" s="285" t="s">
        <v>966</v>
      </c>
      <c r="IR54" s="285" t="s">
        <v>988</v>
      </c>
      <c r="IS54" s="294" t="s">
        <v>982</v>
      </c>
      <c r="IT54" s="294" t="s">
        <v>987</v>
      </c>
      <c r="IU54" s="284">
        <v>100000000</v>
      </c>
      <c r="IV54" s="285" t="s">
        <v>150</v>
      </c>
      <c r="IW54" s="286" t="s">
        <v>933</v>
      </c>
      <c r="IX54" s="286" t="s">
        <v>969</v>
      </c>
      <c r="IY54" s="285" t="s">
        <v>966</v>
      </c>
      <c r="IZ54" s="285" t="s">
        <v>988</v>
      </c>
      <c r="JA54" s="294" t="s">
        <v>982</v>
      </c>
      <c r="JB54" s="294" t="s">
        <v>987</v>
      </c>
      <c r="JC54" s="284">
        <v>100000000</v>
      </c>
      <c r="JD54" s="285" t="s">
        <v>150</v>
      </c>
      <c r="JE54" s="286" t="s">
        <v>933</v>
      </c>
      <c r="JF54" s="286" t="s">
        <v>969</v>
      </c>
      <c r="JG54" s="285" t="s">
        <v>966</v>
      </c>
      <c r="JH54" s="285" t="s">
        <v>988</v>
      </c>
      <c r="JI54" s="294" t="s">
        <v>982</v>
      </c>
      <c r="JJ54" s="294" t="s">
        <v>987</v>
      </c>
      <c r="JK54" s="284">
        <v>100000000</v>
      </c>
      <c r="JL54" s="285" t="s">
        <v>150</v>
      </c>
      <c r="JM54" s="286" t="s">
        <v>933</v>
      </c>
      <c r="JN54" s="286" t="s">
        <v>969</v>
      </c>
      <c r="JO54" s="285" t="s">
        <v>966</v>
      </c>
      <c r="JP54" s="285" t="s">
        <v>988</v>
      </c>
      <c r="JQ54" s="294" t="s">
        <v>982</v>
      </c>
      <c r="JR54" s="294" t="s">
        <v>987</v>
      </c>
      <c r="JS54" s="284">
        <v>100000000</v>
      </c>
      <c r="JT54" s="285" t="s">
        <v>150</v>
      </c>
      <c r="JU54" s="286" t="s">
        <v>933</v>
      </c>
      <c r="JV54" s="286" t="s">
        <v>969</v>
      </c>
      <c r="JW54" s="285" t="s">
        <v>966</v>
      </c>
      <c r="JX54" s="285" t="s">
        <v>988</v>
      </c>
      <c r="JY54" s="294" t="s">
        <v>982</v>
      </c>
      <c r="JZ54" s="294" t="s">
        <v>987</v>
      </c>
      <c r="KA54" s="284">
        <v>100000000</v>
      </c>
      <c r="KB54" s="285" t="s">
        <v>150</v>
      </c>
      <c r="KC54" s="286" t="s">
        <v>933</v>
      </c>
      <c r="KD54" s="286" t="s">
        <v>969</v>
      </c>
      <c r="KE54" s="285" t="s">
        <v>966</v>
      </c>
      <c r="KF54" s="285" t="s">
        <v>988</v>
      </c>
      <c r="KG54" s="294" t="s">
        <v>982</v>
      </c>
      <c r="KH54" s="294" t="s">
        <v>987</v>
      </c>
      <c r="KI54" s="284">
        <v>100000000</v>
      </c>
      <c r="KJ54" s="285" t="s">
        <v>150</v>
      </c>
      <c r="KK54" s="286" t="s">
        <v>933</v>
      </c>
      <c r="KL54" s="286" t="s">
        <v>969</v>
      </c>
      <c r="KM54" s="285" t="s">
        <v>966</v>
      </c>
      <c r="KN54" s="285" t="s">
        <v>988</v>
      </c>
      <c r="KO54" s="294" t="s">
        <v>982</v>
      </c>
      <c r="KP54" s="294" t="s">
        <v>987</v>
      </c>
      <c r="KQ54" s="284">
        <v>100000000</v>
      </c>
      <c r="KR54" s="285" t="s">
        <v>150</v>
      </c>
      <c r="KS54" s="286" t="s">
        <v>933</v>
      </c>
      <c r="KT54" s="286" t="s">
        <v>969</v>
      </c>
      <c r="KU54" s="285" t="s">
        <v>966</v>
      </c>
      <c r="KV54" s="285" t="s">
        <v>988</v>
      </c>
      <c r="KW54" s="294" t="s">
        <v>982</v>
      </c>
      <c r="KX54" s="294" t="s">
        <v>987</v>
      </c>
      <c r="KY54" s="284">
        <v>100000000</v>
      </c>
      <c r="KZ54" s="285" t="s">
        <v>150</v>
      </c>
      <c r="LA54" s="286" t="s">
        <v>933</v>
      </c>
      <c r="LB54" s="286" t="s">
        <v>969</v>
      </c>
      <c r="LC54" s="285" t="s">
        <v>966</v>
      </c>
      <c r="LD54" s="285" t="s">
        <v>988</v>
      </c>
      <c r="LE54" s="294" t="s">
        <v>982</v>
      </c>
      <c r="LF54" s="294" t="s">
        <v>987</v>
      </c>
      <c r="LG54" s="284">
        <v>100000000</v>
      </c>
      <c r="LH54" s="285" t="s">
        <v>150</v>
      </c>
      <c r="LI54" s="286" t="s">
        <v>933</v>
      </c>
      <c r="LJ54" s="286" t="s">
        <v>969</v>
      </c>
      <c r="LK54" s="285" t="s">
        <v>966</v>
      </c>
      <c r="LL54" s="285" t="s">
        <v>988</v>
      </c>
      <c r="LM54" s="294" t="s">
        <v>982</v>
      </c>
      <c r="LN54" s="294" t="s">
        <v>987</v>
      </c>
      <c r="LO54" s="284">
        <v>100000000</v>
      </c>
      <c r="LP54" s="285" t="s">
        <v>150</v>
      </c>
      <c r="LQ54" s="286" t="s">
        <v>933</v>
      </c>
      <c r="LR54" s="286" t="s">
        <v>969</v>
      </c>
      <c r="LS54" s="285" t="s">
        <v>966</v>
      </c>
      <c r="LT54" s="285" t="s">
        <v>988</v>
      </c>
      <c r="LU54" s="294" t="s">
        <v>982</v>
      </c>
      <c r="LV54" s="294" t="s">
        <v>987</v>
      </c>
      <c r="LW54" s="284">
        <v>100000000</v>
      </c>
      <c r="LX54" s="285" t="s">
        <v>150</v>
      </c>
      <c r="LY54" s="286" t="s">
        <v>933</v>
      </c>
      <c r="LZ54" s="286" t="s">
        <v>969</v>
      </c>
      <c r="MA54" s="285" t="s">
        <v>966</v>
      </c>
      <c r="MB54" s="285" t="s">
        <v>988</v>
      </c>
      <c r="MC54" s="294" t="s">
        <v>982</v>
      </c>
      <c r="MD54" s="294" t="s">
        <v>987</v>
      </c>
      <c r="ME54" s="284">
        <v>100000000</v>
      </c>
      <c r="MF54" s="285" t="s">
        <v>150</v>
      </c>
      <c r="MG54" s="286" t="s">
        <v>933</v>
      </c>
      <c r="MH54" s="286" t="s">
        <v>969</v>
      </c>
      <c r="MI54" s="285" t="s">
        <v>966</v>
      </c>
      <c r="MJ54" s="285" t="s">
        <v>988</v>
      </c>
      <c r="MK54" s="294" t="s">
        <v>982</v>
      </c>
      <c r="ML54" s="294" t="s">
        <v>987</v>
      </c>
      <c r="MM54" s="284">
        <v>100000000</v>
      </c>
      <c r="MN54" s="285" t="s">
        <v>150</v>
      </c>
      <c r="MO54" s="286" t="s">
        <v>933</v>
      </c>
      <c r="MP54" s="286" t="s">
        <v>969</v>
      </c>
      <c r="MQ54" s="285" t="s">
        <v>966</v>
      </c>
      <c r="MR54" s="285" t="s">
        <v>988</v>
      </c>
      <c r="MS54" s="294" t="s">
        <v>982</v>
      </c>
      <c r="MT54" s="294" t="s">
        <v>987</v>
      </c>
      <c r="MU54" s="284">
        <v>100000000</v>
      </c>
      <c r="MV54" s="285" t="s">
        <v>150</v>
      </c>
      <c r="MW54" s="286" t="s">
        <v>933</v>
      </c>
      <c r="MX54" s="286" t="s">
        <v>969</v>
      </c>
      <c r="MY54" s="285" t="s">
        <v>966</v>
      </c>
      <c r="MZ54" s="285" t="s">
        <v>988</v>
      </c>
      <c r="NA54" s="294" t="s">
        <v>982</v>
      </c>
      <c r="NB54" s="294" t="s">
        <v>987</v>
      </c>
      <c r="NC54" s="284">
        <v>100000000</v>
      </c>
      <c r="ND54" s="285" t="s">
        <v>150</v>
      </c>
      <c r="NE54" s="286" t="s">
        <v>933</v>
      </c>
      <c r="NF54" s="286" t="s">
        <v>969</v>
      </c>
      <c r="NG54" s="285" t="s">
        <v>966</v>
      </c>
      <c r="NH54" s="285" t="s">
        <v>988</v>
      </c>
      <c r="NI54" s="294" t="s">
        <v>982</v>
      </c>
      <c r="NJ54" s="294" t="s">
        <v>987</v>
      </c>
      <c r="NK54" s="284">
        <v>100000000</v>
      </c>
      <c r="NL54" s="285" t="s">
        <v>150</v>
      </c>
      <c r="NM54" s="286" t="s">
        <v>933</v>
      </c>
      <c r="NN54" s="286" t="s">
        <v>969</v>
      </c>
      <c r="NO54" s="285" t="s">
        <v>966</v>
      </c>
      <c r="NP54" s="285" t="s">
        <v>988</v>
      </c>
      <c r="NQ54" s="294" t="s">
        <v>982</v>
      </c>
      <c r="NR54" s="294" t="s">
        <v>987</v>
      </c>
      <c r="NS54" s="284">
        <v>100000000</v>
      </c>
      <c r="NT54" s="285" t="s">
        <v>150</v>
      </c>
      <c r="NU54" s="286" t="s">
        <v>933</v>
      </c>
      <c r="NV54" s="286" t="s">
        <v>969</v>
      </c>
      <c r="NW54" s="285" t="s">
        <v>966</v>
      </c>
      <c r="NX54" s="285" t="s">
        <v>988</v>
      </c>
      <c r="NY54" s="294" t="s">
        <v>982</v>
      </c>
      <c r="NZ54" s="294" t="s">
        <v>987</v>
      </c>
      <c r="OA54" s="284">
        <v>100000000</v>
      </c>
      <c r="OB54" s="285" t="s">
        <v>150</v>
      </c>
      <c r="OC54" s="286" t="s">
        <v>933</v>
      </c>
      <c r="OD54" s="286" t="s">
        <v>969</v>
      </c>
      <c r="OE54" s="285" t="s">
        <v>966</v>
      </c>
      <c r="OF54" s="285" t="s">
        <v>988</v>
      </c>
      <c r="OG54" s="294" t="s">
        <v>982</v>
      </c>
      <c r="OH54" s="294" t="s">
        <v>987</v>
      </c>
      <c r="OI54" s="284">
        <v>100000000</v>
      </c>
      <c r="OJ54" s="285" t="s">
        <v>150</v>
      </c>
      <c r="OK54" s="286" t="s">
        <v>933</v>
      </c>
      <c r="OL54" s="286" t="s">
        <v>969</v>
      </c>
      <c r="OM54" s="285" t="s">
        <v>966</v>
      </c>
      <c r="ON54" s="285" t="s">
        <v>988</v>
      </c>
      <c r="OO54" s="294" t="s">
        <v>982</v>
      </c>
      <c r="OP54" s="294" t="s">
        <v>987</v>
      </c>
      <c r="OQ54" s="284">
        <v>100000000</v>
      </c>
      <c r="OR54" s="285" t="s">
        <v>150</v>
      </c>
      <c r="OS54" s="286" t="s">
        <v>933</v>
      </c>
      <c r="OT54" s="286" t="s">
        <v>969</v>
      </c>
      <c r="OU54" s="285" t="s">
        <v>966</v>
      </c>
      <c r="OV54" s="285" t="s">
        <v>988</v>
      </c>
      <c r="OW54" s="294" t="s">
        <v>982</v>
      </c>
      <c r="OX54" s="294" t="s">
        <v>987</v>
      </c>
      <c r="OY54" s="284">
        <v>100000000</v>
      </c>
      <c r="OZ54" s="285" t="s">
        <v>150</v>
      </c>
      <c r="PA54" s="286" t="s">
        <v>933</v>
      </c>
      <c r="PB54" s="286" t="s">
        <v>969</v>
      </c>
      <c r="PC54" s="285" t="s">
        <v>966</v>
      </c>
      <c r="PD54" s="285" t="s">
        <v>988</v>
      </c>
      <c r="PE54" s="294" t="s">
        <v>982</v>
      </c>
      <c r="PF54" s="294" t="s">
        <v>987</v>
      </c>
      <c r="PG54" s="284">
        <v>100000000</v>
      </c>
      <c r="PH54" s="285" t="s">
        <v>150</v>
      </c>
      <c r="PI54" s="286" t="s">
        <v>933</v>
      </c>
      <c r="PJ54" s="286" t="s">
        <v>969</v>
      </c>
      <c r="PK54" s="285" t="s">
        <v>966</v>
      </c>
      <c r="PL54" s="285" t="s">
        <v>988</v>
      </c>
      <c r="PM54" s="294" t="s">
        <v>982</v>
      </c>
      <c r="PN54" s="294" t="s">
        <v>987</v>
      </c>
      <c r="PO54" s="284">
        <v>100000000</v>
      </c>
      <c r="PP54" s="285" t="s">
        <v>150</v>
      </c>
      <c r="PQ54" s="286" t="s">
        <v>933</v>
      </c>
      <c r="PR54" s="286" t="s">
        <v>969</v>
      </c>
      <c r="PS54" s="285" t="s">
        <v>966</v>
      </c>
      <c r="PT54" s="285" t="s">
        <v>988</v>
      </c>
      <c r="PU54" s="294" t="s">
        <v>982</v>
      </c>
      <c r="PV54" s="294" t="s">
        <v>987</v>
      </c>
      <c r="PW54" s="284">
        <v>100000000</v>
      </c>
      <c r="PX54" s="285" t="s">
        <v>150</v>
      </c>
      <c r="PY54" s="286" t="s">
        <v>933</v>
      </c>
      <c r="PZ54" s="286" t="s">
        <v>969</v>
      </c>
      <c r="QA54" s="285" t="s">
        <v>966</v>
      </c>
      <c r="QB54" s="285" t="s">
        <v>988</v>
      </c>
      <c r="QC54" s="294" t="s">
        <v>982</v>
      </c>
      <c r="QD54" s="294" t="s">
        <v>987</v>
      </c>
      <c r="QE54" s="284">
        <v>100000000</v>
      </c>
      <c r="QF54" s="285" t="s">
        <v>150</v>
      </c>
      <c r="QG54" s="286" t="s">
        <v>933</v>
      </c>
      <c r="QH54" s="286" t="s">
        <v>969</v>
      </c>
      <c r="QI54" s="285" t="s">
        <v>966</v>
      </c>
      <c r="QJ54" s="285" t="s">
        <v>988</v>
      </c>
      <c r="QK54" s="294" t="s">
        <v>982</v>
      </c>
      <c r="QL54" s="294" t="s">
        <v>987</v>
      </c>
      <c r="QM54" s="284">
        <v>100000000</v>
      </c>
      <c r="QN54" s="285" t="s">
        <v>150</v>
      </c>
      <c r="QO54" s="286" t="s">
        <v>933</v>
      </c>
      <c r="QP54" s="286" t="s">
        <v>969</v>
      </c>
      <c r="QQ54" s="285" t="s">
        <v>966</v>
      </c>
      <c r="QR54" s="285" t="s">
        <v>988</v>
      </c>
      <c r="QS54" s="294" t="s">
        <v>982</v>
      </c>
      <c r="QT54" s="294" t="s">
        <v>987</v>
      </c>
      <c r="QU54" s="284">
        <v>100000000</v>
      </c>
      <c r="QV54" s="285" t="s">
        <v>150</v>
      </c>
      <c r="QW54" s="286" t="s">
        <v>933</v>
      </c>
      <c r="QX54" s="286" t="s">
        <v>969</v>
      </c>
      <c r="QY54" s="285" t="s">
        <v>966</v>
      </c>
      <c r="QZ54" s="285" t="s">
        <v>988</v>
      </c>
      <c r="RA54" s="294" t="s">
        <v>982</v>
      </c>
      <c r="RB54" s="294" t="s">
        <v>987</v>
      </c>
      <c r="RC54" s="284">
        <v>100000000</v>
      </c>
      <c r="RD54" s="285" t="s">
        <v>150</v>
      </c>
      <c r="RE54" s="286" t="s">
        <v>933</v>
      </c>
      <c r="RF54" s="286" t="s">
        <v>969</v>
      </c>
      <c r="RG54" s="285" t="s">
        <v>966</v>
      </c>
      <c r="RH54" s="285" t="s">
        <v>988</v>
      </c>
      <c r="RI54" s="294" t="s">
        <v>982</v>
      </c>
      <c r="RJ54" s="294" t="s">
        <v>987</v>
      </c>
      <c r="RK54" s="284">
        <v>100000000</v>
      </c>
      <c r="RL54" s="285" t="s">
        <v>150</v>
      </c>
      <c r="RM54" s="286" t="s">
        <v>933</v>
      </c>
      <c r="RN54" s="286" t="s">
        <v>969</v>
      </c>
      <c r="RO54" s="285" t="s">
        <v>966</v>
      </c>
      <c r="RP54" s="285" t="s">
        <v>988</v>
      </c>
      <c r="RQ54" s="294" t="s">
        <v>982</v>
      </c>
      <c r="RR54" s="294" t="s">
        <v>987</v>
      </c>
      <c r="RS54" s="284">
        <v>100000000</v>
      </c>
      <c r="RT54" s="285" t="s">
        <v>150</v>
      </c>
      <c r="RU54" s="286" t="s">
        <v>933</v>
      </c>
      <c r="RV54" s="286" t="s">
        <v>969</v>
      </c>
      <c r="RW54" s="285" t="s">
        <v>966</v>
      </c>
      <c r="RX54" s="285" t="s">
        <v>988</v>
      </c>
      <c r="RY54" s="294" t="s">
        <v>982</v>
      </c>
      <c r="RZ54" s="294" t="s">
        <v>987</v>
      </c>
      <c r="SA54" s="284">
        <v>100000000</v>
      </c>
      <c r="SB54" s="285" t="s">
        <v>150</v>
      </c>
      <c r="SC54" s="286" t="s">
        <v>933</v>
      </c>
      <c r="SD54" s="286" t="s">
        <v>969</v>
      </c>
      <c r="SE54" s="285" t="s">
        <v>966</v>
      </c>
      <c r="SF54" s="285" t="s">
        <v>988</v>
      </c>
      <c r="SG54" s="294" t="s">
        <v>982</v>
      </c>
      <c r="SH54" s="294" t="s">
        <v>987</v>
      </c>
      <c r="SI54" s="284">
        <v>100000000</v>
      </c>
      <c r="SJ54" s="285" t="s">
        <v>150</v>
      </c>
      <c r="SK54" s="286" t="s">
        <v>933</v>
      </c>
      <c r="SL54" s="286" t="s">
        <v>969</v>
      </c>
      <c r="SM54" s="285" t="s">
        <v>966</v>
      </c>
      <c r="SN54" s="285" t="s">
        <v>988</v>
      </c>
      <c r="SO54" s="294" t="s">
        <v>982</v>
      </c>
      <c r="SP54" s="294" t="s">
        <v>987</v>
      </c>
      <c r="SQ54" s="284">
        <v>100000000</v>
      </c>
      <c r="SR54" s="285" t="s">
        <v>150</v>
      </c>
      <c r="SS54" s="286" t="s">
        <v>933</v>
      </c>
      <c r="ST54" s="286" t="s">
        <v>969</v>
      </c>
      <c r="SU54" s="285" t="s">
        <v>966</v>
      </c>
      <c r="SV54" s="285" t="s">
        <v>988</v>
      </c>
      <c r="SW54" s="294" t="s">
        <v>982</v>
      </c>
      <c r="SX54" s="294" t="s">
        <v>987</v>
      </c>
      <c r="SY54" s="284">
        <v>100000000</v>
      </c>
      <c r="SZ54" s="285" t="s">
        <v>150</v>
      </c>
      <c r="TA54" s="286" t="s">
        <v>933</v>
      </c>
      <c r="TB54" s="286" t="s">
        <v>969</v>
      </c>
      <c r="TC54" s="285" t="s">
        <v>966</v>
      </c>
      <c r="TD54" s="285" t="s">
        <v>988</v>
      </c>
      <c r="TE54" s="294" t="s">
        <v>982</v>
      </c>
      <c r="TF54" s="294" t="s">
        <v>987</v>
      </c>
      <c r="TG54" s="284">
        <v>100000000</v>
      </c>
      <c r="TH54" s="285" t="s">
        <v>150</v>
      </c>
      <c r="TI54" s="286" t="s">
        <v>933</v>
      </c>
      <c r="TJ54" s="286" t="s">
        <v>969</v>
      </c>
      <c r="TK54" s="285" t="s">
        <v>966</v>
      </c>
      <c r="TL54" s="285" t="s">
        <v>988</v>
      </c>
      <c r="TM54" s="294" t="s">
        <v>982</v>
      </c>
      <c r="TN54" s="294" t="s">
        <v>987</v>
      </c>
      <c r="TO54" s="284">
        <v>100000000</v>
      </c>
      <c r="TP54" s="285" t="s">
        <v>150</v>
      </c>
      <c r="TQ54" s="286" t="s">
        <v>933</v>
      </c>
      <c r="TR54" s="286" t="s">
        <v>969</v>
      </c>
      <c r="TS54" s="285" t="s">
        <v>966</v>
      </c>
      <c r="TT54" s="285" t="s">
        <v>988</v>
      </c>
      <c r="TU54" s="294" t="s">
        <v>982</v>
      </c>
      <c r="TV54" s="294" t="s">
        <v>987</v>
      </c>
      <c r="TW54" s="284">
        <v>100000000</v>
      </c>
      <c r="TX54" s="285" t="s">
        <v>150</v>
      </c>
      <c r="TY54" s="286" t="s">
        <v>933</v>
      </c>
      <c r="TZ54" s="286" t="s">
        <v>969</v>
      </c>
      <c r="UA54" s="285" t="s">
        <v>966</v>
      </c>
      <c r="UB54" s="285" t="s">
        <v>988</v>
      </c>
      <c r="UC54" s="294" t="s">
        <v>982</v>
      </c>
      <c r="UD54" s="294" t="s">
        <v>987</v>
      </c>
      <c r="UE54" s="284">
        <v>100000000</v>
      </c>
      <c r="UF54" s="285" t="s">
        <v>150</v>
      </c>
      <c r="UG54" s="286" t="s">
        <v>933</v>
      </c>
      <c r="UH54" s="286" t="s">
        <v>969</v>
      </c>
      <c r="UI54" s="285" t="s">
        <v>966</v>
      </c>
      <c r="UJ54" s="285" t="s">
        <v>988</v>
      </c>
      <c r="UK54" s="294" t="s">
        <v>982</v>
      </c>
      <c r="UL54" s="294" t="s">
        <v>987</v>
      </c>
      <c r="UM54" s="284">
        <v>100000000</v>
      </c>
      <c r="UN54" s="285" t="s">
        <v>150</v>
      </c>
      <c r="UO54" s="286" t="s">
        <v>933</v>
      </c>
      <c r="UP54" s="286" t="s">
        <v>969</v>
      </c>
      <c r="UQ54" s="285" t="s">
        <v>966</v>
      </c>
      <c r="UR54" s="285" t="s">
        <v>988</v>
      </c>
      <c r="US54" s="294" t="s">
        <v>982</v>
      </c>
      <c r="UT54" s="294" t="s">
        <v>987</v>
      </c>
      <c r="UU54" s="284">
        <v>100000000</v>
      </c>
      <c r="UV54" s="285" t="s">
        <v>150</v>
      </c>
      <c r="UW54" s="286" t="s">
        <v>933</v>
      </c>
      <c r="UX54" s="286" t="s">
        <v>969</v>
      </c>
      <c r="UY54" s="285" t="s">
        <v>966</v>
      </c>
      <c r="UZ54" s="285" t="s">
        <v>988</v>
      </c>
      <c r="VA54" s="294" t="s">
        <v>982</v>
      </c>
      <c r="VB54" s="294" t="s">
        <v>987</v>
      </c>
      <c r="VC54" s="284">
        <v>100000000</v>
      </c>
      <c r="VD54" s="285" t="s">
        <v>150</v>
      </c>
      <c r="VE54" s="286" t="s">
        <v>933</v>
      </c>
      <c r="VF54" s="286" t="s">
        <v>969</v>
      </c>
      <c r="VG54" s="285" t="s">
        <v>966</v>
      </c>
      <c r="VH54" s="285" t="s">
        <v>988</v>
      </c>
      <c r="VI54" s="294" t="s">
        <v>982</v>
      </c>
      <c r="VJ54" s="294" t="s">
        <v>987</v>
      </c>
      <c r="VK54" s="284">
        <v>100000000</v>
      </c>
      <c r="VL54" s="285" t="s">
        <v>150</v>
      </c>
      <c r="VM54" s="286" t="s">
        <v>933</v>
      </c>
      <c r="VN54" s="286" t="s">
        <v>969</v>
      </c>
      <c r="VO54" s="285" t="s">
        <v>966</v>
      </c>
      <c r="VP54" s="285" t="s">
        <v>988</v>
      </c>
      <c r="VQ54" s="294" t="s">
        <v>982</v>
      </c>
      <c r="VR54" s="294" t="s">
        <v>987</v>
      </c>
      <c r="VS54" s="284">
        <v>100000000</v>
      </c>
      <c r="VT54" s="285" t="s">
        <v>150</v>
      </c>
      <c r="VU54" s="286" t="s">
        <v>933</v>
      </c>
      <c r="VV54" s="286" t="s">
        <v>969</v>
      </c>
      <c r="VW54" s="285" t="s">
        <v>966</v>
      </c>
      <c r="VX54" s="285" t="s">
        <v>988</v>
      </c>
      <c r="VY54" s="294" t="s">
        <v>982</v>
      </c>
      <c r="VZ54" s="294" t="s">
        <v>987</v>
      </c>
      <c r="WA54" s="284">
        <v>100000000</v>
      </c>
      <c r="WB54" s="285" t="s">
        <v>150</v>
      </c>
      <c r="WC54" s="286" t="s">
        <v>933</v>
      </c>
      <c r="WD54" s="286" t="s">
        <v>969</v>
      </c>
      <c r="WE54" s="285" t="s">
        <v>966</v>
      </c>
      <c r="WF54" s="285" t="s">
        <v>988</v>
      </c>
      <c r="WG54" s="294" t="s">
        <v>982</v>
      </c>
      <c r="WH54" s="294" t="s">
        <v>987</v>
      </c>
      <c r="WI54" s="284">
        <v>100000000</v>
      </c>
      <c r="WJ54" s="285" t="s">
        <v>150</v>
      </c>
      <c r="WK54" s="286" t="s">
        <v>933</v>
      </c>
      <c r="WL54" s="286" t="s">
        <v>969</v>
      </c>
      <c r="WM54" s="285" t="s">
        <v>966</v>
      </c>
      <c r="WN54" s="285" t="s">
        <v>988</v>
      </c>
      <c r="WO54" s="294" t="s">
        <v>982</v>
      </c>
      <c r="WP54" s="294" t="s">
        <v>987</v>
      </c>
      <c r="WQ54" s="284">
        <v>100000000</v>
      </c>
      <c r="WR54" s="285" t="s">
        <v>150</v>
      </c>
      <c r="WS54" s="286" t="s">
        <v>933</v>
      </c>
      <c r="WT54" s="286" t="s">
        <v>969</v>
      </c>
      <c r="WU54" s="285" t="s">
        <v>966</v>
      </c>
      <c r="WV54" s="285" t="s">
        <v>988</v>
      </c>
      <c r="WW54" s="294" t="s">
        <v>982</v>
      </c>
      <c r="WX54" s="294" t="s">
        <v>987</v>
      </c>
      <c r="WY54" s="284">
        <v>100000000</v>
      </c>
      <c r="WZ54" s="285" t="s">
        <v>150</v>
      </c>
      <c r="XA54" s="286" t="s">
        <v>933</v>
      </c>
      <c r="XB54" s="286" t="s">
        <v>969</v>
      </c>
      <c r="XC54" s="285" t="s">
        <v>966</v>
      </c>
      <c r="XD54" s="285" t="s">
        <v>988</v>
      </c>
      <c r="XE54" s="294" t="s">
        <v>982</v>
      </c>
      <c r="XF54" s="294" t="s">
        <v>987</v>
      </c>
      <c r="XG54" s="284">
        <v>100000000</v>
      </c>
      <c r="XH54" s="285" t="s">
        <v>150</v>
      </c>
      <c r="XI54" s="286" t="s">
        <v>933</v>
      </c>
      <c r="XJ54" s="286" t="s">
        <v>969</v>
      </c>
      <c r="XK54" s="285" t="s">
        <v>966</v>
      </c>
      <c r="XL54" s="285" t="s">
        <v>988</v>
      </c>
      <c r="XM54" s="294" t="s">
        <v>982</v>
      </c>
      <c r="XN54" s="294" t="s">
        <v>987</v>
      </c>
      <c r="XO54" s="284">
        <v>100000000</v>
      </c>
      <c r="XP54" s="285" t="s">
        <v>150</v>
      </c>
      <c r="XQ54" s="286" t="s">
        <v>933</v>
      </c>
      <c r="XR54" s="286" t="s">
        <v>969</v>
      </c>
      <c r="XS54" s="285" t="s">
        <v>966</v>
      </c>
      <c r="XT54" s="285" t="s">
        <v>988</v>
      </c>
      <c r="XU54" s="294" t="s">
        <v>982</v>
      </c>
      <c r="XV54" s="294" t="s">
        <v>987</v>
      </c>
      <c r="XW54" s="284">
        <v>100000000</v>
      </c>
      <c r="XX54" s="285" t="s">
        <v>150</v>
      </c>
      <c r="XY54" s="286" t="s">
        <v>933</v>
      </c>
      <c r="XZ54" s="286" t="s">
        <v>969</v>
      </c>
      <c r="YA54" s="285" t="s">
        <v>966</v>
      </c>
      <c r="YB54" s="285" t="s">
        <v>988</v>
      </c>
      <c r="YC54" s="294" t="s">
        <v>982</v>
      </c>
      <c r="YD54" s="294" t="s">
        <v>987</v>
      </c>
      <c r="YE54" s="284">
        <v>100000000</v>
      </c>
      <c r="YF54" s="285" t="s">
        <v>150</v>
      </c>
      <c r="YG54" s="286" t="s">
        <v>933</v>
      </c>
      <c r="YH54" s="286" t="s">
        <v>969</v>
      </c>
      <c r="YI54" s="285" t="s">
        <v>966</v>
      </c>
      <c r="YJ54" s="285" t="s">
        <v>988</v>
      </c>
      <c r="YK54" s="294" t="s">
        <v>982</v>
      </c>
      <c r="YL54" s="294" t="s">
        <v>987</v>
      </c>
      <c r="YM54" s="284">
        <v>100000000</v>
      </c>
      <c r="YN54" s="285" t="s">
        <v>150</v>
      </c>
      <c r="YO54" s="286" t="s">
        <v>933</v>
      </c>
      <c r="YP54" s="286" t="s">
        <v>969</v>
      </c>
      <c r="YQ54" s="285" t="s">
        <v>966</v>
      </c>
      <c r="YR54" s="285" t="s">
        <v>988</v>
      </c>
      <c r="YS54" s="294" t="s">
        <v>982</v>
      </c>
      <c r="YT54" s="294" t="s">
        <v>987</v>
      </c>
      <c r="YU54" s="284">
        <v>100000000</v>
      </c>
      <c r="YV54" s="285" t="s">
        <v>150</v>
      </c>
      <c r="YW54" s="286" t="s">
        <v>933</v>
      </c>
      <c r="YX54" s="286" t="s">
        <v>969</v>
      </c>
      <c r="YY54" s="285" t="s">
        <v>966</v>
      </c>
      <c r="YZ54" s="285" t="s">
        <v>988</v>
      </c>
      <c r="ZA54" s="294" t="s">
        <v>982</v>
      </c>
      <c r="ZB54" s="294" t="s">
        <v>987</v>
      </c>
      <c r="ZC54" s="284">
        <v>100000000</v>
      </c>
      <c r="ZD54" s="285" t="s">
        <v>150</v>
      </c>
      <c r="ZE54" s="286" t="s">
        <v>933</v>
      </c>
      <c r="ZF54" s="286" t="s">
        <v>969</v>
      </c>
      <c r="ZG54" s="285" t="s">
        <v>966</v>
      </c>
      <c r="ZH54" s="285" t="s">
        <v>988</v>
      </c>
      <c r="ZI54" s="294" t="s">
        <v>982</v>
      </c>
      <c r="ZJ54" s="294" t="s">
        <v>987</v>
      </c>
      <c r="ZK54" s="284">
        <v>100000000</v>
      </c>
      <c r="ZL54" s="285" t="s">
        <v>150</v>
      </c>
      <c r="ZM54" s="286" t="s">
        <v>933</v>
      </c>
      <c r="ZN54" s="286" t="s">
        <v>969</v>
      </c>
      <c r="ZO54" s="285" t="s">
        <v>966</v>
      </c>
      <c r="ZP54" s="285" t="s">
        <v>988</v>
      </c>
      <c r="ZQ54" s="294" t="s">
        <v>982</v>
      </c>
      <c r="ZR54" s="294" t="s">
        <v>987</v>
      </c>
      <c r="ZS54" s="284">
        <v>100000000</v>
      </c>
      <c r="ZT54" s="285" t="s">
        <v>150</v>
      </c>
      <c r="ZU54" s="286" t="s">
        <v>933</v>
      </c>
      <c r="ZV54" s="286" t="s">
        <v>969</v>
      </c>
      <c r="ZW54" s="285" t="s">
        <v>966</v>
      </c>
      <c r="ZX54" s="285" t="s">
        <v>988</v>
      </c>
      <c r="ZY54" s="294" t="s">
        <v>982</v>
      </c>
      <c r="ZZ54" s="294" t="s">
        <v>987</v>
      </c>
      <c r="AAA54" s="284">
        <v>100000000</v>
      </c>
      <c r="AAB54" s="285" t="s">
        <v>150</v>
      </c>
      <c r="AAC54" s="286" t="s">
        <v>933</v>
      </c>
      <c r="AAD54" s="286" t="s">
        <v>969</v>
      </c>
      <c r="AAE54" s="285" t="s">
        <v>966</v>
      </c>
      <c r="AAF54" s="285" t="s">
        <v>988</v>
      </c>
      <c r="AAG54" s="294" t="s">
        <v>982</v>
      </c>
      <c r="AAH54" s="294" t="s">
        <v>987</v>
      </c>
      <c r="AAI54" s="284">
        <v>100000000</v>
      </c>
      <c r="AAJ54" s="285" t="s">
        <v>150</v>
      </c>
      <c r="AAK54" s="286" t="s">
        <v>933</v>
      </c>
      <c r="AAL54" s="286" t="s">
        <v>969</v>
      </c>
      <c r="AAM54" s="285" t="s">
        <v>966</v>
      </c>
      <c r="AAN54" s="285" t="s">
        <v>988</v>
      </c>
      <c r="AAO54" s="294" t="s">
        <v>982</v>
      </c>
      <c r="AAP54" s="294" t="s">
        <v>987</v>
      </c>
      <c r="AAQ54" s="284">
        <v>100000000</v>
      </c>
      <c r="AAR54" s="285" t="s">
        <v>150</v>
      </c>
      <c r="AAS54" s="286" t="s">
        <v>933</v>
      </c>
      <c r="AAT54" s="286" t="s">
        <v>969</v>
      </c>
      <c r="AAU54" s="285" t="s">
        <v>966</v>
      </c>
      <c r="AAV54" s="285" t="s">
        <v>988</v>
      </c>
      <c r="AAW54" s="294" t="s">
        <v>982</v>
      </c>
      <c r="AAX54" s="294" t="s">
        <v>987</v>
      </c>
      <c r="AAY54" s="284">
        <v>100000000</v>
      </c>
      <c r="AAZ54" s="285" t="s">
        <v>150</v>
      </c>
      <c r="ABA54" s="286" t="s">
        <v>933</v>
      </c>
      <c r="ABB54" s="286" t="s">
        <v>969</v>
      </c>
      <c r="ABC54" s="285" t="s">
        <v>966</v>
      </c>
      <c r="ABD54" s="285" t="s">
        <v>988</v>
      </c>
      <c r="ABE54" s="294" t="s">
        <v>982</v>
      </c>
      <c r="ABF54" s="294" t="s">
        <v>987</v>
      </c>
      <c r="ABG54" s="284">
        <v>100000000</v>
      </c>
      <c r="ABH54" s="285" t="s">
        <v>150</v>
      </c>
      <c r="ABI54" s="286" t="s">
        <v>933</v>
      </c>
      <c r="ABJ54" s="286" t="s">
        <v>969</v>
      </c>
      <c r="ABK54" s="285" t="s">
        <v>966</v>
      </c>
      <c r="ABL54" s="285" t="s">
        <v>988</v>
      </c>
      <c r="ABM54" s="294" t="s">
        <v>982</v>
      </c>
      <c r="ABN54" s="294" t="s">
        <v>987</v>
      </c>
      <c r="ABO54" s="284">
        <v>100000000</v>
      </c>
      <c r="ABP54" s="285" t="s">
        <v>150</v>
      </c>
      <c r="ABQ54" s="286" t="s">
        <v>933</v>
      </c>
      <c r="ABR54" s="286" t="s">
        <v>969</v>
      </c>
      <c r="ABS54" s="285" t="s">
        <v>966</v>
      </c>
      <c r="ABT54" s="285" t="s">
        <v>988</v>
      </c>
      <c r="ABU54" s="294" t="s">
        <v>982</v>
      </c>
      <c r="ABV54" s="294" t="s">
        <v>987</v>
      </c>
      <c r="ABW54" s="284">
        <v>100000000</v>
      </c>
      <c r="ABX54" s="285" t="s">
        <v>150</v>
      </c>
      <c r="ABY54" s="286" t="s">
        <v>933</v>
      </c>
      <c r="ABZ54" s="286" t="s">
        <v>969</v>
      </c>
      <c r="ACA54" s="285" t="s">
        <v>966</v>
      </c>
      <c r="ACB54" s="285" t="s">
        <v>988</v>
      </c>
      <c r="ACC54" s="294" t="s">
        <v>982</v>
      </c>
      <c r="ACD54" s="294" t="s">
        <v>987</v>
      </c>
      <c r="ACE54" s="284">
        <v>100000000</v>
      </c>
      <c r="ACF54" s="285" t="s">
        <v>150</v>
      </c>
      <c r="ACG54" s="286" t="s">
        <v>933</v>
      </c>
      <c r="ACH54" s="286" t="s">
        <v>969</v>
      </c>
      <c r="ACI54" s="285" t="s">
        <v>966</v>
      </c>
      <c r="ACJ54" s="285" t="s">
        <v>988</v>
      </c>
      <c r="ACK54" s="294" t="s">
        <v>982</v>
      </c>
      <c r="ACL54" s="294" t="s">
        <v>987</v>
      </c>
      <c r="ACM54" s="284">
        <v>100000000</v>
      </c>
      <c r="ACN54" s="285" t="s">
        <v>150</v>
      </c>
      <c r="ACO54" s="286" t="s">
        <v>933</v>
      </c>
      <c r="ACP54" s="286" t="s">
        <v>969</v>
      </c>
      <c r="ACQ54" s="285" t="s">
        <v>966</v>
      </c>
      <c r="ACR54" s="285" t="s">
        <v>988</v>
      </c>
      <c r="ACS54" s="294" t="s">
        <v>982</v>
      </c>
      <c r="ACT54" s="294" t="s">
        <v>987</v>
      </c>
      <c r="ACU54" s="284">
        <v>100000000</v>
      </c>
      <c r="ACV54" s="285" t="s">
        <v>150</v>
      </c>
      <c r="ACW54" s="286" t="s">
        <v>933</v>
      </c>
      <c r="ACX54" s="286" t="s">
        <v>969</v>
      </c>
      <c r="ACY54" s="285" t="s">
        <v>966</v>
      </c>
      <c r="ACZ54" s="285" t="s">
        <v>988</v>
      </c>
      <c r="ADA54" s="294" t="s">
        <v>982</v>
      </c>
      <c r="ADB54" s="294" t="s">
        <v>987</v>
      </c>
      <c r="ADC54" s="284">
        <v>100000000</v>
      </c>
      <c r="ADD54" s="285" t="s">
        <v>150</v>
      </c>
      <c r="ADE54" s="286" t="s">
        <v>933</v>
      </c>
      <c r="ADF54" s="286" t="s">
        <v>969</v>
      </c>
      <c r="ADG54" s="285" t="s">
        <v>966</v>
      </c>
      <c r="ADH54" s="285" t="s">
        <v>988</v>
      </c>
      <c r="ADI54" s="294" t="s">
        <v>982</v>
      </c>
      <c r="ADJ54" s="294" t="s">
        <v>987</v>
      </c>
      <c r="ADK54" s="284">
        <v>100000000</v>
      </c>
      <c r="ADL54" s="285" t="s">
        <v>150</v>
      </c>
      <c r="ADM54" s="286" t="s">
        <v>933</v>
      </c>
      <c r="ADN54" s="286" t="s">
        <v>969</v>
      </c>
      <c r="ADO54" s="285" t="s">
        <v>966</v>
      </c>
      <c r="ADP54" s="285" t="s">
        <v>988</v>
      </c>
      <c r="ADQ54" s="294" t="s">
        <v>982</v>
      </c>
      <c r="ADR54" s="294" t="s">
        <v>987</v>
      </c>
      <c r="ADS54" s="284">
        <v>100000000</v>
      </c>
      <c r="ADT54" s="285" t="s">
        <v>150</v>
      </c>
      <c r="ADU54" s="286" t="s">
        <v>933</v>
      </c>
      <c r="ADV54" s="286" t="s">
        <v>969</v>
      </c>
      <c r="ADW54" s="285" t="s">
        <v>966</v>
      </c>
      <c r="ADX54" s="285" t="s">
        <v>988</v>
      </c>
      <c r="ADY54" s="294" t="s">
        <v>982</v>
      </c>
      <c r="ADZ54" s="294" t="s">
        <v>987</v>
      </c>
      <c r="AEA54" s="284">
        <v>100000000</v>
      </c>
      <c r="AEB54" s="285" t="s">
        <v>150</v>
      </c>
      <c r="AEC54" s="286" t="s">
        <v>933</v>
      </c>
      <c r="AED54" s="286" t="s">
        <v>969</v>
      </c>
      <c r="AEE54" s="285" t="s">
        <v>966</v>
      </c>
      <c r="AEF54" s="285" t="s">
        <v>988</v>
      </c>
      <c r="AEG54" s="294" t="s">
        <v>982</v>
      </c>
      <c r="AEH54" s="294" t="s">
        <v>987</v>
      </c>
      <c r="AEI54" s="284">
        <v>100000000</v>
      </c>
      <c r="AEJ54" s="285" t="s">
        <v>150</v>
      </c>
      <c r="AEK54" s="286" t="s">
        <v>933</v>
      </c>
      <c r="AEL54" s="286" t="s">
        <v>969</v>
      </c>
      <c r="AEM54" s="285" t="s">
        <v>966</v>
      </c>
      <c r="AEN54" s="285" t="s">
        <v>988</v>
      </c>
      <c r="AEO54" s="294" t="s">
        <v>982</v>
      </c>
      <c r="AEP54" s="294" t="s">
        <v>987</v>
      </c>
      <c r="AEQ54" s="284">
        <v>100000000</v>
      </c>
      <c r="AER54" s="285" t="s">
        <v>150</v>
      </c>
      <c r="AES54" s="286" t="s">
        <v>933</v>
      </c>
      <c r="AET54" s="286" t="s">
        <v>969</v>
      </c>
      <c r="AEU54" s="285" t="s">
        <v>966</v>
      </c>
      <c r="AEV54" s="285" t="s">
        <v>988</v>
      </c>
      <c r="AEW54" s="294" t="s">
        <v>982</v>
      </c>
      <c r="AEX54" s="294" t="s">
        <v>987</v>
      </c>
      <c r="AEY54" s="284">
        <v>100000000</v>
      </c>
      <c r="AEZ54" s="285" t="s">
        <v>150</v>
      </c>
      <c r="AFA54" s="286" t="s">
        <v>933</v>
      </c>
      <c r="AFB54" s="286" t="s">
        <v>969</v>
      </c>
      <c r="AFC54" s="285" t="s">
        <v>966</v>
      </c>
      <c r="AFD54" s="285" t="s">
        <v>988</v>
      </c>
      <c r="AFE54" s="294" t="s">
        <v>982</v>
      </c>
      <c r="AFF54" s="294" t="s">
        <v>987</v>
      </c>
      <c r="AFG54" s="284">
        <v>100000000</v>
      </c>
      <c r="AFH54" s="285" t="s">
        <v>150</v>
      </c>
      <c r="AFI54" s="286" t="s">
        <v>933</v>
      </c>
      <c r="AFJ54" s="286" t="s">
        <v>969</v>
      </c>
      <c r="AFK54" s="285" t="s">
        <v>966</v>
      </c>
      <c r="AFL54" s="285" t="s">
        <v>988</v>
      </c>
      <c r="AFM54" s="294" t="s">
        <v>982</v>
      </c>
      <c r="AFN54" s="294" t="s">
        <v>987</v>
      </c>
      <c r="AFO54" s="284">
        <v>100000000</v>
      </c>
      <c r="AFP54" s="285" t="s">
        <v>150</v>
      </c>
      <c r="AFQ54" s="286" t="s">
        <v>933</v>
      </c>
      <c r="AFR54" s="286" t="s">
        <v>969</v>
      </c>
      <c r="AFS54" s="285" t="s">
        <v>966</v>
      </c>
      <c r="AFT54" s="285" t="s">
        <v>988</v>
      </c>
      <c r="AFU54" s="294" t="s">
        <v>982</v>
      </c>
      <c r="AFV54" s="294" t="s">
        <v>987</v>
      </c>
      <c r="AFW54" s="284">
        <v>100000000</v>
      </c>
      <c r="AFX54" s="285" t="s">
        <v>150</v>
      </c>
      <c r="AFY54" s="286" t="s">
        <v>933</v>
      </c>
      <c r="AFZ54" s="286" t="s">
        <v>969</v>
      </c>
      <c r="AGA54" s="285" t="s">
        <v>966</v>
      </c>
      <c r="AGB54" s="285" t="s">
        <v>988</v>
      </c>
      <c r="AGC54" s="294" t="s">
        <v>982</v>
      </c>
      <c r="AGD54" s="294" t="s">
        <v>987</v>
      </c>
      <c r="AGE54" s="284">
        <v>100000000</v>
      </c>
      <c r="AGF54" s="285" t="s">
        <v>150</v>
      </c>
      <c r="AGG54" s="286" t="s">
        <v>933</v>
      </c>
      <c r="AGH54" s="286" t="s">
        <v>969</v>
      </c>
      <c r="AGI54" s="285" t="s">
        <v>966</v>
      </c>
      <c r="AGJ54" s="285" t="s">
        <v>988</v>
      </c>
      <c r="AGK54" s="294" t="s">
        <v>982</v>
      </c>
      <c r="AGL54" s="294" t="s">
        <v>987</v>
      </c>
      <c r="AGM54" s="284">
        <v>100000000</v>
      </c>
      <c r="AGN54" s="285" t="s">
        <v>150</v>
      </c>
      <c r="AGO54" s="286" t="s">
        <v>933</v>
      </c>
      <c r="AGP54" s="286" t="s">
        <v>969</v>
      </c>
      <c r="AGQ54" s="285" t="s">
        <v>966</v>
      </c>
      <c r="AGR54" s="285" t="s">
        <v>988</v>
      </c>
      <c r="AGS54" s="294" t="s">
        <v>982</v>
      </c>
      <c r="AGT54" s="294" t="s">
        <v>987</v>
      </c>
      <c r="AGU54" s="284">
        <v>100000000</v>
      </c>
      <c r="AGV54" s="285" t="s">
        <v>150</v>
      </c>
      <c r="AGW54" s="286" t="s">
        <v>933</v>
      </c>
      <c r="AGX54" s="286" t="s">
        <v>969</v>
      </c>
      <c r="AGY54" s="285" t="s">
        <v>966</v>
      </c>
      <c r="AGZ54" s="285" t="s">
        <v>988</v>
      </c>
      <c r="AHA54" s="294" t="s">
        <v>982</v>
      </c>
      <c r="AHB54" s="294" t="s">
        <v>987</v>
      </c>
      <c r="AHC54" s="284">
        <v>100000000</v>
      </c>
      <c r="AHD54" s="285" t="s">
        <v>150</v>
      </c>
      <c r="AHE54" s="286" t="s">
        <v>933</v>
      </c>
      <c r="AHF54" s="286" t="s">
        <v>969</v>
      </c>
      <c r="AHG54" s="285" t="s">
        <v>966</v>
      </c>
      <c r="AHH54" s="285" t="s">
        <v>988</v>
      </c>
      <c r="AHI54" s="294" t="s">
        <v>982</v>
      </c>
      <c r="AHJ54" s="294" t="s">
        <v>987</v>
      </c>
      <c r="AHK54" s="284">
        <v>100000000</v>
      </c>
      <c r="AHL54" s="285" t="s">
        <v>150</v>
      </c>
      <c r="AHM54" s="286" t="s">
        <v>933</v>
      </c>
      <c r="AHN54" s="286" t="s">
        <v>969</v>
      </c>
      <c r="AHO54" s="285" t="s">
        <v>966</v>
      </c>
      <c r="AHP54" s="285" t="s">
        <v>988</v>
      </c>
      <c r="AHQ54" s="294" t="s">
        <v>982</v>
      </c>
      <c r="AHR54" s="294" t="s">
        <v>987</v>
      </c>
      <c r="AHS54" s="284">
        <v>100000000</v>
      </c>
      <c r="AHT54" s="285" t="s">
        <v>150</v>
      </c>
      <c r="AHU54" s="286" t="s">
        <v>933</v>
      </c>
      <c r="AHV54" s="286" t="s">
        <v>969</v>
      </c>
      <c r="AHW54" s="285" t="s">
        <v>966</v>
      </c>
      <c r="AHX54" s="285" t="s">
        <v>988</v>
      </c>
      <c r="AHY54" s="294" t="s">
        <v>982</v>
      </c>
      <c r="AHZ54" s="294" t="s">
        <v>987</v>
      </c>
      <c r="AIA54" s="284">
        <v>100000000</v>
      </c>
      <c r="AIB54" s="285" t="s">
        <v>150</v>
      </c>
      <c r="AIC54" s="286" t="s">
        <v>933</v>
      </c>
      <c r="AID54" s="286" t="s">
        <v>969</v>
      </c>
      <c r="AIE54" s="285" t="s">
        <v>966</v>
      </c>
      <c r="AIF54" s="285" t="s">
        <v>988</v>
      </c>
      <c r="AIG54" s="294" t="s">
        <v>982</v>
      </c>
      <c r="AIH54" s="294" t="s">
        <v>987</v>
      </c>
      <c r="AII54" s="284">
        <v>100000000</v>
      </c>
      <c r="AIJ54" s="285" t="s">
        <v>150</v>
      </c>
      <c r="AIK54" s="286" t="s">
        <v>933</v>
      </c>
      <c r="AIL54" s="286" t="s">
        <v>969</v>
      </c>
      <c r="AIM54" s="285" t="s">
        <v>966</v>
      </c>
      <c r="AIN54" s="285" t="s">
        <v>988</v>
      </c>
      <c r="AIO54" s="294" t="s">
        <v>982</v>
      </c>
      <c r="AIP54" s="294" t="s">
        <v>987</v>
      </c>
      <c r="AIQ54" s="284">
        <v>100000000</v>
      </c>
      <c r="AIR54" s="285" t="s">
        <v>150</v>
      </c>
      <c r="AIS54" s="286" t="s">
        <v>933</v>
      </c>
      <c r="AIT54" s="286" t="s">
        <v>969</v>
      </c>
      <c r="AIU54" s="285" t="s">
        <v>966</v>
      </c>
      <c r="AIV54" s="285" t="s">
        <v>988</v>
      </c>
      <c r="AIW54" s="294" t="s">
        <v>982</v>
      </c>
      <c r="AIX54" s="294" t="s">
        <v>987</v>
      </c>
      <c r="AIY54" s="284">
        <v>100000000</v>
      </c>
      <c r="AIZ54" s="285" t="s">
        <v>150</v>
      </c>
      <c r="AJA54" s="286" t="s">
        <v>933</v>
      </c>
      <c r="AJB54" s="286" t="s">
        <v>969</v>
      </c>
      <c r="AJC54" s="285" t="s">
        <v>966</v>
      </c>
      <c r="AJD54" s="285" t="s">
        <v>988</v>
      </c>
      <c r="AJE54" s="294" t="s">
        <v>982</v>
      </c>
      <c r="AJF54" s="294" t="s">
        <v>987</v>
      </c>
      <c r="AJG54" s="284">
        <v>100000000</v>
      </c>
      <c r="AJH54" s="285" t="s">
        <v>150</v>
      </c>
      <c r="AJI54" s="286" t="s">
        <v>933</v>
      </c>
      <c r="AJJ54" s="286" t="s">
        <v>969</v>
      </c>
      <c r="AJK54" s="285" t="s">
        <v>966</v>
      </c>
      <c r="AJL54" s="285" t="s">
        <v>988</v>
      </c>
      <c r="AJM54" s="294" t="s">
        <v>982</v>
      </c>
      <c r="AJN54" s="294" t="s">
        <v>987</v>
      </c>
      <c r="AJO54" s="284">
        <v>100000000</v>
      </c>
      <c r="AJP54" s="285" t="s">
        <v>150</v>
      </c>
      <c r="AJQ54" s="286" t="s">
        <v>933</v>
      </c>
      <c r="AJR54" s="286" t="s">
        <v>969</v>
      </c>
      <c r="AJS54" s="285" t="s">
        <v>966</v>
      </c>
      <c r="AJT54" s="285" t="s">
        <v>988</v>
      </c>
      <c r="AJU54" s="294" t="s">
        <v>982</v>
      </c>
      <c r="AJV54" s="294" t="s">
        <v>987</v>
      </c>
      <c r="AJW54" s="284">
        <v>100000000</v>
      </c>
      <c r="AJX54" s="285" t="s">
        <v>150</v>
      </c>
      <c r="AJY54" s="286" t="s">
        <v>933</v>
      </c>
      <c r="AJZ54" s="286" t="s">
        <v>969</v>
      </c>
      <c r="AKA54" s="285" t="s">
        <v>966</v>
      </c>
      <c r="AKB54" s="285" t="s">
        <v>988</v>
      </c>
      <c r="AKC54" s="294" t="s">
        <v>982</v>
      </c>
      <c r="AKD54" s="294" t="s">
        <v>987</v>
      </c>
      <c r="AKE54" s="284">
        <v>100000000</v>
      </c>
      <c r="AKF54" s="285" t="s">
        <v>150</v>
      </c>
      <c r="AKG54" s="286" t="s">
        <v>933</v>
      </c>
      <c r="AKH54" s="286" t="s">
        <v>969</v>
      </c>
      <c r="AKI54" s="285" t="s">
        <v>966</v>
      </c>
      <c r="AKJ54" s="285" t="s">
        <v>988</v>
      </c>
      <c r="AKK54" s="294" t="s">
        <v>982</v>
      </c>
      <c r="AKL54" s="294" t="s">
        <v>987</v>
      </c>
      <c r="AKM54" s="284">
        <v>100000000</v>
      </c>
      <c r="AKN54" s="285" t="s">
        <v>150</v>
      </c>
      <c r="AKO54" s="286" t="s">
        <v>933</v>
      </c>
      <c r="AKP54" s="286" t="s">
        <v>969</v>
      </c>
      <c r="AKQ54" s="285" t="s">
        <v>966</v>
      </c>
      <c r="AKR54" s="285" t="s">
        <v>988</v>
      </c>
      <c r="AKS54" s="294" t="s">
        <v>982</v>
      </c>
      <c r="AKT54" s="294" t="s">
        <v>987</v>
      </c>
      <c r="AKU54" s="284">
        <v>100000000</v>
      </c>
      <c r="AKV54" s="285" t="s">
        <v>150</v>
      </c>
      <c r="AKW54" s="286" t="s">
        <v>933</v>
      </c>
      <c r="AKX54" s="286" t="s">
        <v>969</v>
      </c>
      <c r="AKY54" s="285" t="s">
        <v>966</v>
      </c>
      <c r="AKZ54" s="285" t="s">
        <v>988</v>
      </c>
      <c r="ALA54" s="294" t="s">
        <v>982</v>
      </c>
      <c r="ALB54" s="294" t="s">
        <v>987</v>
      </c>
      <c r="ALC54" s="284">
        <v>100000000</v>
      </c>
      <c r="ALD54" s="285" t="s">
        <v>150</v>
      </c>
      <c r="ALE54" s="286" t="s">
        <v>933</v>
      </c>
      <c r="ALF54" s="286" t="s">
        <v>969</v>
      </c>
      <c r="ALG54" s="285" t="s">
        <v>966</v>
      </c>
      <c r="ALH54" s="285" t="s">
        <v>988</v>
      </c>
      <c r="ALI54" s="294" t="s">
        <v>982</v>
      </c>
      <c r="ALJ54" s="294" t="s">
        <v>987</v>
      </c>
      <c r="ALK54" s="284">
        <v>100000000</v>
      </c>
      <c r="ALL54" s="285" t="s">
        <v>150</v>
      </c>
      <c r="ALM54" s="286" t="s">
        <v>933</v>
      </c>
      <c r="ALN54" s="286" t="s">
        <v>969</v>
      </c>
      <c r="ALO54" s="285" t="s">
        <v>966</v>
      </c>
      <c r="ALP54" s="285" t="s">
        <v>988</v>
      </c>
      <c r="ALQ54" s="294" t="s">
        <v>982</v>
      </c>
      <c r="ALR54" s="294" t="s">
        <v>987</v>
      </c>
      <c r="ALS54" s="284">
        <v>100000000</v>
      </c>
      <c r="ALT54" s="285" t="s">
        <v>150</v>
      </c>
      <c r="ALU54" s="286" t="s">
        <v>933</v>
      </c>
      <c r="ALV54" s="286" t="s">
        <v>969</v>
      </c>
      <c r="ALW54" s="285" t="s">
        <v>966</v>
      </c>
      <c r="ALX54" s="285" t="s">
        <v>988</v>
      </c>
      <c r="ALY54" s="294" t="s">
        <v>982</v>
      </c>
      <c r="ALZ54" s="294" t="s">
        <v>987</v>
      </c>
      <c r="AMA54" s="284">
        <v>100000000</v>
      </c>
      <c r="AMB54" s="285" t="s">
        <v>150</v>
      </c>
      <c r="AMC54" s="286" t="s">
        <v>933</v>
      </c>
      <c r="AMD54" s="286" t="s">
        <v>969</v>
      </c>
      <c r="AME54" s="285" t="s">
        <v>966</v>
      </c>
      <c r="AMF54" s="285" t="s">
        <v>988</v>
      </c>
      <c r="AMG54" s="294" t="s">
        <v>982</v>
      </c>
      <c r="AMH54" s="294" t="s">
        <v>987</v>
      </c>
      <c r="AMI54" s="284">
        <v>100000000</v>
      </c>
      <c r="AMJ54" s="285" t="s">
        <v>150</v>
      </c>
      <c r="AMK54" s="286" t="s">
        <v>933</v>
      </c>
      <c r="AML54" s="286" t="s">
        <v>969</v>
      </c>
      <c r="AMM54" s="285" t="s">
        <v>966</v>
      </c>
      <c r="AMN54" s="285" t="s">
        <v>988</v>
      </c>
      <c r="AMO54" s="294" t="s">
        <v>982</v>
      </c>
      <c r="AMP54" s="294" t="s">
        <v>987</v>
      </c>
      <c r="AMQ54" s="284">
        <v>100000000</v>
      </c>
      <c r="AMR54" s="285" t="s">
        <v>150</v>
      </c>
      <c r="AMS54" s="286" t="s">
        <v>933</v>
      </c>
      <c r="AMT54" s="286" t="s">
        <v>969</v>
      </c>
      <c r="AMU54" s="285" t="s">
        <v>966</v>
      </c>
      <c r="AMV54" s="285" t="s">
        <v>988</v>
      </c>
      <c r="AMW54" s="294" t="s">
        <v>982</v>
      </c>
      <c r="AMX54" s="294" t="s">
        <v>987</v>
      </c>
      <c r="AMY54" s="284">
        <v>100000000</v>
      </c>
      <c r="AMZ54" s="285" t="s">
        <v>150</v>
      </c>
      <c r="ANA54" s="286" t="s">
        <v>933</v>
      </c>
      <c r="ANB54" s="286" t="s">
        <v>969</v>
      </c>
      <c r="ANC54" s="285" t="s">
        <v>966</v>
      </c>
      <c r="AND54" s="285" t="s">
        <v>988</v>
      </c>
      <c r="ANE54" s="294" t="s">
        <v>982</v>
      </c>
      <c r="ANF54" s="294" t="s">
        <v>987</v>
      </c>
      <c r="ANG54" s="284">
        <v>100000000</v>
      </c>
      <c r="ANH54" s="285" t="s">
        <v>150</v>
      </c>
      <c r="ANI54" s="286" t="s">
        <v>933</v>
      </c>
      <c r="ANJ54" s="286" t="s">
        <v>969</v>
      </c>
      <c r="ANK54" s="285" t="s">
        <v>966</v>
      </c>
      <c r="ANL54" s="285" t="s">
        <v>988</v>
      </c>
      <c r="ANM54" s="294" t="s">
        <v>982</v>
      </c>
      <c r="ANN54" s="294" t="s">
        <v>987</v>
      </c>
      <c r="ANO54" s="284">
        <v>100000000</v>
      </c>
      <c r="ANP54" s="285" t="s">
        <v>150</v>
      </c>
      <c r="ANQ54" s="286" t="s">
        <v>933</v>
      </c>
      <c r="ANR54" s="286" t="s">
        <v>969</v>
      </c>
      <c r="ANS54" s="285" t="s">
        <v>966</v>
      </c>
      <c r="ANT54" s="285" t="s">
        <v>988</v>
      </c>
      <c r="ANU54" s="294" t="s">
        <v>982</v>
      </c>
      <c r="ANV54" s="294" t="s">
        <v>987</v>
      </c>
      <c r="ANW54" s="284">
        <v>100000000</v>
      </c>
      <c r="ANX54" s="285" t="s">
        <v>150</v>
      </c>
      <c r="ANY54" s="286" t="s">
        <v>933</v>
      </c>
      <c r="ANZ54" s="286" t="s">
        <v>969</v>
      </c>
      <c r="AOA54" s="285" t="s">
        <v>966</v>
      </c>
      <c r="AOB54" s="285" t="s">
        <v>988</v>
      </c>
      <c r="AOC54" s="294" t="s">
        <v>982</v>
      </c>
      <c r="AOD54" s="294" t="s">
        <v>987</v>
      </c>
      <c r="AOE54" s="284">
        <v>100000000</v>
      </c>
      <c r="AOF54" s="285" t="s">
        <v>150</v>
      </c>
      <c r="AOG54" s="286" t="s">
        <v>933</v>
      </c>
      <c r="AOH54" s="286" t="s">
        <v>969</v>
      </c>
      <c r="AOI54" s="285" t="s">
        <v>966</v>
      </c>
      <c r="AOJ54" s="285" t="s">
        <v>988</v>
      </c>
      <c r="AOK54" s="294" t="s">
        <v>982</v>
      </c>
      <c r="AOL54" s="294" t="s">
        <v>987</v>
      </c>
      <c r="AOM54" s="284">
        <v>100000000</v>
      </c>
      <c r="AON54" s="285" t="s">
        <v>150</v>
      </c>
      <c r="AOO54" s="286" t="s">
        <v>933</v>
      </c>
      <c r="AOP54" s="286" t="s">
        <v>969</v>
      </c>
      <c r="AOQ54" s="285" t="s">
        <v>966</v>
      </c>
      <c r="AOR54" s="285" t="s">
        <v>988</v>
      </c>
      <c r="AOS54" s="294" t="s">
        <v>982</v>
      </c>
      <c r="AOT54" s="294" t="s">
        <v>987</v>
      </c>
      <c r="AOU54" s="284">
        <v>100000000</v>
      </c>
      <c r="AOV54" s="285" t="s">
        <v>150</v>
      </c>
      <c r="AOW54" s="286" t="s">
        <v>933</v>
      </c>
      <c r="AOX54" s="286" t="s">
        <v>969</v>
      </c>
      <c r="AOY54" s="285" t="s">
        <v>966</v>
      </c>
      <c r="AOZ54" s="285" t="s">
        <v>988</v>
      </c>
      <c r="APA54" s="294" t="s">
        <v>982</v>
      </c>
      <c r="APB54" s="294" t="s">
        <v>987</v>
      </c>
      <c r="APC54" s="284">
        <v>100000000</v>
      </c>
      <c r="APD54" s="285" t="s">
        <v>150</v>
      </c>
      <c r="APE54" s="286" t="s">
        <v>933</v>
      </c>
      <c r="APF54" s="286" t="s">
        <v>969</v>
      </c>
      <c r="APG54" s="285" t="s">
        <v>966</v>
      </c>
      <c r="APH54" s="285" t="s">
        <v>988</v>
      </c>
      <c r="API54" s="294" t="s">
        <v>982</v>
      </c>
      <c r="APJ54" s="294" t="s">
        <v>987</v>
      </c>
      <c r="APK54" s="284">
        <v>100000000</v>
      </c>
      <c r="APL54" s="285" t="s">
        <v>150</v>
      </c>
      <c r="APM54" s="286" t="s">
        <v>933</v>
      </c>
      <c r="APN54" s="286" t="s">
        <v>969</v>
      </c>
      <c r="APO54" s="285" t="s">
        <v>966</v>
      </c>
      <c r="APP54" s="285" t="s">
        <v>988</v>
      </c>
      <c r="APQ54" s="294" t="s">
        <v>982</v>
      </c>
      <c r="APR54" s="294" t="s">
        <v>987</v>
      </c>
      <c r="APS54" s="284">
        <v>100000000</v>
      </c>
      <c r="APT54" s="285" t="s">
        <v>150</v>
      </c>
      <c r="APU54" s="286" t="s">
        <v>933</v>
      </c>
      <c r="APV54" s="286" t="s">
        <v>969</v>
      </c>
      <c r="APW54" s="285" t="s">
        <v>966</v>
      </c>
      <c r="APX54" s="285" t="s">
        <v>988</v>
      </c>
      <c r="APY54" s="294" t="s">
        <v>982</v>
      </c>
      <c r="APZ54" s="294" t="s">
        <v>987</v>
      </c>
      <c r="AQA54" s="284">
        <v>100000000</v>
      </c>
      <c r="AQB54" s="285" t="s">
        <v>150</v>
      </c>
      <c r="AQC54" s="286" t="s">
        <v>933</v>
      </c>
      <c r="AQD54" s="286" t="s">
        <v>969</v>
      </c>
      <c r="AQE54" s="285" t="s">
        <v>966</v>
      </c>
      <c r="AQF54" s="285" t="s">
        <v>988</v>
      </c>
      <c r="AQG54" s="294" t="s">
        <v>982</v>
      </c>
      <c r="AQH54" s="294" t="s">
        <v>987</v>
      </c>
      <c r="AQI54" s="284">
        <v>100000000</v>
      </c>
      <c r="AQJ54" s="285" t="s">
        <v>150</v>
      </c>
      <c r="AQK54" s="286" t="s">
        <v>933</v>
      </c>
      <c r="AQL54" s="286" t="s">
        <v>969</v>
      </c>
      <c r="AQM54" s="285" t="s">
        <v>966</v>
      </c>
      <c r="AQN54" s="285" t="s">
        <v>988</v>
      </c>
      <c r="AQO54" s="294" t="s">
        <v>982</v>
      </c>
      <c r="AQP54" s="294" t="s">
        <v>987</v>
      </c>
      <c r="AQQ54" s="284">
        <v>100000000</v>
      </c>
      <c r="AQR54" s="285" t="s">
        <v>150</v>
      </c>
      <c r="AQS54" s="286" t="s">
        <v>933</v>
      </c>
      <c r="AQT54" s="286" t="s">
        <v>969</v>
      </c>
      <c r="AQU54" s="285" t="s">
        <v>966</v>
      </c>
      <c r="AQV54" s="285" t="s">
        <v>988</v>
      </c>
      <c r="AQW54" s="294" t="s">
        <v>982</v>
      </c>
      <c r="AQX54" s="294" t="s">
        <v>987</v>
      </c>
      <c r="AQY54" s="284">
        <v>100000000</v>
      </c>
      <c r="AQZ54" s="285" t="s">
        <v>150</v>
      </c>
      <c r="ARA54" s="286" t="s">
        <v>933</v>
      </c>
      <c r="ARB54" s="286" t="s">
        <v>969</v>
      </c>
      <c r="ARC54" s="285" t="s">
        <v>966</v>
      </c>
      <c r="ARD54" s="285" t="s">
        <v>988</v>
      </c>
      <c r="ARE54" s="294" t="s">
        <v>982</v>
      </c>
      <c r="ARF54" s="294" t="s">
        <v>987</v>
      </c>
      <c r="ARG54" s="284">
        <v>100000000</v>
      </c>
      <c r="ARH54" s="285" t="s">
        <v>150</v>
      </c>
      <c r="ARI54" s="286" t="s">
        <v>933</v>
      </c>
      <c r="ARJ54" s="286" t="s">
        <v>969</v>
      </c>
      <c r="ARK54" s="285" t="s">
        <v>966</v>
      </c>
      <c r="ARL54" s="285" t="s">
        <v>988</v>
      </c>
      <c r="ARM54" s="294" t="s">
        <v>982</v>
      </c>
      <c r="ARN54" s="294" t="s">
        <v>987</v>
      </c>
      <c r="ARO54" s="284">
        <v>100000000</v>
      </c>
      <c r="ARP54" s="285" t="s">
        <v>150</v>
      </c>
      <c r="ARQ54" s="286" t="s">
        <v>933</v>
      </c>
      <c r="ARR54" s="286" t="s">
        <v>969</v>
      </c>
      <c r="ARS54" s="285" t="s">
        <v>966</v>
      </c>
      <c r="ART54" s="285" t="s">
        <v>988</v>
      </c>
      <c r="ARU54" s="294" t="s">
        <v>982</v>
      </c>
      <c r="ARV54" s="294" t="s">
        <v>987</v>
      </c>
      <c r="ARW54" s="284">
        <v>100000000</v>
      </c>
      <c r="ARX54" s="285" t="s">
        <v>150</v>
      </c>
      <c r="ARY54" s="286" t="s">
        <v>933</v>
      </c>
      <c r="ARZ54" s="286" t="s">
        <v>969</v>
      </c>
      <c r="ASA54" s="285" t="s">
        <v>966</v>
      </c>
      <c r="ASB54" s="285" t="s">
        <v>988</v>
      </c>
      <c r="ASC54" s="294" t="s">
        <v>982</v>
      </c>
      <c r="ASD54" s="294" t="s">
        <v>987</v>
      </c>
      <c r="ASE54" s="284">
        <v>100000000</v>
      </c>
      <c r="ASF54" s="285" t="s">
        <v>150</v>
      </c>
      <c r="ASG54" s="286" t="s">
        <v>933</v>
      </c>
      <c r="ASH54" s="286" t="s">
        <v>969</v>
      </c>
      <c r="ASI54" s="285" t="s">
        <v>966</v>
      </c>
      <c r="ASJ54" s="285" t="s">
        <v>988</v>
      </c>
      <c r="ASK54" s="294" t="s">
        <v>982</v>
      </c>
      <c r="ASL54" s="294" t="s">
        <v>987</v>
      </c>
      <c r="ASM54" s="284">
        <v>100000000</v>
      </c>
      <c r="ASN54" s="285" t="s">
        <v>150</v>
      </c>
      <c r="ASO54" s="286" t="s">
        <v>933</v>
      </c>
      <c r="ASP54" s="286" t="s">
        <v>969</v>
      </c>
      <c r="ASQ54" s="285" t="s">
        <v>966</v>
      </c>
      <c r="ASR54" s="285" t="s">
        <v>988</v>
      </c>
      <c r="ASS54" s="294" t="s">
        <v>982</v>
      </c>
      <c r="AST54" s="294" t="s">
        <v>987</v>
      </c>
      <c r="ASU54" s="284">
        <v>100000000</v>
      </c>
      <c r="ASV54" s="285" t="s">
        <v>150</v>
      </c>
      <c r="ASW54" s="286" t="s">
        <v>933</v>
      </c>
      <c r="ASX54" s="286" t="s">
        <v>969</v>
      </c>
      <c r="ASY54" s="285" t="s">
        <v>966</v>
      </c>
      <c r="ASZ54" s="285" t="s">
        <v>988</v>
      </c>
      <c r="ATA54" s="294" t="s">
        <v>982</v>
      </c>
      <c r="ATB54" s="294" t="s">
        <v>987</v>
      </c>
      <c r="ATC54" s="284">
        <v>100000000</v>
      </c>
      <c r="ATD54" s="285" t="s">
        <v>150</v>
      </c>
      <c r="ATE54" s="286" t="s">
        <v>933</v>
      </c>
      <c r="ATF54" s="286" t="s">
        <v>969</v>
      </c>
      <c r="ATG54" s="285" t="s">
        <v>966</v>
      </c>
      <c r="ATH54" s="285" t="s">
        <v>988</v>
      </c>
      <c r="ATI54" s="294" t="s">
        <v>982</v>
      </c>
      <c r="ATJ54" s="294" t="s">
        <v>987</v>
      </c>
      <c r="ATK54" s="284">
        <v>100000000</v>
      </c>
      <c r="ATL54" s="285" t="s">
        <v>150</v>
      </c>
      <c r="ATM54" s="286" t="s">
        <v>933</v>
      </c>
      <c r="ATN54" s="286" t="s">
        <v>969</v>
      </c>
      <c r="ATO54" s="285" t="s">
        <v>966</v>
      </c>
      <c r="ATP54" s="285" t="s">
        <v>988</v>
      </c>
      <c r="ATQ54" s="294" t="s">
        <v>982</v>
      </c>
      <c r="ATR54" s="294" t="s">
        <v>987</v>
      </c>
      <c r="ATS54" s="284">
        <v>100000000</v>
      </c>
      <c r="ATT54" s="285" t="s">
        <v>150</v>
      </c>
      <c r="ATU54" s="286" t="s">
        <v>933</v>
      </c>
      <c r="ATV54" s="286" t="s">
        <v>969</v>
      </c>
      <c r="ATW54" s="285" t="s">
        <v>966</v>
      </c>
      <c r="ATX54" s="285" t="s">
        <v>988</v>
      </c>
      <c r="ATY54" s="294" t="s">
        <v>982</v>
      </c>
      <c r="ATZ54" s="294" t="s">
        <v>987</v>
      </c>
      <c r="AUA54" s="284">
        <v>100000000</v>
      </c>
      <c r="AUB54" s="285" t="s">
        <v>150</v>
      </c>
      <c r="AUC54" s="286" t="s">
        <v>933</v>
      </c>
      <c r="AUD54" s="286" t="s">
        <v>969</v>
      </c>
      <c r="AUE54" s="285" t="s">
        <v>966</v>
      </c>
      <c r="AUF54" s="285" t="s">
        <v>988</v>
      </c>
      <c r="AUG54" s="294" t="s">
        <v>982</v>
      </c>
      <c r="AUH54" s="294" t="s">
        <v>987</v>
      </c>
      <c r="AUI54" s="284">
        <v>100000000</v>
      </c>
      <c r="AUJ54" s="285" t="s">
        <v>150</v>
      </c>
      <c r="AUK54" s="286" t="s">
        <v>933</v>
      </c>
      <c r="AUL54" s="286" t="s">
        <v>969</v>
      </c>
      <c r="AUM54" s="285" t="s">
        <v>966</v>
      </c>
      <c r="AUN54" s="285" t="s">
        <v>988</v>
      </c>
      <c r="AUO54" s="294" t="s">
        <v>982</v>
      </c>
      <c r="AUP54" s="294" t="s">
        <v>987</v>
      </c>
      <c r="AUQ54" s="284">
        <v>100000000</v>
      </c>
      <c r="AUR54" s="285" t="s">
        <v>150</v>
      </c>
      <c r="AUS54" s="286" t="s">
        <v>933</v>
      </c>
      <c r="AUT54" s="286" t="s">
        <v>969</v>
      </c>
      <c r="AUU54" s="285" t="s">
        <v>966</v>
      </c>
      <c r="AUV54" s="285" t="s">
        <v>988</v>
      </c>
      <c r="AUW54" s="294" t="s">
        <v>982</v>
      </c>
      <c r="AUX54" s="294" t="s">
        <v>987</v>
      </c>
      <c r="AUY54" s="284">
        <v>100000000</v>
      </c>
      <c r="AUZ54" s="285" t="s">
        <v>150</v>
      </c>
      <c r="AVA54" s="286" t="s">
        <v>933</v>
      </c>
      <c r="AVB54" s="286" t="s">
        <v>969</v>
      </c>
      <c r="AVC54" s="285" t="s">
        <v>966</v>
      </c>
      <c r="AVD54" s="285" t="s">
        <v>988</v>
      </c>
      <c r="AVE54" s="294" t="s">
        <v>982</v>
      </c>
      <c r="AVF54" s="294" t="s">
        <v>987</v>
      </c>
      <c r="AVG54" s="284">
        <v>100000000</v>
      </c>
      <c r="AVH54" s="285" t="s">
        <v>150</v>
      </c>
      <c r="AVI54" s="286" t="s">
        <v>933</v>
      </c>
      <c r="AVJ54" s="286" t="s">
        <v>969</v>
      </c>
      <c r="AVK54" s="285" t="s">
        <v>966</v>
      </c>
      <c r="AVL54" s="285" t="s">
        <v>988</v>
      </c>
      <c r="AVM54" s="294" t="s">
        <v>982</v>
      </c>
      <c r="AVN54" s="294" t="s">
        <v>987</v>
      </c>
      <c r="AVO54" s="284">
        <v>100000000</v>
      </c>
      <c r="AVP54" s="285" t="s">
        <v>150</v>
      </c>
      <c r="AVQ54" s="286" t="s">
        <v>933</v>
      </c>
      <c r="AVR54" s="286" t="s">
        <v>969</v>
      </c>
      <c r="AVS54" s="285" t="s">
        <v>966</v>
      </c>
      <c r="AVT54" s="285" t="s">
        <v>988</v>
      </c>
      <c r="AVU54" s="294" t="s">
        <v>982</v>
      </c>
      <c r="AVV54" s="294" t="s">
        <v>987</v>
      </c>
      <c r="AVW54" s="284">
        <v>100000000</v>
      </c>
      <c r="AVX54" s="285" t="s">
        <v>150</v>
      </c>
      <c r="AVY54" s="286" t="s">
        <v>933</v>
      </c>
      <c r="AVZ54" s="286" t="s">
        <v>969</v>
      </c>
      <c r="AWA54" s="285" t="s">
        <v>966</v>
      </c>
      <c r="AWB54" s="285" t="s">
        <v>988</v>
      </c>
      <c r="AWC54" s="294" t="s">
        <v>982</v>
      </c>
      <c r="AWD54" s="294" t="s">
        <v>987</v>
      </c>
      <c r="AWE54" s="284">
        <v>100000000</v>
      </c>
      <c r="AWF54" s="285" t="s">
        <v>150</v>
      </c>
      <c r="AWG54" s="286" t="s">
        <v>933</v>
      </c>
      <c r="AWH54" s="286" t="s">
        <v>969</v>
      </c>
      <c r="AWI54" s="285" t="s">
        <v>966</v>
      </c>
      <c r="AWJ54" s="285" t="s">
        <v>988</v>
      </c>
      <c r="AWK54" s="294" t="s">
        <v>982</v>
      </c>
      <c r="AWL54" s="294" t="s">
        <v>987</v>
      </c>
      <c r="AWM54" s="284">
        <v>100000000</v>
      </c>
      <c r="AWN54" s="285" t="s">
        <v>150</v>
      </c>
      <c r="AWO54" s="286" t="s">
        <v>933</v>
      </c>
      <c r="AWP54" s="286" t="s">
        <v>969</v>
      </c>
      <c r="AWQ54" s="285" t="s">
        <v>966</v>
      </c>
      <c r="AWR54" s="285" t="s">
        <v>988</v>
      </c>
      <c r="AWS54" s="294" t="s">
        <v>982</v>
      </c>
      <c r="AWT54" s="294" t="s">
        <v>987</v>
      </c>
      <c r="AWU54" s="284">
        <v>100000000</v>
      </c>
      <c r="AWV54" s="285" t="s">
        <v>150</v>
      </c>
      <c r="AWW54" s="286" t="s">
        <v>933</v>
      </c>
      <c r="AWX54" s="286" t="s">
        <v>969</v>
      </c>
      <c r="AWY54" s="285" t="s">
        <v>966</v>
      </c>
      <c r="AWZ54" s="285" t="s">
        <v>988</v>
      </c>
      <c r="AXA54" s="294" t="s">
        <v>982</v>
      </c>
      <c r="AXB54" s="294" t="s">
        <v>987</v>
      </c>
      <c r="AXC54" s="284">
        <v>100000000</v>
      </c>
      <c r="AXD54" s="285" t="s">
        <v>150</v>
      </c>
      <c r="AXE54" s="286" t="s">
        <v>933</v>
      </c>
      <c r="AXF54" s="286" t="s">
        <v>969</v>
      </c>
      <c r="AXG54" s="285" t="s">
        <v>966</v>
      </c>
      <c r="AXH54" s="285" t="s">
        <v>988</v>
      </c>
      <c r="AXI54" s="294" t="s">
        <v>982</v>
      </c>
      <c r="AXJ54" s="294" t="s">
        <v>987</v>
      </c>
      <c r="AXK54" s="284">
        <v>100000000</v>
      </c>
      <c r="AXL54" s="285" t="s">
        <v>150</v>
      </c>
      <c r="AXM54" s="286" t="s">
        <v>933</v>
      </c>
      <c r="AXN54" s="286" t="s">
        <v>969</v>
      </c>
      <c r="AXO54" s="285" t="s">
        <v>966</v>
      </c>
      <c r="AXP54" s="285" t="s">
        <v>988</v>
      </c>
      <c r="AXQ54" s="294" t="s">
        <v>982</v>
      </c>
      <c r="AXR54" s="294" t="s">
        <v>987</v>
      </c>
      <c r="AXS54" s="284">
        <v>100000000</v>
      </c>
      <c r="AXT54" s="285" t="s">
        <v>150</v>
      </c>
      <c r="AXU54" s="286" t="s">
        <v>933</v>
      </c>
      <c r="AXV54" s="286" t="s">
        <v>969</v>
      </c>
      <c r="AXW54" s="285" t="s">
        <v>966</v>
      </c>
      <c r="AXX54" s="285" t="s">
        <v>988</v>
      </c>
      <c r="AXY54" s="294" t="s">
        <v>982</v>
      </c>
      <c r="AXZ54" s="294" t="s">
        <v>987</v>
      </c>
      <c r="AYA54" s="284">
        <v>100000000</v>
      </c>
      <c r="AYB54" s="285" t="s">
        <v>150</v>
      </c>
      <c r="AYC54" s="286" t="s">
        <v>933</v>
      </c>
      <c r="AYD54" s="286" t="s">
        <v>969</v>
      </c>
      <c r="AYE54" s="285" t="s">
        <v>966</v>
      </c>
      <c r="AYF54" s="285" t="s">
        <v>988</v>
      </c>
      <c r="AYG54" s="294" t="s">
        <v>982</v>
      </c>
      <c r="AYH54" s="294" t="s">
        <v>987</v>
      </c>
      <c r="AYI54" s="284">
        <v>100000000</v>
      </c>
      <c r="AYJ54" s="285" t="s">
        <v>150</v>
      </c>
      <c r="AYK54" s="286" t="s">
        <v>933</v>
      </c>
      <c r="AYL54" s="286" t="s">
        <v>969</v>
      </c>
      <c r="AYM54" s="285" t="s">
        <v>966</v>
      </c>
      <c r="AYN54" s="285" t="s">
        <v>988</v>
      </c>
      <c r="AYO54" s="294" t="s">
        <v>982</v>
      </c>
      <c r="AYP54" s="294" t="s">
        <v>987</v>
      </c>
      <c r="AYQ54" s="284">
        <v>100000000</v>
      </c>
      <c r="AYR54" s="285" t="s">
        <v>150</v>
      </c>
      <c r="AYS54" s="286" t="s">
        <v>933</v>
      </c>
      <c r="AYT54" s="286" t="s">
        <v>969</v>
      </c>
      <c r="AYU54" s="285" t="s">
        <v>966</v>
      </c>
      <c r="AYV54" s="285" t="s">
        <v>988</v>
      </c>
      <c r="AYW54" s="294" t="s">
        <v>982</v>
      </c>
      <c r="AYX54" s="294" t="s">
        <v>987</v>
      </c>
      <c r="AYY54" s="284">
        <v>100000000</v>
      </c>
      <c r="AYZ54" s="285" t="s">
        <v>150</v>
      </c>
      <c r="AZA54" s="286" t="s">
        <v>933</v>
      </c>
      <c r="AZB54" s="286" t="s">
        <v>969</v>
      </c>
      <c r="AZC54" s="285" t="s">
        <v>966</v>
      </c>
      <c r="AZD54" s="285" t="s">
        <v>988</v>
      </c>
      <c r="AZE54" s="294" t="s">
        <v>982</v>
      </c>
      <c r="AZF54" s="294" t="s">
        <v>987</v>
      </c>
      <c r="AZG54" s="284">
        <v>100000000</v>
      </c>
      <c r="AZH54" s="285" t="s">
        <v>150</v>
      </c>
      <c r="AZI54" s="286" t="s">
        <v>933</v>
      </c>
      <c r="AZJ54" s="286" t="s">
        <v>969</v>
      </c>
      <c r="AZK54" s="285" t="s">
        <v>966</v>
      </c>
      <c r="AZL54" s="285" t="s">
        <v>988</v>
      </c>
      <c r="AZM54" s="294" t="s">
        <v>982</v>
      </c>
      <c r="AZN54" s="294" t="s">
        <v>987</v>
      </c>
      <c r="AZO54" s="284">
        <v>100000000</v>
      </c>
      <c r="AZP54" s="285" t="s">
        <v>150</v>
      </c>
      <c r="AZQ54" s="286" t="s">
        <v>933</v>
      </c>
      <c r="AZR54" s="286" t="s">
        <v>969</v>
      </c>
      <c r="AZS54" s="285" t="s">
        <v>966</v>
      </c>
      <c r="AZT54" s="285" t="s">
        <v>988</v>
      </c>
      <c r="AZU54" s="294" t="s">
        <v>982</v>
      </c>
      <c r="AZV54" s="294" t="s">
        <v>987</v>
      </c>
      <c r="AZW54" s="284">
        <v>100000000</v>
      </c>
      <c r="AZX54" s="285" t="s">
        <v>150</v>
      </c>
      <c r="AZY54" s="286" t="s">
        <v>933</v>
      </c>
      <c r="AZZ54" s="286" t="s">
        <v>969</v>
      </c>
      <c r="BAA54" s="285" t="s">
        <v>966</v>
      </c>
      <c r="BAB54" s="285" t="s">
        <v>988</v>
      </c>
      <c r="BAC54" s="294" t="s">
        <v>982</v>
      </c>
      <c r="BAD54" s="294" t="s">
        <v>987</v>
      </c>
      <c r="BAE54" s="284">
        <v>100000000</v>
      </c>
      <c r="BAF54" s="285" t="s">
        <v>150</v>
      </c>
      <c r="BAG54" s="286" t="s">
        <v>933</v>
      </c>
      <c r="BAH54" s="286" t="s">
        <v>969</v>
      </c>
      <c r="BAI54" s="285" t="s">
        <v>966</v>
      </c>
      <c r="BAJ54" s="285" t="s">
        <v>988</v>
      </c>
      <c r="BAK54" s="294" t="s">
        <v>982</v>
      </c>
      <c r="BAL54" s="294" t="s">
        <v>987</v>
      </c>
      <c r="BAM54" s="284">
        <v>100000000</v>
      </c>
      <c r="BAN54" s="285" t="s">
        <v>150</v>
      </c>
      <c r="BAO54" s="286" t="s">
        <v>933</v>
      </c>
      <c r="BAP54" s="286" t="s">
        <v>969</v>
      </c>
      <c r="BAQ54" s="285" t="s">
        <v>966</v>
      </c>
      <c r="BAR54" s="285" t="s">
        <v>988</v>
      </c>
      <c r="BAS54" s="294" t="s">
        <v>982</v>
      </c>
      <c r="BAT54" s="294" t="s">
        <v>987</v>
      </c>
      <c r="BAU54" s="284">
        <v>100000000</v>
      </c>
      <c r="BAV54" s="285" t="s">
        <v>150</v>
      </c>
      <c r="BAW54" s="286" t="s">
        <v>933</v>
      </c>
      <c r="BAX54" s="286" t="s">
        <v>969</v>
      </c>
      <c r="BAY54" s="285" t="s">
        <v>966</v>
      </c>
      <c r="BAZ54" s="285" t="s">
        <v>988</v>
      </c>
      <c r="BBA54" s="294" t="s">
        <v>982</v>
      </c>
      <c r="BBB54" s="294" t="s">
        <v>987</v>
      </c>
      <c r="BBC54" s="284">
        <v>100000000</v>
      </c>
      <c r="BBD54" s="285" t="s">
        <v>150</v>
      </c>
      <c r="BBE54" s="286" t="s">
        <v>933</v>
      </c>
      <c r="BBF54" s="286" t="s">
        <v>969</v>
      </c>
      <c r="BBG54" s="285" t="s">
        <v>966</v>
      </c>
      <c r="BBH54" s="285" t="s">
        <v>988</v>
      </c>
      <c r="BBI54" s="294" t="s">
        <v>982</v>
      </c>
      <c r="BBJ54" s="294" t="s">
        <v>987</v>
      </c>
      <c r="BBK54" s="284">
        <v>100000000</v>
      </c>
      <c r="BBL54" s="285" t="s">
        <v>150</v>
      </c>
      <c r="BBM54" s="286" t="s">
        <v>933</v>
      </c>
      <c r="BBN54" s="286" t="s">
        <v>969</v>
      </c>
      <c r="BBO54" s="285" t="s">
        <v>966</v>
      </c>
      <c r="BBP54" s="285" t="s">
        <v>988</v>
      </c>
      <c r="BBQ54" s="294" t="s">
        <v>982</v>
      </c>
      <c r="BBR54" s="294" t="s">
        <v>987</v>
      </c>
      <c r="BBS54" s="284">
        <v>100000000</v>
      </c>
      <c r="BBT54" s="285" t="s">
        <v>150</v>
      </c>
      <c r="BBU54" s="286" t="s">
        <v>933</v>
      </c>
      <c r="BBV54" s="286" t="s">
        <v>969</v>
      </c>
      <c r="BBW54" s="285" t="s">
        <v>966</v>
      </c>
      <c r="BBX54" s="285" t="s">
        <v>988</v>
      </c>
      <c r="BBY54" s="294" t="s">
        <v>982</v>
      </c>
      <c r="BBZ54" s="294" t="s">
        <v>987</v>
      </c>
      <c r="BCA54" s="284">
        <v>100000000</v>
      </c>
      <c r="BCB54" s="285" t="s">
        <v>150</v>
      </c>
      <c r="BCC54" s="286" t="s">
        <v>933</v>
      </c>
      <c r="BCD54" s="286" t="s">
        <v>969</v>
      </c>
      <c r="BCE54" s="285" t="s">
        <v>966</v>
      </c>
      <c r="BCF54" s="285" t="s">
        <v>988</v>
      </c>
      <c r="BCG54" s="294" t="s">
        <v>982</v>
      </c>
      <c r="BCH54" s="294" t="s">
        <v>987</v>
      </c>
      <c r="BCI54" s="284">
        <v>100000000</v>
      </c>
      <c r="BCJ54" s="285" t="s">
        <v>150</v>
      </c>
      <c r="BCK54" s="286" t="s">
        <v>933</v>
      </c>
      <c r="BCL54" s="286" t="s">
        <v>969</v>
      </c>
      <c r="BCM54" s="285" t="s">
        <v>966</v>
      </c>
      <c r="BCN54" s="285" t="s">
        <v>988</v>
      </c>
      <c r="BCO54" s="294" t="s">
        <v>982</v>
      </c>
      <c r="BCP54" s="294" t="s">
        <v>987</v>
      </c>
      <c r="BCQ54" s="284">
        <v>100000000</v>
      </c>
      <c r="BCR54" s="285" t="s">
        <v>150</v>
      </c>
      <c r="BCS54" s="286" t="s">
        <v>933</v>
      </c>
      <c r="BCT54" s="286" t="s">
        <v>969</v>
      </c>
      <c r="BCU54" s="285" t="s">
        <v>966</v>
      </c>
      <c r="BCV54" s="285" t="s">
        <v>988</v>
      </c>
      <c r="BCW54" s="294" t="s">
        <v>982</v>
      </c>
      <c r="BCX54" s="294" t="s">
        <v>987</v>
      </c>
      <c r="BCY54" s="284">
        <v>100000000</v>
      </c>
      <c r="BCZ54" s="285" t="s">
        <v>150</v>
      </c>
      <c r="BDA54" s="286" t="s">
        <v>933</v>
      </c>
      <c r="BDB54" s="286" t="s">
        <v>969</v>
      </c>
      <c r="BDC54" s="285" t="s">
        <v>966</v>
      </c>
      <c r="BDD54" s="285" t="s">
        <v>988</v>
      </c>
      <c r="BDE54" s="294" t="s">
        <v>982</v>
      </c>
      <c r="BDF54" s="294" t="s">
        <v>987</v>
      </c>
      <c r="BDG54" s="284">
        <v>100000000</v>
      </c>
      <c r="BDH54" s="285" t="s">
        <v>150</v>
      </c>
      <c r="BDI54" s="286" t="s">
        <v>933</v>
      </c>
      <c r="BDJ54" s="286" t="s">
        <v>969</v>
      </c>
      <c r="BDK54" s="285" t="s">
        <v>966</v>
      </c>
      <c r="BDL54" s="285" t="s">
        <v>988</v>
      </c>
      <c r="BDM54" s="294" t="s">
        <v>982</v>
      </c>
      <c r="BDN54" s="294" t="s">
        <v>987</v>
      </c>
      <c r="BDO54" s="284">
        <v>100000000</v>
      </c>
      <c r="BDP54" s="285" t="s">
        <v>150</v>
      </c>
      <c r="BDQ54" s="286" t="s">
        <v>933</v>
      </c>
      <c r="BDR54" s="286" t="s">
        <v>969</v>
      </c>
      <c r="BDS54" s="285" t="s">
        <v>966</v>
      </c>
      <c r="BDT54" s="285" t="s">
        <v>988</v>
      </c>
      <c r="BDU54" s="294" t="s">
        <v>982</v>
      </c>
      <c r="BDV54" s="294" t="s">
        <v>987</v>
      </c>
      <c r="BDW54" s="284">
        <v>100000000</v>
      </c>
      <c r="BDX54" s="285" t="s">
        <v>150</v>
      </c>
      <c r="BDY54" s="286" t="s">
        <v>933</v>
      </c>
      <c r="BDZ54" s="286" t="s">
        <v>969</v>
      </c>
      <c r="BEA54" s="285" t="s">
        <v>966</v>
      </c>
      <c r="BEB54" s="285" t="s">
        <v>988</v>
      </c>
      <c r="BEC54" s="294" t="s">
        <v>982</v>
      </c>
      <c r="BED54" s="294" t="s">
        <v>987</v>
      </c>
      <c r="BEE54" s="284">
        <v>100000000</v>
      </c>
      <c r="BEF54" s="285" t="s">
        <v>150</v>
      </c>
      <c r="BEG54" s="286" t="s">
        <v>933</v>
      </c>
      <c r="BEH54" s="286" t="s">
        <v>969</v>
      </c>
      <c r="BEI54" s="285" t="s">
        <v>966</v>
      </c>
      <c r="BEJ54" s="285" t="s">
        <v>988</v>
      </c>
      <c r="BEK54" s="294" t="s">
        <v>982</v>
      </c>
      <c r="BEL54" s="294" t="s">
        <v>987</v>
      </c>
      <c r="BEM54" s="284">
        <v>100000000</v>
      </c>
      <c r="BEN54" s="285" t="s">
        <v>150</v>
      </c>
      <c r="BEO54" s="286" t="s">
        <v>933</v>
      </c>
      <c r="BEP54" s="286" t="s">
        <v>969</v>
      </c>
      <c r="BEQ54" s="285" t="s">
        <v>966</v>
      </c>
      <c r="BER54" s="285" t="s">
        <v>988</v>
      </c>
      <c r="BES54" s="294" t="s">
        <v>982</v>
      </c>
      <c r="BET54" s="294" t="s">
        <v>987</v>
      </c>
      <c r="BEU54" s="284">
        <v>100000000</v>
      </c>
      <c r="BEV54" s="285" t="s">
        <v>150</v>
      </c>
      <c r="BEW54" s="286" t="s">
        <v>933</v>
      </c>
      <c r="BEX54" s="286" t="s">
        <v>969</v>
      </c>
      <c r="BEY54" s="285" t="s">
        <v>966</v>
      </c>
      <c r="BEZ54" s="285" t="s">
        <v>988</v>
      </c>
      <c r="BFA54" s="294" t="s">
        <v>982</v>
      </c>
      <c r="BFB54" s="294" t="s">
        <v>987</v>
      </c>
      <c r="BFC54" s="284">
        <v>100000000</v>
      </c>
      <c r="BFD54" s="285" t="s">
        <v>150</v>
      </c>
      <c r="BFE54" s="286" t="s">
        <v>933</v>
      </c>
      <c r="BFF54" s="286" t="s">
        <v>969</v>
      </c>
      <c r="BFG54" s="285" t="s">
        <v>966</v>
      </c>
      <c r="BFH54" s="285" t="s">
        <v>988</v>
      </c>
      <c r="BFI54" s="294" t="s">
        <v>982</v>
      </c>
      <c r="BFJ54" s="294" t="s">
        <v>987</v>
      </c>
      <c r="BFK54" s="284">
        <v>100000000</v>
      </c>
      <c r="BFL54" s="285" t="s">
        <v>150</v>
      </c>
      <c r="BFM54" s="286" t="s">
        <v>933</v>
      </c>
      <c r="BFN54" s="286" t="s">
        <v>969</v>
      </c>
      <c r="BFO54" s="285" t="s">
        <v>966</v>
      </c>
      <c r="BFP54" s="285" t="s">
        <v>988</v>
      </c>
      <c r="BFQ54" s="294" t="s">
        <v>982</v>
      </c>
      <c r="BFR54" s="294" t="s">
        <v>987</v>
      </c>
      <c r="BFS54" s="284">
        <v>100000000</v>
      </c>
      <c r="BFT54" s="285" t="s">
        <v>150</v>
      </c>
      <c r="BFU54" s="286" t="s">
        <v>933</v>
      </c>
      <c r="BFV54" s="286" t="s">
        <v>969</v>
      </c>
      <c r="BFW54" s="285" t="s">
        <v>966</v>
      </c>
      <c r="BFX54" s="285" t="s">
        <v>988</v>
      </c>
      <c r="BFY54" s="294" t="s">
        <v>982</v>
      </c>
      <c r="BFZ54" s="294" t="s">
        <v>987</v>
      </c>
      <c r="BGA54" s="284">
        <v>100000000</v>
      </c>
      <c r="BGB54" s="285" t="s">
        <v>150</v>
      </c>
      <c r="BGC54" s="286" t="s">
        <v>933</v>
      </c>
      <c r="BGD54" s="286" t="s">
        <v>969</v>
      </c>
      <c r="BGE54" s="285" t="s">
        <v>966</v>
      </c>
      <c r="BGF54" s="285" t="s">
        <v>988</v>
      </c>
      <c r="BGG54" s="294" t="s">
        <v>982</v>
      </c>
      <c r="BGH54" s="294" t="s">
        <v>987</v>
      </c>
      <c r="BGI54" s="284">
        <v>100000000</v>
      </c>
      <c r="BGJ54" s="285" t="s">
        <v>150</v>
      </c>
      <c r="BGK54" s="286" t="s">
        <v>933</v>
      </c>
      <c r="BGL54" s="286" t="s">
        <v>969</v>
      </c>
      <c r="BGM54" s="285" t="s">
        <v>966</v>
      </c>
      <c r="BGN54" s="285" t="s">
        <v>988</v>
      </c>
      <c r="BGO54" s="294" t="s">
        <v>982</v>
      </c>
      <c r="BGP54" s="294" t="s">
        <v>987</v>
      </c>
      <c r="BGQ54" s="284">
        <v>100000000</v>
      </c>
      <c r="BGR54" s="285" t="s">
        <v>150</v>
      </c>
      <c r="BGS54" s="286" t="s">
        <v>933</v>
      </c>
      <c r="BGT54" s="286" t="s">
        <v>969</v>
      </c>
      <c r="BGU54" s="285" t="s">
        <v>966</v>
      </c>
      <c r="BGV54" s="285" t="s">
        <v>988</v>
      </c>
      <c r="BGW54" s="294" t="s">
        <v>982</v>
      </c>
      <c r="BGX54" s="294" t="s">
        <v>987</v>
      </c>
      <c r="BGY54" s="284">
        <v>100000000</v>
      </c>
      <c r="BGZ54" s="285" t="s">
        <v>150</v>
      </c>
      <c r="BHA54" s="286" t="s">
        <v>933</v>
      </c>
      <c r="BHB54" s="286" t="s">
        <v>969</v>
      </c>
      <c r="BHC54" s="285" t="s">
        <v>966</v>
      </c>
      <c r="BHD54" s="285" t="s">
        <v>988</v>
      </c>
      <c r="BHE54" s="294" t="s">
        <v>982</v>
      </c>
      <c r="BHF54" s="294" t="s">
        <v>987</v>
      </c>
      <c r="BHG54" s="284">
        <v>100000000</v>
      </c>
      <c r="BHH54" s="285" t="s">
        <v>150</v>
      </c>
      <c r="BHI54" s="286" t="s">
        <v>933</v>
      </c>
      <c r="BHJ54" s="286" t="s">
        <v>969</v>
      </c>
      <c r="BHK54" s="285" t="s">
        <v>966</v>
      </c>
      <c r="BHL54" s="285" t="s">
        <v>988</v>
      </c>
      <c r="BHM54" s="294" t="s">
        <v>982</v>
      </c>
      <c r="BHN54" s="294" t="s">
        <v>987</v>
      </c>
      <c r="BHO54" s="284">
        <v>100000000</v>
      </c>
      <c r="BHP54" s="285" t="s">
        <v>150</v>
      </c>
      <c r="BHQ54" s="286" t="s">
        <v>933</v>
      </c>
      <c r="BHR54" s="286" t="s">
        <v>969</v>
      </c>
      <c r="BHS54" s="285" t="s">
        <v>966</v>
      </c>
      <c r="BHT54" s="285" t="s">
        <v>988</v>
      </c>
      <c r="BHU54" s="294" t="s">
        <v>982</v>
      </c>
      <c r="BHV54" s="294" t="s">
        <v>987</v>
      </c>
      <c r="BHW54" s="284">
        <v>100000000</v>
      </c>
      <c r="BHX54" s="285" t="s">
        <v>150</v>
      </c>
      <c r="BHY54" s="286" t="s">
        <v>933</v>
      </c>
      <c r="BHZ54" s="286" t="s">
        <v>969</v>
      </c>
      <c r="BIA54" s="285" t="s">
        <v>966</v>
      </c>
      <c r="BIB54" s="285" t="s">
        <v>988</v>
      </c>
      <c r="BIC54" s="294" t="s">
        <v>982</v>
      </c>
      <c r="BID54" s="294" t="s">
        <v>987</v>
      </c>
      <c r="BIE54" s="284">
        <v>100000000</v>
      </c>
      <c r="BIF54" s="285" t="s">
        <v>150</v>
      </c>
      <c r="BIG54" s="286" t="s">
        <v>933</v>
      </c>
      <c r="BIH54" s="286" t="s">
        <v>969</v>
      </c>
      <c r="BII54" s="285" t="s">
        <v>966</v>
      </c>
      <c r="BIJ54" s="285" t="s">
        <v>988</v>
      </c>
      <c r="BIK54" s="294" t="s">
        <v>982</v>
      </c>
      <c r="BIL54" s="294" t="s">
        <v>987</v>
      </c>
      <c r="BIM54" s="284">
        <v>100000000</v>
      </c>
      <c r="BIN54" s="285" t="s">
        <v>150</v>
      </c>
      <c r="BIO54" s="286" t="s">
        <v>933</v>
      </c>
      <c r="BIP54" s="286" t="s">
        <v>969</v>
      </c>
      <c r="BIQ54" s="285" t="s">
        <v>966</v>
      </c>
      <c r="BIR54" s="285" t="s">
        <v>988</v>
      </c>
      <c r="BIS54" s="294" t="s">
        <v>982</v>
      </c>
      <c r="BIT54" s="294" t="s">
        <v>987</v>
      </c>
      <c r="BIU54" s="284">
        <v>100000000</v>
      </c>
      <c r="BIV54" s="285" t="s">
        <v>150</v>
      </c>
      <c r="BIW54" s="286" t="s">
        <v>933</v>
      </c>
      <c r="BIX54" s="286" t="s">
        <v>969</v>
      </c>
      <c r="BIY54" s="285" t="s">
        <v>966</v>
      </c>
      <c r="BIZ54" s="285" t="s">
        <v>988</v>
      </c>
      <c r="BJA54" s="294" t="s">
        <v>982</v>
      </c>
      <c r="BJB54" s="294" t="s">
        <v>987</v>
      </c>
      <c r="BJC54" s="284">
        <v>100000000</v>
      </c>
      <c r="BJD54" s="285" t="s">
        <v>150</v>
      </c>
      <c r="BJE54" s="286" t="s">
        <v>933</v>
      </c>
      <c r="BJF54" s="286" t="s">
        <v>969</v>
      </c>
      <c r="BJG54" s="285" t="s">
        <v>966</v>
      </c>
      <c r="BJH54" s="285" t="s">
        <v>988</v>
      </c>
      <c r="BJI54" s="294" t="s">
        <v>982</v>
      </c>
      <c r="BJJ54" s="294" t="s">
        <v>987</v>
      </c>
      <c r="BJK54" s="284">
        <v>100000000</v>
      </c>
      <c r="BJL54" s="285" t="s">
        <v>150</v>
      </c>
      <c r="BJM54" s="286" t="s">
        <v>933</v>
      </c>
      <c r="BJN54" s="286" t="s">
        <v>969</v>
      </c>
      <c r="BJO54" s="285" t="s">
        <v>966</v>
      </c>
      <c r="BJP54" s="285" t="s">
        <v>988</v>
      </c>
      <c r="BJQ54" s="294" t="s">
        <v>982</v>
      </c>
      <c r="BJR54" s="294" t="s">
        <v>987</v>
      </c>
      <c r="BJS54" s="284">
        <v>100000000</v>
      </c>
      <c r="BJT54" s="285" t="s">
        <v>150</v>
      </c>
      <c r="BJU54" s="286" t="s">
        <v>933</v>
      </c>
      <c r="BJV54" s="286" t="s">
        <v>969</v>
      </c>
      <c r="BJW54" s="285" t="s">
        <v>966</v>
      </c>
      <c r="BJX54" s="285" t="s">
        <v>988</v>
      </c>
      <c r="BJY54" s="294" t="s">
        <v>982</v>
      </c>
      <c r="BJZ54" s="294" t="s">
        <v>987</v>
      </c>
      <c r="BKA54" s="284">
        <v>100000000</v>
      </c>
      <c r="BKB54" s="285" t="s">
        <v>150</v>
      </c>
      <c r="BKC54" s="286" t="s">
        <v>933</v>
      </c>
      <c r="BKD54" s="286" t="s">
        <v>969</v>
      </c>
      <c r="BKE54" s="285" t="s">
        <v>966</v>
      </c>
      <c r="BKF54" s="285" t="s">
        <v>988</v>
      </c>
      <c r="BKG54" s="294" t="s">
        <v>982</v>
      </c>
      <c r="BKH54" s="294" t="s">
        <v>987</v>
      </c>
      <c r="BKI54" s="284">
        <v>100000000</v>
      </c>
      <c r="BKJ54" s="285" t="s">
        <v>150</v>
      </c>
      <c r="BKK54" s="286" t="s">
        <v>933</v>
      </c>
      <c r="BKL54" s="286" t="s">
        <v>969</v>
      </c>
      <c r="BKM54" s="285" t="s">
        <v>966</v>
      </c>
      <c r="BKN54" s="285" t="s">
        <v>988</v>
      </c>
      <c r="BKO54" s="294" t="s">
        <v>982</v>
      </c>
      <c r="BKP54" s="294" t="s">
        <v>987</v>
      </c>
      <c r="BKQ54" s="284">
        <v>100000000</v>
      </c>
      <c r="BKR54" s="285" t="s">
        <v>150</v>
      </c>
      <c r="BKS54" s="286" t="s">
        <v>933</v>
      </c>
      <c r="BKT54" s="286" t="s">
        <v>969</v>
      </c>
      <c r="BKU54" s="285" t="s">
        <v>966</v>
      </c>
      <c r="BKV54" s="285" t="s">
        <v>988</v>
      </c>
      <c r="BKW54" s="294" t="s">
        <v>982</v>
      </c>
      <c r="BKX54" s="294" t="s">
        <v>987</v>
      </c>
      <c r="BKY54" s="284">
        <v>100000000</v>
      </c>
      <c r="BKZ54" s="285" t="s">
        <v>150</v>
      </c>
      <c r="BLA54" s="286" t="s">
        <v>933</v>
      </c>
      <c r="BLB54" s="286" t="s">
        <v>969</v>
      </c>
      <c r="BLC54" s="285" t="s">
        <v>966</v>
      </c>
      <c r="BLD54" s="285" t="s">
        <v>988</v>
      </c>
      <c r="BLE54" s="294" t="s">
        <v>982</v>
      </c>
      <c r="BLF54" s="294" t="s">
        <v>987</v>
      </c>
      <c r="BLG54" s="284">
        <v>100000000</v>
      </c>
      <c r="BLH54" s="285" t="s">
        <v>150</v>
      </c>
      <c r="BLI54" s="286" t="s">
        <v>933</v>
      </c>
      <c r="BLJ54" s="286" t="s">
        <v>969</v>
      </c>
      <c r="BLK54" s="285" t="s">
        <v>966</v>
      </c>
      <c r="BLL54" s="285" t="s">
        <v>988</v>
      </c>
      <c r="BLM54" s="294" t="s">
        <v>982</v>
      </c>
      <c r="BLN54" s="294" t="s">
        <v>987</v>
      </c>
      <c r="BLO54" s="284">
        <v>100000000</v>
      </c>
      <c r="BLP54" s="285" t="s">
        <v>150</v>
      </c>
      <c r="BLQ54" s="286" t="s">
        <v>933</v>
      </c>
      <c r="BLR54" s="286" t="s">
        <v>969</v>
      </c>
      <c r="BLS54" s="285" t="s">
        <v>966</v>
      </c>
      <c r="BLT54" s="285" t="s">
        <v>988</v>
      </c>
      <c r="BLU54" s="294" t="s">
        <v>982</v>
      </c>
      <c r="BLV54" s="294" t="s">
        <v>987</v>
      </c>
      <c r="BLW54" s="284">
        <v>100000000</v>
      </c>
      <c r="BLX54" s="285" t="s">
        <v>150</v>
      </c>
      <c r="BLY54" s="286" t="s">
        <v>933</v>
      </c>
      <c r="BLZ54" s="286" t="s">
        <v>969</v>
      </c>
      <c r="BMA54" s="285" t="s">
        <v>966</v>
      </c>
      <c r="BMB54" s="285" t="s">
        <v>988</v>
      </c>
      <c r="BMC54" s="294" t="s">
        <v>982</v>
      </c>
      <c r="BMD54" s="294" t="s">
        <v>987</v>
      </c>
      <c r="BME54" s="284">
        <v>100000000</v>
      </c>
      <c r="BMF54" s="285" t="s">
        <v>150</v>
      </c>
      <c r="BMG54" s="286" t="s">
        <v>933</v>
      </c>
      <c r="BMH54" s="286" t="s">
        <v>969</v>
      </c>
      <c r="BMI54" s="285" t="s">
        <v>966</v>
      </c>
      <c r="BMJ54" s="285" t="s">
        <v>988</v>
      </c>
      <c r="BMK54" s="294" t="s">
        <v>982</v>
      </c>
      <c r="BML54" s="294" t="s">
        <v>987</v>
      </c>
      <c r="BMM54" s="284">
        <v>100000000</v>
      </c>
      <c r="BMN54" s="285" t="s">
        <v>150</v>
      </c>
      <c r="BMO54" s="286" t="s">
        <v>933</v>
      </c>
      <c r="BMP54" s="286" t="s">
        <v>969</v>
      </c>
      <c r="BMQ54" s="285" t="s">
        <v>966</v>
      </c>
      <c r="BMR54" s="285" t="s">
        <v>988</v>
      </c>
      <c r="BMS54" s="294" t="s">
        <v>982</v>
      </c>
      <c r="BMT54" s="294" t="s">
        <v>987</v>
      </c>
      <c r="BMU54" s="284">
        <v>100000000</v>
      </c>
      <c r="BMV54" s="285" t="s">
        <v>150</v>
      </c>
      <c r="BMW54" s="286" t="s">
        <v>933</v>
      </c>
      <c r="BMX54" s="286" t="s">
        <v>969</v>
      </c>
      <c r="BMY54" s="285" t="s">
        <v>966</v>
      </c>
      <c r="BMZ54" s="285" t="s">
        <v>988</v>
      </c>
      <c r="BNA54" s="294" t="s">
        <v>982</v>
      </c>
      <c r="BNB54" s="294" t="s">
        <v>987</v>
      </c>
      <c r="BNC54" s="284">
        <v>100000000</v>
      </c>
      <c r="BND54" s="285" t="s">
        <v>150</v>
      </c>
      <c r="BNE54" s="286" t="s">
        <v>933</v>
      </c>
      <c r="BNF54" s="286" t="s">
        <v>969</v>
      </c>
      <c r="BNG54" s="285" t="s">
        <v>966</v>
      </c>
      <c r="BNH54" s="285" t="s">
        <v>988</v>
      </c>
      <c r="BNI54" s="294" t="s">
        <v>982</v>
      </c>
      <c r="BNJ54" s="294" t="s">
        <v>987</v>
      </c>
      <c r="BNK54" s="284">
        <v>100000000</v>
      </c>
      <c r="BNL54" s="285" t="s">
        <v>150</v>
      </c>
      <c r="BNM54" s="286" t="s">
        <v>933</v>
      </c>
      <c r="BNN54" s="286" t="s">
        <v>969</v>
      </c>
      <c r="BNO54" s="285" t="s">
        <v>966</v>
      </c>
      <c r="BNP54" s="285" t="s">
        <v>988</v>
      </c>
      <c r="BNQ54" s="294" t="s">
        <v>982</v>
      </c>
      <c r="BNR54" s="294" t="s">
        <v>987</v>
      </c>
      <c r="BNS54" s="284">
        <v>100000000</v>
      </c>
      <c r="BNT54" s="285" t="s">
        <v>150</v>
      </c>
      <c r="BNU54" s="286" t="s">
        <v>933</v>
      </c>
      <c r="BNV54" s="286" t="s">
        <v>969</v>
      </c>
      <c r="BNW54" s="285" t="s">
        <v>966</v>
      </c>
      <c r="BNX54" s="285" t="s">
        <v>988</v>
      </c>
      <c r="BNY54" s="294" t="s">
        <v>982</v>
      </c>
      <c r="BNZ54" s="294" t="s">
        <v>987</v>
      </c>
      <c r="BOA54" s="284">
        <v>100000000</v>
      </c>
      <c r="BOB54" s="285" t="s">
        <v>150</v>
      </c>
      <c r="BOC54" s="286" t="s">
        <v>933</v>
      </c>
      <c r="BOD54" s="286" t="s">
        <v>969</v>
      </c>
      <c r="BOE54" s="285" t="s">
        <v>966</v>
      </c>
      <c r="BOF54" s="285" t="s">
        <v>988</v>
      </c>
      <c r="BOG54" s="294" t="s">
        <v>982</v>
      </c>
      <c r="BOH54" s="294" t="s">
        <v>987</v>
      </c>
      <c r="BOI54" s="284">
        <v>100000000</v>
      </c>
      <c r="BOJ54" s="285" t="s">
        <v>150</v>
      </c>
      <c r="BOK54" s="286" t="s">
        <v>933</v>
      </c>
      <c r="BOL54" s="286" t="s">
        <v>969</v>
      </c>
      <c r="BOM54" s="285" t="s">
        <v>966</v>
      </c>
      <c r="BON54" s="285" t="s">
        <v>988</v>
      </c>
      <c r="BOO54" s="294" t="s">
        <v>982</v>
      </c>
      <c r="BOP54" s="294" t="s">
        <v>987</v>
      </c>
      <c r="BOQ54" s="284">
        <v>100000000</v>
      </c>
      <c r="BOR54" s="285" t="s">
        <v>150</v>
      </c>
      <c r="BOS54" s="286" t="s">
        <v>933</v>
      </c>
      <c r="BOT54" s="286" t="s">
        <v>969</v>
      </c>
      <c r="BOU54" s="285" t="s">
        <v>966</v>
      </c>
      <c r="BOV54" s="285" t="s">
        <v>988</v>
      </c>
      <c r="BOW54" s="294" t="s">
        <v>982</v>
      </c>
      <c r="BOX54" s="294" t="s">
        <v>987</v>
      </c>
      <c r="BOY54" s="284">
        <v>100000000</v>
      </c>
      <c r="BOZ54" s="285" t="s">
        <v>150</v>
      </c>
      <c r="BPA54" s="286" t="s">
        <v>933</v>
      </c>
      <c r="BPB54" s="286" t="s">
        <v>969</v>
      </c>
      <c r="BPC54" s="285" t="s">
        <v>966</v>
      </c>
      <c r="BPD54" s="285" t="s">
        <v>988</v>
      </c>
      <c r="BPE54" s="294" t="s">
        <v>982</v>
      </c>
      <c r="BPF54" s="294" t="s">
        <v>987</v>
      </c>
      <c r="BPG54" s="284">
        <v>100000000</v>
      </c>
      <c r="BPH54" s="285" t="s">
        <v>150</v>
      </c>
      <c r="BPI54" s="286" t="s">
        <v>933</v>
      </c>
      <c r="BPJ54" s="286" t="s">
        <v>969</v>
      </c>
      <c r="BPK54" s="285" t="s">
        <v>966</v>
      </c>
      <c r="BPL54" s="285" t="s">
        <v>988</v>
      </c>
      <c r="BPM54" s="294" t="s">
        <v>982</v>
      </c>
      <c r="BPN54" s="294" t="s">
        <v>987</v>
      </c>
      <c r="BPO54" s="284">
        <v>100000000</v>
      </c>
      <c r="BPP54" s="285" t="s">
        <v>150</v>
      </c>
      <c r="BPQ54" s="286" t="s">
        <v>933</v>
      </c>
      <c r="BPR54" s="286" t="s">
        <v>969</v>
      </c>
      <c r="BPS54" s="285" t="s">
        <v>966</v>
      </c>
      <c r="BPT54" s="285" t="s">
        <v>988</v>
      </c>
      <c r="BPU54" s="294" t="s">
        <v>982</v>
      </c>
      <c r="BPV54" s="294" t="s">
        <v>987</v>
      </c>
      <c r="BPW54" s="284">
        <v>100000000</v>
      </c>
      <c r="BPX54" s="285" t="s">
        <v>150</v>
      </c>
      <c r="BPY54" s="286" t="s">
        <v>933</v>
      </c>
      <c r="BPZ54" s="286" t="s">
        <v>969</v>
      </c>
      <c r="BQA54" s="285" t="s">
        <v>966</v>
      </c>
      <c r="BQB54" s="285" t="s">
        <v>988</v>
      </c>
      <c r="BQC54" s="294" t="s">
        <v>982</v>
      </c>
      <c r="BQD54" s="294" t="s">
        <v>987</v>
      </c>
      <c r="BQE54" s="284">
        <v>100000000</v>
      </c>
      <c r="BQF54" s="285" t="s">
        <v>150</v>
      </c>
      <c r="BQG54" s="286" t="s">
        <v>933</v>
      </c>
      <c r="BQH54" s="286" t="s">
        <v>969</v>
      </c>
      <c r="BQI54" s="285" t="s">
        <v>966</v>
      </c>
      <c r="BQJ54" s="285" t="s">
        <v>988</v>
      </c>
      <c r="BQK54" s="294" t="s">
        <v>982</v>
      </c>
      <c r="BQL54" s="294" t="s">
        <v>987</v>
      </c>
      <c r="BQM54" s="284">
        <v>100000000</v>
      </c>
      <c r="BQN54" s="285" t="s">
        <v>150</v>
      </c>
      <c r="BQO54" s="286" t="s">
        <v>933</v>
      </c>
      <c r="BQP54" s="286" t="s">
        <v>969</v>
      </c>
      <c r="BQQ54" s="285" t="s">
        <v>966</v>
      </c>
      <c r="BQR54" s="285" t="s">
        <v>988</v>
      </c>
      <c r="BQS54" s="294" t="s">
        <v>982</v>
      </c>
      <c r="BQT54" s="294" t="s">
        <v>987</v>
      </c>
      <c r="BQU54" s="284">
        <v>100000000</v>
      </c>
      <c r="BQV54" s="285" t="s">
        <v>150</v>
      </c>
      <c r="BQW54" s="286" t="s">
        <v>933</v>
      </c>
      <c r="BQX54" s="286" t="s">
        <v>969</v>
      </c>
      <c r="BQY54" s="285" t="s">
        <v>966</v>
      </c>
      <c r="BQZ54" s="285" t="s">
        <v>988</v>
      </c>
      <c r="BRA54" s="294" t="s">
        <v>982</v>
      </c>
      <c r="BRB54" s="294" t="s">
        <v>987</v>
      </c>
      <c r="BRC54" s="284">
        <v>100000000</v>
      </c>
      <c r="BRD54" s="285" t="s">
        <v>150</v>
      </c>
      <c r="BRE54" s="286" t="s">
        <v>933</v>
      </c>
      <c r="BRF54" s="286" t="s">
        <v>969</v>
      </c>
      <c r="BRG54" s="285" t="s">
        <v>966</v>
      </c>
      <c r="BRH54" s="285" t="s">
        <v>988</v>
      </c>
      <c r="BRI54" s="294" t="s">
        <v>982</v>
      </c>
      <c r="BRJ54" s="294" t="s">
        <v>987</v>
      </c>
      <c r="BRK54" s="284">
        <v>100000000</v>
      </c>
      <c r="BRL54" s="285" t="s">
        <v>150</v>
      </c>
      <c r="BRM54" s="286" t="s">
        <v>933</v>
      </c>
      <c r="BRN54" s="286" t="s">
        <v>969</v>
      </c>
      <c r="BRO54" s="285" t="s">
        <v>966</v>
      </c>
      <c r="BRP54" s="285" t="s">
        <v>988</v>
      </c>
      <c r="BRQ54" s="294" t="s">
        <v>982</v>
      </c>
      <c r="BRR54" s="294" t="s">
        <v>987</v>
      </c>
      <c r="BRS54" s="284">
        <v>100000000</v>
      </c>
      <c r="BRT54" s="285" t="s">
        <v>150</v>
      </c>
      <c r="BRU54" s="286" t="s">
        <v>933</v>
      </c>
      <c r="BRV54" s="286" t="s">
        <v>969</v>
      </c>
      <c r="BRW54" s="285" t="s">
        <v>966</v>
      </c>
      <c r="BRX54" s="285" t="s">
        <v>988</v>
      </c>
      <c r="BRY54" s="294" t="s">
        <v>982</v>
      </c>
      <c r="BRZ54" s="294" t="s">
        <v>987</v>
      </c>
      <c r="BSA54" s="284">
        <v>100000000</v>
      </c>
      <c r="BSB54" s="285" t="s">
        <v>150</v>
      </c>
      <c r="BSC54" s="286" t="s">
        <v>933</v>
      </c>
      <c r="BSD54" s="286" t="s">
        <v>969</v>
      </c>
      <c r="BSE54" s="285" t="s">
        <v>966</v>
      </c>
      <c r="BSF54" s="285" t="s">
        <v>988</v>
      </c>
      <c r="BSG54" s="294" t="s">
        <v>982</v>
      </c>
      <c r="BSH54" s="294" t="s">
        <v>987</v>
      </c>
      <c r="BSI54" s="284">
        <v>100000000</v>
      </c>
      <c r="BSJ54" s="285" t="s">
        <v>150</v>
      </c>
      <c r="BSK54" s="286" t="s">
        <v>933</v>
      </c>
      <c r="BSL54" s="286" t="s">
        <v>969</v>
      </c>
      <c r="BSM54" s="285" t="s">
        <v>966</v>
      </c>
      <c r="BSN54" s="285" t="s">
        <v>988</v>
      </c>
      <c r="BSO54" s="294" t="s">
        <v>982</v>
      </c>
      <c r="BSP54" s="294" t="s">
        <v>987</v>
      </c>
      <c r="BSQ54" s="284">
        <v>100000000</v>
      </c>
      <c r="BSR54" s="285" t="s">
        <v>150</v>
      </c>
      <c r="BSS54" s="286" t="s">
        <v>933</v>
      </c>
      <c r="BST54" s="286" t="s">
        <v>969</v>
      </c>
      <c r="BSU54" s="285" t="s">
        <v>966</v>
      </c>
      <c r="BSV54" s="285" t="s">
        <v>988</v>
      </c>
      <c r="BSW54" s="294" t="s">
        <v>982</v>
      </c>
      <c r="BSX54" s="294" t="s">
        <v>987</v>
      </c>
      <c r="BSY54" s="284">
        <v>100000000</v>
      </c>
      <c r="BSZ54" s="285" t="s">
        <v>150</v>
      </c>
      <c r="BTA54" s="286" t="s">
        <v>933</v>
      </c>
      <c r="BTB54" s="286" t="s">
        <v>969</v>
      </c>
      <c r="BTC54" s="285" t="s">
        <v>966</v>
      </c>
      <c r="BTD54" s="285" t="s">
        <v>988</v>
      </c>
      <c r="BTE54" s="294" t="s">
        <v>982</v>
      </c>
      <c r="BTF54" s="294" t="s">
        <v>987</v>
      </c>
      <c r="BTG54" s="284">
        <v>100000000</v>
      </c>
      <c r="BTH54" s="285" t="s">
        <v>150</v>
      </c>
      <c r="BTI54" s="286" t="s">
        <v>933</v>
      </c>
      <c r="BTJ54" s="286" t="s">
        <v>969</v>
      </c>
      <c r="BTK54" s="285" t="s">
        <v>966</v>
      </c>
      <c r="BTL54" s="285" t="s">
        <v>988</v>
      </c>
      <c r="BTM54" s="294" t="s">
        <v>982</v>
      </c>
      <c r="BTN54" s="294" t="s">
        <v>987</v>
      </c>
      <c r="BTO54" s="284">
        <v>100000000</v>
      </c>
      <c r="BTP54" s="285" t="s">
        <v>150</v>
      </c>
      <c r="BTQ54" s="286" t="s">
        <v>933</v>
      </c>
      <c r="BTR54" s="286" t="s">
        <v>969</v>
      </c>
      <c r="BTS54" s="285" t="s">
        <v>966</v>
      </c>
      <c r="BTT54" s="285" t="s">
        <v>988</v>
      </c>
      <c r="BTU54" s="294" t="s">
        <v>982</v>
      </c>
      <c r="BTV54" s="294" t="s">
        <v>987</v>
      </c>
      <c r="BTW54" s="284">
        <v>100000000</v>
      </c>
      <c r="BTX54" s="285" t="s">
        <v>150</v>
      </c>
      <c r="BTY54" s="286" t="s">
        <v>933</v>
      </c>
      <c r="BTZ54" s="286" t="s">
        <v>969</v>
      </c>
      <c r="BUA54" s="285" t="s">
        <v>966</v>
      </c>
      <c r="BUB54" s="285" t="s">
        <v>988</v>
      </c>
      <c r="BUC54" s="294" t="s">
        <v>982</v>
      </c>
      <c r="BUD54" s="294" t="s">
        <v>987</v>
      </c>
      <c r="BUE54" s="284">
        <v>100000000</v>
      </c>
      <c r="BUF54" s="285" t="s">
        <v>150</v>
      </c>
      <c r="BUG54" s="286" t="s">
        <v>933</v>
      </c>
      <c r="BUH54" s="286" t="s">
        <v>969</v>
      </c>
      <c r="BUI54" s="285" t="s">
        <v>966</v>
      </c>
      <c r="BUJ54" s="285" t="s">
        <v>988</v>
      </c>
      <c r="BUK54" s="294" t="s">
        <v>982</v>
      </c>
      <c r="BUL54" s="294" t="s">
        <v>987</v>
      </c>
      <c r="BUM54" s="284">
        <v>100000000</v>
      </c>
      <c r="BUN54" s="285" t="s">
        <v>150</v>
      </c>
      <c r="BUO54" s="286" t="s">
        <v>933</v>
      </c>
      <c r="BUP54" s="286" t="s">
        <v>969</v>
      </c>
      <c r="BUQ54" s="285" t="s">
        <v>966</v>
      </c>
      <c r="BUR54" s="285" t="s">
        <v>988</v>
      </c>
      <c r="BUS54" s="294" t="s">
        <v>982</v>
      </c>
      <c r="BUT54" s="294" t="s">
        <v>987</v>
      </c>
      <c r="BUU54" s="284">
        <v>100000000</v>
      </c>
      <c r="BUV54" s="285" t="s">
        <v>150</v>
      </c>
      <c r="BUW54" s="286" t="s">
        <v>933</v>
      </c>
      <c r="BUX54" s="286" t="s">
        <v>969</v>
      </c>
      <c r="BUY54" s="285" t="s">
        <v>966</v>
      </c>
      <c r="BUZ54" s="285" t="s">
        <v>988</v>
      </c>
      <c r="BVA54" s="294" t="s">
        <v>982</v>
      </c>
      <c r="BVB54" s="294" t="s">
        <v>987</v>
      </c>
      <c r="BVC54" s="284">
        <v>100000000</v>
      </c>
      <c r="BVD54" s="285" t="s">
        <v>150</v>
      </c>
      <c r="BVE54" s="286" t="s">
        <v>933</v>
      </c>
      <c r="BVF54" s="286" t="s">
        <v>969</v>
      </c>
      <c r="BVG54" s="285" t="s">
        <v>966</v>
      </c>
      <c r="BVH54" s="285" t="s">
        <v>988</v>
      </c>
      <c r="BVI54" s="294" t="s">
        <v>982</v>
      </c>
      <c r="BVJ54" s="294" t="s">
        <v>987</v>
      </c>
      <c r="BVK54" s="284">
        <v>100000000</v>
      </c>
      <c r="BVL54" s="285" t="s">
        <v>150</v>
      </c>
      <c r="BVM54" s="286" t="s">
        <v>933</v>
      </c>
      <c r="BVN54" s="286" t="s">
        <v>969</v>
      </c>
      <c r="BVO54" s="285" t="s">
        <v>966</v>
      </c>
      <c r="BVP54" s="285" t="s">
        <v>988</v>
      </c>
      <c r="BVQ54" s="294" t="s">
        <v>982</v>
      </c>
      <c r="BVR54" s="294" t="s">
        <v>987</v>
      </c>
      <c r="BVS54" s="284">
        <v>100000000</v>
      </c>
      <c r="BVT54" s="285" t="s">
        <v>150</v>
      </c>
      <c r="BVU54" s="286" t="s">
        <v>933</v>
      </c>
      <c r="BVV54" s="286" t="s">
        <v>969</v>
      </c>
      <c r="BVW54" s="285" t="s">
        <v>966</v>
      </c>
      <c r="BVX54" s="285" t="s">
        <v>988</v>
      </c>
      <c r="BVY54" s="294" t="s">
        <v>982</v>
      </c>
      <c r="BVZ54" s="294" t="s">
        <v>987</v>
      </c>
      <c r="BWA54" s="284">
        <v>100000000</v>
      </c>
      <c r="BWB54" s="285" t="s">
        <v>150</v>
      </c>
      <c r="BWC54" s="286" t="s">
        <v>933</v>
      </c>
      <c r="BWD54" s="286" t="s">
        <v>969</v>
      </c>
      <c r="BWE54" s="285" t="s">
        <v>966</v>
      </c>
      <c r="BWF54" s="285" t="s">
        <v>988</v>
      </c>
      <c r="BWG54" s="294" t="s">
        <v>982</v>
      </c>
      <c r="BWH54" s="294" t="s">
        <v>987</v>
      </c>
      <c r="BWI54" s="284">
        <v>100000000</v>
      </c>
      <c r="BWJ54" s="285" t="s">
        <v>150</v>
      </c>
      <c r="BWK54" s="286" t="s">
        <v>933</v>
      </c>
      <c r="BWL54" s="286" t="s">
        <v>969</v>
      </c>
      <c r="BWM54" s="285" t="s">
        <v>966</v>
      </c>
      <c r="BWN54" s="285" t="s">
        <v>988</v>
      </c>
      <c r="BWO54" s="294" t="s">
        <v>982</v>
      </c>
      <c r="BWP54" s="294" t="s">
        <v>987</v>
      </c>
      <c r="BWQ54" s="284">
        <v>100000000</v>
      </c>
      <c r="BWR54" s="285" t="s">
        <v>150</v>
      </c>
      <c r="BWS54" s="286" t="s">
        <v>933</v>
      </c>
      <c r="BWT54" s="286" t="s">
        <v>969</v>
      </c>
      <c r="BWU54" s="285" t="s">
        <v>966</v>
      </c>
      <c r="BWV54" s="285" t="s">
        <v>988</v>
      </c>
      <c r="BWW54" s="294" t="s">
        <v>982</v>
      </c>
      <c r="BWX54" s="294" t="s">
        <v>987</v>
      </c>
      <c r="BWY54" s="284">
        <v>100000000</v>
      </c>
      <c r="BWZ54" s="285" t="s">
        <v>150</v>
      </c>
      <c r="BXA54" s="286" t="s">
        <v>933</v>
      </c>
      <c r="BXB54" s="286" t="s">
        <v>969</v>
      </c>
      <c r="BXC54" s="285" t="s">
        <v>966</v>
      </c>
      <c r="BXD54" s="285" t="s">
        <v>988</v>
      </c>
      <c r="BXE54" s="294" t="s">
        <v>982</v>
      </c>
      <c r="BXF54" s="294" t="s">
        <v>987</v>
      </c>
      <c r="BXG54" s="284">
        <v>100000000</v>
      </c>
      <c r="BXH54" s="285" t="s">
        <v>150</v>
      </c>
      <c r="BXI54" s="286" t="s">
        <v>933</v>
      </c>
      <c r="BXJ54" s="286" t="s">
        <v>969</v>
      </c>
      <c r="BXK54" s="285" t="s">
        <v>966</v>
      </c>
      <c r="BXL54" s="285" t="s">
        <v>988</v>
      </c>
      <c r="BXM54" s="294" t="s">
        <v>982</v>
      </c>
      <c r="BXN54" s="294" t="s">
        <v>987</v>
      </c>
      <c r="BXO54" s="284">
        <v>100000000</v>
      </c>
      <c r="BXP54" s="285" t="s">
        <v>150</v>
      </c>
      <c r="BXQ54" s="286" t="s">
        <v>933</v>
      </c>
      <c r="BXR54" s="286" t="s">
        <v>969</v>
      </c>
      <c r="BXS54" s="285" t="s">
        <v>966</v>
      </c>
      <c r="BXT54" s="285" t="s">
        <v>988</v>
      </c>
      <c r="BXU54" s="294" t="s">
        <v>982</v>
      </c>
      <c r="BXV54" s="294" t="s">
        <v>987</v>
      </c>
      <c r="BXW54" s="284">
        <v>100000000</v>
      </c>
      <c r="BXX54" s="285" t="s">
        <v>150</v>
      </c>
      <c r="BXY54" s="286" t="s">
        <v>933</v>
      </c>
      <c r="BXZ54" s="286" t="s">
        <v>969</v>
      </c>
      <c r="BYA54" s="285" t="s">
        <v>966</v>
      </c>
      <c r="BYB54" s="285" t="s">
        <v>988</v>
      </c>
      <c r="BYC54" s="294" t="s">
        <v>982</v>
      </c>
      <c r="BYD54" s="294" t="s">
        <v>987</v>
      </c>
      <c r="BYE54" s="284">
        <v>100000000</v>
      </c>
      <c r="BYF54" s="285" t="s">
        <v>150</v>
      </c>
      <c r="BYG54" s="286" t="s">
        <v>933</v>
      </c>
      <c r="BYH54" s="286" t="s">
        <v>969</v>
      </c>
      <c r="BYI54" s="285" t="s">
        <v>966</v>
      </c>
      <c r="BYJ54" s="285" t="s">
        <v>988</v>
      </c>
      <c r="BYK54" s="294" t="s">
        <v>982</v>
      </c>
      <c r="BYL54" s="294" t="s">
        <v>987</v>
      </c>
      <c r="BYM54" s="284">
        <v>100000000</v>
      </c>
      <c r="BYN54" s="285" t="s">
        <v>150</v>
      </c>
      <c r="BYO54" s="286" t="s">
        <v>933</v>
      </c>
      <c r="BYP54" s="286" t="s">
        <v>969</v>
      </c>
      <c r="BYQ54" s="285" t="s">
        <v>966</v>
      </c>
      <c r="BYR54" s="285" t="s">
        <v>988</v>
      </c>
      <c r="BYS54" s="294" t="s">
        <v>982</v>
      </c>
      <c r="BYT54" s="294" t="s">
        <v>987</v>
      </c>
      <c r="BYU54" s="284">
        <v>100000000</v>
      </c>
      <c r="BYV54" s="285" t="s">
        <v>150</v>
      </c>
      <c r="BYW54" s="286" t="s">
        <v>933</v>
      </c>
      <c r="BYX54" s="286" t="s">
        <v>969</v>
      </c>
      <c r="BYY54" s="285" t="s">
        <v>966</v>
      </c>
      <c r="BYZ54" s="285" t="s">
        <v>988</v>
      </c>
      <c r="BZA54" s="294" t="s">
        <v>982</v>
      </c>
      <c r="BZB54" s="294" t="s">
        <v>987</v>
      </c>
      <c r="BZC54" s="284">
        <v>100000000</v>
      </c>
      <c r="BZD54" s="285" t="s">
        <v>150</v>
      </c>
      <c r="BZE54" s="286" t="s">
        <v>933</v>
      </c>
      <c r="BZF54" s="286" t="s">
        <v>969</v>
      </c>
      <c r="BZG54" s="285" t="s">
        <v>966</v>
      </c>
      <c r="BZH54" s="285" t="s">
        <v>988</v>
      </c>
      <c r="BZI54" s="294" t="s">
        <v>982</v>
      </c>
      <c r="BZJ54" s="294" t="s">
        <v>987</v>
      </c>
      <c r="BZK54" s="284">
        <v>100000000</v>
      </c>
      <c r="BZL54" s="285" t="s">
        <v>150</v>
      </c>
      <c r="BZM54" s="286" t="s">
        <v>933</v>
      </c>
      <c r="BZN54" s="286" t="s">
        <v>969</v>
      </c>
      <c r="BZO54" s="285" t="s">
        <v>966</v>
      </c>
      <c r="BZP54" s="285" t="s">
        <v>988</v>
      </c>
      <c r="BZQ54" s="294" t="s">
        <v>982</v>
      </c>
      <c r="BZR54" s="294" t="s">
        <v>987</v>
      </c>
      <c r="BZS54" s="284">
        <v>100000000</v>
      </c>
      <c r="BZT54" s="285" t="s">
        <v>150</v>
      </c>
      <c r="BZU54" s="286" t="s">
        <v>933</v>
      </c>
      <c r="BZV54" s="286" t="s">
        <v>969</v>
      </c>
      <c r="BZW54" s="285" t="s">
        <v>966</v>
      </c>
      <c r="BZX54" s="285" t="s">
        <v>988</v>
      </c>
      <c r="BZY54" s="294" t="s">
        <v>982</v>
      </c>
      <c r="BZZ54" s="294" t="s">
        <v>987</v>
      </c>
      <c r="CAA54" s="284">
        <v>100000000</v>
      </c>
      <c r="CAB54" s="285" t="s">
        <v>150</v>
      </c>
      <c r="CAC54" s="286" t="s">
        <v>933</v>
      </c>
      <c r="CAD54" s="286" t="s">
        <v>969</v>
      </c>
      <c r="CAE54" s="285" t="s">
        <v>966</v>
      </c>
      <c r="CAF54" s="285" t="s">
        <v>988</v>
      </c>
      <c r="CAG54" s="294" t="s">
        <v>982</v>
      </c>
      <c r="CAH54" s="294" t="s">
        <v>987</v>
      </c>
      <c r="CAI54" s="284">
        <v>100000000</v>
      </c>
      <c r="CAJ54" s="285" t="s">
        <v>150</v>
      </c>
      <c r="CAK54" s="286" t="s">
        <v>933</v>
      </c>
      <c r="CAL54" s="286" t="s">
        <v>969</v>
      </c>
      <c r="CAM54" s="285" t="s">
        <v>966</v>
      </c>
      <c r="CAN54" s="285" t="s">
        <v>988</v>
      </c>
      <c r="CAO54" s="294" t="s">
        <v>982</v>
      </c>
      <c r="CAP54" s="294" t="s">
        <v>987</v>
      </c>
      <c r="CAQ54" s="284">
        <v>100000000</v>
      </c>
      <c r="CAR54" s="285" t="s">
        <v>150</v>
      </c>
      <c r="CAS54" s="286" t="s">
        <v>933</v>
      </c>
      <c r="CAT54" s="286" t="s">
        <v>969</v>
      </c>
      <c r="CAU54" s="285" t="s">
        <v>966</v>
      </c>
      <c r="CAV54" s="285" t="s">
        <v>988</v>
      </c>
      <c r="CAW54" s="294" t="s">
        <v>982</v>
      </c>
      <c r="CAX54" s="294" t="s">
        <v>987</v>
      </c>
      <c r="CAY54" s="284">
        <v>100000000</v>
      </c>
      <c r="CAZ54" s="285" t="s">
        <v>150</v>
      </c>
      <c r="CBA54" s="286" t="s">
        <v>933</v>
      </c>
      <c r="CBB54" s="286" t="s">
        <v>969</v>
      </c>
      <c r="CBC54" s="285" t="s">
        <v>966</v>
      </c>
      <c r="CBD54" s="285" t="s">
        <v>988</v>
      </c>
      <c r="CBE54" s="294" t="s">
        <v>982</v>
      </c>
      <c r="CBF54" s="294" t="s">
        <v>987</v>
      </c>
      <c r="CBG54" s="284">
        <v>100000000</v>
      </c>
      <c r="CBH54" s="285" t="s">
        <v>150</v>
      </c>
      <c r="CBI54" s="286" t="s">
        <v>933</v>
      </c>
      <c r="CBJ54" s="286" t="s">
        <v>969</v>
      </c>
      <c r="CBK54" s="285" t="s">
        <v>966</v>
      </c>
      <c r="CBL54" s="285" t="s">
        <v>988</v>
      </c>
      <c r="CBM54" s="294" t="s">
        <v>982</v>
      </c>
      <c r="CBN54" s="294" t="s">
        <v>987</v>
      </c>
      <c r="CBO54" s="284">
        <v>100000000</v>
      </c>
      <c r="CBP54" s="285" t="s">
        <v>150</v>
      </c>
      <c r="CBQ54" s="286" t="s">
        <v>933</v>
      </c>
      <c r="CBR54" s="286" t="s">
        <v>969</v>
      </c>
      <c r="CBS54" s="285" t="s">
        <v>966</v>
      </c>
      <c r="CBT54" s="285" t="s">
        <v>988</v>
      </c>
      <c r="CBU54" s="294" t="s">
        <v>982</v>
      </c>
      <c r="CBV54" s="294" t="s">
        <v>987</v>
      </c>
      <c r="CBW54" s="284">
        <v>100000000</v>
      </c>
      <c r="CBX54" s="285" t="s">
        <v>150</v>
      </c>
      <c r="CBY54" s="286" t="s">
        <v>933</v>
      </c>
      <c r="CBZ54" s="286" t="s">
        <v>969</v>
      </c>
      <c r="CCA54" s="285" t="s">
        <v>966</v>
      </c>
      <c r="CCB54" s="285" t="s">
        <v>988</v>
      </c>
      <c r="CCC54" s="294" t="s">
        <v>982</v>
      </c>
      <c r="CCD54" s="294" t="s">
        <v>987</v>
      </c>
      <c r="CCE54" s="284">
        <v>100000000</v>
      </c>
      <c r="CCF54" s="285" t="s">
        <v>150</v>
      </c>
      <c r="CCG54" s="286" t="s">
        <v>933</v>
      </c>
      <c r="CCH54" s="286" t="s">
        <v>969</v>
      </c>
      <c r="CCI54" s="285" t="s">
        <v>966</v>
      </c>
      <c r="CCJ54" s="285" t="s">
        <v>988</v>
      </c>
      <c r="CCK54" s="294" t="s">
        <v>982</v>
      </c>
      <c r="CCL54" s="294" t="s">
        <v>987</v>
      </c>
      <c r="CCM54" s="284">
        <v>100000000</v>
      </c>
      <c r="CCN54" s="285" t="s">
        <v>150</v>
      </c>
      <c r="CCO54" s="286" t="s">
        <v>933</v>
      </c>
      <c r="CCP54" s="286" t="s">
        <v>969</v>
      </c>
      <c r="CCQ54" s="285" t="s">
        <v>966</v>
      </c>
      <c r="CCR54" s="285" t="s">
        <v>988</v>
      </c>
      <c r="CCS54" s="294" t="s">
        <v>982</v>
      </c>
      <c r="CCT54" s="294" t="s">
        <v>987</v>
      </c>
      <c r="CCU54" s="284">
        <v>100000000</v>
      </c>
      <c r="CCV54" s="285" t="s">
        <v>150</v>
      </c>
      <c r="CCW54" s="286" t="s">
        <v>933</v>
      </c>
      <c r="CCX54" s="286" t="s">
        <v>969</v>
      </c>
      <c r="CCY54" s="285" t="s">
        <v>966</v>
      </c>
      <c r="CCZ54" s="285" t="s">
        <v>988</v>
      </c>
      <c r="CDA54" s="294" t="s">
        <v>982</v>
      </c>
      <c r="CDB54" s="294" t="s">
        <v>987</v>
      </c>
      <c r="CDC54" s="284">
        <v>100000000</v>
      </c>
      <c r="CDD54" s="285" t="s">
        <v>150</v>
      </c>
      <c r="CDE54" s="286" t="s">
        <v>933</v>
      </c>
      <c r="CDF54" s="286" t="s">
        <v>969</v>
      </c>
      <c r="CDG54" s="285" t="s">
        <v>966</v>
      </c>
      <c r="CDH54" s="285" t="s">
        <v>988</v>
      </c>
      <c r="CDI54" s="294" t="s">
        <v>982</v>
      </c>
      <c r="CDJ54" s="294" t="s">
        <v>987</v>
      </c>
      <c r="CDK54" s="284">
        <v>100000000</v>
      </c>
      <c r="CDL54" s="285" t="s">
        <v>150</v>
      </c>
      <c r="CDM54" s="286" t="s">
        <v>933</v>
      </c>
      <c r="CDN54" s="286" t="s">
        <v>969</v>
      </c>
      <c r="CDO54" s="285" t="s">
        <v>966</v>
      </c>
      <c r="CDP54" s="285" t="s">
        <v>988</v>
      </c>
      <c r="CDQ54" s="294" t="s">
        <v>982</v>
      </c>
      <c r="CDR54" s="294" t="s">
        <v>987</v>
      </c>
      <c r="CDS54" s="284">
        <v>100000000</v>
      </c>
      <c r="CDT54" s="285" t="s">
        <v>150</v>
      </c>
      <c r="CDU54" s="286" t="s">
        <v>933</v>
      </c>
      <c r="CDV54" s="286" t="s">
        <v>969</v>
      </c>
      <c r="CDW54" s="285" t="s">
        <v>966</v>
      </c>
      <c r="CDX54" s="285" t="s">
        <v>988</v>
      </c>
      <c r="CDY54" s="294" t="s">
        <v>982</v>
      </c>
      <c r="CDZ54" s="294" t="s">
        <v>987</v>
      </c>
      <c r="CEA54" s="284">
        <v>100000000</v>
      </c>
      <c r="CEB54" s="285" t="s">
        <v>150</v>
      </c>
      <c r="CEC54" s="286" t="s">
        <v>933</v>
      </c>
      <c r="CED54" s="286" t="s">
        <v>969</v>
      </c>
      <c r="CEE54" s="285" t="s">
        <v>966</v>
      </c>
      <c r="CEF54" s="285" t="s">
        <v>988</v>
      </c>
      <c r="CEG54" s="294" t="s">
        <v>982</v>
      </c>
      <c r="CEH54" s="294" t="s">
        <v>987</v>
      </c>
      <c r="CEI54" s="284">
        <v>100000000</v>
      </c>
      <c r="CEJ54" s="285" t="s">
        <v>150</v>
      </c>
      <c r="CEK54" s="286" t="s">
        <v>933</v>
      </c>
      <c r="CEL54" s="286" t="s">
        <v>969</v>
      </c>
      <c r="CEM54" s="285" t="s">
        <v>966</v>
      </c>
      <c r="CEN54" s="285" t="s">
        <v>988</v>
      </c>
      <c r="CEO54" s="294" t="s">
        <v>982</v>
      </c>
      <c r="CEP54" s="294" t="s">
        <v>987</v>
      </c>
      <c r="CEQ54" s="284">
        <v>100000000</v>
      </c>
      <c r="CER54" s="285" t="s">
        <v>150</v>
      </c>
      <c r="CES54" s="286" t="s">
        <v>933</v>
      </c>
      <c r="CET54" s="286" t="s">
        <v>969</v>
      </c>
      <c r="CEU54" s="285" t="s">
        <v>966</v>
      </c>
      <c r="CEV54" s="285" t="s">
        <v>988</v>
      </c>
      <c r="CEW54" s="294" t="s">
        <v>982</v>
      </c>
      <c r="CEX54" s="294" t="s">
        <v>987</v>
      </c>
      <c r="CEY54" s="284">
        <v>100000000</v>
      </c>
      <c r="CEZ54" s="285" t="s">
        <v>150</v>
      </c>
      <c r="CFA54" s="286" t="s">
        <v>933</v>
      </c>
      <c r="CFB54" s="286" t="s">
        <v>969</v>
      </c>
      <c r="CFC54" s="285" t="s">
        <v>966</v>
      </c>
      <c r="CFD54" s="285" t="s">
        <v>988</v>
      </c>
      <c r="CFE54" s="294" t="s">
        <v>982</v>
      </c>
      <c r="CFF54" s="294" t="s">
        <v>987</v>
      </c>
      <c r="CFG54" s="284">
        <v>100000000</v>
      </c>
      <c r="CFH54" s="285" t="s">
        <v>150</v>
      </c>
      <c r="CFI54" s="286" t="s">
        <v>933</v>
      </c>
      <c r="CFJ54" s="286" t="s">
        <v>969</v>
      </c>
      <c r="CFK54" s="285" t="s">
        <v>966</v>
      </c>
      <c r="CFL54" s="285" t="s">
        <v>988</v>
      </c>
      <c r="CFM54" s="294" t="s">
        <v>982</v>
      </c>
      <c r="CFN54" s="294" t="s">
        <v>987</v>
      </c>
      <c r="CFO54" s="284">
        <v>100000000</v>
      </c>
      <c r="CFP54" s="285" t="s">
        <v>150</v>
      </c>
      <c r="CFQ54" s="286" t="s">
        <v>933</v>
      </c>
      <c r="CFR54" s="286" t="s">
        <v>969</v>
      </c>
      <c r="CFS54" s="285" t="s">
        <v>966</v>
      </c>
      <c r="CFT54" s="285" t="s">
        <v>988</v>
      </c>
      <c r="CFU54" s="294" t="s">
        <v>982</v>
      </c>
      <c r="CFV54" s="294" t="s">
        <v>987</v>
      </c>
      <c r="CFW54" s="284">
        <v>100000000</v>
      </c>
      <c r="CFX54" s="285" t="s">
        <v>150</v>
      </c>
      <c r="CFY54" s="286" t="s">
        <v>933</v>
      </c>
      <c r="CFZ54" s="286" t="s">
        <v>969</v>
      </c>
      <c r="CGA54" s="285" t="s">
        <v>966</v>
      </c>
      <c r="CGB54" s="285" t="s">
        <v>988</v>
      </c>
      <c r="CGC54" s="294" t="s">
        <v>982</v>
      </c>
      <c r="CGD54" s="294" t="s">
        <v>987</v>
      </c>
      <c r="CGE54" s="284">
        <v>100000000</v>
      </c>
      <c r="CGF54" s="285" t="s">
        <v>150</v>
      </c>
      <c r="CGG54" s="286" t="s">
        <v>933</v>
      </c>
      <c r="CGH54" s="286" t="s">
        <v>969</v>
      </c>
      <c r="CGI54" s="285" t="s">
        <v>966</v>
      </c>
      <c r="CGJ54" s="285" t="s">
        <v>988</v>
      </c>
      <c r="CGK54" s="294" t="s">
        <v>982</v>
      </c>
      <c r="CGL54" s="294" t="s">
        <v>987</v>
      </c>
      <c r="CGM54" s="284">
        <v>100000000</v>
      </c>
      <c r="CGN54" s="285" t="s">
        <v>150</v>
      </c>
      <c r="CGO54" s="286" t="s">
        <v>933</v>
      </c>
      <c r="CGP54" s="286" t="s">
        <v>969</v>
      </c>
      <c r="CGQ54" s="285" t="s">
        <v>966</v>
      </c>
      <c r="CGR54" s="285" t="s">
        <v>988</v>
      </c>
      <c r="CGS54" s="294" t="s">
        <v>982</v>
      </c>
      <c r="CGT54" s="294" t="s">
        <v>987</v>
      </c>
      <c r="CGU54" s="284">
        <v>100000000</v>
      </c>
      <c r="CGV54" s="285" t="s">
        <v>150</v>
      </c>
      <c r="CGW54" s="286" t="s">
        <v>933</v>
      </c>
      <c r="CGX54" s="286" t="s">
        <v>969</v>
      </c>
      <c r="CGY54" s="285" t="s">
        <v>966</v>
      </c>
      <c r="CGZ54" s="285" t="s">
        <v>988</v>
      </c>
      <c r="CHA54" s="294" t="s">
        <v>982</v>
      </c>
      <c r="CHB54" s="294" t="s">
        <v>987</v>
      </c>
      <c r="CHC54" s="284">
        <v>100000000</v>
      </c>
      <c r="CHD54" s="285" t="s">
        <v>150</v>
      </c>
      <c r="CHE54" s="286" t="s">
        <v>933</v>
      </c>
      <c r="CHF54" s="286" t="s">
        <v>969</v>
      </c>
      <c r="CHG54" s="285" t="s">
        <v>966</v>
      </c>
      <c r="CHH54" s="285" t="s">
        <v>988</v>
      </c>
      <c r="CHI54" s="294" t="s">
        <v>982</v>
      </c>
      <c r="CHJ54" s="294" t="s">
        <v>987</v>
      </c>
      <c r="CHK54" s="284">
        <v>100000000</v>
      </c>
      <c r="CHL54" s="285" t="s">
        <v>150</v>
      </c>
      <c r="CHM54" s="286" t="s">
        <v>933</v>
      </c>
      <c r="CHN54" s="286" t="s">
        <v>969</v>
      </c>
      <c r="CHO54" s="285" t="s">
        <v>966</v>
      </c>
      <c r="CHP54" s="285" t="s">
        <v>988</v>
      </c>
      <c r="CHQ54" s="294" t="s">
        <v>982</v>
      </c>
      <c r="CHR54" s="294" t="s">
        <v>987</v>
      </c>
      <c r="CHS54" s="284">
        <v>100000000</v>
      </c>
      <c r="CHT54" s="285" t="s">
        <v>150</v>
      </c>
      <c r="CHU54" s="286" t="s">
        <v>933</v>
      </c>
      <c r="CHV54" s="286" t="s">
        <v>969</v>
      </c>
      <c r="CHW54" s="285" t="s">
        <v>966</v>
      </c>
      <c r="CHX54" s="285" t="s">
        <v>988</v>
      </c>
      <c r="CHY54" s="294" t="s">
        <v>982</v>
      </c>
      <c r="CHZ54" s="294" t="s">
        <v>987</v>
      </c>
      <c r="CIA54" s="284">
        <v>100000000</v>
      </c>
      <c r="CIB54" s="285" t="s">
        <v>150</v>
      </c>
      <c r="CIC54" s="286" t="s">
        <v>933</v>
      </c>
      <c r="CID54" s="286" t="s">
        <v>969</v>
      </c>
      <c r="CIE54" s="285" t="s">
        <v>966</v>
      </c>
      <c r="CIF54" s="285" t="s">
        <v>988</v>
      </c>
      <c r="CIG54" s="294" t="s">
        <v>982</v>
      </c>
      <c r="CIH54" s="294" t="s">
        <v>987</v>
      </c>
      <c r="CII54" s="284">
        <v>100000000</v>
      </c>
      <c r="CIJ54" s="285" t="s">
        <v>150</v>
      </c>
      <c r="CIK54" s="286" t="s">
        <v>933</v>
      </c>
      <c r="CIL54" s="286" t="s">
        <v>969</v>
      </c>
      <c r="CIM54" s="285" t="s">
        <v>966</v>
      </c>
      <c r="CIN54" s="285" t="s">
        <v>988</v>
      </c>
      <c r="CIO54" s="294" t="s">
        <v>982</v>
      </c>
      <c r="CIP54" s="294" t="s">
        <v>987</v>
      </c>
      <c r="CIQ54" s="284">
        <v>100000000</v>
      </c>
      <c r="CIR54" s="285" t="s">
        <v>150</v>
      </c>
      <c r="CIS54" s="286" t="s">
        <v>933</v>
      </c>
      <c r="CIT54" s="286" t="s">
        <v>969</v>
      </c>
      <c r="CIU54" s="285" t="s">
        <v>966</v>
      </c>
      <c r="CIV54" s="285" t="s">
        <v>988</v>
      </c>
      <c r="CIW54" s="294" t="s">
        <v>982</v>
      </c>
      <c r="CIX54" s="294" t="s">
        <v>987</v>
      </c>
      <c r="CIY54" s="284">
        <v>100000000</v>
      </c>
      <c r="CIZ54" s="285" t="s">
        <v>150</v>
      </c>
      <c r="CJA54" s="286" t="s">
        <v>933</v>
      </c>
      <c r="CJB54" s="286" t="s">
        <v>969</v>
      </c>
      <c r="CJC54" s="285" t="s">
        <v>966</v>
      </c>
      <c r="CJD54" s="285" t="s">
        <v>988</v>
      </c>
      <c r="CJE54" s="294" t="s">
        <v>982</v>
      </c>
      <c r="CJF54" s="294" t="s">
        <v>987</v>
      </c>
      <c r="CJG54" s="284">
        <v>100000000</v>
      </c>
      <c r="CJH54" s="285" t="s">
        <v>150</v>
      </c>
      <c r="CJI54" s="286" t="s">
        <v>933</v>
      </c>
      <c r="CJJ54" s="286" t="s">
        <v>969</v>
      </c>
      <c r="CJK54" s="285" t="s">
        <v>966</v>
      </c>
      <c r="CJL54" s="285" t="s">
        <v>988</v>
      </c>
      <c r="CJM54" s="294" t="s">
        <v>982</v>
      </c>
      <c r="CJN54" s="294" t="s">
        <v>987</v>
      </c>
      <c r="CJO54" s="284">
        <v>100000000</v>
      </c>
      <c r="CJP54" s="285" t="s">
        <v>150</v>
      </c>
      <c r="CJQ54" s="286" t="s">
        <v>933</v>
      </c>
      <c r="CJR54" s="286" t="s">
        <v>969</v>
      </c>
      <c r="CJS54" s="285" t="s">
        <v>966</v>
      </c>
      <c r="CJT54" s="285" t="s">
        <v>988</v>
      </c>
      <c r="CJU54" s="294" t="s">
        <v>982</v>
      </c>
      <c r="CJV54" s="294" t="s">
        <v>987</v>
      </c>
      <c r="CJW54" s="284">
        <v>100000000</v>
      </c>
      <c r="CJX54" s="285" t="s">
        <v>150</v>
      </c>
      <c r="CJY54" s="286" t="s">
        <v>933</v>
      </c>
      <c r="CJZ54" s="286" t="s">
        <v>969</v>
      </c>
      <c r="CKA54" s="285" t="s">
        <v>966</v>
      </c>
      <c r="CKB54" s="285" t="s">
        <v>988</v>
      </c>
      <c r="CKC54" s="294" t="s">
        <v>982</v>
      </c>
      <c r="CKD54" s="294" t="s">
        <v>987</v>
      </c>
      <c r="CKE54" s="284">
        <v>100000000</v>
      </c>
      <c r="CKF54" s="285" t="s">
        <v>150</v>
      </c>
      <c r="CKG54" s="286" t="s">
        <v>933</v>
      </c>
      <c r="CKH54" s="286" t="s">
        <v>969</v>
      </c>
      <c r="CKI54" s="285" t="s">
        <v>966</v>
      </c>
      <c r="CKJ54" s="285" t="s">
        <v>988</v>
      </c>
      <c r="CKK54" s="294" t="s">
        <v>982</v>
      </c>
      <c r="CKL54" s="294" t="s">
        <v>987</v>
      </c>
      <c r="CKM54" s="284">
        <v>100000000</v>
      </c>
      <c r="CKN54" s="285" t="s">
        <v>150</v>
      </c>
      <c r="CKO54" s="286" t="s">
        <v>933</v>
      </c>
      <c r="CKP54" s="286" t="s">
        <v>969</v>
      </c>
      <c r="CKQ54" s="285" t="s">
        <v>966</v>
      </c>
      <c r="CKR54" s="285" t="s">
        <v>988</v>
      </c>
      <c r="CKS54" s="294" t="s">
        <v>982</v>
      </c>
      <c r="CKT54" s="294" t="s">
        <v>987</v>
      </c>
      <c r="CKU54" s="284">
        <v>100000000</v>
      </c>
      <c r="CKV54" s="285" t="s">
        <v>150</v>
      </c>
      <c r="CKW54" s="286" t="s">
        <v>933</v>
      </c>
      <c r="CKX54" s="286" t="s">
        <v>969</v>
      </c>
      <c r="CKY54" s="285" t="s">
        <v>966</v>
      </c>
      <c r="CKZ54" s="285" t="s">
        <v>988</v>
      </c>
      <c r="CLA54" s="294" t="s">
        <v>982</v>
      </c>
      <c r="CLB54" s="294" t="s">
        <v>987</v>
      </c>
      <c r="CLC54" s="284">
        <v>100000000</v>
      </c>
      <c r="CLD54" s="285" t="s">
        <v>150</v>
      </c>
      <c r="CLE54" s="286" t="s">
        <v>933</v>
      </c>
      <c r="CLF54" s="286" t="s">
        <v>969</v>
      </c>
      <c r="CLG54" s="285" t="s">
        <v>966</v>
      </c>
      <c r="CLH54" s="285" t="s">
        <v>988</v>
      </c>
      <c r="CLI54" s="294" t="s">
        <v>982</v>
      </c>
      <c r="CLJ54" s="294" t="s">
        <v>987</v>
      </c>
      <c r="CLK54" s="284">
        <v>100000000</v>
      </c>
      <c r="CLL54" s="285" t="s">
        <v>150</v>
      </c>
      <c r="CLM54" s="286" t="s">
        <v>933</v>
      </c>
      <c r="CLN54" s="286" t="s">
        <v>969</v>
      </c>
      <c r="CLO54" s="285" t="s">
        <v>966</v>
      </c>
      <c r="CLP54" s="285" t="s">
        <v>988</v>
      </c>
      <c r="CLQ54" s="294" t="s">
        <v>982</v>
      </c>
      <c r="CLR54" s="294" t="s">
        <v>987</v>
      </c>
      <c r="CLS54" s="284">
        <v>100000000</v>
      </c>
      <c r="CLT54" s="285" t="s">
        <v>150</v>
      </c>
      <c r="CLU54" s="286" t="s">
        <v>933</v>
      </c>
      <c r="CLV54" s="286" t="s">
        <v>969</v>
      </c>
      <c r="CLW54" s="285" t="s">
        <v>966</v>
      </c>
      <c r="CLX54" s="285" t="s">
        <v>988</v>
      </c>
      <c r="CLY54" s="294" t="s">
        <v>982</v>
      </c>
      <c r="CLZ54" s="294" t="s">
        <v>987</v>
      </c>
      <c r="CMA54" s="284">
        <v>100000000</v>
      </c>
      <c r="CMB54" s="285" t="s">
        <v>150</v>
      </c>
      <c r="CMC54" s="286" t="s">
        <v>933</v>
      </c>
      <c r="CMD54" s="286" t="s">
        <v>969</v>
      </c>
      <c r="CME54" s="285" t="s">
        <v>966</v>
      </c>
      <c r="CMF54" s="285" t="s">
        <v>988</v>
      </c>
      <c r="CMG54" s="294" t="s">
        <v>982</v>
      </c>
      <c r="CMH54" s="294" t="s">
        <v>987</v>
      </c>
      <c r="CMI54" s="284">
        <v>100000000</v>
      </c>
      <c r="CMJ54" s="285" t="s">
        <v>150</v>
      </c>
      <c r="CMK54" s="286" t="s">
        <v>933</v>
      </c>
      <c r="CML54" s="286" t="s">
        <v>969</v>
      </c>
      <c r="CMM54" s="285" t="s">
        <v>966</v>
      </c>
      <c r="CMN54" s="285" t="s">
        <v>988</v>
      </c>
      <c r="CMO54" s="294" t="s">
        <v>982</v>
      </c>
      <c r="CMP54" s="294" t="s">
        <v>987</v>
      </c>
      <c r="CMQ54" s="284">
        <v>100000000</v>
      </c>
      <c r="CMR54" s="285" t="s">
        <v>150</v>
      </c>
      <c r="CMS54" s="286" t="s">
        <v>933</v>
      </c>
      <c r="CMT54" s="286" t="s">
        <v>969</v>
      </c>
      <c r="CMU54" s="285" t="s">
        <v>966</v>
      </c>
      <c r="CMV54" s="285" t="s">
        <v>988</v>
      </c>
      <c r="CMW54" s="294" t="s">
        <v>982</v>
      </c>
      <c r="CMX54" s="294" t="s">
        <v>987</v>
      </c>
      <c r="CMY54" s="284">
        <v>100000000</v>
      </c>
      <c r="CMZ54" s="285" t="s">
        <v>150</v>
      </c>
      <c r="CNA54" s="286" t="s">
        <v>933</v>
      </c>
      <c r="CNB54" s="286" t="s">
        <v>969</v>
      </c>
      <c r="CNC54" s="285" t="s">
        <v>966</v>
      </c>
      <c r="CND54" s="285" t="s">
        <v>988</v>
      </c>
      <c r="CNE54" s="294" t="s">
        <v>982</v>
      </c>
      <c r="CNF54" s="294" t="s">
        <v>987</v>
      </c>
      <c r="CNG54" s="284">
        <v>100000000</v>
      </c>
      <c r="CNH54" s="285" t="s">
        <v>150</v>
      </c>
      <c r="CNI54" s="286" t="s">
        <v>933</v>
      </c>
      <c r="CNJ54" s="286" t="s">
        <v>969</v>
      </c>
      <c r="CNK54" s="285" t="s">
        <v>966</v>
      </c>
      <c r="CNL54" s="285" t="s">
        <v>988</v>
      </c>
      <c r="CNM54" s="294" t="s">
        <v>982</v>
      </c>
      <c r="CNN54" s="294" t="s">
        <v>987</v>
      </c>
      <c r="CNO54" s="284">
        <v>100000000</v>
      </c>
      <c r="CNP54" s="285" t="s">
        <v>150</v>
      </c>
      <c r="CNQ54" s="286" t="s">
        <v>933</v>
      </c>
      <c r="CNR54" s="286" t="s">
        <v>969</v>
      </c>
      <c r="CNS54" s="285" t="s">
        <v>966</v>
      </c>
      <c r="CNT54" s="285" t="s">
        <v>988</v>
      </c>
      <c r="CNU54" s="294" t="s">
        <v>982</v>
      </c>
      <c r="CNV54" s="294" t="s">
        <v>987</v>
      </c>
      <c r="CNW54" s="284">
        <v>100000000</v>
      </c>
      <c r="CNX54" s="285" t="s">
        <v>150</v>
      </c>
      <c r="CNY54" s="286" t="s">
        <v>933</v>
      </c>
      <c r="CNZ54" s="286" t="s">
        <v>969</v>
      </c>
      <c r="COA54" s="285" t="s">
        <v>966</v>
      </c>
      <c r="COB54" s="285" t="s">
        <v>988</v>
      </c>
      <c r="COC54" s="294" t="s">
        <v>982</v>
      </c>
      <c r="COD54" s="294" t="s">
        <v>987</v>
      </c>
      <c r="COE54" s="284">
        <v>100000000</v>
      </c>
      <c r="COF54" s="285" t="s">
        <v>150</v>
      </c>
      <c r="COG54" s="286" t="s">
        <v>933</v>
      </c>
      <c r="COH54" s="286" t="s">
        <v>969</v>
      </c>
      <c r="COI54" s="285" t="s">
        <v>966</v>
      </c>
      <c r="COJ54" s="285" t="s">
        <v>988</v>
      </c>
      <c r="COK54" s="294" t="s">
        <v>982</v>
      </c>
      <c r="COL54" s="294" t="s">
        <v>987</v>
      </c>
      <c r="COM54" s="284">
        <v>100000000</v>
      </c>
      <c r="CON54" s="285" t="s">
        <v>150</v>
      </c>
      <c r="COO54" s="286" t="s">
        <v>933</v>
      </c>
      <c r="COP54" s="286" t="s">
        <v>969</v>
      </c>
      <c r="COQ54" s="285" t="s">
        <v>966</v>
      </c>
      <c r="COR54" s="285" t="s">
        <v>988</v>
      </c>
      <c r="COS54" s="294" t="s">
        <v>982</v>
      </c>
      <c r="COT54" s="294" t="s">
        <v>987</v>
      </c>
      <c r="COU54" s="284">
        <v>100000000</v>
      </c>
      <c r="COV54" s="285" t="s">
        <v>150</v>
      </c>
      <c r="COW54" s="286" t="s">
        <v>933</v>
      </c>
      <c r="COX54" s="286" t="s">
        <v>969</v>
      </c>
      <c r="COY54" s="285" t="s">
        <v>966</v>
      </c>
      <c r="COZ54" s="285" t="s">
        <v>988</v>
      </c>
      <c r="CPA54" s="294" t="s">
        <v>982</v>
      </c>
      <c r="CPB54" s="294" t="s">
        <v>987</v>
      </c>
      <c r="CPC54" s="284">
        <v>100000000</v>
      </c>
      <c r="CPD54" s="285" t="s">
        <v>150</v>
      </c>
      <c r="CPE54" s="286" t="s">
        <v>933</v>
      </c>
      <c r="CPF54" s="286" t="s">
        <v>969</v>
      </c>
      <c r="CPG54" s="285" t="s">
        <v>966</v>
      </c>
      <c r="CPH54" s="285" t="s">
        <v>988</v>
      </c>
      <c r="CPI54" s="294" t="s">
        <v>982</v>
      </c>
      <c r="CPJ54" s="294" t="s">
        <v>987</v>
      </c>
      <c r="CPK54" s="284">
        <v>100000000</v>
      </c>
      <c r="CPL54" s="285" t="s">
        <v>150</v>
      </c>
      <c r="CPM54" s="286" t="s">
        <v>933</v>
      </c>
      <c r="CPN54" s="286" t="s">
        <v>969</v>
      </c>
      <c r="CPO54" s="285" t="s">
        <v>966</v>
      </c>
      <c r="CPP54" s="285" t="s">
        <v>988</v>
      </c>
      <c r="CPQ54" s="294" t="s">
        <v>982</v>
      </c>
      <c r="CPR54" s="294" t="s">
        <v>987</v>
      </c>
      <c r="CPS54" s="284">
        <v>100000000</v>
      </c>
      <c r="CPT54" s="285" t="s">
        <v>150</v>
      </c>
      <c r="CPU54" s="286" t="s">
        <v>933</v>
      </c>
      <c r="CPV54" s="286" t="s">
        <v>969</v>
      </c>
      <c r="CPW54" s="285" t="s">
        <v>966</v>
      </c>
      <c r="CPX54" s="285" t="s">
        <v>988</v>
      </c>
      <c r="CPY54" s="294" t="s">
        <v>982</v>
      </c>
      <c r="CPZ54" s="294" t="s">
        <v>987</v>
      </c>
      <c r="CQA54" s="284">
        <v>100000000</v>
      </c>
      <c r="CQB54" s="285" t="s">
        <v>150</v>
      </c>
      <c r="CQC54" s="286" t="s">
        <v>933</v>
      </c>
      <c r="CQD54" s="286" t="s">
        <v>969</v>
      </c>
      <c r="CQE54" s="285" t="s">
        <v>966</v>
      </c>
      <c r="CQF54" s="285" t="s">
        <v>988</v>
      </c>
      <c r="CQG54" s="294" t="s">
        <v>982</v>
      </c>
      <c r="CQH54" s="294" t="s">
        <v>987</v>
      </c>
      <c r="CQI54" s="284">
        <v>100000000</v>
      </c>
      <c r="CQJ54" s="285" t="s">
        <v>150</v>
      </c>
      <c r="CQK54" s="286" t="s">
        <v>933</v>
      </c>
      <c r="CQL54" s="286" t="s">
        <v>969</v>
      </c>
      <c r="CQM54" s="285" t="s">
        <v>966</v>
      </c>
      <c r="CQN54" s="285" t="s">
        <v>988</v>
      </c>
      <c r="CQO54" s="294" t="s">
        <v>982</v>
      </c>
      <c r="CQP54" s="294" t="s">
        <v>987</v>
      </c>
      <c r="CQQ54" s="284">
        <v>100000000</v>
      </c>
      <c r="CQR54" s="285" t="s">
        <v>150</v>
      </c>
      <c r="CQS54" s="286" t="s">
        <v>933</v>
      </c>
      <c r="CQT54" s="286" t="s">
        <v>969</v>
      </c>
      <c r="CQU54" s="285" t="s">
        <v>966</v>
      </c>
      <c r="CQV54" s="285" t="s">
        <v>988</v>
      </c>
      <c r="CQW54" s="294" t="s">
        <v>982</v>
      </c>
      <c r="CQX54" s="294" t="s">
        <v>987</v>
      </c>
      <c r="CQY54" s="284">
        <v>100000000</v>
      </c>
      <c r="CQZ54" s="285" t="s">
        <v>150</v>
      </c>
      <c r="CRA54" s="286" t="s">
        <v>933</v>
      </c>
      <c r="CRB54" s="286" t="s">
        <v>969</v>
      </c>
      <c r="CRC54" s="285" t="s">
        <v>966</v>
      </c>
      <c r="CRD54" s="285" t="s">
        <v>988</v>
      </c>
      <c r="CRE54" s="294" t="s">
        <v>982</v>
      </c>
      <c r="CRF54" s="294" t="s">
        <v>987</v>
      </c>
      <c r="CRG54" s="284">
        <v>100000000</v>
      </c>
      <c r="CRH54" s="285" t="s">
        <v>150</v>
      </c>
      <c r="CRI54" s="286" t="s">
        <v>933</v>
      </c>
      <c r="CRJ54" s="286" t="s">
        <v>969</v>
      </c>
      <c r="CRK54" s="285" t="s">
        <v>966</v>
      </c>
      <c r="CRL54" s="285" t="s">
        <v>988</v>
      </c>
      <c r="CRM54" s="294" t="s">
        <v>982</v>
      </c>
      <c r="CRN54" s="294" t="s">
        <v>987</v>
      </c>
      <c r="CRO54" s="284">
        <v>100000000</v>
      </c>
      <c r="CRP54" s="285" t="s">
        <v>150</v>
      </c>
      <c r="CRQ54" s="286" t="s">
        <v>933</v>
      </c>
      <c r="CRR54" s="286" t="s">
        <v>969</v>
      </c>
      <c r="CRS54" s="285" t="s">
        <v>966</v>
      </c>
      <c r="CRT54" s="285" t="s">
        <v>988</v>
      </c>
      <c r="CRU54" s="294" t="s">
        <v>982</v>
      </c>
      <c r="CRV54" s="294" t="s">
        <v>987</v>
      </c>
      <c r="CRW54" s="284">
        <v>100000000</v>
      </c>
      <c r="CRX54" s="285" t="s">
        <v>150</v>
      </c>
      <c r="CRY54" s="286" t="s">
        <v>933</v>
      </c>
      <c r="CRZ54" s="286" t="s">
        <v>969</v>
      </c>
      <c r="CSA54" s="285" t="s">
        <v>966</v>
      </c>
      <c r="CSB54" s="285" t="s">
        <v>988</v>
      </c>
      <c r="CSC54" s="294" t="s">
        <v>982</v>
      </c>
      <c r="CSD54" s="294" t="s">
        <v>987</v>
      </c>
      <c r="CSE54" s="284">
        <v>100000000</v>
      </c>
      <c r="CSF54" s="285" t="s">
        <v>150</v>
      </c>
      <c r="CSG54" s="286" t="s">
        <v>933</v>
      </c>
      <c r="CSH54" s="286" t="s">
        <v>969</v>
      </c>
      <c r="CSI54" s="285" t="s">
        <v>966</v>
      </c>
      <c r="CSJ54" s="285" t="s">
        <v>988</v>
      </c>
      <c r="CSK54" s="294" t="s">
        <v>982</v>
      </c>
      <c r="CSL54" s="294" t="s">
        <v>987</v>
      </c>
      <c r="CSM54" s="284">
        <v>100000000</v>
      </c>
      <c r="CSN54" s="285" t="s">
        <v>150</v>
      </c>
      <c r="CSO54" s="286" t="s">
        <v>933</v>
      </c>
      <c r="CSP54" s="286" t="s">
        <v>969</v>
      </c>
      <c r="CSQ54" s="285" t="s">
        <v>966</v>
      </c>
      <c r="CSR54" s="285" t="s">
        <v>988</v>
      </c>
      <c r="CSS54" s="294" t="s">
        <v>982</v>
      </c>
      <c r="CST54" s="294" t="s">
        <v>987</v>
      </c>
      <c r="CSU54" s="284">
        <v>100000000</v>
      </c>
      <c r="CSV54" s="285" t="s">
        <v>150</v>
      </c>
      <c r="CSW54" s="286" t="s">
        <v>933</v>
      </c>
      <c r="CSX54" s="286" t="s">
        <v>969</v>
      </c>
      <c r="CSY54" s="285" t="s">
        <v>966</v>
      </c>
      <c r="CSZ54" s="285" t="s">
        <v>988</v>
      </c>
      <c r="CTA54" s="294" t="s">
        <v>982</v>
      </c>
      <c r="CTB54" s="294" t="s">
        <v>987</v>
      </c>
      <c r="CTC54" s="284">
        <v>100000000</v>
      </c>
      <c r="CTD54" s="285" t="s">
        <v>150</v>
      </c>
      <c r="CTE54" s="286" t="s">
        <v>933</v>
      </c>
      <c r="CTF54" s="286" t="s">
        <v>969</v>
      </c>
      <c r="CTG54" s="285" t="s">
        <v>966</v>
      </c>
      <c r="CTH54" s="285" t="s">
        <v>988</v>
      </c>
      <c r="CTI54" s="294" t="s">
        <v>982</v>
      </c>
      <c r="CTJ54" s="294" t="s">
        <v>987</v>
      </c>
      <c r="CTK54" s="284">
        <v>100000000</v>
      </c>
      <c r="CTL54" s="285" t="s">
        <v>150</v>
      </c>
      <c r="CTM54" s="286" t="s">
        <v>933</v>
      </c>
      <c r="CTN54" s="286" t="s">
        <v>969</v>
      </c>
      <c r="CTO54" s="285" t="s">
        <v>966</v>
      </c>
      <c r="CTP54" s="285" t="s">
        <v>988</v>
      </c>
      <c r="CTQ54" s="294" t="s">
        <v>982</v>
      </c>
      <c r="CTR54" s="294" t="s">
        <v>987</v>
      </c>
      <c r="CTS54" s="284">
        <v>100000000</v>
      </c>
      <c r="CTT54" s="285" t="s">
        <v>150</v>
      </c>
      <c r="CTU54" s="286" t="s">
        <v>933</v>
      </c>
      <c r="CTV54" s="286" t="s">
        <v>969</v>
      </c>
      <c r="CTW54" s="285" t="s">
        <v>966</v>
      </c>
      <c r="CTX54" s="285" t="s">
        <v>988</v>
      </c>
      <c r="CTY54" s="294" t="s">
        <v>982</v>
      </c>
      <c r="CTZ54" s="294" t="s">
        <v>987</v>
      </c>
      <c r="CUA54" s="284">
        <v>100000000</v>
      </c>
      <c r="CUB54" s="285" t="s">
        <v>150</v>
      </c>
      <c r="CUC54" s="286" t="s">
        <v>933</v>
      </c>
      <c r="CUD54" s="286" t="s">
        <v>969</v>
      </c>
      <c r="CUE54" s="285" t="s">
        <v>966</v>
      </c>
      <c r="CUF54" s="285" t="s">
        <v>988</v>
      </c>
      <c r="CUG54" s="294" t="s">
        <v>982</v>
      </c>
      <c r="CUH54" s="294" t="s">
        <v>987</v>
      </c>
      <c r="CUI54" s="284">
        <v>100000000</v>
      </c>
      <c r="CUJ54" s="285" t="s">
        <v>150</v>
      </c>
      <c r="CUK54" s="286" t="s">
        <v>933</v>
      </c>
      <c r="CUL54" s="286" t="s">
        <v>969</v>
      </c>
      <c r="CUM54" s="285" t="s">
        <v>966</v>
      </c>
      <c r="CUN54" s="285" t="s">
        <v>988</v>
      </c>
      <c r="CUO54" s="294" t="s">
        <v>982</v>
      </c>
      <c r="CUP54" s="294" t="s">
        <v>987</v>
      </c>
      <c r="CUQ54" s="284">
        <v>100000000</v>
      </c>
      <c r="CUR54" s="285" t="s">
        <v>150</v>
      </c>
      <c r="CUS54" s="286" t="s">
        <v>933</v>
      </c>
      <c r="CUT54" s="286" t="s">
        <v>969</v>
      </c>
      <c r="CUU54" s="285" t="s">
        <v>966</v>
      </c>
      <c r="CUV54" s="285" t="s">
        <v>988</v>
      </c>
      <c r="CUW54" s="294" t="s">
        <v>982</v>
      </c>
      <c r="CUX54" s="294" t="s">
        <v>987</v>
      </c>
      <c r="CUY54" s="284">
        <v>100000000</v>
      </c>
      <c r="CUZ54" s="285" t="s">
        <v>150</v>
      </c>
      <c r="CVA54" s="286" t="s">
        <v>933</v>
      </c>
      <c r="CVB54" s="286" t="s">
        <v>969</v>
      </c>
      <c r="CVC54" s="285" t="s">
        <v>966</v>
      </c>
      <c r="CVD54" s="285" t="s">
        <v>988</v>
      </c>
      <c r="CVE54" s="294" t="s">
        <v>982</v>
      </c>
      <c r="CVF54" s="294" t="s">
        <v>987</v>
      </c>
      <c r="CVG54" s="284">
        <v>100000000</v>
      </c>
      <c r="CVH54" s="285" t="s">
        <v>150</v>
      </c>
      <c r="CVI54" s="286" t="s">
        <v>933</v>
      </c>
      <c r="CVJ54" s="286" t="s">
        <v>969</v>
      </c>
      <c r="CVK54" s="285" t="s">
        <v>966</v>
      </c>
      <c r="CVL54" s="285" t="s">
        <v>988</v>
      </c>
      <c r="CVM54" s="294" t="s">
        <v>982</v>
      </c>
      <c r="CVN54" s="294" t="s">
        <v>987</v>
      </c>
      <c r="CVO54" s="284">
        <v>100000000</v>
      </c>
      <c r="CVP54" s="285" t="s">
        <v>150</v>
      </c>
      <c r="CVQ54" s="286" t="s">
        <v>933</v>
      </c>
      <c r="CVR54" s="286" t="s">
        <v>969</v>
      </c>
      <c r="CVS54" s="285" t="s">
        <v>966</v>
      </c>
      <c r="CVT54" s="285" t="s">
        <v>988</v>
      </c>
      <c r="CVU54" s="294" t="s">
        <v>982</v>
      </c>
      <c r="CVV54" s="294" t="s">
        <v>987</v>
      </c>
      <c r="CVW54" s="284">
        <v>100000000</v>
      </c>
      <c r="CVX54" s="285" t="s">
        <v>150</v>
      </c>
      <c r="CVY54" s="286" t="s">
        <v>933</v>
      </c>
      <c r="CVZ54" s="286" t="s">
        <v>969</v>
      </c>
      <c r="CWA54" s="285" t="s">
        <v>966</v>
      </c>
      <c r="CWB54" s="285" t="s">
        <v>988</v>
      </c>
      <c r="CWC54" s="294" t="s">
        <v>982</v>
      </c>
      <c r="CWD54" s="294" t="s">
        <v>987</v>
      </c>
      <c r="CWE54" s="284">
        <v>100000000</v>
      </c>
      <c r="CWF54" s="285" t="s">
        <v>150</v>
      </c>
      <c r="CWG54" s="286" t="s">
        <v>933</v>
      </c>
      <c r="CWH54" s="286" t="s">
        <v>969</v>
      </c>
      <c r="CWI54" s="285" t="s">
        <v>966</v>
      </c>
      <c r="CWJ54" s="285" t="s">
        <v>988</v>
      </c>
      <c r="CWK54" s="294" t="s">
        <v>982</v>
      </c>
      <c r="CWL54" s="294" t="s">
        <v>987</v>
      </c>
      <c r="CWM54" s="284">
        <v>100000000</v>
      </c>
      <c r="CWN54" s="285" t="s">
        <v>150</v>
      </c>
      <c r="CWO54" s="286" t="s">
        <v>933</v>
      </c>
      <c r="CWP54" s="286" t="s">
        <v>969</v>
      </c>
      <c r="CWQ54" s="285" t="s">
        <v>966</v>
      </c>
      <c r="CWR54" s="285" t="s">
        <v>988</v>
      </c>
      <c r="CWS54" s="294" t="s">
        <v>982</v>
      </c>
      <c r="CWT54" s="294" t="s">
        <v>987</v>
      </c>
      <c r="CWU54" s="284">
        <v>100000000</v>
      </c>
      <c r="CWV54" s="285" t="s">
        <v>150</v>
      </c>
      <c r="CWW54" s="286" t="s">
        <v>933</v>
      </c>
      <c r="CWX54" s="286" t="s">
        <v>969</v>
      </c>
      <c r="CWY54" s="285" t="s">
        <v>966</v>
      </c>
      <c r="CWZ54" s="285" t="s">
        <v>988</v>
      </c>
      <c r="CXA54" s="294" t="s">
        <v>982</v>
      </c>
      <c r="CXB54" s="294" t="s">
        <v>987</v>
      </c>
      <c r="CXC54" s="284">
        <v>100000000</v>
      </c>
      <c r="CXD54" s="285" t="s">
        <v>150</v>
      </c>
      <c r="CXE54" s="286" t="s">
        <v>933</v>
      </c>
      <c r="CXF54" s="286" t="s">
        <v>969</v>
      </c>
      <c r="CXG54" s="285" t="s">
        <v>966</v>
      </c>
      <c r="CXH54" s="285" t="s">
        <v>988</v>
      </c>
      <c r="CXI54" s="294" t="s">
        <v>982</v>
      </c>
      <c r="CXJ54" s="294" t="s">
        <v>987</v>
      </c>
      <c r="CXK54" s="284">
        <v>100000000</v>
      </c>
      <c r="CXL54" s="285" t="s">
        <v>150</v>
      </c>
      <c r="CXM54" s="286" t="s">
        <v>933</v>
      </c>
      <c r="CXN54" s="286" t="s">
        <v>969</v>
      </c>
      <c r="CXO54" s="285" t="s">
        <v>966</v>
      </c>
      <c r="CXP54" s="285" t="s">
        <v>988</v>
      </c>
      <c r="CXQ54" s="294" t="s">
        <v>982</v>
      </c>
      <c r="CXR54" s="294" t="s">
        <v>987</v>
      </c>
      <c r="CXS54" s="284">
        <v>100000000</v>
      </c>
      <c r="CXT54" s="285" t="s">
        <v>150</v>
      </c>
      <c r="CXU54" s="286" t="s">
        <v>933</v>
      </c>
      <c r="CXV54" s="286" t="s">
        <v>969</v>
      </c>
      <c r="CXW54" s="285" t="s">
        <v>966</v>
      </c>
      <c r="CXX54" s="285" t="s">
        <v>988</v>
      </c>
      <c r="CXY54" s="294" t="s">
        <v>982</v>
      </c>
      <c r="CXZ54" s="294" t="s">
        <v>987</v>
      </c>
      <c r="CYA54" s="284">
        <v>100000000</v>
      </c>
      <c r="CYB54" s="285" t="s">
        <v>150</v>
      </c>
      <c r="CYC54" s="286" t="s">
        <v>933</v>
      </c>
      <c r="CYD54" s="286" t="s">
        <v>969</v>
      </c>
      <c r="CYE54" s="285" t="s">
        <v>966</v>
      </c>
      <c r="CYF54" s="285" t="s">
        <v>988</v>
      </c>
      <c r="CYG54" s="294" t="s">
        <v>982</v>
      </c>
      <c r="CYH54" s="294" t="s">
        <v>987</v>
      </c>
      <c r="CYI54" s="284">
        <v>100000000</v>
      </c>
      <c r="CYJ54" s="285" t="s">
        <v>150</v>
      </c>
      <c r="CYK54" s="286" t="s">
        <v>933</v>
      </c>
      <c r="CYL54" s="286" t="s">
        <v>969</v>
      </c>
      <c r="CYM54" s="285" t="s">
        <v>966</v>
      </c>
      <c r="CYN54" s="285" t="s">
        <v>988</v>
      </c>
      <c r="CYO54" s="294" t="s">
        <v>982</v>
      </c>
      <c r="CYP54" s="294" t="s">
        <v>987</v>
      </c>
      <c r="CYQ54" s="284">
        <v>100000000</v>
      </c>
      <c r="CYR54" s="285" t="s">
        <v>150</v>
      </c>
      <c r="CYS54" s="286" t="s">
        <v>933</v>
      </c>
      <c r="CYT54" s="286" t="s">
        <v>969</v>
      </c>
      <c r="CYU54" s="285" t="s">
        <v>966</v>
      </c>
      <c r="CYV54" s="285" t="s">
        <v>988</v>
      </c>
      <c r="CYW54" s="294" t="s">
        <v>982</v>
      </c>
      <c r="CYX54" s="294" t="s">
        <v>987</v>
      </c>
      <c r="CYY54" s="284">
        <v>100000000</v>
      </c>
      <c r="CYZ54" s="285" t="s">
        <v>150</v>
      </c>
      <c r="CZA54" s="286" t="s">
        <v>933</v>
      </c>
      <c r="CZB54" s="286" t="s">
        <v>969</v>
      </c>
      <c r="CZC54" s="285" t="s">
        <v>966</v>
      </c>
      <c r="CZD54" s="285" t="s">
        <v>988</v>
      </c>
      <c r="CZE54" s="294" t="s">
        <v>982</v>
      </c>
      <c r="CZF54" s="294" t="s">
        <v>987</v>
      </c>
      <c r="CZG54" s="284">
        <v>100000000</v>
      </c>
      <c r="CZH54" s="285" t="s">
        <v>150</v>
      </c>
      <c r="CZI54" s="286" t="s">
        <v>933</v>
      </c>
      <c r="CZJ54" s="286" t="s">
        <v>969</v>
      </c>
      <c r="CZK54" s="285" t="s">
        <v>966</v>
      </c>
      <c r="CZL54" s="285" t="s">
        <v>988</v>
      </c>
      <c r="CZM54" s="294" t="s">
        <v>982</v>
      </c>
      <c r="CZN54" s="294" t="s">
        <v>987</v>
      </c>
      <c r="CZO54" s="284">
        <v>100000000</v>
      </c>
      <c r="CZP54" s="285" t="s">
        <v>150</v>
      </c>
      <c r="CZQ54" s="286" t="s">
        <v>933</v>
      </c>
      <c r="CZR54" s="286" t="s">
        <v>969</v>
      </c>
      <c r="CZS54" s="285" t="s">
        <v>966</v>
      </c>
      <c r="CZT54" s="285" t="s">
        <v>988</v>
      </c>
      <c r="CZU54" s="294" t="s">
        <v>982</v>
      </c>
      <c r="CZV54" s="294" t="s">
        <v>987</v>
      </c>
      <c r="CZW54" s="284">
        <v>100000000</v>
      </c>
      <c r="CZX54" s="285" t="s">
        <v>150</v>
      </c>
      <c r="CZY54" s="286" t="s">
        <v>933</v>
      </c>
      <c r="CZZ54" s="286" t="s">
        <v>969</v>
      </c>
      <c r="DAA54" s="285" t="s">
        <v>966</v>
      </c>
      <c r="DAB54" s="285" t="s">
        <v>988</v>
      </c>
      <c r="DAC54" s="294" t="s">
        <v>982</v>
      </c>
      <c r="DAD54" s="294" t="s">
        <v>987</v>
      </c>
      <c r="DAE54" s="284">
        <v>100000000</v>
      </c>
      <c r="DAF54" s="285" t="s">
        <v>150</v>
      </c>
      <c r="DAG54" s="286" t="s">
        <v>933</v>
      </c>
      <c r="DAH54" s="286" t="s">
        <v>969</v>
      </c>
      <c r="DAI54" s="285" t="s">
        <v>966</v>
      </c>
      <c r="DAJ54" s="285" t="s">
        <v>988</v>
      </c>
      <c r="DAK54" s="294" t="s">
        <v>982</v>
      </c>
      <c r="DAL54" s="294" t="s">
        <v>987</v>
      </c>
      <c r="DAM54" s="284">
        <v>100000000</v>
      </c>
      <c r="DAN54" s="285" t="s">
        <v>150</v>
      </c>
      <c r="DAO54" s="286" t="s">
        <v>933</v>
      </c>
      <c r="DAP54" s="286" t="s">
        <v>969</v>
      </c>
      <c r="DAQ54" s="285" t="s">
        <v>966</v>
      </c>
      <c r="DAR54" s="285" t="s">
        <v>988</v>
      </c>
      <c r="DAS54" s="294" t="s">
        <v>982</v>
      </c>
      <c r="DAT54" s="294" t="s">
        <v>987</v>
      </c>
      <c r="DAU54" s="284">
        <v>100000000</v>
      </c>
      <c r="DAV54" s="285" t="s">
        <v>150</v>
      </c>
      <c r="DAW54" s="286" t="s">
        <v>933</v>
      </c>
      <c r="DAX54" s="286" t="s">
        <v>969</v>
      </c>
      <c r="DAY54" s="285" t="s">
        <v>966</v>
      </c>
      <c r="DAZ54" s="285" t="s">
        <v>988</v>
      </c>
      <c r="DBA54" s="294" t="s">
        <v>982</v>
      </c>
      <c r="DBB54" s="294" t="s">
        <v>987</v>
      </c>
      <c r="DBC54" s="284">
        <v>100000000</v>
      </c>
      <c r="DBD54" s="285" t="s">
        <v>150</v>
      </c>
      <c r="DBE54" s="286" t="s">
        <v>933</v>
      </c>
      <c r="DBF54" s="286" t="s">
        <v>969</v>
      </c>
      <c r="DBG54" s="285" t="s">
        <v>966</v>
      </c>
      <c r="DBH54" s="285" t="s">
        <v>988</v>
      </c>
      <c r="DBI54" s="294" t="s">
        <v>982</v>
      </c>
      <c r="DBJ54" s="294" t="s">
        <v>987</v>
      </c>
      <c r="DBK54" s="284">
        <v>100000000</v>
      </c>
      <c r="DBL54" s="285" t="s">
        <v>150</v>
      </c>
      <c r="DBM54" s="286" t="s">
        <v>933</v>
      </c>
      <c r="DBN54" s="286" t="s">
        <v>969</v>
      </c>
      <c r="DBO54" s="285" t="s">
        <v>966</v>
      </c>
      <c r="DBP54" s="285" t="s">
        <v>988</v>
      </c>
      <c r="DBQ54" s="294" t="s">
        <v>982</v>
      </c>
      <c r="DBR54" s="294" t="s">
        <v>987</v>
      </c>
      <c r="DBS54" s="284">
        <v>100000000</v>
      </c>
      <c r="DBT54" s="285" t="s">
        <v>150</v>
      </c>
      <c r="DBU54" s="286" t="s">
        <v>933</v>
      </c>
      <c r="DBV54" s="286" t="s">
        <v>969</v>
      </c>
      <c r="DBW54" s="285" t="s">
        <v>966</v>
      </c>
      <c r="DBX54" s="285" t="s">
        <v>988</v>
      </c>
      <c r="DBY54" s="294" t="s">
        <v>982</v>
      </c>
      <c r="DBZ54" s="294" t="s">
        <v>987</v>
      </c>
      <c r="DCA54" s="284">
        <v>100000000</v>
      </c>
      <c r="DCB54" s="285" t="s">
        <v>150</v>
      </c>
      <c r="DCC54" s="286" t="s">
        <v>933</v>
      </c>
      <c r="DCD54" s="286" t="s">
        <v>969</v>
      </c>
      <c r="DCE54" s="285" t="s">
        <v>966</v>
      </c>
      <c r="DCF54" s="285" t="s">
        <v>988</v>
      </c>
      <c r="DCG54" s="294" t="s">
        <v>982</v>
      </c>
      <c r="DCH54" s="294" t="s">
        <v>987</v>
      </c>
      <c r="DCI54" s="284">
        <v>100000000</v>
      </c>
      <c r="DCJ54" s="285" t="s">
        <v>150</v>
      </c>
      <c r="DCK54" s="286" t="s">
        <v>933</v>
      </c>
      <c r="DCL54" s="286" t="s">
        <v>969</v>
      </c>
      <c r="DCM54" s="285" t="s">
        <v>966</v>
      </c>
      <c r="DCN54" s="285" t="s">
        <v>988</v>
      </c>
      <c r="DCO54" s="294" t="s">
        <v>982</v>
      </c>
      <c r="DCP54" s="294" t="s">
        <v>987</v>
      </c>
      <c r="DCQ54" s="284">
        <v>100000000</v>
      </c>
      <c r="DCR54" s="285" t="s">
        <v>150</v>
      </c>
      <c r="DCS54" s="286" t="s">
        <v>933</v>
      </c>
      <c r="DCT54" s="286" t="s">
        <v>969</v>
      </c>
      <c r="DCU54" s="285" t="s">
        <v>966</v>
      </c>
      <c r="DCV54" s="285" t="s">
        <v>988</v>
      </c>
      <c r="DCW54" s="294" t="s">
        <v>982</v>
      </c>
      <c r="DCX54" s="294" t="s">
        <v>987</v>
      </c>
      <c r="DCY54" s="284">
        <v>100000000</v>
      </c>
      <c r="DCZ54" s="285" t="s">
        <v>150</v>
      </c>
      <c r="DDA54" s="286" t="s">
        <v>933</v>
      </c>
      <c r="DDB54" s="286" t="s">
        <v>969</v>
      </c>
      <c r="DDC54" s="285" t="s">
        <v>966</v>
      </c>
      <c r="DDD54" s="285" t="s">
        <v>988</v>
      </c>
      <c r="DDE54" s="294" t="s">
        <v>982</v>
      </c>
      <c r="DDF54" s="294" t="s">
        <v>987</v>
      </c>
      <c r="DDG54" s="284">
        <v>100000000</v>
      </c>
      <c r="DDH54" s="285" t="s">
        <v>150</v>
      </c>
      <c r="DDI54" s="286" t="s">
        <v>933</v>
      </c>
      <c r="DDJ54" s="286" t="s">
        <v>969</v>
      </c>
      <c r="DDK54" s="285" t="s">
        <v>966</v>
      </c>
      <c r="DDL54" s="285" t="s">
        <v>988</v>
      </c>
      <c r="DDM54" s="294" t="s">
        <v>982</v>
      </c>
      <c r="DDN54" s="294" t="s">
        <v>987</v>
      </c>
      <c r="DDO54" s="284">
        <v>100000000</v>
      </c>
      <c r="DDP54" s="285" t="s">
        <v>150</v>
      </c>
      <c r="DDQ54" s="286" t="s">
        <v>933</v>
      </c>
      <c r="DDR54" s="286" t="s">
        <v>969</v>
      </c>
      <c r="DDS54" s="285" t="s">
        <v>966</v>
      </c>
      <c r="DDT54" s="285" t="s">
        <v>988</v>
      </c>
      <c r="DDU54" s="294" t="s">
        <v>982</v>
      </c>
      <c r="DDV54" s="294" t="s">
        <v>987</v>
      </c>
      <c r="DDW54" s="284">
        <v>100000000</v>
      </c>
      <c r="DDX54" s="285" t="s">
        <v>150</v>
      </c>
      <c r="DDY54" s="286" t="s">
        <v>933</v>
      </c>
      <c r="DDZ54" s="286" t="s">
        <v>969</v>
      </c>
      <c r="DEA54" s="285" t="s">
        <v>966</v>
      </c>
      <c r="DEB54" s="285" t="s">
        <v>988</v>
      </c>
      <c r="DEC54" s="294" t="s">
        <v>982</v>
      </c>
      <c r="DED54" s="294" t="s">
        <v>987</v>
      </c>
      <c r="DEE54" s="284">
        <v>100000000</v>
      </c>
      <c r="DEF54" s="285" t="s">
        <v>150</v>
      </c>
      <c r="DEG54" s="286" t="s">
        <v>933</v>
      </c>
      <c r="DEH54" s="286" t="s">
        <v>969</v>
      </c>
      <c r="DEI54" s="285" t="s">
        <v>966</v>
      </c>
      <c r="DEJ54" s="285" t="s">
        <v>988</v>
      </c>
      <c r="DEK54" s="294" t="s">
        <v>982</v>
      </c>
      <c r="DEL54" s="294" t="s">
        <v>987</v>
      </c>
      <c r="DEM54" s="284">
        <v>100000000</v>
      </c>
      <c r="DEN54" s="285" t="s">
        <v>150</v>
      </c>
      <c r="DEO54" s="286" t="s">
        <v>933</v>
      </c>
      <c r="DEP54" s="286" t="s">
        <v>969</v>
      </c>
      <c r="DEQ54" s="285" t="s">
        <v>966</v>
      </c>
      <c r="DER54" s="285" t="s">
        <v>988</v>
      </c>
      <c r="DES54" s="294" t="s">
        <v>982</v>
      </c>
      <c r="DET54" s="294" t="s">
        <v>987</v>
      </c>
      <c r="DEU54" s="284">
        <v>100000000</v>
      </c>
      <c r="DEV54" s="285" t="s">
        <v>150</v>
      </c>
      <c r="DEW54" s="286" t="s">
        <v>933</v>
      </c>
      <c r="DEX54" s="286" t="s">
        <v>969</v>
      </c>
      <c r="DEY54" s="285" t="s">
        <v>966</v>
      </c>
      <c r="DEZ54" s="285" t="s">
        <v>988</v>
      </c>
      <c r="DFA54" s="294" t="s">
        <v>982</v>
      </c>
      <c r="DFB54" s="294" t="s">
        <v>987</v>
      </c>
      <c r="DFC54" s="284">
        <v>100000000</v>
      </c>
      <c r="DFD54" s="285" t="s">
        <v>150</v>
      </c>
      <c r="DFE54" s="286" t="s">
        <v>933</v>
      </c>
      <c r="DFF54" s="286" t="s">
        <v>969</v>
      </c>
      <c r="DFG54" s="285" t="s">
        <v>966</v>
      </c>
      <c r="DFH54" s="285" t="s">
        <v>988</v>
      </c>
      <c r="DFI54" s="294" t="s">
        <v>982</v>
      </c>
      <c r="DFJ54" s="294" t="s">
        <v>987</v>
      </c>
      <c r="DFK54" s="284">
        <v>100000000</v>
      </c>
      <c r="DFL54" s="285" t="s">
        <v>150</v>
      </c>
      <c r="DFM54" s="286" t="s">
        <v>933</v>
      </c>
      <c r="DFN54" s="286" t="s">
        <v>969</v>
      </c>
      <c r="DFO54" s="285" t="s">
        <v>966</v>
      </c>
      <c r="DFP54" s="285" t="s">
        <v>988</v>
      </c>
      <c r="DFQ54" s="294" t="s">
        <v>982</v>
      </c>
      <c r="DFR54" s="294" t="s">
        <v>987</v>
      </c>
      <c r="DFS54" s="284">
        <v>100000000</v>
      </c>
      <c r="DFT54" s="285" t="s">
        <v>150</v>
      </c>
      <c r="DFU54" s="286" t="s">
        <v>933</v>
      </c>
      <c r="DFV54" s="286" t="s">
        <v>969</v>
      </c>
      <c r="DFW54" s="285" t="s">
        <v>966</v>
      </c>
      <c r="DFX54" s="285" t="s">
        <v>988</v>
      </c>
      <c r="DFY54" s="294" t="s">
        <v>982</v>
      </c>
      <c r="DFZ54" s="294" t="s">
        <v>987</v>
      </c>
      <c r="DGA54" s="284">
        <v>100000000</v>
      </c>
      <c r="DGB54" s="285" t="s">
        <v>150</v>
      </c>
      <c r="DGC54" s="286" t="s">
        <v>933</v>
      </c>
      <c r="DGD54" s="286" t="s">
        <v>969</v>
      </c>
      <c r="DGE54" s="285" t="s">
        <v>966</v>
      </c>
      <c r="DGF54" s="285" t="s">
        <v>988</v>
      </c>
      <c r="DGG54" s="294" t="s">
        <v>982</v>
      </c>
      <c r="DGH54" s="294" t="s">
        <v>987</v>
      </c>
      <c r="DGI54" s="284">
        <v>100000000</v>
      </c>
      <c r="DGJ54" s="285" t="s">
        <v>150</v>
      </c>
      <c r="DGK54" s="286" t="s">
        <v>933</v>
      </c>
      <c r="DGL54" s="286" t="s">
        <v>969</v>
      </c>
      <c r="DGM54" s="285" t="s">
        <v>966</v>
      </c>
      <c r="DGN54" s="285" t="s">
        <v>988</v>
      </c>
      <c r="DGO54" s="294" t="s">
        <v>982</v>
      </c>
      <c r="DGP54" s="294" t="s">
        <v>987</v>
      </c>
      <c r="DGQ54" s="284">
        <v>100000000</v>
      </c>
      <c r="DGR54" s="285" t="s">
        <v>150</v>
      </c>
      <c r="DGS54" s="286" t="s">
        <v>933</v>
      </c>
      <c r="DGT54" s="286" t="s">
        <v>969</v>
      </c>
      <c r="DGU54" s="285" t="s">
        <v>966</v>
      </c>
      <c r="DGV54" s="285" t="s">
        <v>988</v>
      </c>
      <c r="DGW54" s="294" t="s">
        <v>982</v>
      </c>
      <c r="DGX54" s="294" t="s">
        <v>987</v>
      </c>
      <c r="DGY54" s="284">
        <v>100000000</v>
      </c>
      <c r="DGZ54" s="285" t="s">
        <v>150</v>
      </c>
      <c r="DHA54" s="286" t="s">
        <v>933</v>
      </c>
      <c r="DHB54" s="286" t="s">
        <v>969</v>
      </c>
      <c r="DHC54" s="285" t="s">
        <v>966</v>
      </c>
      <c r="DHD54" s="285" t="s">
        <v>988</v>
      </c>
      <c r="DHE54" s="294" t="s">
        <v>982</v>
      </c>
      <c r="DHF54" s="294" t="s">
        <v>987</v>
      </c>
      <c r="DHG54" s="284">
        <v>100000000</v>
      </c>
      <c r="DHH54" s="285" t="s">
        <v>150</v>
      </c>
      <c r="DHI54" s="286" t="s">
        <v>933</v>
      </c>
      <c r="DHJ54" s="286" t="s">
        <v>969</v>
      </c>
      <c r="DHK54" s="285" t="s">
        <v>966</v>
      </c>
      <c r="DHL54" s="285" t="s">
        <v>988</v>
      </c>
      <c r="DHM54" s="294" t="s">
        <v>982</v>
      </c>
      <c r="DHN54" s="294" t="s">
        <v>987</v>
      </c>
      <c r="DHO54" s="284">
        <v>100000000</v>
      </c>
      <c r="DHP54" s="285" t="s">
        <v>150</v>
      </c>
      <c r="DHQ54" s="286" t="s">
        <v>933</v>
      </c>
      <c r="DHR54" s="286" t="s">
        <v>969</v>
      </c>
      <c r="DHS54" s="285" t="s">
        <v>966</v>
      </c>
      <c r="DHT54" s="285" t="s">
        <v>988</v>
      </c>
      <c r="DHU54" s="294" t="s">
        <v>982</v>
      </c>
      <c r="DHV54" s="294" t="s">
        <v>987</v>
      </c>
      <c r="DHW54" s="284">
        <v>100000000</v>
      </c>
      <c r="DHX54" s="285" t="s">
        <v>150</v>
      </c>
      <c r="DHY54" s="286" t="s">
        <v>933</v>
      </c>
      <c r="DHZ54" s="286" t="s">
        <v>969</v>
      </c>
      <c r="DIA54" s="285" t="s">
        <v>966</v>
      </c>
      <c r="DIB54" s="285" t="s">
        <v>988</v>
      </c>
      <c r="DIC54" s="294" t="s">
        <v>982</v>
      </c>
      <c r="DID54" s="294" t="s">
        <v>987</v>
      </c>
      <c r="DIE54" s="284">
        <v>100000000</v>
      </c>
      <c r="DIF54" s="285" t="s">
        <v>150</v>
      </c>
      <c r="DIG54" s="286" t="s">
        <v>933</v>
      </c>
      <c r="DIH54" s="286" t="s">
        <v>969</v>
      </c>
      <c r="DII54" s="285" t="s">
        <v>966</v>
      </c>
      <c r="DIJ54" s="285" t="s">
        <v>988</v>
      </c>
      <c r="DIK54" s="294" t="s">
        <v>982</v>
      </c>
      <c r="DIL54" s="294" t="s">
        <v>987</v>
      </c>
      <c r="DIM54" s="284">
        <v>100000000</v>
      </c>
      <c r="DIN54" s="285" t="s">
        <v>150</v>
      </c>
      <c r="DIO54" s="286" t="s">
        <v>933</v>
      </c>
      <c r="DIP54" s="286" t="s">
        <v>969</v>
      </c>
      <c r="DIQ54" s="285" t="s">
        <v>966</v>
      </c>
      <c r="DIR54" s="285" t="s">
        <v>988</v>
      </c>
      <c r="DIS54" s="294" t="s">
        <v>982</v>
      </c>
      <c r="DIT54" s="294" t="s">
        <v>987</v>
      </c>
      <c r="DIU54" s="284">
        <v>100000000</v>
      </c>
      <c r="DIV54" s="285" t="s">
        <v>150</v>
      </c>
      <c r="DIW54" s="286" t="s">
        <v>933</v>
      </c>
      <c r="DIX54" s="286" t="s">
        <v>969</v>
      </c>
      <c r="DIY54" s="285" t="s">
        <v>966</v>
      </c>
      <c r="DIZ54" s="285" t="s">
        <v>988</v>
      </c>
      <c r="DJA54" s="294" t="s">
        <v>982</v>
      </c>
      <c r="DJB54" s="294" t="s">
        <v>987</v>
      </c>
      <c r="DJC54" s="284">
        <v>100000000</v>
      </c>
      <c r="DJD54" s="285" t="s">
        <v>150</v>
      </c>
      <c r="DJE54" s="286" t="s">
        <v>933</v>
      </c>
      <c r="DJF54" s="286" t="s">
        <v>969</v>
      </c>
      <c r="DJG54" s="285" t="s">
        <v>966</v>
      </c>
      <c r="DJH54" s="285" t="s">
        <v>988</v>
      </c>
      <c r="DJI54" s="294" t="s">
        <v>982</v>
      </c>
      <c r="DJJ54" s="294" t="s">
        <v>987</v>
      </c>
      <c r="DJK54" s="284">
        <v>100000000</v>
      </c>
      <c r="DJL54" s="285" t="s">
        <v>150</v>
      </c>
      <c r="DJM54" s="286" t="s">
        <v>933</v>
      </c>
      <c r="DJN54" s="286" t="s">
        <v>969</v>
      </c>
      <c r="DJO54" s="285" t="s">
        <v>966</v>
      </c>
      <c r="DJP54" s="285" t="s">
        <v>988</v>
      </c>
      <c r="DJQ54" s="294" t="s">
        <v>982</v>
      </c>
      <c r="DJR54" s="294" t="s">
        <v>987</v>
      </c>
      <c r="DJS54" s="284">
        <v>100000000</v>
      </c>
      <c r="DJT54" s="285" t="s">
        <v>150</v>
      </c>
      <c r="DJU54" s="286" t="s">
        <v>933</v>
      </c>
      <c r="DJV54" s="286" t="s">
        <v>969</v>
      </c>
      <c r="DJW54" s="285" t="s">
        <v>966</v>
      </c>
      <c r="DJX54" s="285" t="s">
        <v>988</v>
      </c>
      <c r="DJY54" s="294" t="s">
        <v>982</v>
      </c>
      <c r="DJZ54" s="294" t="s">
        <v>987</v>
      </c>
      <c r="DKA54" s="284">
        <v>100000000</v>
      </c>
      <c r="DKB54" s="285" t="s">
        <v>150</v>
      </c>
      <c r="DKC54" s="286" t="s">
        <v>933</v>
      </c>
      <c r="DKD54" s="286" t="s">
        <v>969</v>
      </c>
      <c r="DKE54" s="285" t="s">
        <v>966</v>
      </c>
      <c r="DKF54" s="285" t="s">
        <v>988</v>
      </c>
      <c r="DKG54" s="294" t="s">
        <v>982</v>
      </c>
      <c r="DKH54" s="294" t="s">
        <v>987</v>
      </c>
      <c r="DKI54" s="284">
        <v>100000000</v>
      </c>
      <c r="DKJ54" s="285" t="s">
        <v>150</v>
      </c>
      <c r="DKK54" s="286" t="s">
        <v>933</v>
      </c>
      <c r="DKL54" s="286" t="s">
        <v>969</v>
      </c>
      <c r="DKM54" s="285" t="s">
        <v>966</v>
      </c>
      <c r="DKN54" s="285" t="s">
        <v>988</v>
      </c>
      <c r="DKO54" s="294" t="s">
        <v>982</v>
      </c>
      <c r="DKP54" s="294" t="s">
        <v>987</v>
      </c>
      <c r="DKQ54" s="284">
        <v>100000000</v>
      </c>
      <c r="DKR54" s="285" t="s">
        <v>150</v>
      </c>
      <c r="DKS54" s="286" t="s">
        <v>933</v>
      </c>
      <c r="DKT54" s="286" t="s">
        <v>969</v>
      </c>
      <c r="DKU54" s="285" t="s">
        <v>966</v>
      </c>
      <c r="DKV54" s="285" t="s">
        <v>988</v>
      </c>
      <c r="DKW54" s="294" t="s">
        <v>982</v>
      </c>
      <c r="DKX54" s="294" t="s">
        <v>987</v>
      </c>
      <c r="DKY54" s="284">
        <v>100000000</v>
      </c>
      <c r="DKZ54" s="285" t="s">
        <v>150</v>
      </c>
      <c r="DLA54" s="286" t="s">
        <v>933</v>
      </c>
      <c r="DLB54" s="286" t="s">
        <v>969</v>
      </c>
      <c r="DLC54" s="285" t="s">
        <v>966</v>
      </c>
      <c r="DLD54" s="285" t="s">
        <v>988</v>
      </c>
      <c r="DLE54" s="294" t="s">
        <v>982</v>
      </c>
      <c r="DLF54" s="294" t="s">
        <v>987</v>
      </c>
      <c r="DLG54" s="284">
        <v>100000000</v>
      </c>
      <c r="DLH54" s="285" t="s">
        <v>150</v>
      </c>
      <c r="DLI54" s="286" t="s">
        <v>933</v>
      </c>
      <c r="DLJ54" s="286" t="s">
        <v>969</v>
      </c>
      <c r="DLK54" s="285" t="s">
        <v>966</v>
      </c>
      <c r="DLL54" s="285" t="s">
        <v>988</v>
      </c>
      <c r="DLM54" s="294" t="s">
        <v>982</v>
      </c>
      <c r="DLN54" s="294" t="s">
        <v>987</v>
      </c>
      <c r="DLO54" s="284">
        <v>100000000</v>
      </c>
      <c r="DLP54" s="285" t="s">
        <v>150</v>
      </c>
      <c r="DLQ54" s="286" t="s">
        <v>933</v>
      </c>
      <c r="DLR54" s="286" t="s">
        <v>969</v>
      </c>
      <c r="DLS54" s="285" t="s">
        <v>966</v>
      </c>
      <c r="DLT54" s="285" t="s">
        <v>988</v>
      </c>
      <c r="DLU54" s="294" t="s">
        <v>982</v>
      </c>
      <c r="DLV54" s="294" t="s">
        <v>987</v>
      </c>
      <c r="DLW54" s="284">
        <v>100000000</v>
      </c>
      <c r="DLX54" s="285" t="s">
        <v>150</v>
      </c>
      <c r="DLY54" s="286" t="s">
        <v>933</v>
      </c>
      <c r="DLZ54" s="286" t="s">
        <v>969</v>
      </c>
      <c r="DMA54" s="285" t="s">
        <v>966</v>
      </c>
      <c r="DMB54" s="285" t="s">
        <v>988</v>
      </c>
      <c r="DMC54" s="294" t="s">
        <v>982</v>
      </c>
      <c r="DMD54" s="294" t="s">
        <v>987</v>
      </c>
      <c r="DME54" s="284">
        <v>100000000</v>
      </c>
      <c r="DMF54" s="285" t="s">
        <v>150</v>
      </c>
      <c r="DMG54" s="286" t="s">
        <v>933</v>
      </c>
      <c r="DMH54" s="286" t="s">
        <v>969</v>
      </c>
      <c r="DMI54" s="285" t="s">
        <v>966</v>
      </c>
      <c r="DMJ54" s="285" t="s">
        <v>988</v>
      </c>
      <c r="DMK54" s="294" t="s">
        <v>982</v>
      </c>
      <c r="DML54" s="294" t="s">
        <v>987</v>
      </c>
      <c r="DMM54" s="284">
        <v>100000000</v>
      </c>
      <c r="DMN54" s="285" t="s">
        <v>150</v>
      </c>
      <c r="DMO54" s="286" t="s">
        <v>933</v>
      </c>
      <c r="DMP54" s="286" t="s">
        <v>969</v>
      </c>
      <c r="DMQ54" s="285" t="s">
        <v>966</v>
      </c>
      <c r="DMR54" s="285" t="s">
        <v>988</v>
      </c>
      <c r="DMS54" s="294" t="s">
        <v>982</v>
      </c>
      <c r="DMT54" s="294" t="s">
        <v>987</v>
      </c>
      <c r="DMU54" s="284">
        <v>100000000</v>
      </c>
      <c r="DMV54" s="285" t="s">
        <v>150</v>
      </c>
      <c r="DMW54" s="286" t="s">
        <v>933</v>
      </c>
      <c r="DMX54" s="286" t="s">
        <v>969</v>
      </c>
      <c r="DMY54" s="285" t="s">
        <v>966</v>
      </c>
      <c r="DMZ54" s="285" t="s">
        <v>988</v>
      </c>
      <c r="DNA54" s="294" t="s">
        <v>982</v>
      </c>
      <c r="DNB54" s="294" t="s">
        <v>987</v>
      </c>
      <c r="DNC54" s="284">
        <v>100000000</v>
      </c>
      <c r="DND54" s="285" t="s">
        <v>150</v>
      </c>
      <c r="DNE54" s="286" t="s">
        <v>933</v>
      </c>
      <c r="DNF54" s="286" t="s">
        <v>969</v>
      </c>
      <c r="DNG54" s="285" t="s">
        <v>966</v>
      </c>
      <c r="DNH54" s="285" t="s">
        <v>988</v>
      </c>
      <c r="DNI54" s="294" t="s">
        <v>982</v>
      </c>
      <c r="DNJ54" s="294" t="s">
        <v>987</v>
      </c>
      <c r="DNK54" s="284">
        <v>100000000</v>
      </c>
      <c r="DNL54" s="285" t="s">
        <v>150</v>
      </c>
      <c r="DNM54" s="286" t="s">
        <v>933</v>
      </c>
      <c r="DNN54" s="286" t="s">
        <v>969</v>
      </c>
      <c r="DNO54" s="285" t="s">
        <v>966</v>
      </c>
      <c r="DNP54" s="285" t="s">
        <v>988</v>
      </c>
      <c r="DNQ54" s="294" t="s">
        <v>982</v>
      </c>
      <c r="DNR54" s="294" t="s">
        <v>987</v>
      </c>
      <c r="DNS54" s="284">
        <v>100000000</v>
      </c>
      <c r="DNT54" s="285" t="s">
        <v>150</v>
      </c>
      <c r="DNU54" s="286" t="s">
        <v>933</v>
      </c>
      <c r="DNV54" s="286" t="s">
        <v>969</v>
      </c>
      <c r="DNW54" s="285" t="s">
        <v>966</v>
      </c>
      <c r="DNX54" s="285" t="s">
        <v>988</v>
      </c>
      <c r="DNY54" s="294" t="s">
        <v>982</v>
      </c>
      <c r="DNZ54" s="294" t="s">
        <v>987</v>
      </c>
      <c r="DOA54" s="284">
        <v>100000000</v>
      </c>
      <c r="DOB54" s="285" t="s">
        <v>150</v>
      </c>
      <c r="DOC54" s="286" t="s">
        <v>933</v>
      </c>
      <c r="DOD54" s="286" t="s">
        <v>969</v>
      </c>
      <c r="DOE54" s="285" t="s">
        <v>966</v>
      </c>
      <c r="DOF54" s="285" t="s">
        <v>988</v>
      </c>
      <c r="DOG54" s="294" t="s">
        <v>982</v>
      </c>
      <c r="DOH54" s="294" t="s">
        <v>987</v>
      </c>
      <c r="DOI54" s="284">
        <v>100000000</v>
      </c>
      <c r="DOJ54" s="285" t="s">
        <v>150</v>
      </c>
      <c r="DOK54" s="286" t="s">
        <v>933</v>
      </c>
      <c r="DOL54" s="286" t="s">
        <v>969</v>
      </c>
      <c r="DOM54" s="285" t="s">
        <v>966</v>
      </c>
      <c r="DON54" s="285" t="s">
        <v>988</v>
      </c>
      <c r="DOO54" s="294" t="s">
        <v>982</v>
      </c>
      <c r="DOP54" s="294" t="s">
        <v>987</v>
      </c>
      <c r="DOQ54" s="284">
        <v>100000000</v>
      </c>
      <c r="DOR54" s="285" t="s">
        <v>150</v>
      </c>
      <c r="DOS54" s="286" t="s">
        <v>933</v>
      </c>
      <c r="DOT54" s="286" t="s">
        <v>969</v>
      </c>
      <c r="DOU54" s="285" t="s">
        <v>966</v>
      </c>
      <c r="DOV54" s="285" t="s">
        <v>988</v>
      </c>
      <c r="DOW54" s="294" t="s">
        <v>982</v>
      </c>
      <c r="DOX54" s="294" t="s">
        <v>987</v>
      </c>
      <c r="DOY54" s="284">
        <v>100000000</v>
      </c>
      <c r="DOZ54" s="285" t="s">
        <v>150</v>
      </c>
      <c r="DPA54" s="286" t="s">
        <v>933</v>
      </c>
      <c r="DPB54" s="286" t="s">
        <v>969</v>
      </c>
      <c r="DPC54" s="285" t="s">
        <v>966</v>
      </c>
      <c r="DPD54" s="285" t="s">
        <v>988</v>
      </c>
      <c r="DPE54" s="294" t="s">
        <v>982</v>
      </c>
      <c r="DPF54" s="294" t="s">
        <v>987</v>
      </c>
      <c r="DPG54" s="284">
        <v>100000000</v>
      </c>
      <c r="DPH54" s="285" t="s">
        <v>150</v>
      </c>
      <c r="DPI54" s="286" t="s">
        <v>933</v>
      </c>
      <c r="DPJ54" s="286" t="s">
        <v>969</v>
      </c>
      <c r="DPK54" s="285" t="s">
        <v>966</v>
      </c>
      <c r="DPL54" s="285" t="s">
        <v>988</v>
      </c>
      <c r="DPM54" s="294" t="s">
        <v>982</v>
      </c>
      <c r="DPN54" s="294" t="s">
        <v>987</v>
      </c>
      <c r="DPO54" s="284">
        <v>100000000</v>
      </c>
      <c r="DPP54" s="285" t="s">
        <v>150</v>
      </c>
      <c r="DPQ54" s="286" t="s">
        <v>933</v>
      </c>
      <c r="DPR54" s="286" t="s">
        <v>969</v>
      </c>
      <c r="DPS54" s="285" t="s">
        <v>966</v>
      </c>
      <c r="DPT54" s="285" t="s">
        <v>988</v>
      </c>
      <c r="DPU54" s="294" t="s">
        <v>982</v>
      </c>
      <c r="DPV54" s="294" t="s">
        <v>987</v>
      </c>
      <c r="DPW54" s="284">
        <v>100000000</v>
      </c>
      <c r="DPX54" s="285" t="s">
        <v>150</v>
      </c>
      <c r="DPY54" s="286" t="s">
        <v>933</v>
      </c>
      <c r="DPZ54" s="286" t="s">
        <v>969</v>
      </c>
      <c r="DQA54" s="285" t="s">
        <v>966</v>
      </c>
      <c r="DQB54" s="285" t="s">
        <v>988</v>
      </c>
      <c r="DQC54" s="294" t="s">
        <v>982</v>
      </c>
      <c r="DQD54" s="294" t="s">
        <v>987</v>
      </c>
      <c r="DQE54" s="284">
        <v>100000000</v>
      </c>
      <c r="DQF54" s="285" t="s">
        <v>150</v>
      </c>
      <c r="DQG54" s="286" t="s">
        <v>933</v>
      </c>
      <c r="DQH54" s="286" t="s">
        <v>969</v>
      </c>
      <c r="DQI54" s="285" t="s">
        <v>966</v>
      </c>
      <c r="DQJ54" s="285" t="s">
        <v>988</v>
      </c>
      <c r="DQK54" s="294" t="s">
        <v>982</v>
      </c>
      <c r="DQL54" s="294" t="s">
        <v>987</v>
      </c>
      <c r="DQM54" s="284">
        <v>100000000</v>
      </c>
      <c r="DQN54" s="285" t="s">
        <v>150</v>
      </c>
      <c r="DQO54" s="286" t="s">
        <v>933</v>
      </c>
      <c r="DQP54" s="286" t="s">
        <v>969</v>
      </c>
      <c r="DQQ54" s="285" t="s">
        <v>966</v>
      </c>
      <c r="DQR54" s="285" t="s">
        <v>988</v>
      </c>
      <c r="DQS54" s="294" t="s">
        <v>982</v>
      </c>
      <c r="DQT54" s="294" t="s">
        <v>987</v>
      </c>
      <c r="DQU54" s="284">
        <v>100000000</v>
      </c>
      <c r="DQV54" s="285" t="s">
        <v>150</v>
      </c>
      <c r="DQW54" s="286" t="s">
        <v>933</v>
      </c>
      <c r="DQX54" s="286" t="s">
        <v>969</v>
      </c>
      <c r="DQY54" s="285" t="s">
        <v>966</v>
      </c>
      <c r="DQZ54" s="285" t="s">
        <v>988</v>
      </c>
      <c r="DRA54" s="294" t="s">
        <v>982</v>
      </c>
      <c r="DRB54" s="294" t="s">
        <v>987</v>
      </c>
      <c r="DRC54" s="284">
        <v>100000000</v>
      </c>
      <c r="DRD54" s="285" t="s">
        <v>150</v>
      </c>
      <c r="DRE54" s="286" t="s">
        <v>933</v>
      </c>
      <c r="DRF54" s="286" t="s">
        <v>969</v>
      </c>
      <c r="DRG54" s="285" t="s">
        <v>966</v>
      </c>
      <c r="DRH54" s="285" t="s">
        <v>988</v>
      </c>
      <c r="DRI54" s="294" t="s">
        <v>982</v>
      </c>
      <c r="DRJ54" s="294" t="s">
        <v>987</v>
      </c>
      <c r="DRK54" s="284">
        <v>100000000</v>
      </c>
      <c r="DRL54" s="285" t="s">
        <v>150</v>
      </c>
      <c r="DRM54" s="286" t="s">
        <v>933</v>
      </c>
      <c r="DRN54" s="286" t="s">
        <v>969</v>
      </c>
      <c r="DRO54" s="285" t="s">
        <v>966</v>
      </c>
      <c r="DRP54" s="285" t="s">
        <v>988</v>
      </c>
      <c r="DRQ54" s="294" t="s">
        <v>982</v>
      </c>
      <c r="DRR54" s="294" t="s">
        <v>987</v>
      </c>
      <c r="DRS54" s="284">
        <v>100000000</v>
      </c>
      <c r="DRT54" s="285" t="s">
        <v>150</v>
      </c>
      <c r="DRU54" s="286" t="s">
        <v>933</v>
      </c>
      <c r="DRV54" s="286" t="s">
        <v>969</v>
      </c>
      <c r="DRW54" s="285" t="s">
        <v>966</v>
      </c>
      <c r="DRX54" s="285" t="s">
        <v>988</v>
      </c>
      <c r="DRY54" s="294" t="s">
        <v>982</v>
      </c>
      <c r="DRZ54" s="294" t="s">
        <v>987</v>
      </c>
      <c r="DSA54" s="284">
        <v>100000000</v>
      </c>
      <c r="DSB54" s="285" t="s">
        <v>150</v>
      </c>
      <c r="DSC54" s="286" t="s">
        <v>933</v>
      </c>
      <c r="DSD54" s="286" t="s">
        <v>969</v>
      </c>
      <c r="DSE54" s="285" t="s">
        <v>966</v>
      </c>
      <c r="DSF54" s="285" t="s">
        <v>988</v>
      </c>
      <c r="DSG54" s="294" t="s">
        <v>982</v>
      </c>
      <c r="DSH54" s="294" t="s">
        <v>987</v>
      </c>
      <c r="DSI54" s="284">
        <v>100000000</v>
      </c>
      <c r="DSJ54" s="285" t="s">
        <v>150</v>
      </c>
      <c r="DSK54" s="286" t="s">
        <v>933</v>
      </c>
      <c r="DSL54" s="286" t="s">
        <v>969</v>
      </c>
      <c r="DSM54" s="285" t="s">
        <v>966</v>
      </c>
      <c r="DSN54" s="285" t="s">
        <v>988</v>
      </c>
      <c r="DSO54" s="294" t="s">
        <v>982</v>
      </c>
      <c r="DSP54" s="294" t="s">
        <v>987</v>
      </c>
      <c r="DSQ54" s="284">
        <v>100000000</v>
      </c>
      <c r="DSR54" s="285" t="s">
        <v>150</v>
      </c>
      <c r="DSS54" s="286" t="s">
        <v>933</v>
      </c>
      <c r="DST54" s="286" t="s">
        <v>969</v>
      </c>
      <c r="DSU54" s="285" t="s">
        <v>966</v>
      </c>
      <c r="DSV54" s="285" t="s">
        <v>988</v>
      </c>
      <c r="DSW54" s="294" t="s">
        <v>982</v>
      </c>
      <c r="DSX54" s="294" t="s">
        <v>987</v>
      </c>
      <c r="DSY54" s="284">
        <v>100000000</v>
      </c>
      <c r="DSZ54" s="285" t="s">
        <v>150</v>
      </c>
      <c r="DTA54" s="286" t="s">
        <v>933</v>
      </c>
      <c r="DTB54" s="286" t="s">
        <v>969</v>
      </c>
      <c r="DTC54" s="285" t="s">
        <v>966</v>
      </c>
      <c r="DTD54" s="285" t="s">
        <v>988</v>
      </c>
      <c r="DTE54" s="294" t="s">
        <v>982</v>
      </c>
      <c r="DTF54" s="294" t="s">
        <v>987</v>
      </c>
      <c r="DTG54" s="284">
        <v>100000000</v>
      </c>
      <c r="DTH54" s="285" t="s">
        <v>150</v>
      </c>
      <c r="DTI54" s="286" t="s">
        <v>933</v>
      </c>
      <c r="DTJ54" s="286" t="s">
        <v>969</v>
      </c>
      <c r="DTK54" s="285" t="s">
        <v>966</v>
      </c>
      <c r="DTL54" s="285" t="s">
        <v>988</v>
      </c>
      <c r="DTM54" s="294" t="s">
        <v>982</v>
      </c>
      <c r="DTN54" s="294" t="s">
        <v>987</v>
      </c>
      <c r="DTO54" s="284">
        <v>100000000</v>
      </c>
      <c r="DTP54" s="285" t="s">
        <v>150</v>
      </c>
      <c r="DTQ54" s="286" t="s">
        <v>933</v>
      </c>
      <c r="DTR54" s="286" t="s">
        <v>969</v>
      </c>
      <c r="DTS54" s="285" t="s">
        <v>966</v>
      </c>
      <c r="DTT54" s="285" t="s">
        <v>988</v>
      </c>
      <c r="DTU54" s="294" t="s">
        <v>982</v>
      </c>
      <c r="DTV54" s="294" t="s">
        <v>987</v>
      </c>
      <c r="DTW54" s="284">
        <v>100000000</v>
      </c>
      <c r="DTX54" s="285" t="s">
        <v>150</v>
      </c>
      <c r="DTY54" s="286" t="s">
        <v>933</v>
      </c>
      <c r="DTZ54" s="286" t="s">
        <v>969</v>
      </c>
      <c r="DUA54" s="285" t="s">
        <v>966</v>
      </c>
      <c r="DUB54" s="285" t="s">
        <v>988</v>
      </c>
      <c r="DUC54" s="294" t="s">
        <v>982</v>
      </c>
      <c r="DUD54" s="294" t="s">
        <v>987</v>
      </c>
      <c r="DUE54" s="284">
        <v>100000000</v>
      </c>
      <c r="DUF54" s="285" t="s">
        <v>150</v>
      </c>
      <c r="DUG54" s="286" t="s">
        <v>933</v>
      </c>
      <c r="DUH54" s="286" t="s">
        <v>969</v>
      </c>
      <c r="DUI54" s="285" t="s">
        <v>966</v>
      </c>
      <c r="DUJ54" s="285" t="s">
        <v>988</v>
      </c>
      <c r="DUK54" s="294" t="s">
        <v>982</v>
      </c>
      <c r="DUL54" s="294" t="s">
        <v>987</v>
      </c>
      <c r="DUM54" s="284">
        <v>100000000</v>
      </c>
      <c r="DUN54" s="285" t="s">
        <v>150</v>
      </c>
      <c r="DUO54" s="286" t="s">
        <v>933</v>
      </c>
      <c r="DUP54" s="286" t="s">
        <v>969</v>
      </c>
      <c r="DUQ54" s="285" t="s">
        <v>966</v>
      </c>
      <c r="DUR54" s="285" t="s">
        <v>988</v>
      </c>
      <c r="DUS54" s="294" t="s">
        <v>982</v>
      </c>
      <c r="DUT54" s="294" t="s">
        <v>987</v>
      </c>
      <c r="DUU54" s="284">
        <v>100000000</v>
      </c>
      <c r="DUV54" s="285" t="s">
        <v>150</v>
      </c>
      <c r="DUW54" s="286" t="s">
        <v>933</v>
      </c>
      <c r="DUX54" s="286" t="s">
        <v>969</v>
      </c>
      <c r="DUY54" s="285" t="s">
        <v>966</v>
      </c>
      <c r="DUZ54" s="285" t="s">
        <v>988</v>
      </c>
      <c r="DVA54" s="294" t="s">
        <v>982</v>
      </c>
      <c r="DVB54" s="294" t="s">
        <v>987</v>
      </c>
      <c r="DVC54" s="284">
        <v>100000000</v>
      </c>
      <c r="DVD54" s="285" t="s">
        <v>150</v>
      </c>
      <c r="DVE54" s="286" t="s">
        <v>933</v>
      </c>
      <c r="DVF54" s="286" t="s">
        <v>969</v>
      </c>
      <c r="DVG54" s="285" t="s">
        <v>966</v>
      </c>
      <c r="DVH54" s="285" t="s">
        <v>988</v>
      </c>
      <c r="DVI54" s="294" t="s">
        <v>982</v>
      </c>
      <c r="DVJ54" s="294" t="s">
        <v>987</v>
      </c>
      <c r="DVK54" s="284">
        <v>100000000</v>
      </c>
      <c r="DVL54" s="285" t="s">
        <v>150</v>
      </c>
      <c r="DVM54" s="286" t="s">
        <v>933</v>
      </c>
      <c r="DVN54" s="286" t="s">
        <v>969</v>
      </c>
      <c r="DVO54" s="285" t="s">
        <v>966</v>
      </c>
      <c r="DVP54" s="285" t="s">
        <v>988</v>
      </c>
      <c r="DVQ54" s="294" t="s">
        <v>982</v>
      </c>
      <c r="DVR54" s="294" t="s">
        <v>987</v>
      </c>
      <c r="DVS54" s="284">
        <v>100000000</v>
      </c>
      <c r="DVT54" s="285" t="s">
        <v>150</v>
      </c>
      <c r="DVU54" s="286" t="s">
        <v>933</v>
      </c>
      <c r="DVV54" s="286" t="s">
        <v>969</v>
      </c>
      <c r="DVW54" s="285" t="s">
        <v>966</v>
      </c>
      <c r="DVX54" s="285" t="s">
        <v>988</v>
      </c>
      <c r="DVY54" s="294" t="s">
        <v>982</v>
      </c>
      <c r="DVZ54" s="294" t="s">
        <v>987</v>
      </c>
      <c r="DWA54" s="284">
        <v>100000000</v>
      </c>
      <c r="DWB54" s="285" t="s">
        <v>150</v>
      </c>
      <c r="DWC54" s="286" t="s">
        <v>933</v>
      </c>
      <c r="DWD54" s="286" t="s">
        <v>969</v>
      </c>
      <c r="DWE54" s="285" t="s">
        <v>966</v>
      </c>
      <c r="DWF54" s="285" t="s">
        <v>988</v>
      </c>
      <c r="DWG54" s="294" t="s">
        <v>982</v>
      </c>
      <c r="DWH54" s="294" t="s">
        <v>987</v>
      </c>
      <c r="DWI54" s="284">
        <v>100000000</v>
      </c>
      <c r="DWJ54" s="285" t="s">
        <v>150</v>
      </c>
      <c r="DWK54" s="286" t="s">
        <v>933</v>
      </c>
      <c r="DWL54" s="286" t="s">
        <v>969</v>
      </c>
      <c r="DWM54" s="285" t="s">
        <v>966</v>
      </c>
      <c r="DWN54" s="285" t="s">
        <v>988</v>
      </c>
      <c r="DWO54" s="294" t="s">
        <v>982</v>
      </c>
      <c r="DWP54" s="294" t="s">
        <v>987</v>
      </c>
      <c r="DWQ54" s="284">
        <v>100000000</v>
      </c>
      <c r="DWR54" s="285" t="s">
        <v>150</v>
      </c>
      <c r="DWS54" s="286" t="s">
        <v>933</v>
      </c>
      <c r="DWT54" s="286" t="s">
        <v>969</v>
      </c>
      <c r="DWU54" s="285" t="s">
        <v>966</v>
      </c>
      <c r="DWV54" s="285" t="s">
        <v>988</v>
      </c>
      <c r="DWW54" s="294" t="s">
        <v>982</v>
      </c>
      <c r="DWX54" s="294" t="s">
        <v>987</v>
      </c>
      <c r="DWY54" s="284">
        <v>100000000</v>
      </c>
      <c r="DWZ54" s="285" t="s">
        <v>150</v>
      </c>
      <c r="DXA54" s="286" t="s">
        <v>933</v>
      </c>
      <c r="DXB54" s="286" t="s">
        <v>969</v>
      </c>
      <c r="DXC54" s="285" t="s">
        <v>966</v>
      </c>
      <c r="DXD54" s="285" t="s">
        <v>988</v>
      </c>
      <c r="DXE54" s="294" t="s">
        <v>982</v>
      </c>
      <c r="DXF54" s="294" t="s">
        <v>987</v>
      </c>
      <c r="DXG54" s="284">
        <v>100000000</v>
      </c>
      <c r="DXH54" s="285" t="s">
        <v>150</v>
      </c>
      <c r="DXI54" s="286" t="s">
        <v>933</v>
      </c>
      <c r="DXJ54" s="286" t="s">
        <v>969</v>
      </c>
      <c r="DXK54" s="285" t="s">
        <v>966</v>
      </c>
      <c r="DXL54" s="285" t="s">
        <v>988</v>
      </c>
      <c r="DXM54" s="294" t="s">
        <v>982</v>
      </c>
      <c r="DXN54" s="294" t="s">
        <v>987</v>
      </c>
      <c r="DXO54" s="284">
        <v>100000000</v>
      </c>
      <c r="DXP54" s="285" t="s">
        <v>150</v>
      </c>
      <c r="DXQ54" s="286" t="s">
        <v>933</v>
      </c>
      <c r="DXR54" s="286" t="s">
        <v>969</v>
      </c>
      <c r="DXS54" s="285" t="s">
        <v>966</v>
      </c>
      <c r="DXT54" s="285" t="s">
        <v>988</v>
      </c>
      <c r="DXU54" s="294" t="s">
        <v>982</v>
      </c>
      <c r="DXV54" s="294" t="s">
        <v>987</v>
      </c>
      <c r="DXW54" s="284">
        <v>100000000</v>
      </c>
      <c r="DXX54" s="285" t="s">
        <v>150</v>
      </c>
      <c r="DXY54" s="286" t="s">
        <v>933</v>
      </c>
      <c r="DXZ54" s="286" t="s">
        <v>969</v>
      </c>
      <c r="DYA54" s="285" t="s">
        <v>966</v>
      </c>
      <c r="DYB54" s="285" t="s">
        <v>988</v>
      </c>
      <c r="DYC54" s="294" t="s">
        <v>982</v>
      </c>
      <c r="DYD54" s="294" t="s">
        <v>987</v>
      </c>
      <c r="DYE54" s="284">
        <v>100000000</v>
      </c>
      <c r="DYF54" s="285" t="s">
        <v>150</v>
      </c>
      <c r="DYG54" s="286" t="s">
        <v>933</v>
      </c>
      <c r="DYH54" s="286" t="s">
        <v>969</v>
      </c>
      <c r="DYI54" s="285" t="s">
        <v>966</v>
      </c>
      <c r="DYJ54" s="285" t="s">
        <v>988</v>
      </c>
      <c r="DYK54" s="294" t="s">
        <v>982</v>
      </c>
      <c r="DYL54" s="294" t="s">
        <v>987</v>
      </c>
      <c r="DYM54" s="284">
        <v>100000000</v>
      </c>
      <c r="DYN54" s="285" t="s">
        <v>150</v>
      </c>
      <c r="DYO54" s="286" t="s">
        <v>933</v>
      </c>
      <c r="DYP54" s="286" t="s">
        <v>969</v>
      </c>
      <c r="DYQ54" s="285" t="s">
        <v>966</v>
      </c>
      <c r="DYR54" s="285" t="s">
        <v>988</v>
      </c>
      <c r="DYS54" s="294" t="s">
        <v>982</v>
      </c>
      <c r="DYT54" s="294" t="s">
        <v>987</v>
      </c>
      <c r="DYU54" s="284">
        <v>100000000</v>
      </c>
      <c r="DYV54" s="285" t="s">
        <v>150</v>
      </c>
      <c r="DYW54" s="286" t="s">
        <v>933</v>
      </c>
      <c r="DYX54" s="286" t="s">
        <v>969</v>
      </c>
      <c r="DYY54" s="285" t="s">
        <v>966</v>
      </c>
      <c r="DYZ54" s="285" t="s">
        <v>988</v>
      </c>
      <c r="DZA54" s="294" t="s">
        <v>982</v>
      </c>
      <c r="DZB54" s="294" t="s">
        <v>987</v>
      </c>
      <c r="DZC54" s="284">
        <v>100000000</v>
      </c>
      <c r="DZD54" s="285" t="s">
        <v>150</v>
      </c>
      <c r="DZE54" s="286" t="s">
        <v>933</v>
      </c>
      <c r="DZF54" s="286" t="s">
        <v>969</v>
      </c>
      <c r="DZG54" s="285" t="s">
        <v>966</v>
      </c>
      <c r="DZH54" s="285" t="s">
        <v>988</v>
      </c>
      <c r="DZI54" s="294" t="s">
        <v>982</v>
      </c>
      <c r="DZJ54" s="294" t="s">
        <v>987</v>
      </c>
      <c r="DZK54" s="284">
        <v>100000000</v>
      </c>
      <c r="DZL54" s="285" t="s">
        <v>150</v>
      </c>
      <c r="DZM54" s="286" t="s">
        <v>933</v>
      </c>
      <c r="DZN54" s="286" t="s">
        <v>969</v>
      </c>
      <c r="DZO54" s="285" t="s">
        <v>966</v>
      </c>
      <c r="DZP54" s="285" t="s">
        <v>988</v>
      </c>
      <c r="DZQ54" s="294" t="s">
        <v>982</v>
      </c>
      <c r="DZR54" s="294" t="s">
        <v>987</v>
      </c>
      <c r="DZS54" s="284">
        <v>100000000</v>
      </c>
      <c r="DZT54" s="285" t="s">
        <v>150</v>
      </c>
      <c r="DZU54" s="286" t="s">
        <v>933</v>
      </c>
      <c r="DZV54" s="286" t="s">
        <v>969</v>
      </c>
      <c r="DZW54" s="285" t="s">
        <v>966</v>
      </c>
      <c r="DZX54" s="285" t="s">
        <v>988</v>
      </c>
      <c r="DZY54" s="294" t="s">
        <v>982</v>
      </c>
      <c r="DZZ54" s="294" t="s">
        <v>987</v>
      </c>
      <c r="EAA54" s="284">
        <v>100000000</v>
      </c>
      <c r="EAB54" s="285" t="s">
        <v>150</v>
      </c>
      <c r="EAC54" s="286" t="s">
        <v>933</v>
      </c>
      <c r="EAD54" s="286" t="s">
        <v>969</v>
      </c>
      <c r="EAE54" s="285" t="s">
        <v>966</v>
      </c>
      <c r="EAF54" s="285" t="s">
        <v>988</v>
      </c>
      <c r="EAG54" s="294" t="s">
        <v>982</v>
      </c>
      <c r="EAH54" s="294" t="s">
        <v>987</v>
      </c>
      <c r="EAI54" s="284">
        <v>100000000</v>
      </c>
      <c r="EAJ54" s="285" t="s">
        <v>150</v>
      </c>
      <c r="EAK54" s="286" t="s">
        <v>933</v>
      </c>
      <c r="EAL54" s="286" t="s">
        <v>969</v>
      </c>
      <c r="EAM54" s="285" t="s">
        <v>966</v>
      </c>
      <c r="EAN54" s="285" t="s">
        <v>988</v>
      </c>
      <c r="EAO54" s="294" t="s">
        <v>982</v>
      </c>
      <c r="EAP54" s="294" t="s">
        <v>987</v>
      </c>
      <c r="EAQ54" s="284">
        <v>100000000</v>
      </c>
      <c r="EAR54" s="285" t="s">
        <v>150</v>
      </c>
      <c r="EAS54" s="286" t="s">
        <v>933</v>
      </c>
      <c r="EAT54" s="286" t="s">
        <v>969</v>
      </c>
      <c r="EAU54" s="285" t="s">
        <v>966</v>
      </c>
      <c r="EAV54" s="285" t="s">
        <v>988</v>
      </c>
      <c r="EAW54" s="294" t="s">
        <v>982</v>
      </c>
      <c r="EAX54" s="294" t="s">
        <v>987</v>
      </c>
      <c r="EAY54" s="284">
        <v>100000000</v>
      </c>
      <c r="EAZ54" s="285" t="s">
        <v>150</v>
      </c>
      <c r="EBA54" s="286" t="s">
        <v>933</v>
      </c>
      <c r="EBB54" s="286" t="s">
        <v>969</v>
      </c>
      <c r="EBC54" s="285" t="s">
        <v>966</v>
      </c>
      <c r="EBD54" s="285" t="s">
        <v>988</v>
      </c>
      <c r="EBE54" s="294" t="s">
        <v>982</v>
      </c>
      <c r="EBF54" s="294" t="s">
        <v>987</v>
      </c>
      <c r="EBG54" s="284">
        <v>100000000</v>
      </c>
      <c r="EBH54" s="285" t="s">
        <v>150</v>
      </c>
      <c r="EBI54" s="286" t="s">
        <v>933</v>
      </c>
      <c r="EBJ54" s="286" t="s">
        <v>969</v>
      </c>
      <c r="EBK54" s="285" t="s">
        <v>966</v>
      </c>
      <c r="EBL54" s="285" t="s">
        <v>988</v>
      </c>
      <c r="EBM54" s="294" t="s">
        <v>982</v>
      </c>
      <c r="EBN54" s="294" t="s">
        <v>987</v>
      </c>
      <c r="EBO54" s="284">
        <v>100000000</v>
      </c>
      <c r="EBP54" s="285" t="s">
        <v>150</v>
      </c>
      <c r="EBQ54" s="286" t="s">
        <v>933</v>
      </c>
      <c r="EBR54" s="286" t="s">
        <v>969</v>
      </c>
      <c r="EBS54" s="285" t="s">
        <v>966</v>
      </c>
      <c r="EBT54" s="285" t="s">
        <v>988</v>
      </c>
      <c r="EBU54" s="294" t="s">
        <v>982</v>
      </c>
      <c r="EBV54" s="294" t="s">
        <v>987</v>
      </c>
      <c r="EBW54" s="284">
        <v>100000000</v>
      </c>
      <c r="EBX54" s="285" t="s">
        <v>150</v>
      </c>
      <c r="EBY54" s="286" t="s">
        <v>933</v>
      </c>
      <c r="EBZ54" s="286" t="s">
        <v>969</v>
      </c>
      <c r="ECA54" s="285" t="s">
        <v>966</v>
      </c>
      <c r="ECB54" s="285" t="s">
        <v>988</v>
      </c>
      <c r="ECC54" s="294" t="s">
        <v>982</v>
      </c>
      <c r="ECD54" s="294" t="s">
        <v>987</v>
      </c>
      <c r="ECE54" s="284">
        <v>100000000</v>
      </c>
      <c r="ECF54" s="285" t="s">
        <v>150</v>
      </c>
      <c r="ECG54" s="286" t="s">
        <v>933</v>
      </c>
      <c r="ECH54" s="286" t="s">
        <v>969</v>
      </c>
      <c r="ECI54" s="285" t="s">
        <v>966</v>
      </c>
      <c r="ECJ54" s="285" t="s">
        <v>988</v>
      </c>
      <c r="ECK54" s="294" t="s">
        <v>982</v>
      </c>
      <c r="ECL54" s="294" t="s">
        <v>987</v>
      </c>
      <c r="ECM54" s="284">
        <v>100000000</v>
      </c>
      <c r="ECN54" s="285" t="s">
        <v>150</v>
      </c>
      <c r="ECO54" s="286" t="s">
        <v>933</v>
      </c>
      <c r="ECP54" s="286" t="s">
        <v>969</v>
      </c>
      <c r="ECQ54" s="285" t="s">
        <v>966</v>
      </c>
      <c r="ECR54" s="285" t="s">
        <v>988</v>
      </c>
      <c r="ECS54" s="294" t="s">
        <v>982</v>
      </c>
      <c r="ECT54" s="294" t="s">
        <v>987</v>
      </c>
      <c r="ECU54" s="284">
        <v>100000000</v>
      </c>
      <c r="ECV54" s="285" t="s">
        <v>150</v>
      </c>
      <c r="ECW54" s="286" t="s">
        <v>933</v>
      </c>
      <c r="ECX54" s="286" t="s">
        <v>969</v>
      </c>
      <c r="ECY54" s="285" t="s">
        <v>966</v>
      </c>
      <c r="ECZ54" s="285" t="s">
        <v>988</v>
      </c>
      <c r="EDA54" s="294" t="s">
        <v>982</v>
      </c>
      <c r="EDB54" s="294" t="s">
        <v>987</v>
      </c>
      <c r="EDC54" s="284">
        <v>100000000</v>
      </c>
      <c r="EDD54" s="285" t="s">
        <v>150</v>
      </c>
      <c r="EDE54" s="286" t="s">
        <v>933</v>
      </c>
      <c r="EDF54" s="286" t="s">
        <v>969</v>
      </c>
      <c r="EDG54" s="285" t="s">
        <v>966</v>
      </c>
      <c r="EDH54" s="285" t="s">
        <v>988</v>
      </c>
      <c r="EDI54" s="294" t="s">
        <v>982</v>
      </c>
      <c r="EDJ54" s="294" t="s">
        <v>987</v>
      </c>
      <c r="EDK54" s="284">
        <v>100000000</v>
      </c>
      <c r="EDL54" s="285" t="s">
        <v>150</v>
      </c>
      <c r="EDM54" s="286" t="s">
        <v>933</v>
      </c>
      <c r="EDN54" s="286" t="s">
        <v>969</v>
      </c>
      <c r="EDO54" s="285" t="s">
        <v>966</v>
      </c>
      <c r="EDP54" s="285" t="s">
        <v>988</v>
      </c>
      <c r="EDQ54" s="294" t="s">
        <v>982</v>
      </c>
      <c r="EDR54" s="294" t="s">
        <v>987</v>
      </c>
      <c r="EDS54" s="284">
        <v>100000000</v>
      </c>
      <c r="EDT54" s="285" t="s">
        <v>150</v>
      </c>
      <c r="EDU54" s="286" t="s">
        <v>933</v>
      </c>
      <c r="EDV54" s="286" t="s">
        <v>969</v>
      </c>
      <c r="EDW54" s="285" t="s">
        <v>966</v>
      </c>
      <c r="EDX54" s="285" t="s">
        <v>988</v>
      </c>
      <c r="EDY54" s="294" t="s">
        <v>982</v>
      </c>
      <c r="EDZ54" s="294" t="s">
        <v>987</v>
      </c>
      <c r="EEA54" s="284">
        <v>100000000</v>
      </c>
      <c r="EEB54" s="285" t="s">
        <v>150</v>
      </c>
      <c r="EEC54" s="286" t="s">
        <v>933</v>
      </c>
      <c r="EED54" s="286" t="s">
        <v>969</v>
      </c>
      <c r="EEE54" s="285" t="s">
        <v>966</v>
      </c>
      <c r="EEF54" s="285" t="s">
        <v>988</v>
      </c>
      <c r="EEG54" s="294" t="s">
        <v>982</v>
      </c>
      <c r="EEH54" s="294" t="s">
        <v>987</v>
      </c>
      <c r="EEI54" s="284">
        <v>100000000</v>
      </c>
      <c r="EEJ54" s="285" t="s">
        <v>150</v>
      </c>
      <c r="EEK54" s="286" t="s">
        <v>933</v>
      </c>
      <c r="EEL54" s="286" t="s">
        <v>969</v>
      </c>
      <c r="EEM54" s="285" t="s">
        <v>966</v>
      </c>
      <c r="EEN54" s="285" t="s">
        <v>988</v>
      </c>
      <c r="EEO54" s="294" t="s">
        <v>982</v>
      </c>
      <c r="EEP54" s="294" t="s">
        <v>987</v>
      </c>
      <c r="EEQ54" s="284">
        <v>100000000</v>
      </c>
      <c r="EER54" s="285" t="s">
        <v>150</v>
      </c>
      <c r="EES54" s="286" t="s">
        <v>933</v>
      </c>
      <c r="EET54" s="286" t="s">
        <v>969</v>
      </c>
      <c r="EEU54" s="285" t="s">
        <v>966</v>
      </c>
      <c r="EEV54" s="285" t="s">
        <v>988</v>
      </c>
      <c r="EEW54" s="294" t="s">
        <v>982</v>
      </c>
      <c r="EEX54" s="294" t="s">
        <v>987</v>
      </c>
      <c r="EEY54" s="284">
        <v>100000000</v>
      </c>
      <c r="EEZ54" s="285" t="s">
        <v>150</v>
      </c>
      <c r="EFA54" s="286" t="s">
        <v>933</v>
      </c>
      <c r="EFB54" s="286" t="s">
        <v>969</v>
      </c>
      <c r="EFC54" s="285" t="s">
        <v>966</v>
      </c>
      <c r="EFD54" s="285" t="s">
        <v>988</v>
      </c>
      <c r="EFE54" s="294" t="s">
        <v>982</v>
      </c>
      <c r="EFF54" s="294" t="s">
        <v>987</v>
      </c>
      <c r="EFG54" s="284">
        <v>100000000</v>
      </c>
      <c r="EFH54" s="285" t="s">
        <v>150</v>
      </c>
      <c r="EFI54" s="286" t="s">
        <v>933</v>
      </c>
      <c r="EFJ54" s="286" t="s">
        <v>969</v>
      </c>
      <c r="EFK54" s="285" t="s">
        <v>966</v>
      </c>
      <c r="EFL54" s="285" t="s">
        <v>988</v>
      </c>
      <c r="EFM54" s="294" t="s">
        <v>982</v>
      </c>
      <c r="EFN54" s="294" t="s">
        <v>987</v>
      </c>
      <c r="EFO54" s="284">
        <v>100000000</v>
      </c>
      <c r="EFP54" s="285" t="s">
        <v>150</v>
      </c>
      <c r="EFQ54" s="286" t="s">
        <v>933</v>
      </c>
      <c r="EFR54" s="286" t="s">
        <v>969</v>
      </c>
      <c r="EFS54" s="285" t="s">
        <v>966</v>
      </c>
      <c r="EFT54" s="285" t="s">
        <v>988</v>
      </c>
      <c r="EFU54" s="294" t="s">
        <v>982</v>
      </c>
      <c r="EFV54" s="294" t="s">
        <v>987</v>
      </c>
      <c r="EFW54" s="284">
        <v>100000000</v>
      </c>
      <c r="EFX54" s="285" t="s">
        <v>150</v>
      </c>
      <c r="EFY54" s="286" t="s">
        <v>933</v>
      </c>
      <c r="EFZ54" s="286" t="s">
        <v>969</v>
      </c>
      <c r="EGA54" s="285" t="s">
        <v>966</v>
      </c>
      <c r="EGB54" s="285" t="s">
        <v>988</v>
      </c>
      <c r="EGC54" s="294" t="s">
        <v>982</v>
      </c>
      <c r="EGD54" s="294" t="s">
        <v>987</v>
      </c>
      <c r="EGE54" s="284">
        <v>100000000</v>
      </c>
      <c r="EGF54" s="285" t="s">
        <v>150</v>
      </c>
      <c r="EGG54" s="286" t="s">
        <v>933</v>
      </c>
      <c r="EGH54" s="286" t="s">
        <v>969</v>
      </c>
      <c r="EGI54" s="285" t="s">
        <v>966</v>
      </c>
      <c r="EGJ54" s="285" t="s">
        <v>988</v>
      </c>
      <c r="EGK54" s="294" t="s">
        <v>982</v>
      </c>
      <c r="EGL54" s="294" t="s">
        <v>987</v>
      </c>
      <c r="EGM54" s="284">
        <v>100000000</v>
      </c>
      <c r="EGN54" s="285" t="s">
        <v>150</v>
      </c>
      <c r="EGO54" s="286" t="s">
        <v>933</v>
      </c>
      <c r="EGP54" s="286" t="s">
        <v>969</v>
      </c>
      <c r="EGQ54" s="285" t="s">
        <v>966</v>
      </c>
      <c r="EGR54" s="285" t="s">
        <v>988</v>
      </c>
      <c r="EGS54" s="294" t="s">
        <v>982</v>
      </c>
      <c r="EGT54" s="294" t="s">
        <v>987</v>
      </c>
      <c r="EGU54" s="284">
        <v>100000000</v>
      </c>
      <c r="EGV54" s="285" t="s">
        <v>150</v>
      </c>
      <c r="EGW54" s="286" t="s">
        <v>933</v>
      </c>
      <c r="EGX54" s="286" t="s">
        <v>969</v>
      </c>
      <c r="EGY54" s="285" t="s">
        <v>966</v>
      </c>
      <c r="EGZ54" s="285" t="s">
        <v>988</v>
      </c>
      <c r="EHA54" s="294" t="s">
        <v>982</v>
      </c>
      <c r="EHB54" s="294" t="s">
        <v>987</v>
      </c>
      <c r="EHC54" s="284">
        <v>100000000</v>
      </c>
      <c r="EHD54" s="285" t="s">
        <v>150</v>
      </c>
      <c r="EHE54" s="286" t="s">
        <v>933</v>
      </c>
      <c r="EHF54" s="286" t="s">
        <v>969</v>
      </c>
      <c r="EHG54" s="285" t="s">
        <v>966</v>
      </c>
      <c r="EHH54" s="285" t="s">
        <v>988</v>
      </c>
      <c r="EHI54" s="294" t="s">
        <v>982</v>
      </c>
      <c r="EHJ54" s="294" t="s">
        <v>987</v>
      </c>
      <c r="EHK54" s="284">
        <v>100000000</v>
      </c>
      <c r="EHL54" s="285" t="s">
        <v>150</v>
      </c>
      <c r="EHM54" s="286" t="s">
        <v>933</v>
      </c>
      <c r="EHN54" s="286" t="s">
        <v>969</v>
      </c>
      <c r="EHO54" s="285" t="s">
        <v>966</v>
      </c>
      <c r="EHP54" s="285" t="s">
        <v>988</v>
      </c>
      <c r="EHQ54" s="294" t="s">
        <v>982</v>
      </c>
      <c r="EHR54" s="294" t="s">
        <v>987</v>
      </c>
      <c r="EHS54" s="284">
        <v>100000000</v>
      </c>
      <c r="EHT54" s="285" t="s">
        <v>150</v>
      </c>
      <c r="EHU54" s="286" t="s">
        <v>933</v>
      </c>
      <c r="EHV54" s="286" t="s">
        <v>969</v>
      </c>
      <c r="EHW54" s="285" t="s">
        <v>966</v>
      </c>
      <c r="EHX54" s="285" t="s">
        <v>988</v>
      </c>
      <c r="EHY54" s="294" t="s">
        <v>982</v>
      </c>
      <c r="EHZ54" s="294" t="s">
        <v>987</v>
      </c>
      <c r="EIA54" s="284">
        <v>100000000</v>
      </c>
      <c r="EIB54" s="285" t="s">
        <v>150</v>
      </c>
      <c r="EIC54" s="286" t="s">
        <v>933</v>
      </c>
      <c r="EID54" s="286" t="s">
        <v>969</v>
      </c>
      <c r="EIE54" s="285" t="s">
        <v>966</v>
      </c>
      <c r="EIF54" s="285" t="s">
        <v>988</v>
      </c>
      <c r="EIG54" s="294" t="s">
        <v>982</v>
      </c>
      <c r="EIH54" s="294" t="s">
        <v>987</v>
      </c>
      <c r="EII54" s="284">
        <v>100000000</v>
      </c>
      <c r="EIJ54" s="285" t="s">
        <v>150</v>
      </c>
      <c r="EIK54" s="286" t="s">
        <v>933</v>
      </c>
      <c r="EIL54" s="286" t="s">
        <v>969</v>
      </c>
      <c r="EIM54" s="285" t="s">
        <v>966</v>
      </c>
      <c r="EIN54" s="285" t="s">
        <v>988</v>
      </c>
      <c r="EIO54" s="294" t="s">
        <v>982</v>
      </c>
      <c r="EIP54" s="294" t="s">
        <v>987</v>
      </c>
      <c r="EIQ54" s="284">
        <v>100000000</v>
      </c>
      <c r="EIR54" s="285" t="s">
        <v>150</v>
      </c>
      <c r="EIS54" s="286" t="s">
        <v>933</v>
      </c>
      <c r="EIT54" s="286" t="s">
        <v>969</v>
      </c>
      <c r="EIU54" s="285" t="s">
        <v>966</v>
      </c>
      <c r="EIV54" s="285" t="s">
        <v>988</v>
      </c>
      <c r="EIW54" s="294" t="s">
        <v>982</v>
      </c>
      <c r="EIX54" s="294" t="s">
        <v>987</v>
      </c>
      <c r="EIY54" s="284">
        <v>100000000</v>
      </c>
      <c r="EIZ54" s="285" t="s">
        <v>150</v>
      </c>
      <c r="EJA54" s="286" t="s">
        <v>933</v>
      </c>
      <c r="EJB54" s="286" t="s">
        <v>969</v>
      </c>
      <c r="EJC54" s="285" t="s">
        <v>966</v>
      </c>
      <c r="EJD54" s="285" t="s">
        <v>988</v>
      </c>
      <c r="EJE54" s="294" t="s">
        <v>982</v>
      </c>
      <c r="EJF54" s="294" t="s">
        <v>987</v>
      </c>
      <c r="EJG54" s="284">
        <v>100000000</v>
      </c>
      <c r="EJH54" s="285" t="s">
        <v>150</v>
      </c>
      <c r="EJI54" s="286" t="s">
        <v>933</v>
      </c>
      <c r="EJJ54" s="286" t="s">
        <v>969</v>
      </c>
      <c r="EJK54" s="285" t="s">
        <v>966</v>
      </c>
      <c r="EJL54" s="285" t="s">
        <v>988</v>
      </c>
      <c r="EJM54" s="294" t="s">
        <v>982</v>
      </c>
      <c r="EJN54" s="294" t="s">
        <v>987</v>
      </c>
      <c r="EJO54" s="284">
        <v>100000000</v>
      </c>
      <c r="EJP54" s="285" t="s">
        <v>150</v>
      </c>
      <c r="EJQ54" s="286" t="s">
        <v>933</v>
      </c>
      <c r="EJR54" s="286" t="s">
        <v>969</v>
      </c>
      <c r="EJS54" s="285" t="s">
        <v>966</v>
      </c>
      <c r="EJT54" s="285" t="s">
        <v>988</v>
      </c>
      <c r="EJU54" s="294" t="s">
        <v>982</v>
      </c>
      <c r="EJV54" s="294" t="s">
        <v>987</v>
      </c>
      <c r="EJW54" s="284">
        <v>100000000</v>
      </c>
      <c r="EJX54" s="285" t="s">
        <v>150</v>
      </c>
      <c r="EJY54" s="286" t="s">
        <v>933</v>
      </c>
      <c r="EJZ54" s="286" t="s">
        <v>969</v>
      </c>
      <c r="EKA54" s="285" t="s">
        <v>966</v>
      </c>
      <c r="EKB54" s="285" t="s">
        <v>988</v>
      </c>
      <c r="EKC54" s="294" t="s">
        <v>982</v>
      </c>
      <c r="EKD54" s="294" t="s">
        <v>987</v>
      </c>
      <c r="EKE54" s="284">
        <v>100000000</v>
      </c>
      <c r="EKF54" s="285" t="s">
        <v>150</v>
      </c>
      <c r="EKG54" s="286" t="s">
        <v>933</v>
      </c>
      <c r="EKH54" s="286" t="s">
        <v>969</v>
      </c>
      <c r="EKI54" s="285" t="s">
        <v>966</v>
      </c>
      <c r="EKJ54" s="285" t="s">
        <v>988</v>
      </c>
      <c r="EKK54" s="294" t="s">
        <v>982</v>
      </c>
      <c r="EKL54" s="294" t="s">
        <v>987</v>
      </c>
      <c r="EKM54" s="284">
        <v>100000000</v>
      </c>
      <c r="EKN54" s="285" t="s">
        <v>150</v>
      </c>
      <c r="EKO54" s="286" t="s">
        <v>933</v>
      </c>
      <c r="EKP54" s="286" t="s">
        <v>969</v>
      </c>
      <c r="EKQ54" s="285" t="s">
        <v>966</v>
      </c>
      <c r="EKR54" s="285" t="s">
        <v>988</v>
      </c>
      <c r="EKS54" s="294" t="s">
        <v>982</v>
      </c>
      <c r="EKT54" s="294" t="s">
        <v>987</v>
      </c>
      <c r="EKU54" s="284">
        <v>100000000</v>
      </c>
      <c r="EKV54" s="285" t="s">
        <v>150</v>
      </c>
      <c r="EKW54" s="286" t="s">
        <v>933</v>
      </c>
      <c r="EKX54" s="286" t="s">
        <v>969</v>
      </c>
      <c r="EKY54" s="285" t="s">
        <v>966</v>
      </c>
      <c r="EKZ54" s="285" t="s">
        <v>988</v>
      </c>
      <c r="ELA54" s="294" t="s">
        <v>982</v>
      </c>
      <c r="ELB54" s="294" t="s">
        <v>987</v>
      </c>
      <c r="ELC54" s="284">
        <v>100000000</v>
      </c>
      <c r="ELD54" s="285" t="s">
        <v>150</v>
      </c>
      <c r="ELE54" s="286" t="s">
        <v>933</v>
      </c>
      <c r="ELF54" s="286" t="s">
        <v>969</v>
      </c>
      <c r="ELG54" s="285" t="s">
        <v>966</v>
      </c>
      <c r="ELH54" s="285" t="s">
        <v>988</v>
      </c>
      <c r="ELI54" s="294" t="s">
        <v>982</v>
      </c>
      <c r="ELJ54" s="294" t="s">
        <v>987</v>
      </c>
      <c r="ELK54" s="284">
        <v>100000000</v>
      </c>
      <c r="ELL54" s="285" t="s">
        <v>150</v>
      </c>
      <c r="ELM54" s="286" t="s">
        <v>933</v>
      </c>
      <c r="ELN54" s="286" t="s">
        <v>969</v>
      </c>
      <c r="ELO54" s="285" t="s">
        <v>966</v>
      </c>
      <c r="ELP54" s="285" t="s">
        <v>988</v>
      </c>
      <c r="ELQ54" s="294" t="s">
        <v>982</v>
      </c>
      <c r="ELR54" s="294" t="s">
        <v>987</v>
      </c>
      <c r="ELS54" s="284">
        <v>100000000</v>
      </c>
      <c r="ELT54" s="285" t="s">
        <v>150</v>
      </c>
      <c r="ELU54" s="286" t="s">
        <v>933</v>
      </c>
      <c r="ELV54" s="286" t="s">
        <v>969</v>
      </c>
      <c r="ELW54" s="285" t="s">
        <v>966</v>
      </c>
      <c r="ELX54" s="285" t="s">
        <v>988</v>
      </c>
      <c r="ELY54" s="294" t="s">
        <v>982</v>
      </c>
      <c r="ELZ54" s="294" t="s">
        <v>987</v>
      </c>
      <c r="EMA54" s="284">
        <v>100000000</v>
      </c>
      <c r="EMB54" s="285" t="s">
        <v>150</v>
      </c>
      <c r="EMC54" s="286" t="s">
        <v>933</v>
      </c>
      <c r="EMD54" s="286" t="s">
        <v>969</v>
      </c>
      <c r="EME54" s="285" t="s">
        <v>966</v>
      </c>
      <c r="EMF54" s="285" t="s">
        <v>988</v>
      </c>
      <c r="EMG54" s="294" t="s">
        <v>982</v>
      </c>
      <c r="EMH54" s="294" t="s">
        <v>987</v>
      </c>
      <c r="EMI54" s="284">
        <v>100000000</v>
      </c>
      <c r="EMJ54" s="285" t="s">
        <v>150</v>
      </c>
      <c r="EMK54" s="286" t="s">
        <v>933</v>
      </c>
      <c r="EML54" s="286" t="s">
        <v>969</v>
      </c>
      <c r="EMM54" s="285" t="s">
        <v>966</v>
      </c>
      <c r="EMN54" s="285" t="s">
        <v>988</v>
      </c>
      <c r="EMO54" s="294" t="s">
        <v>982</v>
      </c>
      <c r="EMP54" s="294" t="s">
        <v>987</v>
      </c>
      <c r="EMQ54" s="284">
        <v>100000000</v>
      </c>
      <c r="EMR54" s="285" t="s">
        <v>150</v>
      </c>
      <c r="EMS54" s="286" t="s">
        <v>933</v>
      </c>
      <c r="EMT54" s="286" t="s">
        <v>969</v>
      </c>
      <c r="EMU54" s="285" t="s">
        <v>966</v>
      </c>
      <c r="EMV54" s="285" t="s">
        <v>988</v>
      </c>
      <c r="EMW54" s="294" t="s">
        <v>982</v>
      </c>
      <c r="EMX54" s="294" t="s">
        <v>987</v>
      </c>
      <c r="EMY54" s="284">
        <v>100000000</v>
      </c>
      <c r="EMZ54" s="285" t="s">
        <v>150</v>
      </c>
      <c r="ENA54" s="286" t="s">
        <v>933</v>
      </c>
      <c r="ENB54" s="286" t="s">
        <v>969</v>
      </c>
      <c r="ENC54" s="285" t="s">
        <v>966</v>
      </c>
      <c r="END54" s="285" t="s">
        <v>988</v>
      </c>
      <c r="ENE54" s="294" t="s">
        <v>982</v>
      </c>
      <c r="ENF54" s="294" t="s">
        <v>987</v>
      </c>
      <c r="ENG54" s="284">
        <v>100000000</v>
      </c>
      <c r="ENH54" s="285" t="s">
        <v>150</v>
      </c>
      <c r="ENI54" s="286" t="s">
        <v>933</v>
      </c>
      <c r="ENJ54" s="286" t="s">
        <v>969</v>
      </c>
      <c r="ENK54" s="285" t="s">
        <v>966</v>
      </c>
      <c r="ENL54" s="285" t="s">
        <v>988</v>
      </c>
      <c r="ENM54" s="294" t="s">
        <v>982</v>
      </c>
      <c r="ENN54" s="294" t="s">
        <v>987</v>
      </c>
      <c r="ENO54" s="284">
        <v>100000000</v>
      </c>
      <c r="ENP54" s="285" t="s">
        <v>150</v>
      </c>
      <c r="ENQ54" s="286" t="s">
        <v>933</v>
      </c>
      <c r="ENR54" s="286" t="s">
        <v>969</v>
      </c>
      <c r="ENS54" s="285" t="s">
        <v>966</v>
      </c>
      <c r="ENT54" s="285" t="s">
        <v>988</v>
      </c>
      <c r="ENU54" s="294" t="s">
        <v>982</v>
      </c>
      <c r="ENV54" s="294" t="s">
        <v>987</v>
      </c>
      <c r="ENW54" s="284">
        <v>100000000</v>
      </c>
      <c r="ENX54" s="285" t="s">
        <v>150</v>
      </c>
      <c r="ENY54" s="286" t="s">
        <v>933</v>
      </c>
      <c r="ENZ54" s="286" t="s">
        <v>969</v>
      </c>
      <c r="EOA54" s="285" t="s">
        <v>966</v>
      </c>
      <c r="EOB54" s="285" t="s">
        <v>988</v>
      </c>
      <c r="EOC54" s="294" t="s">
        <v>982</v>
      </c>
      <c r="EOD54" s="294" t="s">
        <v>987</v>
      </c>
      <c r="EOE54" s="284">
        <v>100000000</v>
      </c>
      <c r="EOF54" s="285" t="s">
        <v>150</v>
      </c>
      <c r="EOG54" s="286" t="s">
        <v>933</v>
      </c>
      <c r="EOH54" s="286" t="s">
        <v>969</v>
      </c>
      <c r="EOI54" s="285" t="s">
        <v>966</v>
      </c>
      <c r="EOJ54" s="285" t="s">
        <v>988</v>
      </c>
      <c r="EOK54" s="294" t="s">
        <v>982</v>
      </c>
      <c r="EOL54" s="294" t="s">
        <v>987</v>
      </c>
      <c r="EOM54" s="284">
        <v>100000000</v>
      </c>
      <c r="EON54" s="285" t="s">
        <v>150</v>
      </c>
      <c r="EOO54" s="286" t="s">
        <v>933</v>
      </c>
      <c r="EOP54" s="286" t="s">
        <v>969</v>
      </c>
      <c r="EOQ54" s="285" t="s">
        <v>966</v>
      </c>
      <c r="EOR54" s="285" t="s">
        <v>988</v>
      </c>
      <c r="EOS54" s="294" t="s">
        <v>982</v>
      </c>
      <c r="EOT54" s="294" t="s">
        <v>987</v>
      </c>
      <c r="EOU54" s="284">
        <v>100000000</v>
      </c>
      <c r="EOV54" s="285" t="s">
        <v>150</v>
      </c>
      <c r="EOW54" s="286" t="s">
        <v>933</v>
      </c>
      <c r="EOX54" s="286" t="s">
        <v>969</v>
      </c>
      <c r="EOY54" s="285" t="s">
        <v>966</v>
      </c>
      <c r="EOZ54" s="285" t="s">
        <v>988</v>
      </c>
      <c r="EPA54" s="294" t="s">
        <v>982</v>
      </c>
      <c r="EPB54" s="294" t="s">
        <v>987</v>
      </c>
      <c r="EPC54" s="284">
        <v>100000000</v>
      </c>
      <c r="EPD54" s="285" t="s">
        <v>150</v>
      </c>
      <c r="EPE54" s="286" t="s">
        <v>933</v>
      </c>
      <c r="EPF54" s="286" t="s">
        <v>969</v>
      </c>
      <c r="EPG54" s="285" t="s">
        <v>966</v>
      </c>
      <c r="EPH54" s="285" t="s">
        <v>988</v>
      </c>
      <c r="EPI54" s="294" t="s">
        <v>982</v>
      </c>
      <c r="EPJ54" s="294" t="s">
        <v>987</v>
      </c>
      <c r="EPK54" s="284">
        <v>100000000</v>
      </c>
      <c r="EPL54" s="285" t="s">
        <v>150</v>
      </c>
      <c r="EPM54" s="286" t="s">
        <v>933</v>
      </c>
      <c r="EPN54" s="286" t="s">
        <v>969</v>
      </c>
      <c r="EPO54" s="285" t="s">
        <v>966</v>
      </c>
      <c r="EPP54" s="285" t="s">
        <v>988</v>
      </c>
      <c r="EPQ54" s="294" t="s">
        <v>982</v>
      </c>
      <c r="EPR54" s="294" t="s">
        <v>987</v>
      </c>
      <c r="EPS54" s="284">
        <v>100000000</v>
      </c>
      <c r="EPT54" s="285" t="s">
        <v>150</v>
      </c>
      <c r="EPU54" s="286" t="s">
        <v>933</v>
      </c>
      <c r="EPV54" s="286" t="s">
        <v>969</v>
      </c>
      <c r="EPW54" s="285" t="s">
        <v>966</v>
      </c>
      <c r="EPX54" s="285" t="s">
        <v>988</v>
      </c>
      <c r="EPY54" s="294" t="s">
        <v>982</v>
      </c>
      <c r="EPZ54" s="294" t="s">
        <v>987</v>
      </c>
      <c r="EQA54" s="284">
        <v>100000000</v>
      </c>
      <c r="EQB54" s="285" t="s">
        <v>150</v>
      </c>
      <c r="EQC54" s="286" t="s">
        <v>933</v>
      </c>
      <c r="EQD54" s="286" t="s">
        <v>969</v>
      </c>
      <c r="EQE54" s="285" t="s">
        <v>966</v>
      </c>
      <c r="EQF54" s="285" t="s">
        <v>988</v>
      </c>
      <c r="EQG54" s="294" t="s">
        <v>982</v>
      </c>
      <c r="EQH54" s="294" t="s">
        <v>987</v>
      </c>
      <c r="EQI54" s="284">
        <v>100000000</v>
      </c>
      <c r="EQJ54" s="285" t="s">
        <v>150</v>
      </c>
      <c r="EQK54" s="286" t="s">
        <v>933</v>
      </c>
      <c r="EQL54" s="286" t="s">
        <v>969</v>
      </c>
      <c r="EQM54" s="285" t="s">
        <v>966</v>
      </c>
      <c r="EQN54" s="285" t="s">
        <v>988</v>
      </c>
      <c r="EQO54" s="294" t="s">
        <v>982</v>
      </c>
      <c r="EQP54" s="294" t="s">
        <v>987</v>
      </c>
      <c r="EQQ54" s="284">
        <v>100000000</v>
      </c>
      <c r="EQR54" s="285" t="s">
        <v>150</v>
      </c>
      <c r="EQS54" s="286" t="s">
        <v>933</v>
      </c>
      <c r="EQT54" s="286" t="s">
        <v>969</v>
      </c>
      <c r="EQU54" s="285" t="s">
        <v>966</v>
      </c>
      <c r="EQV54" s="285" t="s">
        <v>988</v>
      </c>
      <c r="EQW54" s="294" t="s">
        <v>982</v>
      </c>
      <c r="EQX54" s="294" t="s">
        <v>987</v>
      </c>
      <c r="EQY54" s="284">
        <v>100000000</v>
      </c>
      <c r="EQZ54" s="285" t="s">
        <v>150</v>
      </c>
      <c r="ERA54" s="286" t="s">
        <v>933</v>
      </c>
      <c r="ERB54" s="286" t="s">
        <v>969</v>
      </c>
      <c r="ERC54" s="285" t="s">
        <v>966</v>
      </c>
      <c r="ERD54" s="285" t="s">
        <v>988</v>
      </c>
      <c r="ERE54" s="294" t="s">
        <v>982</v>
      </c>
      <c r="ERF54" s="294" t="s">
        <v>987</v>
      </c>
      <c r="ERG54" s="284">
        <v>100000000</v>
      </c>
      <c r="ERH54" s="285" t="s">
        <v>150</v>
      </c>
      <c r="ERI54" s="286" t="s">
        <v>933</v>
      </c>
      <c r="ERJ54" s="286" t="s">
        <v>969</v>
      </c>
      <c r="ERK54" s="285" t="s">
        <v>966</v>
      </c>
      <c r="ERL54" s="285" t="s">
        <v>988</v>
      </c>
      <c r="ERM54" s="294" t="s">
        <v>982</v>
      </c>
      <c r="ERN54" s="294" t="s">
        <v>987</v>
      </c>
      <c r="ERO54" s="284">
        <v>100000000</v>
      </c>
      <c r="ERP54" s="285" t="s">
        <v>150</v>
      </c>
      <c r="ERQ54" s="286" t="s">
        <v>933</v>
      </c>
      <c r="ERR54" s="286" t="s">
        <v>969</v>
      </c>
      <c r="ERS54" s="285" t="s">
        <v>966</v>
      </c>
      <c r="ERT54" s="285" t="s">
        <v>988</v>
      </c>
      <c r="ERU54" s="294" t="s">
        <v>982</v>
      </c>
      <c r="ERV54" s="294" t="s">
        <v>987</v>
      </c>
      <c r="ERW54" s="284">
        <v>100000000</v>
      </c>
      <c r="ERX54" s="285" t="s">
        <v>150</v>
      </c>
      <c r="ERY54" s="286" t="s">
        <v>933</v>
      </c>
      <c r="ERZ54" s="286" t="s">
        <v>969</v>
      </c>
      <c r="ESA54" s="285" t="s">
        <v>966</v>
      </c>
      <c r="ESB54" s="285" t="s">
        <v>988</v>
      </c>
      <c r="ESC54" s="294" t="s">
        <v>982</v>
      </c>
      <c r="ESD54" s="294" t="s">
        <v>987</v>
      </c>
      <c r="ESE54" s="284">
        <v>100000000</v>
      </c>
      <c r="ESF54" s="285" t="s">
        <v>150</v>
      </c>
      <c r="ESG54" s="286" t="s">
        <v>933</v>
      </c>
      <c r="ESH54" s="286" t="s">
        <v>969</v>
      </c>
      <c r="ESI54" s="285" t="s">
        <v>966</v>
      </c>
      <c r="ESJ54" s="285" t="s">
        <v>988</v>
      </c>
      <c r="ESK54" s="294" t="s">
        <v>982</v>
      </c>
      <c r="ESL54" s="294" t="s">
        <v>987</v>
      </c>
      <c r="ESM54" s="284">
        <v>100000000</v>
      </c>
      <c r="ESN54" s="285" t="s">
        <v>150</v>
      </c>
      <c r="ESO54" s="286" t="s">
        <v>933</v>
      </c>
      <c r="ESP54" s="286" t="s">
        <v>969</v>
      </c>
      <c r="ESQ54" s="285" t="s">
        <v>966</v>
      </c>
      <c r="ESR54" s="285" t="s">
        <v>988</v>
      </c>
      <c r="ESS54" s="294" t="s">
        <v>982</v>
      </c>
      <c r="EST54" s="294" t="s">
        <v>987</v>
      </c>
      <c r="ESU54" s="284">
        <v>100000000</v>
      </c>
      <c r="ESV54" s="285" t="s">
        <v>150</v>
      </c>
      <c r="ESW54" s="286" t="s">
        <v>933</v>
      </c>
      <c r="ESX54" s="286" t="s">
        <v>969</v>
      </c>
      <c r="ESY54" s="285" t="s">
        <v>966</v>
      </c>
      <c r="ESZ54" s="285" t="s">
        <v>988</v>
      </c>
      <c r="ETA54" s="294" t="s">
        <v>982</v>
      </c>
      <c r="ETB54" s="294" t="s">
        <v>987</v>
      </c>
      <c r="ETC54" s="284">
        <v>100000000</v>
      </c>
      <c r="ETD54" s="285" t="s">
        <v>150</v>
      </c>
      <c r="ETE54" s="286" t="s">
        <v>933</v>
      </c>
      <c r="ETF54" s="286" t="s">
        <v>969</v>
      </c>
      <c r="ETG54" s="285" t="s">
        <v>966</v>
      </c>
      <c r="ETH54" s="285" t="s">
        <v>988</v>
      </c>
      <c r="ETI54" s="294" t="s">
        <v>982</v>
      </c>
      <c r="ETJ54" s="294" t="s">
        <v>987</v>
      </c>
      <c r="ETK54" s="284">
        <v>100000000</v>
      </c>
      <c r="ETL54" s="285" t="s">
        <v>150</v>
      </c>
      <c r="ETM54" s="286" t="s">
        <v>933</v>
      </c>
      <c r="ETN54" s="286" t="s">
        <v>969</v>
      </c>
      <c r="ETO54" s="285" t="s">
        <v>966</v>
      </c>
      <c r="ETP54" s="285" t="s">
        <v>988</v>
      </c>
      <c r="ETQ54" s="294" t="s">
        <v>982</v>
      </c>
      <c r="ETR54" s="294" t="s">
        <v>987</v>
      </c>
      <c r="ETS54" s="284">
        <v>100000000</v>
      </c>
      <c r="ETT54" s="285" t="s">
        <v>150</v>
      </c>
      <c r="ETU54" s="286" t="s">
        <v>933</v>
      </c>
      <c r="ETV54" s="286" t="s">
        <v>969</v>
      </c>
      <c r="ETW54" s="285" t="s">
        <v>966</v>
      </c>
      <c r="ETX54" s="285" t="s">
        <v>988</v>
      </c>
      <c r="ETY54" s="294" t="s">
        <v>982</v>
      </c>
      <c r="ETZ54" s="294" t="s">
        <v>987</v>
      </c>
      <c r="EUA54" s="284">
        <v>100000000</v>
      </c>
      <c r="EUB54" s="285" t="s">
        <v>150</v>
      </c>
      <c r="EUC54" s="286" t="s">
        <v>933</v>
      </c>
      <c r="EUD54" s="286" t="s">
        <v>969</v>
      </c>
      <c r="EUE54" s="285" t="s">
        <v>966</v>
      </c>
      <c r="EUF54" s="285" t="s">
        <v>988</v>
      </c>
      <c r="EUG54" s="294" t="s">
        <v>982</v>
      </c>
      <c r="EUH54" s="294" t="s">
        <v>987</v>
      </c>
      <c r="EUI54" s="284">
        <v>100000000</v>
      </c>
      <c r="EUJ54" s="285" t="s">
        <v>150</v>
      </c>
      <c r="EUK54" s="286" t="s">
        <v>933</v>
      </c>
      <c r="EUL54" s="286" t="s">
        <v>969</v>
      </c>
      <c r="EUM54" s="285" t="s">
        <v>966</v>
      </c>
      <c r="EUN54" s="285" t="s">
        <v>988</v>
      </c>
      <c r="EUO54" s="294" t="s">
        <v>982</v>
      </c>
      <c r="EUP54" s="294" t="s">
        <v>987</v>
      </c>
      <c r="EUQ54" s="284">
        <v>100000000</v>
      </c>
      <c r="EUR54" s="285" t="s">
        <v>150</v>
      </c>
      <c r="EUS54" s="286" t="s">
        <v>933</v>
      </c>
      <c r="EUT54" s="286" t="s">
        <v>969</v>
      </c>
      <c r="EUU54" s="285" t="s">
        <v>966</v>
      </c>
      <c r="EUV54" s="285" t="s">
        <v>988</v>
      </c>
      <c r="EUW54" s="294" t="s">
        <v>982</v>
      </c>
      <c r="EUX54" s="294" t="s">
        <v>987</v>
      </c>
      <c r="EUY54" s="284">
        <v>100000000</v>
      </c>
      <c r="EUZ54" s="285" t="s">
        <v>150</v>
      </c>
      <c r="EVA54" s="286" t="s">
        <v>933</v>
      </c>
      <c r="EVB54" s="286" t="s">
        <v>969</v>
      </c>
      <c r="EVC54" s="285" t="s">
        <v>966</v>
      </c>
      <c r="EVD54" s="285" t="s">
        <v>988</v>
      </c>
      <c r="EVE54" s="294" t="s">
        <v>982</v>
      </c>
      <c r="EVF54" s="294" t="s">
        <v>987</v>
      </c>
      <c r="EVG54" s="284">
        <v>100000000</v>
      </c>
      <c r="EVH54" s="285" t="s">
        <v>150</v>
      </c>
      <c r="EVI54" s="286" t="s">
        <v>933</v>
      </c>
      <c r="EVJ54" s="286" t="s">
        <v>969</v>
      </c>
      <c r="EVK54" s="285" t="s">
        <v>966</v>
      </c>
      <c r="EVL54" s="285" t="s">
        <v>988</v>
      </c>
      <c r="EVM54" s="294" t="s">
        <v>982</v>
      </c>
      <c r="EVN54" s="294" t="s">
        <v>987</v>
      </c>
      <c r="EVO54" s="284">
        <v>100000000</v>
      </c>
      <c r="EVP54" s="285" t="s">
        <v>150</v>
      </c>
      <c r="EVQ54" s="286" t="s">
        <v>933</v>
      </c>
      <c r="EVR54" s="286" t="s">
        <v>969</v>
      </c>
      <c r="EVS54" s="285" t="s">
        <v>966</v>
      </c>
      <c r="EVT54" s="285" t="s">
        <v>988</v>
      </c>
      <c r="EVU54" s="294" t="s">
        <v>982</v>
      </c>
      <c r="EVV54" s="294" t="s">
        <v>987</v>
      </c>
      <c r="EVW54" s="284">
        <v>100000000</v>
      </c>
      <c r="EVX54" s="285" t="s">
        <v>150</v>
      </c>
      <c r="EVY54" s="286" t="s">
        <v>933</v>
      </c>
      <c r="EVZ54" s="286" t="s">
        <v>969</v>
      </c>
      <c r="EWA54" s="285" t="s">
        <v>966</v>
      </c>
      <c r="EWB54" s="285" t="s">
        <v>988</v>
      </c>
      <c r="EWC54" s="294" t="s">
        <v>982</v>
      </c>
      <c r="EWD54" s="294" t="s">
        <v>987</v>
      </c>
      <c r="EWE54" s="284">
        <v>100000000</v>
      </c>
      <c r="EWF54" s="285" t="s">
        <v>150</v>
      </c>
      <c r="EWG54" s="286" t="s">
        <v>933</v>
      </c>
      <c r="EWH54" s="286" t="s">
        <v>969</v>
      </c>
      <c r="EWI54" s="285" t="s">
        <v>966</v>
      </c>
      <c r="EWJ54" s="285" t="s">
        <v>988</v>
      </c>
      <c r="EWK54" s="294" t="s">
        <v>982</v>
      </c>
      <c r="EWL54" s="294" t="s">
        <v>987</v>
      </c>
      <c r="EWM54" s="284">
        <v>100000000</v>
      </c>
      <c r="EWN54" s="285" t="s">
        <v>150</v>
      </c>
      <c r="EWO54" s="286" t="s">
        <v>933</v>
      </c>
      <c r="EWP54" s="286" t="s">
        <v>969</v>
      </c>
      <c r="EWQ54" s="285" t="s">
        <v>966</v>
      </c>
      <c r="EWR54" s="285" t="s">
        <v>988</v>
      </c>
      <c r="EWS54" s="294" t="s">
        <v>982</v>
      </c>
      <c r="EWT54" s="294" t="s">
        <v>987</v>
      </c>
      <c r="EWU54" s="284">
        <v>100000000</v>
      </c>
      <c r="EWV54" s="285" t="s">
        <v>150</v>
      </c>
      <c r="EWW54" s="286" t="s">
        <v>933</v>
      </c>
      <c r="EWX54" s="286" t="s">
        <v>969</v>
      </c>
      <c r="EWY54" s="285" t="s">
        <v>966</v>
      </c>
      <c r="EWZ54" s="285" t="s">
        <v>988</v>
      </c>
      <c r="EXA54" s="294" t="s">
        <v>982</v>
      </c>
      <c r="EXB54" s="294" t="s">
        <v>987</v>
      </c>
      <c r="EXC54" s="284">
        <v>100000000</v>
      </c>
      <c r="EXD54" s="285" t="s">
        <v>150</v>
      </c>
      <c r="EXE54" s="286" t="s">
        <v>933</v>
      </c>
      <c r="EXF54" s="286" t="s">
        <v>969</v>
      </c>
      <c r="EXG54" s="285" t="s">
        <v>966</v>
      </c>
      <c r="EXH54" s="285" t="s">
        <v>988</v>
      </c>
      <c r="EXI54" s="294" t="s">
        <v>982</v>
      </c>
      <c r="EXJ54" s="294" t="s">
        <v>987</v>
      </c>
      <c r="EXK54" s="284">
        <v>100000000</v>
      </c>
      <c r="EXL54" s="285" t="s">
        <v>150</v>
      </c>
      <c r="EXM54" s="286" t="s">
        <v>933</v>
      </c>
      <c r="EXN54" s="286" t="s">
        <v>969</v>
      </c>
      <c r="EXO54" s="285" t="s">
        <v>966</v>
      </c>
      <c r="EXP54" s="285" t="s">
        <v>988</v>
      </c>
      <c r="EXQ54" s="294" t="s">
        <v>982</v>
      </c>
      <c r="EXR54" s="294" t="s">
        <v>987</v>
      </c>
      <c r="EXS54" s="284">
        <v>100000000</v>
      </c>
      <c r="EXT54" s="285" t="s">
        <v>150</v>
      </c>
      <c r="EXU54" s="286" t="s">
        <v>933</v>
      </c>
      <c r="EXV54" s="286" t="s">
        <v>969</v>
      </c>
      <c r="EXW54" s="285" t="s">
        <v>966</v>
      </c>
      <c r="EXX54" s="285" t="s">
        <v>988</v>
      </c>
      <c r="EXY54" s="294" t="s">
        <v>982</v>
      </c>
      <c r="EXZ54" s="294" t="s">
        <v>987</v>
      </c>
      <c r="EYA54" s="284">
        <v>100000000</v>
      </c>
      <c r="EYB54" s="285" t="s">
        <v>150</v>
      </c>
      <c r="EYC54" s="286" t="s">
        <v>933</v>
      </c>
      <c r="EYD54" s="286" t="s">
        <v>969</v>
      </c>
      <c r="EYE54" s="285" t="s">
        <v>966</v>
      </c>
      <c r="EYF54" s="285" t="s">
        <v>988</v>
      </c>
      <c r="EYG54" s="294" t="s">
        <v>982</v>
      </c>
      <c r="EYH54" s="294" t="s">
        <v>987</v>
      </c>
      <c r="EYI54" s="284">
        <v>100000000</v>
      </c>
      <c r="EYJ54" s="285" t="s">
        <v>150</v>
      </c>
      <c r="EYK54" s="286" t="s">
        <v>933</v>
      </c>
      <c r="EYL54" s="286" t="s">
        <v>969</v>
      </c>
      <c r="EYM54" s="285" t="s">
        <v>966</v>
      </c>
      <c r="EYN54" s="285" t="s">
        <v>988</v>
      </c>
      <c r="EYO54" s="294" t="s">
        <v>982</v>
      </c>
      <c r="EYP54" s="294" t="s">
        <v>987</v>
      </c>
      <c r="EYQ54" s="284">
        <v>100000000</v>
      </c>
      <c r="EYR54" s="285" t="s">
        <v>150</v>
      </c>
      <c r="EYS54" s="286" t="s">
        <v>933</v>
      </c>
      <c r="EYT54" s="286" t="s">
        <v>969</v>
      </c>
      <c r="EYU54" s="285" t="s">
        <v>966</v>
      </c>
      <c r="EYV54" s="285" t="s">
        <v>988</v>
      </c>
      <c r="EYW54" s="294" t="s">
        <v>982</v>
      </c>
      <c r="EYX54" s="294" t="s">
        <v>987</v>
      </c>
      <c r="EYY54" s="284">
        <v>100000000</v>
      </c>
      <c r="EYZ54" s="285" t="s">
        <v>150</v>
      </c>
      <c r="EZA54" s="286" t="s">
        <v>933</v>
      </c>
      <c r="EZB54" s="286" t="s">
        <v>969</v>
      </c>
      <c r="EZC54" s="285" t="s">
        <v>966</v>
      </c>
      <c r="EZD54" s="285" t="s">
        <v>988</v>
      </c>
      <c r="EZE54" s="294" t="s">
        <v>982</v>
      </c>
      <c r="EZF54" s="294" t="s">
        <v>987</v>
      </c>
      <c r="EZG54" s="284">
        <v>100000000</v>
      </c>
      <c r="EZH54" s="285" t="s">
        <v>150</v>
      </c>
      <c r="EZI54" s="286" t="s">
        <v>933</v>
      </c>
      <c r="EZJ54" s="286" t="s">
        <v>969</v>
      </c>
      <c r="EZK54" s="285" t="s">
        <v>966</v>
      </c>
      <c r="EZL54" s="285" t="s">
        <v>988</v>
      </c>
      <c r="EZM54" s="294" t="s">
        <v>982</v>
      </c>
      <c r="EZN54" s="294" t="s">
        <v>987</v>
      </c>
      <c r="EZO54" s="284">
        <v>100000000</v>
      </c>
      <c r="EZP54" s="285" t="s">
        <v>150</v>
      </c>
      <c r="EZQ54" s="286" t="s">
        <v>933</v>
      </c>
      <c r="EZR54" s="286" t="s">
        <v>969</v>
      </c>
      <c r="EZS54" s="285" t="s">
        <v>966</v>
      </c>
      <c r="EZT54" s="285" t="s">
        <v>988</v>
      </c>
      <c r="EZU54" s="294" t="s">
        <v>982</v>
      </c>
      <c r="EZV54" s="294" t="s">
        <v>987</v>
      </c>
      <c r="EZW54" s="284">
        <v>100000000</v>
      </c>
      <c r="EZX54" s="285" t="s">
        <v>150</v>
      </c>
      <c r="EZY54" s="286" t="s">
        <v>933</v>
      </c>
      <c r="EZZ54" s="286" t="s">
        <v>969</v>
      </c>
      <c r="FAA54" s="285" t="s">
        <v>966</v>
      </c>
      <c r="FAB54" s="285" t="s">
        <v>988</v>
      </c>
      <c r="FAC54" s="294" t="s">
        <v>982</v>
      </c>
      <c r="FAD54" s="294" t="s">
        <v>987</v>
      </c>
      <c r="FAE54" s="284">
        <v>100000000</v>
      </c>
      <c r="FAF54" s="285" t="s">
        <v>150</v>
      </c>
      <c r="FAG54" s="286" t="s">
        <v>933</v>
      </c>
      <c r="FAH54" s="286" t="s">
        <v>969</v>
      </c>
      <c r="FAI54" s="285" t="s">
        <v>966</v>
      </c>
      <c r="FAJ54" s="285" t="s">
        <v>988</v>
      </c>
      <c r="FAK54" s="294" t="s">
        <v>982</v>
      </c>
      <c r="FAL54" s="294" t="s">
        <v>987</v>
      </c>
      <c r="FAM54" s="284">
        <v>100000000</v>
      </c>
      <c r="FAN54" s="285" t="s">
        <v>150</v>
      </c>
      <c r="FAO54" s="286" t="s">
        <v>933</v>
      </c>
      <c r="FAP54" s="286" t="s">
        <v>969</v>
      </c>
      <c r="FAQ54" s="285" t="s">
        <v>966</v>
      </c>
      <c r="FAR54" s="285" t="s">
        <v>988</v>
      </c>
      <c r="FAS54" s="294" t="s">
        <v>982</v>
      </c>
      <c r="FAT54" s="294" t="s">
        <v>987</v>
      </c>
      <c r="FAU54" s="284">
        <v>100000000</v>
      </c>
      <c r="FAV54" s="285" t="s">
        <v>150</v>
      </c>
      <c r="FAW54" s="286" t="s">
        <v>933</v>
      </c>
      <c r="FAX54" s="286" t="s">
        <v>969</v>
      </c>
      <c r="FAY54" s="285" t="s">
        <v>966</v>
      </c>
      <c r="FAZ54" s="285" t="s">
        <v>988</v>
      </c>
      <c r="FBA54" s="294" t="s">
        <v>982</v>
      </c>
      <c r="FBB54" s="294" t="s">
        <v>987</v>
      </c>
      <c r="FBC54" s="284">
        <v>100000000</v>
      </c>
      <c r="FBD54" s="285" t="s">
        <v>150</v>
      </c>
      <c r="FBE54" s="286" t="s">
        <v>933</v>
      </c>
      <c r="FBF54" s="286" t="s">
        <v>969</v>
      </c>
      <c r="FBG54" s="285" t="s">
        <v>966</v>
      </c>
      <c r="FBH54" s="285" t="s">
        <v>988</v>
      </c>
      <c r="FBI54" s="294" t="s">
        <v>982</v>
      </c>
      <c r="FBJ54" s="294" t="s">
        <v>987</v>
      </c>
      <c r="FBK54" s="284">
        <v>100000000</v>
      </c>
      <c r="FBL54" s="285" t="s">
        <v>150</v>
      </c>
      <c r="FBM54" s="286" t="s">
        <v>933</v>
      </c>
      <c r="FBN54" s="286" t="s">
        <v>969</v>
      </c>
      <c r="FBO54" s="285" t="s">
        <v>966</v>
      </c>
      <c r="FBP54" s="285" t="s">
        <v>988</v>
      </c>
      <c r="FBQ54" s="294" t="s">
        <v>982</v>
      </c>
      <c r="FBR54" s="294" t="s">
        <v>987</v>
      </c>
      <c r="FBS54" s="284">
        <v>100000000</v>
      </c>
      <c r="FBT54" s="285" t="s">
        <v>150</v>
      </c>
      <c r="FBU54" s="286" t="s">
        <v>933</v>
      </c>
      <c r="FBV54" s="286" t="s">
        <v>969</v>
      </c>
      <c r="FBW54" s="285" t="s">
        <v>966</v>
      </c>
      <c r="FBX54" s="285" t="s">
        <v>988</v>
      </c>
      <c r="FBY54" s="294" t="s">
        <v>982</v>
      </c>
      <c r="FBZ54" s="294" t="s">
        <v>987</v>
      </c>
      <c r="FCA54" s="284">
        <v>100000000</v>
      </c>
      <c r="FCB54" s="285" t="s">
        <v>150</v>
      </c>
      <c r="FCC54" s="286" t="s">
        <v>933</v>
      </c>
      <c r="FCD54" s="286" t="s">
        <v>969</v>
      </c>
      <c r="FCE54" s="285" t="s">
        <v>966</v>
      </c>
      <c r="FCF54" s="285" t="s">
        <v>988</v>
      </c>
      <c r="FCG54" s="294" t="s">
        <v>982</v>
      </c>
      <c r="FCH54" s="294" t="s">
        <v>987</v>
      </c>
      <c r="FCI54" s="284">
        <v>100000000</v>
      </c>
      <c r="FCJ54" s="285" t="s">
        <v>150</v>
      </c>
      <c r="FCK54" s="286" t="s">
        <v>933</v>
      </c>
      <c r="FCL54" s="286" t="s">
        <v>969</v>
      </c>
      <c r="FCM54" s="285" t="s">
        <v>966</v>
      </c>
      <c r="FCN54" s="285" t="s">
        <v>988</v>
      </c>
      <c r="FCO54" s="294" t="s">
        <v>982</v>
      </c>
      <c r="FCP54" s="294" t="s">
        <v>987</v>
      </c>
      <c r="FCQ54" s="284">
        <v>100000000</v>
      </c>
      <c r="FCR54" s="285" t="s">
        <v>150</v>
      </c>
      <c r="FCS54" s="286" t="s">
        <v>933</v>
      </c>
      <c r="FCT54" s="286" t="s">
        <v>969</v>
      </c>
      <c r="FCU54" s="285" t="s">
        <v>966</v>
      </c>
      <c r="FCV54" s="285" t="s">
        <v>988</v>
      </c>
      <c r="FCW54" s="294" t="s">
        <v>982</v>
      </c>
      <c r="FCX54" s="294" t="s">
        <v>987</v>
      </c>
      <c r="FCY54" s="284">
        <v>100000000</v>
      </c>
      <c r="FCZ54" s="285" t="s">
        <v>150</v>
      </c>
      <c r="FDA54" s="286" t="s">
        <v>933</v>
      </c>
      <c r="FDB54" s="286" t="s">
        <v>969</v>
      </c>
      <c r="FDC54" s="285" t="s">
        <v>966</v>
      </c>
      <c r="FDD54" s="285" t="s">
        <v>988</v>
      </c>
      <c r="FDE54" s="294" t="s">
        <v>982</v>
      </c>
      <c r="FDF54" s="294" t="s">
        <v>987</v>
      </c>
      <c r="FDG54" s="284">
        <v>100000000</v>
      </c>
      <c r="FDH54" s="285" t="s">
        <v>150</v>
      </c>
      <c r="FDI54" s="286" t="s">
        <v>933</v>
      </c>
      <c r="FDJ54" s="286" t="s">
        <v>969</v>
      </c>
      <c r="FDK54" s="285" t="s">
        <v>966</v>
      </c>
      <c r="FDL54" s="285" t="s">
        <v>988</v>
      </c>
      <c r="FDM54" s="294" t="s">
        <v>982</v>
      </c>
      <c r="FDN54" s="294" t="s">
        <v>987</v>
      </c>
      <c r="FDO54" s="284">
        <v>100000000</v>
      </c>
      <c r="FDP54" s="285" t="s">
        <v>150</v>
      </c>
      <c r="FDQ54" s="286" t="s">
        <v>933</v>
      </c>
      <c r="FDR54" s="286" t="s">
        <v>969</v>
      </c>
      <c r="FDS54" s="285" t="s">
        <v>966</v>
      </c>
      <c r="FDT54" s="285" t="s">
        <v>988</v>
      </c>
      <c r="FDU54" s="294" t="s">
        <v>982</v>
      </c>
      <c r="FDV54" s="294" t="s">
        <v>987</v>
      </c>
      <c r="FDW54" s="284">
        <v>100000000</v>
      </c>
      <c r="FDX54" s="285" t="s">
        <v>150</v>
      </c>
      <c r="FDY54" s="286" t="s">
        <v>933</v>
      </c>
      <c r="FDZ54" s="286" t="s">
        <v>969</v>
      </c>
      <c r="FEA54" s="285" t="s">
        <v>966</v>
      </c>
      <c r="FEB54" s="285" t="s">
        <v>988</v>
      </c>
      <c r="FEC54" s="294" t="s">
        <v>982</v>
      </c>
      <c r="FED54" s="294" t="s">
        <v>987</v>
      </c>
      <c r="FEE54" s="284">
        <v>100000000</v>
      </c>
      <c r="FEF54" s="285" t="s">
        <v>150</v>
      </c>
      <c r="FEG54" s="286" t="s">
        <v>933</v>
      </c>
      <c r="FEH54" s="286" t="s">
        <v>969</v>
      </c>
      <c r="FEI54" s="285" t="s">
        <v>966</v>
      </c>
      <c r="FEJ54" s="285" t="s">
        <v>988</v>
      </c>
      <c r="FEK54" s="294" t="s">
        <v>982</v>
      </c>
      <c r="FEL54" s="294" t="s">
        <v>987</v>
      </c>
      <c r="FEM54" s="284">
        <v>100000000</v>
      </c>
      <c r="FEN54" s="285" t="s">
        <v>150</v>
      </c>
      <c r="FEO54" s="286" t="s">
        <v>933</v>
      </c>
      <c r="FEP54" s="286" t="s">
        <v>969</v>
      </c>
      <c r="FEQ54" s="285" t="s">
        <v>966</v>
      </c>
      <c r="FER54" s="285" t="s">
        <v>988</v>
      </c>
      <c r="FES54" s="294" t="s">
        <v>982</v>
      </c>
      <c r="FET54" s="294" t="s">
        <v>987</v>
      </c>
      <c r="FEU54" s="284">
        <v>100000000</v>
      </c>
      <c r="FEV54" s="285" t="s">
        <v>150</v>
      </c>
      <c r="FEW54" s="286" t="s">
        <v>933</v>
      </c>
      <c r="FEX54" s="286" t="s">
        <v>969</v>
      </c>
      <c r="FEY54" s="285" t="s">
        <v>966</v>
      </c>
      <c r="FEZ54" s="285" t="s">
        <v>988</v>
      </c>
      <c r="FFA54" s="294" t="s">
        <v>982</v>
      </c>
      <c r="FFB54" s="294" t="s">
        <v>987</v>
      </c>
      <c r="FFC54" s="284">
        <v>100000000</v>
      </c>
      <c r="FFD54" s="285" t="s">
        <v>150</v>
      </c>
      <c r="FFE54" s="286" t="s">
        <v>933</v>
      </c>
      <c r="FFF54" s="286" t="s">
        <v>969</v>
      </c>
      <c r="FFG54" s="285" t="s">
        <v>966</v>
      </c>
      <c r="FFH54" s="285" t="s">
        <v>988</v>
      </c>
      <c r="FFI54" s="294" t="s">
        <v>982</v>
      </c>
      <c r="FFJ54" s="294" t="s">
        <v>987</v>
      </c>
      <c r="FFK54" s="284">
        <v>100000000</v>
      </c>
      <c r="FFL54" s="285" t="s">
        <v>150</v>
      </c>
      <c r="FFM54" s="286" t="s">
        <v>933</v>
      </c>
      <c r="FFN54" s="286" t="s">
        <v>969</v>
      </c>
      <c r="FFO54" s="285" t="s">
        <v>966</v>
      </c>
      <c r="FFP54" s="285" t="s">
        <v>988</v>
      </c>
      <c r="FFQ54" s="294" t="s">
        <v>982</v>
      </c>
      <c r="FFR54" s="294" t="s">
        <v>987</v>
      </c>
      <c r="FFS54" s="284">
        <v>100000000</v>
      </c>
      <c r="FFT54" s="285" t="s">
        <v>150</v>
      </c>
      <c r="FFU54" s="286" t="s">
        <v>933</v>
      </c>
      <c r="FFV54" s="286" t="s">
        <v>969</v>
      </c>
      <c r="FFW54" s="285" t="s">
        <v>966</v>
      </c>
      <c r="FFX54" s="285" t="s">
        <v>988</v>
      </c>
      <c r="FFY54" s="294" t="s">
        <v>982</v>
      </c>
      <c r="FFZ54" s="294" t="s">
        <v>987</v>
      </c>
      <c r="FGA54" s="284">
        <v>100000000</v>
      </c>
      <c r="FGB54" s="285" t="s">
        <v>150</v>
      </c>
      <c r="FGC54" s="286" t="s">
        <v>933</v>
      </c>
      <c r="FGD54" s="286" t="s">
        <v>969</v>
      </c>
      <c r="FGE54" s="285" t="s">
        <v>966</v>
      </c>
      <c r="FGF54" s="285" t="s">
        <v>988</v>
      </c>
      <c r="FGG54" s="294" t="s">
        <v>982</v>
      </c>
      <c r="FGH54" s="294" t="s">
        <v>987</v>
      </c>
      <c r="FGI54" s="284">
        <v>100000000</v>
      </c>
      <c r="FGJ54" s="285" t="s">
        <v>150</v>
      </c>
      <c r="FGK54" s="286" t="s">
        <v>933</v>
      </c>
      <c r="FGL54" s="286" t="s">
        <v>969</v>
      </c>
      <c r="FGM54" s="285" t="s">
        <v>966</v>
      </c>
      <c r="FGN54" s="285" t="s">
        <v>988</v>
      </c>
      <c r="FGO54" s="294" t="s">
        <v>982</v>
      </c>
      <c r="FGP54" s="294" t="s">
        <v>987</v>
      </c>
      <c r="FGQ54" s="284">
        <v>100000000</v>
      </c>
      <c r="FGR54" s="285" t="s">
        <v>150</v>
      </c>
      <c r="FGS54" s="286" t="s">
        <v>933</v>
      </c>
      <c r="FGT54" s="286" t="s">
        <v>969</v>
      </c>
      <c r="FGU54" s="285" t="s">
        <v>966</v>
      </c>
      <c r="FGV54" s="285" t="s">
        <v>988</v>
      </c>
      <c r="FGW54" s="294" t="s">
        <v>982</v>
      </c>
      <c r="FGX54" s="294" t="s">
        <v>987</v>
      </c>
      <c r="FGY54" s="284">
        <v>100000000</v>
      </c>
      <c r="FGZ54" s="285" t="s">
        <v>150</v>
      </c>
      <c r="FHA54" s="286" t="s">
        <v>933</v>
      </c>
      <c r="FHB54" s="286" t="s">
        <v>969</v>
      </c>
      <c r="FHC54" s="285" t="s">
        <v>966</v>
      </c>
      <c r="FHD54" s="285" t="s">
        <v>988</v>
      </c>
      <c r="FHE54" s="294" t="s">
        <v>982</v>
      </c>
      <c r="FHF54" s="294" t="s">
        <v>987</v>
      </c>
      <c r="FHG54" s="284">
        <v>100000000</v>
      </c>
      <c r="FHH54" s="285" t="s">
        <v>150</v>
      </c>
      <c r="FHI54" s="286" t="s">
        <v>933</v>
      </c>
      <c r="FHJ54" s="286" t="s">
        <v>969</v>
      </c>
      <c r="FHK54" s="285" t="s">
        <v>966</v>
      </c>
      <c r="FHL54" s="285" t="s">
        <v>988</v>
      </c>
      <c r="FHM54" s="294" t="s">
        <v>982</v>
      </c>
      <c r="FHN54" s="294" t="s">
        <v>987</v>
      </c>
      <c r="FHO54" s="284">
        <v>100000000</v>
      </c>
      <c r="FHP54" s="285" t="s">
        <v>150</v>
      </c>
      <c r="FHQ54" s="286" t="s">
        <v>933</v>
      </c>
      <c r="FHR54" s="286" t="s">
        <v>969</v>
      </c>
      <c r="FHS54" s="285" t="s">
        <v>966</v>
      </c>
      <c r="FHT54" s="285" t="s">
        <v>988</v>
      </c>
      <c r="FHU54" s="294" t="s">
        <v>982</v>
      </c>
      <c r="FHV54" s="294" t="s">
        <v>987</v>
      </c>
      <c r="FHW54" s="284">
        <v>100000000</v>
      </c>
      <c r="FHX54" s="285" t="s">
        <v>150</v>
      </c>
      <c r="FHY54" s="286" t="s">
        <v>933</v>
      </c>
      <c r="FHZ54" s="286" t="s">
        <v>969</v>
      </c>
      <c r="FIA54" s="285" t="s">
        <v>966</v>
      </c>
      <c r="FIB54" s="285" t="s">
        <v>988</v>
      </c>
      <c r="FIC54" s="294" t="s">
        <v>982</v>
      </c>
      <c r="FID54" s="294" t="s">
        <v>987</v>
      </c>
      <c r="FIE54" s="284">
        <v>100000000</v>
      </c>
      <c r="FIF54" s="285" t="s">
        <v>150</v>
      </c>
      <c r="FIG54" s="286" t="s">
        <v>933</v>
      </c>
      <c r="FIH54" s="286" t="s">
        <v>969</v>
      </c>
      <c r="FII54" s="285" t="s">
        <v>966</v>
      </c>
      <c r="FIJ54" s="285" t="s">
        <v>988</v>
      </c>
      <c r="FIK54" s="294" t="s">
        <v>982</v>
      </c>
      <c r="FIL54" s="294" t="s">
        <v>987</v>
      </c>
      <c r="FIM54" s="284">
        <v>100000000</v>
      </c>
      <c r="FIN54" s="285" t="s">
        <v>150</v>
      </c>
      <c r="FIO54" s="286" t="s">
        <v>933</v>
      </c>
      <c r="FIP54" s="286" t="s">
        <v>969</v>
      </c>
      <c r="FIQ54" s="285" t="s">
        <v>966</v>
      </c>
      <c r="FIR54" s="285" t="s">
        <v>988</v>
      </c>
      <c r="FIS54" s="294" t="s">
        <v>982</v>
      </c>
      <c r="FIT54" s="294" t="s">
        <v>987</v>
      </c>
      <c r="FIU54" s="284">
        <v>100000000</v>
      </c>
      <c r="FIV54" s="285" t="s">
        <v>150</v>
      </c>
      <c r="FIW54" s="286" t="s">
        <v>933</v>
      </c>
      <c r="FIX54" s="286" t="s">
        <v>969</v>
      </c>
      <c r="FIY54" s="285" t="s">
        <v>966</v>
      </c>
      <c r="FIZ54" s="285" t="s">
        <v>988</v>
      </c>
      <c r="FJA54" s="294" t="s">
        <v>982</v>
      </c>
      <c r="FJB54" s="294" t="s">
        <v>987</v>
      </c>
      <c r="FJC54" s="284">
        <v>100000000</v>
      </c>
      <c r="FJD54" s="285" t="s">
        <v>150</v>
      </c>
      <c r="FJE54" s="286" t="s">
        <v>933</v>
      </c>
      <c r="FJF54" s="286" t="s">
        <v>969</v>
      </c>
      <c r="FJG54" s="285" t="s">
        <v>966</v>
      </c>
      <c r="FJH54" s="285" t="s">
        <v>988</v>
      </c>
      <c r="FJI54" s="294" t="s">
        <v>982</v>
      </c>
      <c r="FJJ54" s="294" t="s">
        <v>987</v>
      </c>
      <c r="FJK54" s="284">
        <v>100000000</v>
      </c>
      <c r="FJL54" s="285" t="s">
        <v>150</v>
      </c>
      <c r="FJM54" s="286" t="s">
        <v>933</v>
      </c>
      <c r="FJN54" s="286" t="s">
        <v>969</v>
      </c>
      <c r="FJO54" s="285" t="s">
        <v>966</v>
      </c>
      <c r="FJP54" s="285" t="s">
        <v>988</v>
      </c>
      <c r="FJQ54" s="294" t="s">
        <v>982</v>
      </c>
      <c r="FJR54" s="294" t="s">
        <v>987</v>
      </c>
      <c r="FJS54" s="284">
        <v>100000000</v>
      </c>
      <c r="FJT54" s="285" t="s">
        <v>150</v>
      </c>
      <c r="FJU54" s="286" t="s">
        <v>933</v>
      </c>
      <c r="FJV54" s="286" t="s">
        <v>969</v>
      </c>
      <c r="FJW54" s="285" t="s">
        <v>966</v>
      </c>
      <c r="FJX54" s="285" t="s">
        <v>988</v>
      </c>
      <c r="FJY54" s="294" t="s">
        <v>982</v>
      </c>
      <c r="FJZ54" s="294" t="s">
        <v>987</v>
      </c>
      <c r="FKA54" s="284">
        <v>100000000</v>
      </c>
      <c r="FKB54" s="285" t="s">
        <v>150</v>
      </c>
      <c r="FKC54" s="286" t="s">
        <v>933</v>
      </c>
      <c r="FKD54" s="286" t="s">
        <v>969</v>
      </c>
      <c r="FKE54" s="285" t="s">
        <v>966</v>
      </c>
      <c r="FKF54" s="285" t="s">
        <v>988</v>
      </c>
      <c r="FKG54" s="294" t="s">
        <v>982</v>
      </c>
      <c r="FKH54" s="294" t="s">
        <v>987</v>
      </c>
      <c r="FKI54" s="284">
        <v>100000000</v>
      </c>
      <c r="FKJ54" s="285" t="s">
        <v>150</v>
      </c>
      <c r="FKK54" s="286" t="s">
        <v>933</v>
      </c>
      <c r="FKL54" s="286" t="s">
        <v>969</v>
      </c>
      <c r="FKM54" s="285" t="s">
        <v>966</v>
      </c>
      <c r="FKN54" s="285" t="s">
        <v>988</v>
      </c>
      <c r="FKO54" s="294" t="s">
        <v>982</v>
      </c>
      <c r="FKP54" s="294" t="s">
        <v>987</v>
      </c>
      <c r="FKQ54" s="284">
        <v>100000000</v>
      </c>
      <c r="FKR54" s="285" t="s">
        <v>150</v>
      </c>
      <c r="FKS54" s="286" t="s">
        <v>933</v>
      </c>
      <c r="FKT54" s="286" t="s">
        <v>969</v>
      </c>
      <c r="FKU54" s="285" t="s">
        <v>966</v>
      </c>
      <c r="FKV54" s="285" t="s">
        <v>988</v>
      </c>
      <c r="FKW54" s="294" t="s">
        <v>982</v>
      </c>
      <c r="FKX54" s="294" t="s">
        <v>987</v>
      </c>
      <c r="FKY54" s="284">
        <v>100000000</v>
      </c>
      <c r="FKZ54" s="285" t="s">
        <v>150</v>
      </c>
      <c r="FLA54" s="286" t="s">
        <v>933</v>
      </c>
      <c r="FLB54" s="286" t="s">
        <v>969</v>
      </c>
      <c r="FLC54" s="285" t="s">
        <v>966</v>
      </c>
      <c r="FLD54" s="285" t="s">
        <v>988</v>
      </c>
      <c r="FLE54" s="294" t="s">
        <v>982</v>
      </c>
      <c r="FLF54" s="294" t="s">
        <v>987</v>
      </c>
      <c r="FLG54" s="284">
        <v>100000000</v>
      </c>
      <c r="FLH54" s="285" t="s">
        <v>150</v>
      </c>
      <c r="FLI54" s="286" t="s">
        <v>933</v>
      </c>
      <c r="FLJ54" s="286" t="s">
        <v>969</v>
      </c>
      <c r="FLK54" s="285" t="s">
        <v>966</v>
      </c>
      <c r="FLL54" s="285" t="s">
        <v>988</v>
      </c>
      <c r="FLM54" s="294" t="s">
        <v>982</v>
      </c>
      <c r="FLN54" s="294" t="s">
        <v>987</v>
      </c>
      <c r="FLO54" s="284">
        <v>100000000</v>
      </c>
      <c r="FLP54" s="285" t="s">
        <v>150</v>
      </c>
      <c r="FLQ54" s="286" t="s">
        <v>933</v>
      </c>
      <c r="FLR54" s="286" t="s">
        <v>969</v>
      </c>
      <c r="FLS54" s="285" t="s">
        <v>966</v>
      </c>
      <c r="FLT54" s="285" t="s">
        <v>988</v>
      </c>
      <c r="FLU54" s="294" t="s">
        <v>982</v>
      </c>
      <c r="FLV54" s="294" t="s">
        <v>987</v>
      </c>
      <c r="FLW54" s="284">
        <v>100000000</v>
      </c>
      <c r="FLX54" s="285" t="s">
        <v>150</v>
      </c>
      <c r="FLY54" s="286" t="s">
        <v>933</v>
      </c>
      <c r="FLZ54" s="286" t="s">
        <v>969</v>
      </c>
      <c r="FMA54" s="285" t="s">
        <v>966</v>
      </c>
      <c r="FMB54" s="285" t="s">
        <v>988</v>
      </c>
      <c r="FMC54" s="294" t="s">
        <v>982</v>
      </c>
      <c r="FMD54" s="294" t="s">
        <v>987</v>
      </c>
      <c r="FME54" s="284">
        <v>100000000</v>
      </c>
      <c r="FMF54" s="285" t="s">
        <v>150</v>
      </c>
      <c r="FMG54" s="286" t="s">
        <v>933</v>
      </c>
      <c r="FMH54" s="286" t="s">
        <v>969</v>
      </c>
      <c r="FMI54" s="285" t="s">
        <v>966</v>
      </c>
      <c r="FMJ54" s="285" t="s">
        <v>988</v>
      </c>
      <c r="FMK54" s="294" t="s">
        <v>982</v>
      </c>
      <c r="FML54" s="294" t="s">
        <v>987</v>
      </c>
      <c r="FMM54" s="284">
        <v>100000000</v>
      </c>
      <c r="FMN54" s="285" t="s">
        <v>150</v>
      </c>
      <c r="FMO54" s="286" t="s">
        <v>933</v>
      </c>
      <c r="FMP54" s="286" t="s">
        <v>969</v>
      </c>
      <c r="FMQ54" s="285" t="s">
        <v>966</v>
      </c>
      <c r="FMR54" s="285" t="s">
        <v>988</v>
      </c>
      <c r="FMS54" s="294" t="s">
        <v>982</v>
      </c>
      <c r="FMT54" s="294" t="s">
        <v>987</v>
      </c>
      <c r="FMU54" s="284">
        <v>100000000</v>
      </c>
      <c r="FMV54" s="285" t="s">
        <v>150</v>
      </c>
      <c r="FMW54" s="286" t="s">
        <v>933</v>
      </c>
      <c r="FMX54" s="286" t="s">
        <v>969</v>
      </c>
      <c r="FMY54" s="285" t="s">
        <v>966</v>
      </c>
      <c r="FMZ54" s="285" t="s">
        <v>988</v>
      </c>
      <c r="FNA54" s="294" t="s">
        <v>982</v>
      </c>
      <c r="FNB54" s="294" t="s">
        <v>987</v>
      </c>
      <c r="FNC54" s="284">
        <v>100000000</v>
      </c>
      <c r="FND54" s="285" t="s">
        <v>150</v>
      </c>
      <c r="FNE54" s="286" t="s">
        <v>933</v>
      </c>
      <c r="FNF54" s="286" t="s">
        <v>969</v>
      </c>
      <c r="FNG54" s="285" t="s">
        <v>966</v>
      </c>
      <c r="FNH54" s="285" t="s">
        <v>988</v>
      </c>
      <c r="FNI54" s="294" t="s">
        <v>982</v>
      </c>
      <c r="FNJ54" s="294" t="s">
        <v>987</v>
      </c>
      <c r="FNK54" s="284">
        <v>100000000</v>
      </c>
      <c r="FNL54" s="285" t="s">
        <v>150</v>
      </c>
      <c r="FNM54" s="286" t="s">
        <v>933</v>
      </c>
      <c r="FNN54" s="286" t="s">
        <v>969</v>
      </c>
      <c r="FNO54" s="285" t="s">
        <v>966</v>
      </c>
      <c r="FNP54" s="285" t="s">
        <v>988</v>
      </c>
      <c r="FNQ54" s="294" t="s">
        <v>982</v>
      </c>
      <c r="FNR54" s="294" t="s">
        <v>987</v>
      </c>
      <c r="FNS54" s="284">
        <v>100000000</v>
      </c>
      <c r="FNT54" s="285" t="s">
        <v>150</v>
      </c>
      <c r="FNU54" s="286" t="s">
        <v>933</v>
      </c>
      <c r="FNV54" s="286" t="s">
        <v>969</v>
      </c>
      <c r="FNW54" s="285" t="s">
        <v>966</v>
      </c>
      <c r="FNX54" s="285" t="s">
        <v>988</v>
      </c>
      <c r="FNY54" s="294" t="s">
        <v>982</v>
      </c>
      <c r="FNZ54" s="294" t="s">
        <v>987</v>
      </c>
      <c r="FOA54" s="284">
        <v>100000000</v>
      </c>
      <c r="FOB54" s="285" t="s">
        <v>150</v>
      </c>
      <c r="FOC54" s="286" t="s">
        <v>933</v>
      </c>
      <c r="FOD54" s="286" t="s">
        <v>969</v>
      </c>
      <c r="FOE54" s="285" t="s">
        <v>966</v>
      </c>
      <c r="FOF54" s="285" t="s">
        <v>988</v>
      </c>
      <c r="FOG54" s="294" t="s">
        <v>982</v>
      </c>
      <c r="FOH54" s="294" t="s">
        <v>987</v>
      </c>
      <c r="FOI54" s="284">
        <v>100000000</v>
      </c>
      <c r="FOJ54" s="285" t="s">
        <v>150</v>
      </c>
      <c r="FOK54" s="286" t="s">
        <v>933</v>
      </c>
      <c r="FOL54" s="286" t="s">
        <v>969</v>
      </c>
      <c r="FOM54" s="285" t="s">
        <v>966</v>
      </c>
      <c r="FON54" s="285" t="s">
        <v>988</v>
      </c>
      <c r="FOO54" s="294" t="s">
        <v>982</v>
      </c>
      <c r="FOP54" s="294" t="s">
        <v>987</v>
      </c>
      <c r="FOQ54" s="284">
        <v>100000000</v>
      </c>
      <c r="FOR54" s="285" t="s">
        <v>150</v>
      </c>
      <c r="FOS54" s="286" t="s">
        <v>933</v>
      </c>
      <c r="FOT54" s="286" t="s">
        <v>969</v>
      </c>
      <c r="FOU54" s="285" t="s">
        <v>966</v>
      </c>
      <c r="FOV54" s="285" t="s">
        <v>988</v>
      </c>
      <c r="FOW54" s="294" t="s">
        <v>982</v>
      </c>
      <c r="FOX54" s="294" t="s">
        <v>987</v>
      </c>
      <c r="FOY54" s="284">
        <v>100000000</v>
      </c>
      <c r="FOZ54" s="285" t="s">
        <v>150</v>
      </c>
      <c r="FPA54" s="286" t="s">
        <v>933</v>
      </c>
      <c r="FPB54" s="286" t="s">
        <v>969</v>
      </c>
      <c r="FPC54" s="285" t="s">
        <v>966</v>
      </c>
      <c r="FPD54" s="285" t="s">
        <v>988</v>
      </c>
      <c r="FPE54" s="294" t="s">
        <v>982</v>
      </c>
      <c r="FPF54" s="294" t="s">
        <v>987</v>
      </c>
      <c r="FPG54" s="284">
        <v>100000000</v>
      </c>
      <c r="FPH54" s="285" t="s">
        <v>150</v>
      </c>
      <c r="FPI54" s="286" t="s">
        <v>933</v>
      </c>
      <c r="FPJ54" s="286" t="s">
        <v>969</v>
      </c>
      <c r="FPK54" s="285" t="s">
        <v>966</v>
      </c>
      <c r="FPL54" s="285" t="s">
        <v>988</v>
      </c>
      <c r="FPM54" s="294" t="s">
        <v>982</v>
      </c>
      <c r="FPN54" s="294" t="s">
        <v>987</v>
      </c>
      <c r="FPO54" s="284">
        <v>100000000</v>
      </c>
      <c r="FPP54" s="285" t="s">
        <v>150</v>
      </c>
      <c r="FPQ54" s="286" t="s">
        <v>933</v>
      </c>
      <c r="FPR54" s="286" t="s">
        <v>969</v>
      </c>
      <c r="FPS54" s="285" t="s">
        <v>966</v>
      </c>
      <c r="FPT54" s="285" t="s">
        <v>988</v>
      </c>
      <c r="FPU54" s="294" t="s">
        <v>982</v>
      </c>
      <c r="FPV54" s="294" t="s">
        <v>987</v>
      </c>
      <c r="FPW54" s="284">
        <v>100000000</v>
      </c>
      <c r="FPX54" s="285" t="s">
        <v>150</v>
      </c>
      <c r="FPY54" s="286" t="s">
        <v>933</v>
      </c>
      <c r="FPZ54" s="286" t="s">
        <v>969</v>
      </c>
      <c r="FQA54" s="285" t="s">
        <v>966</v>
      </c>
      <c r="FQB54" s="285" t="s">
        <v>988</v>
      </c>
      <c r="FQC54" s="294" t="s">
        <v>982</v>
      </c>
      <c r="FQD54" s="294" t="s">
        <v>987</v>
      </c>
      <c r="FQE54" s="284">
        <v>100000000</v>
      </c>
      <c r="FQF54" s="285" t="s">
        <v>150</v>
      </c>
      <c r="FQG54" s="286" t="s">
        <v>933</v>
      </c>
      <c r="FQH54" s="286" t="s">
        <v>969</v>
      </c>
      <c r="FQI54" s="285" t="s">
        <v>966</v>
      </c>
      <c r="FQJ54" s="285" t="s">
        <v>988</v>
      </c>
      <c r="FQK54" s="294" t="s">
        <v>982</v>
      </c>
      <c r="FQL54" s="294" t="s">
        <v>987</v>
      </c>
      <c r="FQM54" s="284">
        <v>100000000</v>
      </c>
      <c r="FQN54" s="285" t="s">
        <v>150</v>
      </c>
      <c r="FQO54" s="286" t="s">
        <v>933</v>
      </c>
      <c r="FQP54" s="286" t="s">
        <v>969</v>
      </c>
      <c r="FQQ54" s="285" t="s">
        <v>966</v>
      </c>
      <c r="FQR54" s="285" t="s">
        <v>988</v>
      </c>
      <c r="FQS54" s="294" t="s">
        <v>982</v>
      </c>
      <c r="FQT54" s="294" t="s">
        <v>987</v>
      </c>
      <c r="FQU54" s="284">
        <v>100000000</v>
      </c>
      <c r="FQV54" s="285" t="s">
        <v>150</v>
      </c>
      <c r="FQW54" s="286" t="s">
        <v>933</v>
      </c>
      <c r="FQX54" s="286" t="s">
        <v>969</v>
      </c>
      <c r="FQY54" s="285" t="s">
        <v>966</v>
      </c>
      <c r="FQZ54" s="285" t="s">
        <v>988</v>
      </c>
      <c r="FRA54" s="294" t="s">
        <v>982</v>
      </c>
      <c r="FRB54" s="294" t="s">
        <v>987</v>
      </c>
      <c r="FRC54" s="284">
        <v>100000000</v>
      </c>
      <c r="FRD54" s="285" t="s">
        <v>150</v>
      </c>
      <c r="FRE54" s="286" t="s">
        <v>933</v>
      </c>
      <c r="FRF54" s="286" t="s">
        <v>969</v>
      </c>
      <c r="FRG54" s="285" t="s">
        <v>966</v>
      </c>
      <c r="FRH54" s="285" t="s">
        <v>988</v>
      </c>
      <c r="FRI54" s="294" t="s">
        <v>982</v>
      </c>
      <c r="FRJ54" s="294" t="s">
        <v>987</v>
      </c>
      <c r="FRK54" s="284">
        <v>100000000</v>
      </c>
      <c r="FRL54" s="285" t="s">
        <v>150</v>
      </c>
      <c r="FRM54" s="286" t="s">
        <v>933</v>
      </c>
      <c r="FRN54" s="286" t="s">
        <v>969</v>
      </c>
      <c r="FRO54" s="285" t="s">
        <v>966</v>
      </c>
      <c r="FRP54" s="285" t="s">
        <v>988</v>
      </c>
      <c r="FRQ54" s="294" t="s">
        <v>982</v>
      </c>
      <c r="FRR54" s="294" t="s">
        <v>987</v>
      </c>
      <c r="FRS54" s="284">
        <v>100000000</v>
      </c>
      <c r="FRT54" s="285" t="s">
        <v>150</v>
      </c>
      <c r="FRU54" s="286" t="s">
        <v>933</v>
      </c>
      <c r="FRV54" s="286" t="s">
        <v>969</v>
      </c>
      <c r="FRW54" s="285" t="s">
        <v>966</v>
      </c>
      <c r="FRX54" s="285" t="s">
        <v>988</v>
      </c>
      <c r="FRY54" s="294" t="s">
        <v>982</v>
      </c>
      <c r="FRZ54" s="294" t="s">
        <v>987</v>
      </c>
      <c r="FSA54" s="284">
        <v>100000000</v>
      </c>
      <c r="FSB54" s="285" t="s">
        <v>150</v>
      </c>
      <c r="FSC54" s="286" t="s">
        <v>933</v>
      </c>
      <c r="FSD54" s="286" t="s">
        <v>969</v>
      </c>
      <c r="FSE54" s="285" t="s">
        <v>966</v>
      </c>
      <c r="FSF54" s="285" t="s">
        <v>988</v>
      </c>
      <c r="FSG54" s="294" t="s">
        <v>982</v>
      </c>
      <c r="FSH54" s="294" t="s">
        <v>987</v>
      </c>
      <c r="FSI54" s="284">
        <v>100000000</v>
      </c>
      <c r="FSJ54" s="285" t="s">
        <v>150</v>
      </c>
      <c r="FSK54" s="286" t="s">
        <v>933</v>
      </c>
      <c r="FSL54" s="286" t="s">
        <v>969</v>
      </c>
      <c r="FSM54" s="285" t="s">
        <v>966</v>
      </c>
      <c r="FSN54" s="285" t="s">
        <v>988</v>
      </c>
      <c r="FSO54" s="294" t="s">
        <v>982</v>
      </c>
      <c r="FSP54" s="294" t="s">
        <v>987</v>
      </c>
      <c r="FSQ54" s="284">
        <v>100000000</v>
      </c>
      <c r="FSR54" s="285" t="s">
        <v>150</v>
      </c>
      <c r="FSS54" s="286" t="s">
        <v>933</v>
      </c>
      <c r="FST54" s="286" t="s">
        <v>969</v>
      </c>
      <c r="FSU54" s="285" t="s">
        <v>966</v>
      </c>
      <c r="FSV54" s="285" t="s">
        <v>988</v>
      </c>
      <c r="FSW54" s="294" t="s">
        <v>982</v>
      </c>
      <c r="FSX54" s="294" t="s">
        <v>987</v>
      </c>
      <c r="FSY54" s="284">
        <v>100000000</v>
      </c>
      <c r="FSZ54" s="285" t="s">
        <v>150</v>
      </c>
      <c r="FTA54" s="286" t="s">
        <v>933</v>
      </c>
      <c r="FTB54" s="286" t="s">
        <v>969</v>
      </c>
      <c r="FTC54" s="285" t="s">
        <v>966</v>
      </c>
      <c r="FTD54" s="285" t="s">
        <v>988</v>
      </c>
      <c r="FTE54" s="294" t="s">
        <v>982</v>
      </c>
      <c r="FTF54" s="294" t="s">
        <v>987</v>
      </c>
      <c r="FTG54" s="284">
        <v>100000000</v>
      </c>
      <c r="FTH54" s="285" t="s">
        <v>150</v>
      </c>
      <c r="FTI54" s="286" t="s">
        <v>933</v>
      </c>
      <c r="FTJ54" s="286" t="s">
        <v>969</v>
      </c>
      <c r="FTK54" s="285" t="s">
        <v>966</v>
      </c>
      <c r="FTL54" s="285" t="s">
        <v>988</v>
      </c>
      <c r="FTM54" s="294" t="s">
        <v>982</v>
      </c>
      <c r="FTN54" s="294" t="s">
        <v>987</v>
      </c>
      <c r="FTO54" s="284">
        <v>100000000</v>
      </c>
      <c r="FTP54" s="285" t="s">
        <v>150</v>
      </c>
      <c r="FTQ54" s="286" t="s">
        <v>933</v>
      </c>
      <c r="FTR54" s="286" t="s">
        <v>969</v>
      </c>
      <c r="FTS54" s="285" t="s">
        <v>966</v>
      </c>
      <c r="FTT54" s="285" t="s">
        <v>988</v>
      </c>
      <c r="FTU54" s="294" t="s">
        <v>982</v>
      </c>
      <c r="FTV54" s="294" t="s">
        <v>987</v>
      </c>
      <c r="FTW54" s="284">
        <v>100000000</v>
      </c>
      <c r="FTX54" s="285" t="s">
        <v>150</v>
      </c>
      <c r="FTY54" s="286" t="s">
        <v>933</v>
      </c>
      <c r="FTZ54" s="286" t="s">
        <v>969</v>
      </c>
      <c r="FUA54" s="285" t="s">
        <v>966</v>
      </c>
      <c r="FUB54" s="285" t="s">
        <v>988</v>
      </c>
      <c r="FUC54" s="294" t="s">
        <v>982</v>
      </c>
      <c r="FUD54" s="294" t="s">
        <v>987</v>
      </c>
      <c r="FUE54" s="284">
        <v>100000000</v>
      </c>
      <c r="FUF54" s="285" t="s">
        <v>150</v>
      </c>
      <c r="FUG54" s="286" t="s">
        <v>933</v>
      </c>
      <c r="FUH54" s="286" t="s">
        <v>969</v>
      </c>
      <c r="FUI54" s="285" t="s">
        <v>966</v>
      </c>
      <c r="FUJ54" s="285" t="s">
        <v>988</v>
      </c>
      <c r="FUK54" s="294" t="s">
        <v>982</v>
      </c>
      <c r="FUL54" s="294" t="s">
        <v>987</v>
      </c>
      <c r="FUM54" s="284">
        <v>100000000</v>
      </c>
      <c r="FUN54" s="285" t="s">
        <v>150</v>
      </c>
      <c r="FUO54" s="286" t="s">
        <v>933</v>
      </c>
      <c r="FUP54" s="286" t="s">
        <v>969</v>
      </c>
      <c r="FUQ54" s="285" t="s">
        <v>966</v>
      </c>
      <c r="FUR54" s="285" t="s">
        <v>988</v>
      </c>
      <c r="FUS54" s="294" t="s">
        <v>982</v>
      </c>
      <c r="FUT54" s="294" t="s">
        <v>987</v>
      </c>
      <c r="FUU54" s="284">
        <v>100000000</v>
      </c>
      <c r="FUV54" s="285" t="s">
        <v>150</v>
      </c>
      <c r="FUW54" s="286" t="s">
        <v>933</v>
      </c>
      <c r="FUX54" s="286" t="s">
        <v>969</v>
      </c>
      <c r="FUY54" s="285" t="s">
        <v>966</v>
      </c>
      <c r="FUZ54" s="285" t="s">
        <v>988</v>
      </c>
      <c r="FVA54" s="294" t="s">
        <v>982</v>
      </c>
      <c r="FVB54" s="294" t="s">
        <v>987</v>
      </c>
      <c r="FVC54" s="284">
        <v>100000000</v>
      </c>
      <c r="FVD54" s="285" t="s">
        <v>150</v>
      </c>
      <c r="FVE54" s="286" t="s">
        <v>933</v>
      </c>
      <c r="FVF54" s="286" t="s">
        <v>969</v>
      </c>
      <c r="FVG54" s="285" t="s">
        <v>966</v>
      </c>
      <c r="FVH54" s="285" t="s">
        <v>988</v>
      </c>
      <c r="FVI54" s="294" t="s">
        <v>982</v>
      </c>
      <c r="FVJ54" s="294" t="s">
        <v>987</v>
      </c>
      <c r="FVK54" s="284">
        <v>100000000</v>
      </c>
      <c r="FVL54" s="285" t="s">
        <v>150</v>
      </c>
      <c r="FVM54" s="286" t="s">
        <v>933</v>
      </c>
      <c r="FVN54" s="286" t="s">
        <v>969</v>
      </c>
      <c r="FVO54" s="285" t="s">
        <v>966</v>
      </c>
      <c r="FVP54" s="285" t="s">
        <v>988</v>
      </c>
      <c r="FVQ54" s="294" t="s">
        <v>982</v>
      </c>
      <c r="FVR54" s="294" t="s">
        <v>987</v>
      </c>
      <c r="FVS54" s="284">
        <v>100000000</v>
      </c>
      <c r="FVT54" s="285" t="s">
        <v>150</v>
      </c>
      <c r="FVU54" s="286" t="s">
        <v>933</v>
      </c>
      <c r="FVV54" s="286" t="s">
        <v>969</v>
      </c>
      <c r="FVW54" s="285" t="s">
        <v>966</v>
      </c>
      <c r="FVX54" s="285" t="s">
        <v>988</v>
      </c>
      <c r="FVY54" s="294" t="s">
        <v>982</v>
      </c>
      <c r="FVZ54" s="294" t="s">
        <v>987</v>
      </c>
      <c r="FWA54" s="284">
        <v>100000000</v>
      </c>
      <c r="FWB54" s="285" t="s">
        <v>150</v>
      </c>
      <c r="FWC54" s="286" t="s">
        <v>933</v>
      </c>
      <c r="FWD54" s="286" t="s">
        <v>969</v>
      </c>
      <c r="FWE54" s="285" t="s">
        <v>966</v>
      </c>
      <c r="FWF54" s="285" t="s">
        <v>988</v>
      </c>
      <c r="FWG54" s="294" t="s">
        <v>982</v>
      </c>
      <c r="FWH54" s="294" t="s">
        <v>987</v>
      </c>
      <c r="FWI54" s="284">
        <v>100000000</v>
      </c>
      <c r="FWJ54" s="285" t="s">
        <v>150</v>
      </c>
      <c r="FWK54" s="286" t="s">
        <v>933</v>
      </c>
      <c r="FWL54" s="286" t="s">
        <v>969</v>
      </c>
      <c r="FWM54" s="285" t="s">
        <v>966</v>
      </c>
      <c r="FWN54" s="285" t="s">
        <v>988</v>
      </c>
      <c r="FWO54" s="294" t="s">
        <v>982</v>
      </c>
      <c r="FWP54" s="294" t="s">
        <v>987</v>
      </c>
      <c r="FWQ54" s="284">
        <v>100000000</v>
      </c>
      <c r="FWR54" s="285" t="s">
        <v>150</v>
      </c>
      <c r="FWS54" s="286" t="s">
        <v>933</v>
      </c>
      <c r="FWT54" s="286" t="s">
        <v>969</v>
      </c>
      <c r="FWU54" s="285" t="s">
        <v>966</v>
      </c>
      <c r="FWV54" s="285" t="s">
        <v>988</v>
      </c>
      <c r="FWW54" s="294" t="s">
        <v>982</v>
      </c>
      <c r="FWX54" s="294" t="s">
        <v>987</v>
      </c>
      <c r="FWY54" s="284">
        <v>100000000</v>
      </c>
      <c r="FWZ54" s="285" t="s">
        <v>150</v>
      </c>
      <c r="FXA54" s="286" t="s">
        <v>933</v>
      </c>
      <c r="FXB54" s="286" t="s">
        <v>969</v>
      </c>
      <c r="FXC54" s="285" t="s">
        <v>966</v>
      </c>
      <c r="FXD54" s="285" t="s">
        <v>988</v>
      </c>
      <c r="FXE54" s="294" t="s">
        <v>982</v>
      </c>
      <c r="FXF54" s="294" t="s">
        <v>987</v>
      </c>
      <c r="FXG54" s="284">
        <v>100000000</v>
      </c>
      <c r="FXH54" s="285" t="s">
        <v>150</v>
      </c>
      <c r="FXI54" s="286" t="s">
        <v>933</v>
      </c>
      <c r="FXJ54" s="286" t="s">
        <v>969</v>
      </c>
      <c r="FXK54" s="285" t="s">
        <v>966</v>
      </c>
      <c r="FXL54" s="285" t="s">
        <v>988</v>
      </c>
      <c r="FXM54" s="294" t="s">
        <v>982</v>
      </c>
      <c r="FXN54" s="294" t="s">
        <v>987</v>
      </c>
      <c r="FXO54" s="284">
        <v>100000000</v>
      </c>
      <c r="FXP54" s="285" t="s">
        <v>150</v>
      </c>
      <c r="FXQ54" s="286" t="s">
        <v>933</v>
      </c>
      <c r="FXR54" s="286" t="s">
        <v>969</v>
      </c>
      <c r="FXS54" s="285" t="s">
        <v>966</v>
      </c>
      <c r="FXT54" s="285" t="s">
        <v>988</v>
      </c>
      <c r="FXU54" s="294" t="s">
        <v>982</v>
      </c>
      <c r="FXV54" s="294" t="s">
        <v>987</v>
      </c>
      <c r="FXW54" s="284">
        <v>100000000</v>
      </c>
      <c r="FXX54" s="285" t="s">
        <v>150</v>
      </c>
      <c r="FXY54" s="286" t="s">
        <v>933</v>
      </c>
      <c r="FXZ54" s="286" t="s">
        <v>969</v>
      </c>
      <c r="FYA54" s="285" t="s">
        <v>966</v>
      </c>
      <c r="FYB54" s="285" t="s">
        <v>988</v>
      </c>
      <c r="FYC54" s="294" t="s">
        <v>982</v>
      </c>
      <c r="FYD54" s="294" t="s">
        <v>987</v>
      </c>
      <c r="FYE54" s="284">
        <v>100000000</v>
      </c>
      <c r="FYF54" s="285" t="s">
        <v>150</v>
      </c>
      <c r="FYG54" s="286" t="s">
        <v>933</v>
      </c>
      <c r="FYH54" s="286" t="s">
        <v>969</v>
      </c>
      <c r="FYI54" s="285" t="s">
        <v>966</v>
      </c>
      <c r="FYJ54" s="285" t="s">
        <v>988</v>
      </c>
      <c r="FYK54" s="294" t="s">
        <v>982</v>
      </c>
      <c r="FYL54" s="294" t="s">
        <v>987</v>
      </c>
      <c r="FYM54" s="284">
        <v>100000000</v>
      </c>
      <c r="FYN54" s="285" t="s">
        <v>150</v>
      </c>
      <c r="FYO54" s="286" t="s">
        <v>933</v>
      </c>
      <c r="FYP54" s="286" t="s">
        <v>969</v>
      </c>
      <c r="FYQ54" s="285" t="s">
        <v>966</v>
      </c>
      <c r="FYR54" s="285" t="s">
        <v>988</v>
      </c>
      <c r="FYS54" s="294" t="s">
        <v>982</v>
      </c>
      <c r="FYT54" s="294" t="s">
        <v>987</v>
      </c>
      <c r="FYU54" s="284">
        <v>100000000</v>
      </c>
      <c r="FYV54" s="285" t="s">
        <v>150</v>
      </c>
      <c r="FYW54" s="286" t="s">
        <v>933</v>
      </c>
      <c r="FYX54" s="286" t="s">
        <v>969</v>
      </c>
      <c r="FYY54" s="285" t="s">
        <v>966</v>
      </c>
      <c r="FYZ54" s="285" t="s">
        <v>988</v>
      </c>
      <c r="FZA54" s="294" t="s">
        <v>982</v>
      </c>
      <c r="FZB54" s="294" t="s">
        <v>987</v>
      </c>
      <c r="FZC54" s="284">
        <v>100000000</v>
      </c>
      <c r="FZD54" s="285" t="s">
        <v>150</v>
      </c>
      <c r="FZE54" s="286" t="s">
        <v>933</v>
      </c>
      <c r="FZF54" s="286" t="s">
        <v>969</v>
      </c>
      <c r="FZG54" s="285" t="s">
        <v>966</v>
      </c>
      <c r="FZH54" s="285" t="s">
        <v>988</v>
      </c>
      <c r="FZI54" s="294" t="s">
        <v>982</v>
      </c>
      <c r="FZJ54" s="294" t="s">
        <v>987</v>
      </c>
      <c r="FZK54" s="284">
        <v>100000000</v>
      </c>
      <c r="FZL54" s="285" t="s">
        <v>150</v>
      </c>
      <c r="FZM54" s="286" t="s">
        <v>933</v>
      </c>
      <c r="FZN54" s="286" t="s">
        <v>969</v>
      </c>
      <c r="FZO54" s="285" t="s">
        <v>966</v>
      </c>
      <c r="FZP54" s="285" t="s">
        <v>988</v>
      </c>
      <c r="FZQ54" s="294" t="s">
        <v>982</v>
      </c>
      <c r="FZR54" s="294" t="s">
        <v>987</v>
      </c>
      <c r="FZS54" s="284">
        <v>100000000</v>
      </c>
      <c r="FZT54" s="285" t="s">
        <v>150</v>
      </c>
      <c r="FZU54" s="286" t="s">
        <v>933</v>
      </c>
      <c r="FZV54" s="286" t="s">
        <v>969</v>
      </c>
      <c r="FZW54" s="285" t="s">
        <v>966</v>
      </c>
      <c r="FZX54" s="285" t="s">
        <v>988</v>
      </c>
      <c r="FZY54" s="294" t="s">
        <v>982</v>
      </c>
      <c r="FZZ54" s="294" t="s">
        <v>987</v>
      </c>
      <c r="GAA54" s="284">
        <v>100000000</v>
      </c>
      <c r="GAB54" s="285" t="s">
        <v>150</v>
      </c>
      <c r="GAC54" s="286" t="s">
        <v>933</v>
      </c>
      <c r="GAD54" s="286" t="s">
        <v>969</v>
      </c>
      <c r="GAE54" s="285" t="s">
        <v>966</v>
      </c>
      <c r="GAF54" s="285" t="s">
        <v>988</v>
      </c>
      <c r="GAG54" s="294" t="s">
        <v>982</v>
      </c>
      <c r="GAH54" s="294" t="s">
        <v>987</v>
      </c>
      <c r="GAI54" s="284">
        <v>100000000</v>
      </c>
      <c r="GAJ54" s="285" t="s">
        <v>150</v>
      </c>
      <c r="GAK54" s="286" t="s">
        <v>933</v>
      </c>
      <c r="GAL54" s="286" t="s">
        <v>969</v>
      </c>
      <c r="GAM54" s="285" t="s">
        <v>966</v>
      </c>
      <c r="GAN54" s="285" t="s">
        <v>988</v>
      </c>
      <c r="GAO54" s="294" t="s">
        <v>982</v>
      </c>
      <c r="GAP54" s="294" t="s">
        <v>987</v>
      </c>
      <c r="GAQ54" s="284">
        <v>100000000</v>
      </c>
      <c r="GAR54" s="285" t="s">
        <v>150</v>
      </c>
      <c r="GAS54" s="286" t="s">
        <v>933</v>
      </c>
      <c r="GAT54" s="286" t="s">
        <v>969</v>
      </c>
      <c r="GAU54" s="285" t="s">
        <v>966</v>
      </c>
      <c r="GAV54" s="285" t="s">
        <v>988</v>
      </c>
      <c r="GAW54" s="294" t="s">
        <v>982</v>
      </c>
      <c r="GAX54" s="294" t="s">
        <v>987</v>
      </c>
      <c r="GAY54" s="284">
        <v>100000000</v>
      </c>
      <c r="GAZ54" s="285" t="s">
        <v>150</v>
      </c>
      <c r="GBA54" s="286" t="s">
        <v>933</v>
      </c>
      <c r="GBB54" s="286" t="s">
        <v>969</v>
      </c>
      <c r="GBC54" s="285" t="s">
        <v>966</v>
      </c>
      <c r="GBD54" s="285" t="s">
        <v>988</v>
      </c>
      <c r="GBE54" s="294" t="s">
        <v>982</v>
      </c>
      <c r="GBF54" s="294" t="s">
        <v>987</v>
      </c>
      <c r="GBG54" s="284">
        <v>100000000</v>
      </c>
      <c r="GBH54" s="285" t="s">
        <v>150</v>
      </c>
      <c r="GBI54" s="286" t="s">
        <v>933</v>
      </c>
      <c r="GBJ54" s="286" t="s">
        <v>969</v>
      </c>
      <c r="GBK54" s="285" t="s">
        <v>966</v>
      </c>
      <c r="GBL54" s="285" t="s">
        <v>988</v>
      </c>
      <c r="GBM54" s="294" t="s">
        <v>982</v>
      </c>
      <c r="GBN54" s="294" t="s">
        <v>987</v>
      </c>
      <c r="GBO54" s="284">
        <v>100000000</v>
      </c>
      <c r="GBP54" s="285" t="s">
        <v>150</v>
      </c>
      <c r="GBQ54" s="286" t="s">
        <v>933</v>
      </c>
      <c r="GBR54" s="286" t="s">
        <v>969</v>
      </c>
      <c r="GBS54" s="285" t="s">
        <v>966</v>
      </c>
      <c r="GBT54" s="285" t="s">
        <v>988</v>
      </c>
      <c r="GBU54" s="294" t="s">
        <v>982</v>
      </c>
      <c r="GBV54" s="294" t="s">
        <v>987</v>
      </c>
      <c r="GBW54" s="284">
        <v>100000000</v>
      </c>
      <c r="GBX54" s="285" t="s">
        <v>150</v>
      </c>
      <c r="GBY54" s="286" t="s">
        <v>933</v>
      </c>
      <c r="GBZ54" s="286" t="s">
        <v>969</v>
      </c>
      <c r="GCA54" s="285" t="s">
        <v>966</v>
      </c>
      <c r="GCB54" s="285" t="s">
        <v>988</v>
      </c>
      <c r="GCC54" s="294" t="s">
        <v>982</v>
      </c>
      <c r="GCD54" s="294" t="s">
        <v>987</v>
      </c>
      <c r="GCE54" s="284">
        <v>100000000</v>
      </c>
      <c r="GCF54" s="285" t="s">
        <v>150</v>
      </c>
      <c r="GCG54" s="286" t="s">
        <v>933</v>
      </c>
      <c r="GCH54" s="286" t="s">
        <v>969</v>
      </c>
      <c r="GCI54" s="285" t="s">
        <v>966</v>
      </c>
      <c r="GCJ54" s="285" t="s">
        <v>988</v>
      </c>
      <c r="GCK54" s="294" t="s">
        <v>982</v>
      </c>
      <c r="GCL54" s="294" t="s">
        <v>987</v>
      </c>
      <c r="GCM54" s="284">
        <v>100000000</v>
      </c>
      <c r="GCN54" s="285" t="s">
        <v>150</v>
      </c>
      <c r="GCO54" s="286" t="s">
        <v>933</v>
      </c>
      <c r="GCP54" s="286" t="s">
        <v>969</v>
      </c>
      <c r="GCQ54" s="285" t="s">
        <v>966</v>
      </c>
      <c r="GCR54" s="285" t="s">
        <v>988</v>
      </c>
      <c r="GCS54" s="294" t="s">
        <v>982</v>
      </c>
      <c r="GCT54" s="294" t="s">
        <v>987</v>
      </c>
      <c r="GCU54" s="284">
        <v>100000000</v>
      </c>
      <c r="GCV54" s="285" t="s">
        <v>150</v>
      </c>
      <c r="GCW54" s="286" t="s">
        <v>933</v>
      </c>
      <c r="GCX54" s="286" t="s">
        <v>969</v>
      </c>
      <c r="GCY54" s="285" t="s">
        <v>966</v>
      </c>
      <c r="GCZ54" s="285" t="s">
        <v>988</v>
      </c>
      <c r="GDA54" s="294" t="s">
        <v>982</v>
      </c>
      <c r="GDB54" s="294" t="s">
        <v>987</v>
      </c>
      <c r="GDC54" s="284">
        <v>100000000</v>
      </c>
      <c r="GDD54" s="285" t="s">
        <v>150</v>
      </c>
      <c r="GDE54" s="286" t="s">
        <v>933</v>
      </c>
      <c r="GDF54" s="286" t="s">
        <v>969</v>
      </c>
      <c r="GDG54" s="285" t="s">
        <v>966</v>
      </c>
      <c r="GDH54" s="285" t="s">
        <v>988</v>
      </c>
      <c r="GDI54" s="294" t="s">
        <v>982</v>
      </c>
      <c r="GDJ54" s="294" t="s">
        <v>987</v>
      </c>
      <c r="GDK54" s="284">
        <v>100000000</v>
      </c>
      <c r="GDL54" s="285" t="s">
        <v>150</v>
      </c>
      <c r="GDM54" s="286" t="s">
        <v>933</v>
      </c>
      <c r="GDN54" s="286" t="s">
        <v>969</v>
      </c>
      <c r="GDO54" s="285" t="s">
        <v>966</v>
      </c>
      <c r="GDP54" s="285" t="s">
        <v>988</v>
      </c>
      <c r="GDQ54" s="294" t="s">
        <v>982</v>
      </c>
      <c r="GDR54" s="294" t="s">
        <v>987</v>
      </c>
      <c r="GDS54" s="284">
        <v>100000000</v>
      </c>
      <c r="GDT54" s="285" t="s">
        <v>150</v>
      </c>
      <c r="GDU54" s="286" t="s">
        <v>933</v>
      </c>
      <c r="GDV54" s="286" t="s">
        <v>969</v>
      </c>
      <c r="GDW54" s="285" t="s">
        <v>966</v>
      </c>
      <c r="GDX54" s="285" t="s">
        <v>988</v>
      </c>
      <c r="GDY54" s="294" t="s">
        <v>982</v>
      </c>
      <c r="GDZ54" s="294" t="s">
        <v>987</v>
      </c>
      <c r="GEA54" s="284">
        <v>100000000</v>
      </c>
      <c r="GEB54" s="285" t="s">
        <v>150</v>
      </c>
      <c r="GEC54" s="286" t="s">
        <v>933</v>
      </c>
      <c r="GED54" s="286" t="s">
        <v>969</v>
      </c>
      <c r="GEE54" s="285" t="s">
        <v>966</v>
      </c>
      <c r="GEF54" s="285" t="s">
        <v>988</v>
      </c>
      <c r="GEG54" s="294" t="s">
        <v>982</v>
      </c>
      <c r="GEH54" s="294" t="s">
        <v>987</v>
      </c>
      <c r="GEI54" s="284">
        <v>100000000</v>
      </c>
      <c r="GEJ54" s="285" t="s">
        <v>150</v>
      </c>
      <c r="GEK54" s="286" t="s">
        <v>933</v>
      </c>
      <c r="GEL54" s="286" t="s">
        <v>969</v>
      </c>
      <c r="GEM54" s="285" t="s">
        <v>966</v>
      </c>
      <c r="GEN54" s="285" t="s">
        <v>988</v>
      </c>
      <c r="GEO54" s="294" t="s">
        <v>982</v>
      </c>
      <c r="GEP54" s="294" t="s">
        <v>987</v>
      </c>
      <c r="GEQ54" s="284">
        <v>100000000</v>
      </c>
      <c r="GER54" s="285" t="s">
        <v>150</v>
      </c>
      <c r="GES54" s="286" t="s">
        <v>933</v>
      </c>
      <c r="GET54" s="286" t="s">
        <v>969</v>
      </c>
      <c r="GEU54" s="285" t="s">
        <v>966</v>
      </c>
      <c r="GEV54" s="285" t="s">
        <v>988</v>
      </c>
      <c r="GEW54" s="294" t="s">
        <v>982</v>
      </c>
      <c r="GEX54" s="294" t="s">
        <v>987</v>
      </c>
      <c r="GEY54" s="284">
        <v>100000000</v>
      </c>
      <c r="GEZ54" s="285" t="s">
        <v>150</v>
      </c>
      <c r="GFA54" s="286" t="s">
        <v>933</v>
      </c>
      <c r="GFB54" s="286" t="s">
        <v>969</v>
      </c>
      <c r="GFC54" s="285" t="s">
        <v>966</v>
      </c>
      <c r="GFD54" s="285" t="s">
        <v>988</v>
      </c>
      <c r="GFE54" s="294" t="s">
        <v>982</v>
      </c>
      <c r="GFF54" s="294" t="s">
        <v>987</v>
      </c>
      <c r="GFG54" s="284">
        <v>100000000</v>
      </c>
      <c r="GFH54" s="285" t="s">
        <v>150</v>
      </c>
      <c r="GFI54" s="286" t="s">
        <v>933</v>
      </c>
      <c r="GFJ54" s="286" t="s">
        <v>969</v>
      </c>
      <c r="GFK54" s="285" t="s">
        <v>966</v>
      </c>
      <c r="GFL54" s="285" t="s">
        <v>988</v>
      </c>
      <c r="GFM54" s="294" t="s">
        <v>982</v>
      </c>
      <c r="GFN54" s="294" t="s">
        <v>987</v>
      </c>
      <c r="GFO54" s="284">
        <v>100000000</v>
      </c>
      <c r="GFP54" s="285" t="s">
        <v>150</v>
      </c>
      <c r="GFQ54" s="286" t="s">
        <v>933</v>
      </c>
      <c r="GFR54" s="286" t="s">
        <v>969</v>
      </c>
      <c r="GFS54" s="285" t="s">
        <v>966</v>
      </c>
      <c r="GFT54" s="285" t="s">
        <v>988</v>
      </c>
      <c r="GFU54" s="294" t="s">
        <v>982</v>
      </c>
      <c r="GFV54" s="294" t="s">
        <v>987</v>
      </c>
      <c r="GFW54" s="284">
        <v>100000000</v>
      </c>
      <c r="GFX54" s="285" t="s">
        <v>150</v>
      </c>
      <c r="GFY54" s="286" t="s">
        <v>933</v>
      </c>
      <c r="GFZ54" s="286" t="s">
        <v>969</v>
      </c>
      <c r="GGA54" s="285" t="s">
        <v>966</v>
      </c>
      <c r="GGB54" s="285" t="s">
        <v>988</v>
      </c>
      <c r="GGC54" s="294" t="s">
        <v>982</v>
      </c>
      <c r="GGD54" s="294" t="s">
        <v>987</v>
      </c>
      <c r="GGE54" s="284">
        <v>100000000</v>
      </c>
      <c r="GGF54" s="285" t="s">
        <v>150</v>
      </c>
      <c r="GGG54" s="286" t="s">
        <v>933</v>
      </c>
      <c r="GGH54" s="286" t="s">
        <v>969</v>
      </c>
      <c r="GGI54" s="285" t="s">
        <v>966</v>
      </c>
      <c r="GGJ54" s="285" t="s">
        <v>988</v>
      </c>
      <c r="GGK54" s="294" t="s">
        <v>982</v>
      </c>
      <c r="GGL54" s="294" t="s">
        <v>987</v>
      </c>
      <c r="GGM54" s="284">
        <v>100000000</v>
      </c>
      <c r="GGN54" s="285" t="s">
        <v>150</v>
      </c>
      <c r="GGO54" s="286" t="s">
        <v>933</v>
      </c>
      <c r="GGP54" s="286" t="s">
        <v>969</v>
      </c>
      <c r="GGQ54" s="285" t="s">
        <v>966</v>
      </c>
      <c r="GGR54" s="285" t="s">
        <v>988</v>
      </c>
      <c r="GGS54" s="294" t="s">
        <v>982</v>
      </c>
      <c r="GGT54" s="294" t="s">
        <v>987</v>
      </c>
      <c r="GGU54" s="284">
        <v>100000000</v>
      </c>
      <c r="GGV54" s="285" t="s">
        <v>150</v>
      </c>
      <c r="GGW54" s="286" t="s">
        <v>933</v>
      </c>
      <c r="GGX54" s="286" t="s">
        <v>969</v>
      </c>
      <c r="GGY54" s="285" t="s">
        <v>966</v>
      </c>
      <c r="GGZ54" s="285" t="s">
        <v>988</v>
      </c>
      <c r="GHA54" s="294" t="s">
        <v>982</v>
      </c>
      <c r="GHB54" s="294" t="s">
        <v>987</v>
      </c>
      <c r="GHC54" s="284">
        <v>100000000</v>
      </c>
      <c r="GHD54" s="285" t="s">
        <v>150</v>
      </c>
      <c r="GHE54" s="286" t="s">
        <v>933</v>
      </c>
      <c r="GHF54" s="286" t="s">
        <v>969</v>
      </c>
      <c r="GHG54" s="285" t="s">
        <v>966</v>
      </c>
      <c r="GHH54" s="285" t="s">
        <v>988</v>
      </c>
      <c r="GHI54" s="294" t="s">
        <v>982</v>
      </c>
      <c r="GHJ54" s="294" t="s">
        <v>987</v>
      </c>
      <c r="GHK54" s="284">
        <v>100000000</v>
      </c>
      <c r="GHL54" s="285" t="s">
        <v>150</v>
      </c>
      <c r="GHM54" s="286" t="s">
        <v>933</v>
      </c>
      <c r="GHN54" s="286" t="s">
        <v>969</v>
      </c>
      <c r="GHO54" s="285" t="s">
        <v>966</v>
      </c>
      <c r="GHP54" s="285" t="s">
        <v>988</v>
      </c>
      <c r="GHQ54" s="294" t="s">
        <v>982</v>
      </c>
      <c r="GHR54" s="294" t="s">
        <v>987</v>
      </c>
      <c r="GHS54" s="284">
        <v>100000000</v>
      </c>
      <c r="GHT54" s="285" t="s">
        <v>150</v>
      </c>
      <c r="GHU54" s="286" t="s">
        <v>933</v>
      </c>
      <c r="GHV54" s="286" t="s">
        <v>969</v>
      </c>
      <c r="GHW54" s="285" t="s">
        <v>966</v>
      </c>
      <c r="GHX54" s="285" t="s">
        <v>988</v>
      </c>
      <c r="GHY54" s="294" t="s">
        <v>982</v>
      </c>
      <c r="GHZ54" s="294" t="s">
        <v>987</v>
      </c>
      <c r="GIA54" s="284">
        <v>100000000</v>
      </c>
      <c r="GIB54" s="285" t="s">
        <v>150</v>
      </c>
      <c r="GIC54" s="286" t="s">
        <v>933</v>
      </c>
      <c r="GID54" s="286" t="s">
        <v>969</v>
      </c>
      <c r="GIE54" s="285" t="s">
        <v>966</v>
      </c>
      <c r="GIF54" s="285" t="s">
        <v>988</v>
      </c>
      <c r="GIG54" s="294" t="s">
        <v>982</v>
      </c>
      <c r="GIH54" s="294" t="s">
        <v>987</v>
      </c>
      <c r="GII54" s="284">
        <v>100000000</v>
      </c>
      <c r="GIJ54" s="285" t="s">
        <v>150</v>
      </c>
      <c r="GIK54" s="286" t="s">
        <v>933</v>
      </c>
      <c r="GIL54" s="286" t="s">
        <v>969</v>
      </c>
      <c r="GIM54" s="285" t="s">
        <v>966</v>
      </c>
      <c r="GIN54" s="285" t="s">
        <v>988</v>
      </c>
      <c r="GIO54" s="294" t="s">
        <v>982</v>
      </c>
      <c r="GIP54" s="294" t="s">
        <v>987</v>
      </c>
      <c r="GIQ54" s="284">
        <v>100000000</v>
      </c>
      <c r="GIR54" s="285" t="s">
        <v>150</v>
      </c>
      <c r="GIS54" s="286" t="s">
        <v>933</v>
      </c>
      <c r="GIT54" s="286" t="s">
        <v>969</v>
      </c>
      <c r="GIU54" s="285" t="s">
        <v>966</v>
      </c>
      <c r="GIV54" s="285" t="s">
        <v>988</v>
      </c>
      <c r="GIW54" s="294" t="s">
        <v>982</v>
      </c>
      <c r="GIX54" s="294" t="s">
        <v>987</v>
      </c>
      <c r="GIY54" s="284">
        <v>100000000</v>
      </c>
      <c r="GIZ54" s="285" t="s">
        <v>150</v>
      </c>
      <c r="GJA54" s="286" t="s">
        <v>933</v>
      </c>
      <c r="GJB54" s="286" t="s">
        <v>969</v>
      </c>
      <c r="GJC54" s="285" t="s">
        <v>966</v>
      </c>
      <c r="GJD54" s="285" t="s">
        <v>988</v>
      </c>
      <c r="GJE54" s="294" t="s">
        <v>982</v>
      </c>
      <c r="GJF54" s="294" t="s">
        <v>987</v>
      </c>
      <c r="GJG54" s="284">
        <v>100000000</v>
      </c>
      <c r="GJH54" s="285" t="s">
        <v>150</v>
      </c>
      <c r="GJI54" s="286" t="s">
        <v>933</v>
      </c>
      <c r="GJJ54" s="286" t="s">
        <v>969</v>
      </c>
      <c r="GJK54" s="285" t="s">
        <v>966</v>
      </c>
      <c r="GJL54" s="285" t="s">
        <v>988</v>
      </c>
      <c r="GJM54" s="294" t="s">
        <v>982</v>
      </c>
      <c r="GJN54" s="294" t="s">
        <v>987</v>
      </c>
      <c r="GJO54" s="284">
        <v>100000000</v>
      </c>
      <c r="GJP54" s="285" t="s">
        <v>150</v>
      </c>
      <c r="GJQ54" s="286" t="s">
        <v>933</v>
      </c>
      <c r="GJR54" s="286" t="s">
        <v>969</v>
      </c>
      <c r="GJS54" s="285" t="s">
        <v>966</v>
      </c>
      <c r="GJT54" s="285" t="s">
        <v>988</v>
      </c>
      <c r="GJU54" s="294" t="s">
        <v>982</v>
      </c>
      <c r="GJV54" s="294" t="s">
        <v>987</v>
      </c>
      <c r="GJW54" s="284">
        <v>100000000</v>
      </c>
      <c r="GJX54" s="285" t="s">
        <v>150</v>
      </c>
      <c r="GJY54" s="286" t="s">
        <v>933</v>
      </c>
      <c r="GJZ54" s="286" t="s">
        <v>969</v>
      </c>
      <c r="GKA54" s="285" t="s">
        <v>966</v>
      </c>
      <c r="GKB54" s="285" t="s">
        <v>988</v>
      </c>
      <c r="GKC54" s="294" t="s">
        <v>982</v>
      </c>
      <c r="GKD54" s="294" t="s">
        <v>987</v>
      </c>
      <c r="GKE54" s="284">
        <v>100000000</v>
      </c>
      <c r="GKF54" s="285" t="s">
        <v>150</v>
      </c>
      <c r="GKG54" s="286" t="s">
        <v>933</v>
      </c>
      <c r="GKH54" s="286" t="s">
        <v>969</v>
      </c>
      <c r="GKI54" s="285" t="s">
        <v>966</v>
      </c>
      <c r="GKJ54" s="285" t="s">
        <v>988</v>
      </c>
      <c r="GKK54" s="294" t="s">
        <v>982</v>
      </c>
      <c r="GKL54" s="294" t="s">
        <v>987</v>
      </c>
      <c r="GKM54" s="284">
        <v>100000000</v>
      </c>
      <c r="GKN54" s="285" t="s">
        <v>150</v>
      </c>
      <c r="GKO54" s="286" t="s">
        <v>933</v>
      </c>
      <c r="GKP54" s="286" t="s">
        <v>969</v>
      </c>
      <c r="GKQ54" s="285" t="s">
        <v>966</v>
      </c>
      <c r="GKR54" s="285" t="s">
        <v>988</v>
      </c>
      <c r="GKS54" s="294" t="s">
        <v>982</v>
      </c>
      <c r="GKT54" s="294" t="s">
        <v>987</v>
      </c>
      <c r="GKU54" s="284">
        <v>100000000</v>
      </c>
      <c r="GKV54" s="285" t="s">
        <v>150</v>
      </c>
      <c r="GKW54" s="286" t="s">
        <v>933</v>
      </c>
      <c r="GKX54" s="286" t="s">
        <v>969</v>
      </c>
      <c r="GKY54" s="285" t="s">
        <v>966</v>
      </c>
      <c r="GKZ54" s="285" t="s">
        <v>988</v>
      </c>
      <c r="GLA54" s="294" t="s">
        <v>982</v>
      </c>
      <c r="GLB54" s="294" t="s">
        <v>987</v>
      </c>
      <c r="GLC54" s="284">
        <v>100000000</v>
      </c>
      <c r="GLD54" s="285" t="s">
        <v>150</v>
      </c>
      <c r="GLE54" s="286" t="s">
        <v>933</v>
      </c>
      <c r="GLF54" s="286" t="s">
        <v>969</v>
      </c>
      <c r="GLG54" s="285" t="s">
        <v>966</v>
      </c>
      <c r="GLH54" s="285" t="s">
        <v>988</v>
      </c>
      <c r="GLI54" s="294" t="s">
        <v>982</v>
      </c>
      <c r="GLJ54" s="294" t="s">
        <v>987</v>
      </c>
      <c r="GLK54" s="284">
        <v>100000000</v>
      </c>
      <c r="GLL54" s="285" t="s">
        <v>150</v>
      </c>
      <c r="GLM54" s="286" t="s">
        <v>933</v>
      </c>
      <c r="GLN54" s="286" t="s">
        <v>969</v>
      </c>
      <c r="GLO54" s="285" t="s">
        <v>966</v>
      </c>
      <c r="GLP54" s="285" t="s">
        <v>988</v>
      </c>
      <c r="GLQ54" s="294" t="s">
        <v>982</v>
      </c>
      <c r="GLR54" s="294" t="s">
        <v>987</v>
      </c>
      <c r="GLS54" s="284">
        <v>100000000</v>
      </c>
      <c r="GLT54" s="285" t="s">
        <v>150</v>
      </c>
      <c r="GLU54" s="286" t="s">
        <v>933</v>
      </c>
      <c r="GLV54" s="286" t="s">
        <v>969</v>
      </c>
      <c r="GLW54" s="285" t="s">
        <v>966</v>
      </c>
      <c r="GLX54" s="285" t="s">
        <v>988</v>
      </c>
      <c r="GLY54" s="294" t="s">
        <v>982</v>
      </c>
      <c r="GLZ54" s="294" t="s">
        <v>987</v>
      </c>
      <c r="GMA54" s="284">
        <v>100000000</v>
      </c>
      <c r="GMB54" s="285" t="s">
        <v>150</v>
      </c>
      <c r="GMC54" s="286" t="s">
        <v>933</v>
      </c>
      <c r="GMD54" s="286" t="s">
        <v>969</v>
      </c>
      <c r="GME54" s="285" t="s">
        <v>966</v>
      </c>
      <c r="GMF54" s="285" t="s">
        <v>988</v>
      </c>
      <c r="GMG54" s="294" t="s">
        <v>982</v>
      </c>
      <c r="GMH54" s="294" t="s">
        <v>987</v>
      </c>
      <c r="GMI54" s="284">
        <v>100000000</v>
      </c>
      <c r="GMJ54" s="285" t="s">
        <v>150</v>
      </c>
      <c r="GMK54" s="286" t="s">
        <v>933</v>
      </c>
      <c r="GML54" s="286" t="s">
        <v>969</v>
      </c>
      <c r="GMM54" s="285" t="s">
        <v>966</v>
      </c>
      <c r="GMN54" s="285" t="s">
        <v>988</v>
      </c>
      <c r="GMO54" s="294" t="s">
        <v>982</v>
      </c>
      <c r="GMP54" s="294" t="s">
        <v>987</v>
      </c>
      <c r="GMQ54" s="284">
        <v>100000000</v>
      </c>
      <c r="GMR54" s="285" t="s">
        <v>150</v>
      </c>
      <c r="GMS54" s="286" t="s">
        <v>933</v>
      </c>
      <c r="GMT54" s="286" t="s">
        <v>969</v>
      </c>
      <c r="GMU54" s="285" t="s">
        <v>966</v>
      </c>
      <c r="GMV54" s="285" t="s">
        <v>988</v>
      </c>
      <c r="GMW54" s="294" t="s">
        <v>982</v>
      </c>
      <c r="GMX54" s="294" t="s">
        <v>987</v>
      </c>
      <c r="GMY54" s="284">
        <v>100000000</v>
      </c>
      <c r="GMZ54" s="285" t="s">
        <v>150</v>
      </c>
      <c r="GNA54" s="286" t="s">
        <v>933</v>
      </c>
      <c r="GNB54" s="286" t="s">
        <v>969</v>
      </c>
      <c r="GNC54" s="285" t="s">
        <v>966</v>
      </c>
      <c r="GND54" s="285" t="s">
        <v>988</v>
      </c>
      <c r="GNE54" s="294" t="s">
        <v>982</v>
      </c>
      <c r="GNF54" s="294" t="s">
        <v>987</v>
      </c>
      <c r="GNG54" s="284">
        <v>100000000</v>
      </c>
      <c r="GNH54" s="285" t="s">
        <v>150</v>
      </c>
      <c r="GNI54" s="286" t="s">
        <v>933</v>
      </c>
      <c r="GNJ54" s="286" t="s">
        <v>969</v>
      </c>
      <c r="GNK54" s="285" t="s">
        <v>966</v>
      </c>
      <c r="GNL54" s="285" t="s">
        <v>988</v>
      </c>
      <c r="GNM54" s="294" t="s">
        <v>982</v>
      </c>
      <c r="GNN54" s="294" t="s">
        <v>987</v>
      </c>
      <c r="GNO54" s="284">
        <v>100000000</v>
      </c>
      <c r="GNP54" s="285" t="s">
        <v>150</v>
      </c>
      <c r="GNQ54" s="286" t="s">
        <v>933</v>
      </c>
      <c r="GNR54" s="286" t="s">
        <v>969</v>
      </c>
      <c r="GNS54" s="285" t="s">
        <v>966</v>
      </c>
      <c r="GNT54" s="285" t="s">
        <v>988</v>
      </c>
      <c r="GNU54" s="294" t="s">
        <v>982</v>
      </c>
      <c r="GNV54" s="294" t="s">
        <v>987</v>
      </c>
      <c r="GNW54" s="284">
        <v>100000000</v>
      </c>
      <c r="GNX54" s="285" t="s">
        <v>150</v>
      </c>
      <c r="GNY54" s="286" t="s">
        <v>933</v>
      </c>
      <c r="GNZ54" s="286" t="s">
        <v>969</v>
      </c>
      <c r="GOA54" s="285" t="s">
        <v>966</v>
      </c>
      <c r="GOB54" s="285" t="s">
        <v>988</v>
      </c>
      <c r="GOC54" s="294" t="s">
        <v>982</v>
      </c>
      <c r="GOD54" s="294" t="s">
        <v>987</v>
      </c>
      <c r="GOE54" s="284">
        <v>100000000</v>
      </c>
      <c r="GOF54" s="285" t="s">
        <v>150</v>
      </c>
      <c r="GOG54" s="286" t="s">
        <v>933</v>
      </c>
      <c r="GOH54" s="286" t="s">
        <v>969</v>
      </c>
      <c r="GOI54" s="285" t="s">
        <v>966</v>
      </c>
      <c r="GOJ54" s="285" t="s">
        <v>988</v>
      </c>
      <c r="GOK54" s="294" t="s">
        <v>982</v>
      </c>
      <c r="GOL54" s="294" t="s">
        <v>987</v>
      </c>
      <c r="GOM54" s="284">
        <v>100000000</v>
      </c>
      <c r="GON54" s="285" t="s">
        <v>150</v>
      </c>
      <c r="GOO54" s="286" t="s">
        <v>933</v>
      </c>
      <c r="GOP54" s="286" t="s">
        <v>969</v>
      </c>
      <c r="GOQ54" s="285" t="s">
        <v>966</v>
      </c>
      <c r="GOR54" s="285" t="s">
        <v>988</v>
      </c>
      <c r="GOS54" s="294" t="s">
        <v>982</v>
      </c>
      <c r="GOT54" s="294" t="s">
        <v>987</v>
      </c>
      <c r="GOU54" s="284">
        <v>100000000</v>
      </c>
      <c r="GOV54" s="285" t="s">
        <v>150</v>
      </c>
      <c r="GOW54" s="286" t="s">
        <v>933</v>
      </c>
      <c r="GOX54" s="286" t="s">
        <v>969</v>
      </c>
      <c r="GOY54" s="285" t="s">
        <v>966</v>
      </c>
      <c r="GOZ54" s="285" t="s">
        <v>988</v>
      </c>
      <c r="GPA54" s="294" t="s">
        <v>982</v>
      </c>
      <c r="GPB54" s="294" t="s">
        <v>987</v>
      </c>
      <c r="GPC54" s="284">
        <v>100000000</v>
      </c>
      <c r="GPD54" s="285" t="s">
        <v>150</v>
      </c>
      <c r="GPE54" s="286" t="s">
        <v>933</v>
      </c>
      <c r="GPF54" s="286" t="s">
        <v>969</v>
      </c>
      <c r="GPG54" s="285" t="s">
        <v>966</v>
      </c>
      <c r="GPH54" s="285" t="s">
        <v>988</v>
      </c>
      <c r="GPI54" s="294" t="s">
        <v>982</v>
      </c>
      <c r="GPJ54" s="294" t="s">
        <v>987</v>
      </c>
      <c r="GPK54" s="284">
        <v>100000000</v>
      </c>
      <c r="GPL54" s="285" t="s">
        <v>150</v>
      </c>
      <c r="GPM54" s="286" t="s">
        <v>933</v>
      </c>
      <c r="GPN54" s="286" t="s">
        <v>969</v>
      </c>
      <c r="GPO54" s="285" t="s">
        <v>966</v>
      </c>
      <c r="GPP54" s="285" t="s">
        <v>988</v>
      </c>
      <c r="GPQ54" s="294" t="s">
        <v>982</v>
      </c>
      <c r="GPR54" s="294" t="s">
        <v>987</v>
      </c>
      <c r="GPS54" s="284">
        <v>100000000</v>
      </c>
      <c r="GPT54" s="285" t="s">
        <v>150</v>
      </c>
      <c r="GPU54" s="286" t="s">
        <v>933</v>
      </c>
      <c r="GPV54" s="286" t="s">
        <v>969</v>
      </c>
      <c r="GPW54" s="285" t="s">
        <v>966</v>
      </c>
      <c r="GPX54" s="285" t="s">
        <v>988</v>
      </c>
      <c r="GPY54" s="294" t="s">
        <v>982</v>
      </c>
      <c r="GPZ54" s="294" t="s">
        <v>987</v>
      </c>
      <c r="GQA54" s="284">
        <v>100000000</v>
      </c>
      <c r="GQB54" s="285" t="s">
        <v>150</v>
      </c>
      <c r="GQC54" s="286" t="s">
        <v>933</v>
      </c>
      <c r="GQD54" s="286" t="s">
        <v>969</v>
      </c>
      <c r="GQE54" s="285" t="s">
        <v>966</v>
      </c>
      <c r="GQF54" s="285" t="s">
        <v>988</v>
      </c>
      <c r="GQG54" s="294" t="s">
        <v>982</v>
      </c>
      <c r="GQH54" s="294" t="s">
        <v>987</v>
      </c>
      <c r="GQI54" s="284">
        <v>100000000</v>
      </c>
      <c r="GQJ54" s="285" t="s">
        <v>150</v>
      </c>
      <c r="GQK54" s="286" t="s">
        <v>933</v>
      </c>
      <c r="GQL54" s="286" t="s">
        <v>969</v>
      </c>
      <c r="GQM54" s="285" t="s">
        <v>966</v>
      </c>
      <c r="GQN54" s="285" t="s">
        <v>988</v>
      </c>
      <c r="GQO54" s="294" t="s">
        <v>982</v>
      </c>
      <c r="GQP54" s="294" t="s">
        <v>987</v>
      </c>
      <c r="GQQ54" s="284">
        <v>100000000</v>
      </c>
      <c r="GQR54" s="285" t="s">
        <v>150</v>
      </c>
      <c r="GQS54" s="286" t="s">
        <v>933</v>
      </c>
      <c r="GQT54" s="286" t="s">
        <v>969</v>
      </c>
      <c r="GQU54" s="285" t="s">
        <v>966</v>
      </c>
      <c r="GQV54" s="285" t="s">
        <v>988</v>
      </c>
      <c r="GQW54" s="294" t="s">
        <v>982</v>
      </c>
      <c r="GQX54" s="294" t="s">
        <v>987</v>
      </c>
      <c r="GQY54" s="284">
        <v>100000000</v>
      </c>
      <c r="GQZ54" s="285" t="s">
        <v>150</v>
      </c>
      <c r="GRA54" s="286" t="s">
        <v>933</v>
      </c>
      <c r="GRB54" s="286" t="s">
        <v>969</v>
      </c>
      <c r="GRC54" s="285" t="s">
        <v>966</v>
      </c>
      <c r="GRD54" s="285" t="s">
        <v>988</v>
      </c>
      <c r="GRE54" s="294" t="s">
        <v>982</v>
      </c>
      <c r="GRF54" s="294" t="s">
        <v>987</v>
      </c>
      <c r="GRG54" s="284">
        <v>100000000</v>
      </c>
      <c r="GRH54" s="285" t="s">
        <v>150</v>
      </c>
      <c r="GRI54" s="286" t="s">
        <v>933</v>
      </c>
      <c r="GRJ54" s="286" t="s">
        <v>969</v>
      </c>
      <c r="GRK54" s="285" t="s">
        <v>966</v>
      </c>
      <c r="GRL54" s="285" t="s">
        <v>988</v>
      </c>
      <c r="GRM54" s="294" t="s">
        <v>982</v>
      </c>
      <c r="GRN54" s="294" t="s">
        <v>987</v>
      </c>
      <c r="GRO54" s="284">
        <v>100000000</v>
      </c>
      <c r="GRP54" s="285" t="s">
        <v>150</v>
      </c>
      <c r="GRQ54" s="286" t="s">
        <v>933</v>
      </c>
      <c r="GRR54" s="286" t="s">
        <v>969</v>
      </c>
      <c r="GRS54" s="285" t="s">
        <v>966</v>
      </c>
      <c r="GRT54" s="285" t="s">
        <v>988</v>
      </c>
      <c r="GRU54" s="294" t="s">
        <v>982</v>
      </c>
      <c r="GRV54" s="294" t="s">
        <v>987</v>
      </c>
      <c r="GRW54" s="284">
        <v>100000000</v>
      </c>
      <c r="GRX54" s="285" t="s">
        <v>150</v>
      </c>
      <c r="GRY54" s="286" t="s">
        <v>933</v>
      </c>
      <c r="GRZ54" s="286" t="s">
        <v>969</v>
      </c>
      <c r="GSA54" s="285" t="s">
        <v>966</v>
      </c>
      <c r="GSB54" s="285" t="s">
        <v>988</v>
      </c>
      <c r="GSC54" s="294" t="s">
        <v>982</v>
      </c>
      <c r="GSD54" s="294" t="s">
        <v>987</v>
      </c>
      <c r="GSE54" s="284">
        <v>100000000</v>
      </c>
      <c r="GSF54" s="285" t="s">
        <v>150</v>
      </c>
      <c r="GSG54" s="286" t="s">
        <v>933</v>
      </c>
      <c r="GSH54" s="286" t="s">
        <v>969</v>
      </c>
      <c r="GSI54" s="285" t="s">
        <v>966</v>
      </c>
      <c r="GSJ54" s="285" t="s">
        <v>988</v>
      </c>
      <c r="GSK54" s="294" t="s">
        <v>982</v>
      </c>
      <c r="GSL54" s="294" t="s">
        <v>987</v>
      </c>
      <c r="GSM54" s="284">
        <v>100000000</v>
      </c>
      <c r="GSN54" s="285" t="s">
        <v>150</v>
      </c>
      <c r="GSO54" s="286" t="s">
        <v>933</v>
      </c>
      <c r="GSP54" s="286" t="s">
        <v>969</v>
      </c>
      <c r="GSQ54" s="285" t="s">
        <v>966</v>
      </c>
      <c r="GSR54" s="285" t="s">
        <v>988</v>
      </c>
      <c r="GSS54" s="294" t="s">
        <v>982</v>
      </c>
      <c r="GST54" s="294" t="s">
        <v>987</v>
      </c>
      <c r="GSU54" s="284">
        <v>100000000</v>
      </c>
      <c r="GSV54" s="285" t="s">
        <v>150</v>
      </c>
      <c r="GSW54" s="286" t="s">
        <v>933</v>
      </c>
      <c r="GSX54" s="286" t="s">
        <v>969</v>
      </c>
      <c r="GSY54" s="285" t="s">
        <v>966</v>
      </c>
      <c r="GSZ54" s="285" t="s">
        <v>988</v>
      </c>
      <c r="GTA54" s="294" t="s">
        <v>982</v>
      </c>
      <c r="GTB54" s="294" t="s">
        <v>987</v>
      </c>
      <c r="GTC54" s="284">
        <v>100000000</v>
      </c>
      <c r="GTD54" s="285" t="s">
        <v>150</v>
      </c>
      <c r="GTE54" s="286" t="s">
        <v>933</v>
      </c>
      <c r="GTF54" s="286" t="s">
        <v>969</v>
      </c>
      <c r="GTG54" s="285" t="s">
        <v>966</v>
      </c>
      <c r="GTH54" s="285" t="s">
        <v>988</v>
      </c>
      <c r="GTI54" s="294" t="s">
        <v>982</v>
      </c>
      <c r="GTJ54" s="294" t="s">
        <v>987</v>
      </c>
      <c r="GTK54" s="284">
        <v>100000000</v>
      </c>
      <c r="GTL54" s="285" t="s">
        <v>150</v>
      </c>
      <c r="GTM54" s="286" t="s">
        <v>933</v>
      </c>
      <c r="GTN54" s="286" t="s">
        <v>969</v>
      </c>
      <c r="GTO54" s="285" t="s">
        <v>966</v>
      </c>
      <c r="GTP54" s="285" t="s">
        <v>988</v>
      </c>
      <c r="GTQ54" s="294" t="s">
        <v>982</v>
      </c>
      <c r="GTR54" s="294" t="s">
        <v>987</v>
      </c>
      <c r="GTS54" s="284">
        <v>100000000</v>
      </c>
      <c r="GTT54" s="285" t="s">
        <v>150</v>
      </c>
      <c r="GTU54" s="286" t="s">
        <v>933</v>
      </c>
      <c r="GTV54" s="286" t="s">
        <v>969</v>
      </c>
      <c r="GTW54" s="285" t="s">
        <v>966</v>
      </c>
      <c r="GTX54" s="285" t="s">
        <v>988</v>
      </c>
      <c r="GTY54" s="294" t="s">
        <v>982</v>
      </c>
      <c r="GTZ54" s="294" t="s">
        <v>987</v>
      </c>
      <c r="GUA54" s="284">
        <v>100000000</v>
      </c>
      <c r="GUB54" s="285" t="s">
        <v>150</v>
      </c>
      <c r="GUC54" s="286" t="s">
        <v>933</v>
      </c>
      <c r="GUD54" s="286" t="s">
        <v>969</v>
      </c>
      <c r="GUE54" s="285" t="s">
        <v>966</v>
      </c>
      <c r="GUF54" s="285" t="s">
        <v>988</v>
      </c>
      <c r="GUG54" s="294" t="s">
        <v>982</v>
      </c>
      <c r="GUH54" s="294" t="s">
        <v>987</v>
      </c>
      <c r="GUI54" s="284">
        <v>100000000</v>
      </c>
      <c r="GUJ54" s="285" t="s">
        <v>150</v>
      </c>
      <c r="GUK54" s="286" t="s">
        <v>933</v>
      </c>
      <c r="GUL54" s="286" t="s">
        <v>969</v>
      </c>
      <c r="GUM54" s="285" t="s">
        <v>966</v>
      </c>
      <c r="GUN54" s="285" t="s">
        <v>988</v>
      </c>
      <c r="GUO54" s="294" t="s">
        <v>982</v>
      </c>
      <c r="GUP54" s="294" t="s">
        <v>987</v>
      </c>
      <c r="GUQ54" s="284">
        <v>100000000</v>
      </c>
      <c r="GUR54" s="285" t="s">
        <v>150</v>
      </c>
      <c r="GUS54" s="286" t="s">
        <v>933</v>
      </c>
      <c r="GUT54" s="286" t="s">
        <v>969</v>
      </c>
      <c r="GUU54" s="285" t="s">
        <v>966</v>
      </c>
      <c r="GUV54" s="285" t="s">
        <v>988</v>
      </c>
      <c r="GUW54" s="294" t="s">
        <v>982</v>
      </c>
      <c r="GUX54" s="294" t="s">
        <v>987</v>
      </c>
      <c r="GUY54" s="284">
        <v>100000000</v>
      </c>
      <c r="GUZ54" s="285" t="s">
        <v>150</v>
      </c>
      <c r="GVA54" s="286" t="s">
        <v>933</v>
      </c>
      <c r="GVB54" s="286" t="s">
        <v>969</v>
      </c>
      <c r="GVC54" s="285" t="s">
        <v>966</v>
      </c>
      <c r="GVD54" s="285" t="s">
        <v>988</v>
      </c>
      <c r="GVE54" s="294" t="s">
        <v>982</v>
      </c>
      <c r="GVF54" s="294" t="s">
        <v>987</v>
      </c>
      <c r="GVG54" s="284">
        <v>100000000</v>
      </c>
      <c r="GVH54" s="285" t="s">
        <v>150</v>
      </c>
      <c r="GVI54" s="286" t="s">
        <v>933</v>
      </c>
      <c r="GVJ54" s="286" t="s">
        <v>969</v>
      </c>
      <c r="GVK54" s="285" t="s">
        <v>966</v>
      </c>
      <c r="GVL54" s="285" t="s">
        <v>988</v>
      </c>
      <c r="GVM54" s="294" t="s">
        <v>982</v>
      </c>
      <c r="GVN54" s="294" t="s">
        <v>987</v>
      </c>
      <c r="GVO54" s="284">
        <v>100000000</v>
      </c>
      <c r="GVP54" s="285" t="s">
        <v>150</v>
      </c>
      <c r="GVQ54" s="286" t="s">
        <v>933</v>
      </c>
      <c r="GVR54" s="286" t="s">
        <v>969</v>
      </c>
      <c r="GVS54" s="285" t="s">
        <v>966</v>
      </c>
      <c r="GVT54" s="285" t="s">
        <v>988</v>
      </c>
      <c r="GVU54" s="294" t="s">
        <v>982</v>
      </c>
      <c r="GVV54" s="294" t="s">
        <v>987</v>
      </c>
      <c r="GVW54" s="284">
        <v>100000000</v>
      </c>
      <c r="GVX54" s="285" t="s">
        <v>150</v>
      </c>
      <c r="GVY54" s="286" t="s">
        <v>933</v>
      </c>
      <c r="GVZ54" s="286" t="s">
        <v>969</v>
      </c>
      <c r="GWA54" s="285" t="s">
        <v>966</v>
      </c>
      <c r="GWB54" s="285" t="s">
        <v>988</v>
      </c>
      <c r="GWC54" s="294" t="s">
        <v>982</v>
      </c>
      <c r="GWD54" s="294" t="s">
        <v>987</v>
      </c>
      <c r="GWE54" s="284">
        <v>100000000</v>
      </c>
      <c r="GWF54" s="285" t="s">
        <v>150</v>
      </c>
      <c r="GWG54" s="286" t="s">
        <v>933</v>
      </c>
      <c r="GWH54" s="286" t="s">
        <v>969</v>
      </c>
      <c r="GWI54" s="285" t="s">
        <v>966</v>
      </c>
      <c r="GWJ54" s="285" t="s">
        <v>988</v>
      </c>
      <c r="GWK54" s="294" t="s">
        <v>982</v>
      </c>
      <c r="GWL54" s="294" t="s">
        <v>987</v>
      </c>
      <c r="GWM54" s="284">
        <v>100000000</v>
      </c>
      <c r="GWN54" s="285" t="s">
        <v>150</v>
      </c>
      <c r="GWO54" s="286" t="s">
        <v>933</v>
      </c>
      <c r="GWP54" s="286" t="s">
        <v>969</v>
      </c>
      <c r="GWQ54" s="285" t="s">
        <v>966</v>
      </c>
      <c r="GWR54" s="285" t="s">
        <v>988</v>
      </c>
      <c r="GWS54" s="294" t="s">
        <v>982</v>
      </c>
      <c r="GWT54" s="294" t="s">
        <v>987</v>
      </c>
      <c r="GWU54" s="284">
        <v>100000000</v>
      </c>
      <c r="GWV54" s="285" t="s">
        <v>150</v>
      </c>
      <c r="GWW54" s="286" t="s">
        <v>933</v>
      </c>
      <c r="GWX54" s="286" t="s">
        <v>969</v>
      </c>
      <c r="GWY54" s="285" t="s">
        <v>966</v>
      </c>
      <c r="GWZ54" s="285" t="s">
        <v>988</v>
      </c>
      <c r="GXA54" s="294" t="s">
        <v>982</v>
      </c>
      <c r="GXB54" s="294" t="s">
        <v>987</v>
      </c>
      <c r="GXC54" s="284">
        <v>100000000</v>
      </c>
      <c r="GXD54" s="285" t="s">
        <v>150</v>
      </c>
      <c r="GXE54" s="286" t="s">
        <v>933</v>
      </c>
      <c r="GXF54" s="286" t="s">
        <v>969</v>
      </c>
      <c r="GXG54" s="285" t="s">
        <v>966</v>
      </c>
      <c r="GXH54" s="285" t="s">
        <v>988</v>
      </c>
      <c r="GXI54" s="294" t="s">
        <v>982</v>
      </c>
      <c r="GXJ54" s="294" t="s">
        <v>987</v>
      </c>
      <c r="GXK54" s="284">
        <v>100000000</v>
      </c>
      <c r="GXL54" s="285" t="s">
        <v>150</v>
      </c>
      <c r="GXM54" s="286" t="s">
        <v>933</v>
      </c>
      <c r="GXN54" s="286" t="s">
        <v>969</v>
      </c>
      <c r="GXO54" s="285" t="s">
        <v>966</v>
      </c>
      <c r="GXP54" s="285" t="s">
        <v>988</v>
      </c>
      <c r="GXQ54" s="294" t="s">
        <v>982</v>
      </c>
      <c r="GXR54" s="294" t="s">
        <v>987</v>
      </c>
      <c r="GXS54" s="284">
        <v>100000000</v>
      </c>
      <c r="GXT54" s="285" t="s">
        <v>150</v>
      </c>
      <c r="GXU54" s="286" t="s">
        <v>933</v>
      </c>
      <c r="GXV54" s="286" t="s">
        <v>969</v>
      </c>
      <c r="GXW54" s="285" t="s">
        <v>966</v>
      </c>
      <c r="GXX54" s="285" t="s">
        <v>988</v>
      </c>
      <c r="GXY54" s="294" t="s">
        <v>982</v>
      </c>
      <c r="GXZ54" s="294" t="s">
        <v>987</v>
      </c>
      <c r="GYA54" s="284">
        <v>100000000</v>
      </c>
      <c r="GYB54" s="285" t="s">
        <v>150</v>
      </c>
      <c r="GYC54" s="286" t="s">
        <v>933</v>
      </c>
      <c r="GYD54" s="286" t="s">
        <v>969</v>
      </c>
      <c r="GYE54" s="285" t="s">
        <v>966</v>
      </c>
      <c r="GYF54" s="285" t="s">
        <v>988</v>
      </c>
      <c r="GYG54" s="294" t="s">
        <v>982</v>
      </c>
      <c r="GYH54" s="294" t="s">
        <v>987</v>
      </c>
      <c r="GYI54" s="284">
        <v>100000000</v>
      </c>
      <c r="GYJ54" s="285" t="s">
        <v>150</v>
      </c>
      <c r="GYK54" s="286" t="s">
        <v>933</v>
      </c>
      <c r="GYL54" s="286" t="s">
        <v>969</v>
      </c>
      <c r="GYM54" s="285" t="s">
        <v>966</v>
      </c>
      <c r="GYN54" s="285" t="s">
        <v>988</v>
      </c>
      <c r="GYO54" s="294" t="s">
        <v>982</v>
      </c>
      <c r="GYP54" s="294" t="s">
        <v>987</v>
      </c>
      <c r="GYQ54" s="284">
        <v>100000000</v>
      </c>
      <c r="GYR54" s="285" t="s">
        <v>150</v>
      </c>
      <c r="GYS54" s="286" t="s">
        <v>933</v>
      </c>
      <c r="GYT54" s="286" t="s">
        <v>969</v>
      </c>
      <c r="GYU54" s="285" t="s">
        <v>966</v>
      </c>
      <c r="GYV54" s="285" t="s">
        <v>988</v>
      </c>
      <c r="GYW54" s="294" t="s">
        <v>982</v>
      </c>
      <c r="GYX54" s="294" t="s">
        <v>987</v>
      </c>
      <c r="GYY54" s="284">
        <v>100000000</v>
      </c>
      <c r="GYZ54" s="285" t="s">
        <v>150</v>
      </c>
      <c r="GZA54" s="286" t="s">
        <v>933</v>
      </c>
      <c r="GZB54" s="286" t="s">
        <v>969</v>
      </c>
      <c r="GZC54" s="285" t="s">
        <v>966</v>
      </c>
      <c r="GZD54" s="285" t="s">
        <v>988</v>
      </c>
      <c r="GZE54" s="294" t="s">
        <v>982</v>
      </c>
      <c r="GZF54" s="294" t="s">
        <v>987</v>
      </c>
      <c r="GZG54" s="284">
        <v>100000000</v>
      </c>
      <c r="GZH54" s="285" t="s">
        <v>150</v>
      </c>
      <c r="GZI54" s="286" t="s">
        <v>933</v>
      </c>
      <c r="GZJ54" s="286" t="s">
        <v>969</v>
      </c>
      <c r="GZK54" s="285" t="s">
        <v>966</v>
      </c>
      <c r="GZL54" s="285" t="s">
        <v>988</v>
      </c>
      <c r="GZM54" s="294" t="s">
        <v>982</v>
      </c>
      <c r="GZN54" s="294" t="s">
        <v>987</v>
      </c>
      <c r="GZO54" s="284">
        <v>100000000</v>
      </c>
      <c r="GZP54" s="285" t="s">
        <v>150</v>
      </c>
      <c r="GZQ54" s="286" t="s">
        <v>933</v>
      </c>
      <c r="GZR54" s="286" t="s">
        <v>969</v>
      </c>
      <c r="GZS54" s="285" t="s">
        <v>966</v>
      </c>
      <c r="GZT54" s="285" t="s">
        <v>988</v>
      </c>
      <c r="GZU54" s="294" t="s">
        <v>982</v>
      </c>
      <c r="GZV54" s="294" t="s">
        <v>987</v>
      </c>
      <c r="GZW54" s="284">
        <v>100000000</v>
      </c>
      <c r="GZX54" s="285" t="s">
        <v>150</v>
      </c>
      <c r="GZY54" s="286" t="s">
        <v>933</v>
      </c>
      <c r="GZZ54" s="286" t="s">
        <v>969</v>
      </c>
      <c r="HAA54" s="285" t="s">
        <v>966</v>
      </c>
      <c r="HAB54" s="285" t="s">
        <v>988</v>
      </c>
      <c r="HAC54" s="294" t="s">
        <v>982</v>
      </c>
      <c r="HAD54" s="294" t="s">
        <v>987</v>
      </c>
      <c r="HAE54" s="284">
        <v>100000000</v>
      </c>
      <c r="HAF54" s="285" t="s">
        <v>150</v>
      </c>
      <c r="HAG54" s="286" t="s">
        <v>933</v>
      </c>
      <c r="HAH54" s="286" t="s">
        <v>969</v>
      </c>
      <c r="HAI54" s="285" t="s">
        <v>966</v>
      </c>
      <c r="HAJ54" s="285" t="s">
        <v>988</v>
      </c>
      <c r="HAK54" s="294" t="s">
        <v>982</v>
      </c>
      <c r="HAL54" s="294" t="s">
        <v>987</v>
      </c>
      <c r="HAM54" s="284">
        <v>100000000</v>
      </c>
      <c r="HAN54" s="285" t="s">
        <v>150</v>
      </c>
      <c r="HAO54" s="286" t="s">
        <v>933</v>
      </c>
      <c r="HAP54" s="286" t="s">
        <v>969</v>
      </c>
      <c r="HAQ54" s="285" t="s">
        <v>966</v>
      </c>
      <c r="HAR54" s="285" t="s">
        <v>988</v>
      </c>
      <c r="HAS54" s="294" t="s">
        <v>982</v>
      </c>
      <c r="HAT54" s="294" t="s">
        <v>987</v>
      </c>
      <c r="HAU54" s="284">
        <v>100000000</v>
      </c>
      <c r="HAV54" s="285" t="s">
        <v>150</v>
      </c>
      <c r="HAW54" s="286" t="s">
        <v>933</v>
      </c>
      <c r="HAX54" s="286" t="s">
        <v>969</v>
      </c>
      <c r="HAY54" s="285" t="s">
        <v>966</v>
      </c>
      <c r="HAZ54" s="285" t="s">
        <v>988</v>
      </c>
      <c r="HBA54" s="294" t="s">
        <v>982</v>
      </c>
      <c r="HBB54" s="294" t="s">
        <v>987</v>
      </c>
      <c r="HBC54" s="284">
        <v>100000000</v>
      </c>
      <c r="HBD54" s="285" t="s">
        <v>150</v>
      </c>
      <c r="HBE54" s="286" t="s">
        <v>933</v>
      </c>
      <c r="HBF54" s="286" t="s">
        <v>969</v>
      </c>
      <c r="HBG54" s="285" t="s">
        <v>966</v>
      </c>
      <c r="HBH54" s="285" t="s">
        <v>988</v>
      </c>
      <c r="HBI54" s="294" t="s">
        <v>982</v>
      </c>
      <c r="HBJ54" s="294" t="s">
        <v>987</v>
      </c>
      <c r="HBK54" s="284">
        <v>100000000</v>
      </c>
      <c r="HBL54" s="285" t="s">
        <v>150</v>
      </c>
      <c r="HBM54" s="286" t="s">
        <v>933</v>
      </c>
      <c r="HBN54" s="286" t="s">
        <v>969</v>
      </c>
      <c r="HBO54" s="285" t="s">
        <v>966</v>
      </c>
      <c r="HBP54" s="285" t="s">
        <v>988</v>
      </c>
      <c r="HBQ54" s="294" t="s">
        <v>982</v>
      </c>
      <c r="HBR54" s="294" t="s">
        <v>987</v>
      </c>
      <c r="HBS54" s="284">
        <v>100000000</v>
      </c>
      <c r="HBT54" s="285" t="s">
        <v>150</v>
      </c>
      <c r="HBU54" s="286" t="s">
        <v>933</v>
      </c>
      <c r="HBV54" s="286" t="s">
        <v>969</v>
      </c>
      <c r="HBW54" s="285" t="s">
        <v>966</v>
      </c>
      <c r="HBX54" s="285" t="s">
        <v>988</v>
      </c>
      <c r="HBY54" s="294" t="s">
        <v>982</v>
      </c>
      <c r="HBZ54" s="294" t="s">
        <v>987</v>
      </c>
      <c r="HCA54" s="284">
        <v>100000000</v>
      </c>
      <c r="HCB54" s="285" t="s">
        <v>150</v>
      </c>
      <c r="HCC54" s="286" t="s">
        <v>933</v>
      </c>
      <c r="HCD54" s="286" t="s">
        <v>969</v>
      </c>
      <c r="HCE54" s="285" t="s">
        <v>966</v>
      </c>
      <c r="HCF54" s="285" t="s">
        <v>988</v>
      </c>
      <c r="HCG54" s="294" t="s">
        <v>982</v>
      </c>
      <c r="HCH54" s="294" t="s">
        <v>987</v>
      </c>
      <c r="HCI54" s="284">
        <v>100000000</v>
      </c>
      <c r="HCJ54" s="285" t="s">
        <v>150</v>
      </c>
      <c r="HCK54" s="286" t="s">
        <v>933</v>
      </c>
      <c r="HCL54" s="286" t="s">
        <v>969</v>
      </c>
      <c r="HCM54" s="285" t="s">
        <v>966</v>
      </c>
      <c r="HCN54" s="285" t="s">
        <v>988</v>
      </c>
      <c r="HCO54" s="294" t="s">
        <v>982</v>
      </c>
      <c r="HCP54" s="294" t="s">
        <v>987</v>
      </c>
      <c r="HCQ54" s="284">
        <v>100000000</v>
      </c>
      <c r="HCR54" s="285" t="s">
        <v>150</v>
      </c>
      <c r="HCS54" s="286" t="s">
        <v>933</v>
      </c>
      <c r="HCT54" s="286" t="s">
        <v>969</v>
      </c>
      <c r="HCU54" s="285" t="s">
        <v>966</v>
      </c>
      <c r="HCV54" s="285" t="s">
        <v>988</v>
      </c>
      <c r="HCW54" s="294" t="s">
        <v>982</v>
      </c>
      <c r="HCX54" s="294" t="s">
        <v>987</v>
      </c>
      <c r="HCY54" s="284">
        <v>100000000</v>
      </c>
      <c r="HCZ54" s="285" t="s">
        <v>150</v>
      </c>
      <c r="HDA54" s="286" t="s">
        <v>933</v>
      </c>
      <c r="HDB54" s="286" t="s">
        <v>969</v>
      </c>
      <c r="HDC54" s="285" t="s">
        <v>966</v>
      </c>
      <c r="HDD54" s="285" t="s">
        <v>988</v>
      </c>
      <c r="HDE54" s="294" t="s">
        <v>982</v>
      </c>
      <c r="HDF54" s="294" t="s">
        <v>987</v>
      </c>
      <c r="HDG54" s="284">
        <v>100000000</v>
      </c>
      <c r="HDH54" s="285" t="s">
        <v>150</v>
      </c>
      <c r="HDI54" s="286" t="s">
        <v>933</v>
      </c>
      <c r="HDJ54" s="286" t="s">
        <v>969</v>
      </c>
      <c r="HDK54" s="285" t="s">
        <v>966</v>
      </c>
      <c r="HDL54" s="285" t="s">
        <v>988</v>
      </c>
      <c r="HDM54" s="294" t="s">
        <v>982</v>
      </c>
      <c r="HDN54" s="294" t="s">
        <v>987</v>
      </c>
      <c r="HDO54" s="284">
        <v>100000000</v>
      </c>
      <c r="HDP54" s="285" t="s">
        <v>150</v>
      </c>
      <c r="HDQ54" s="286" t="s">
        <v>933</v>
      </c>
      <c r="HDR54" s="286" t="s">
        <v>969</v>
      </c>
      <c r="HDS54" s="285" t="s">
        <v>966</v>
      </c>
      <c r="HDT54" s="285" t="s">
        <v>988</v>
      </c>
      <c r="HDU54" s="294" t="s">
        <v>982</v>
      </c>
      <c r="HDV54" s="294" t="s">
        <v>987</v>
      </c>
      <c r="HDW54" s="284">
        <v>100000000</v>
      </c>
      <c r="HDX54" s="285" t="s">
        <v>150</v>
      </c>
      <c r="HDY54" s="286" t="s">
        <v>933</v>
      </c>
      <c r="HDZ54" s="286" t="s">
        <v>969</v>
      </c>
      <c r="HEA54" s="285" t="s">
        <v>966</v>
      </c>
      <c r="HEB54" s="285" t="s">
        <v>988</v>
      </c>
      <c r="HEC54" s="294" t="s">
        <v>982</v>
      </c>
      <c r="HED54" s="294" t="s">
        <v>987</v>
      </c>
      <c r="HEE54" s="284">
        <v>100000000</v>
      </c>
      <c r="HEF54" s="285" t="s">
        <v>150</v>
      </c>
      <c r="HEG54" s="286" t="s">
        <v>933</v>
      </c>
      <c r="HEH54" s="286" t="s">
        <v>969</v>
      </c>
      <c r="HEI54" s="285" t="s">
        <v>966</v>
      </c>
      <c r="HEJ54" s="285" t="s">
        <v>988</v>
      </c>
      <c r="HEK54" s="294" t="s">
        <v>982</v>
      </c>
      <c r="HEL54" s="294" t="s">
        <v>987</v>
      </c>
      <c r="HEM54" s="284">
        <v>100000000</v>
      </c>
      <c r="HEN54" s="285" t="s">
        <v>150</v>
      </c>
      <c r="HEO54" s="286" t="s">
        <v>933</v>
      </c>
      <c r="HEP54" s="286" t="s">
        <v>969</v>
      </c>
      <c r="HEQ54" s="285" t="s">
        <v>966</v>
      </c>
      <c r="HER54" s="285" t="s">
        <v>988</v>
      </c>
      <c r="HES54" s="294" t="s">
        <v>982</v>
      </c>
      <c r="HET54" s="294" t="s">
        <v>987</v>
      </c>
      <c r="HEU54" s="284">
        <v>100000000</v>
      </c>
      <c r="HEV54" s="285" t="s">
        <v>150</v>
      </c>
      <c r="HEW54" s="286" t="s">
        <v>933</v>
      </c>
      <c r="HEX54" s="286" t="s">
        <v>969</v>
      </c>
      <c r="HEY54" s="285" t="s">
        <v>966</v>
      </c>
      <c r="HEZ54" s="285" t="s">
        <v>988</v>
      </c>
      <c r="HFA54" s="294" t="s">
        <v>982</v>
      </c>
      <c r="HFB54" s="294" t="s">
        <v>987</v>
      </c>
      <c r="HFC54" s="284">
        <v>100000000</v>
      </c>
      <c r="HFD54" s="285" t="s">
        <v>150</v>
      </c>
      <c r="HFE54" s="286" t="s">
        <v>933</v>
      </c>
      <c r="HFF54" s="286" t="s">
        <v>969</v>
      </c>
      <c r="HFG54" s="285" t="s">
        <v>966</v>
      </c>
      <c r="HFH54" s="285" t="s">
        <v>988</v>
      </c>
      <c r="HFI54" s="294" t="s">
        <v>982</v>
      </c>
      <c r="HFJ54" s="294" t="s">
        <v>987</v>
      </c>
      <c r="HFK54" s="284">
        <v>100000000</v>
      </c>
      <c r="HFL54" s="285" t="s">
        <v>150</v>
      </c>
      <c r="HFM54" s="286" t="s">
        <v>933</v>
      </c>
      <c r="HFN54" s="286" t="s">
        <v>969</v>
      </c>
      <c r="HFO54" s="285" t="s">
        <v>966</v>
      </c>
      <c r="HFP54" s="285" t="s">
        <v>988</v>
      </c>
      <c r="HFQ54" s="294" t="s">
        <v>982</v>
      </c>
      <c r="HFR54" s="294" t="s">
        <v>987</v>
      </c>
      <c r="HFS54" s="284">
        <v>100000000</v>
      </c>
      <c r="HFT54" s="285" t="s">
        <v>150</v>
      </c>
      <c r="HFU54" s="286" t="s">
        <v>933</v>
      </c>
      <c r="HFV54" s="286" t="s">
        <v>969</v>
      </c>
      <c r="HFW54" s="285" t="s">
        <v>966</v>
      </c>
      <c r="HFX54" s="285" t="s">
        <v>988</v>
      </c>
      <c r="HFY54" s="294" t="s">
        <v>982</v>
      </c>
      <c r="HFZ54" s="294" t="s">
        <v>987</v>
      </c>
      <c r="HGA54" s="284">
        <v>100000000</v>
      </c>
      <c r="HGB54" s="285" t="s">
        <v>150</v>
      </c>
      <c r="HGC54" s="286" t="s">
        <v>933</v>
      </c>
      <c r="HGD54" s="286" t="s">
        <v>969</v>
      </c>
      <c r="HGE54" s="285" t="s">
        <v>966</v>
      </c>
      <c r="HGF54" s="285" t="s">
        <v>988</v>
      </c>
      <c r="HGG54" s="294" t="s">
        <v>982</v>
      </c>
      <c r="HGH54" s="294" t="s">
        <v>987</v>
      </c>
      <c r="HGI54" s="284">
        <v>100000000</v>
      </c>
      <c r="HGJ54" s="285" t="s">
        <v>150</v>
      </c>
      <c r="HGK54" s="286" t="s">
        <v>933</v>
      </c>
      <c r="HGL54" s="286" t="s">
        <v>969</v>
      </c>
      <c r="HGM54" s="285" t="s">
        <v>966</v>
      </c>
      <c r="HGN54" s="285" t="s">
        <v>988</v>
      </c>
      <c r="HGO54" s="294" t="s">
        <v>982</v>
      </c>
      <c r="HGP54" s="294" t="s">
        <v>987</v>
      </c>
      <c r="HGQ54" s="284">
        <v>100000000</v>
      </c>
      <c r="HGR54" s="285" t="s">
        <v>150</v>
      </c>
      <c r="HGS54" s="286" t="s">
        <v>933</v>
      </c>
      <c r="HGT54" s="286" t="s">
        <v>969</v>
      </c>
      <c r="HGU54" s="285" t="s">
        <v>966</v>
      </c>
      <c r="HGV54" s="285" t="s">
        <v>988</v>
      </c>
      <c r="HGW54" s="294" t="s">
        <v>982</v>
      </c>
      <c r="HGX54" s="294" t="s">
        <v>987</v>
      </c>
      <c r="HGY54" s="284">
        <v>100000000</v>
      </c>
      <c r="HGZ54" s="285" t="s">
        <v>150</v>
      </c>
      <c r="HHA54" s="286" t="s">
        <v>933</v>
      </c>
      <c r="HHB54" s="286" t="s">
        <v>969</v>
      </c>
      <c r="HHC54" s="285" t="s">
        <v>966</v>
      </c>
      <c r="HHD54" s="285" t="s">
        <v>988</v>
      </c>
      <c r="HHE54" s="294" t="s">
        <v>982</v>
      </c>
      <c r="HHF54" s="294" t="s">
        <v>987</v>
      </c>
      <c r="HHG54" s="284">
        <v>100000000</v>
      </c>
      <c r="HHH54" s="285" t="s">
        <v>150</v>
      </c>
      <c r="HHI54" s="286" t="s">
        <v>933</v>
      </c>
      <c r="HHJ54" s="286" t="s">
        <v>969</v>
      </c>
      <c r="HHK54" s="285" t="s">
        <v>966</v>
      </c>
      <c r="HHL54" s="285" t="s">
        <v>988</v>
      </c>
      <c r="HHM54" s="294" t="s">
        <v>982</v>
      </c>
      <c r="HHN54" s="294" t="s">
        <v>987</v>
      </c>
      <c r="HHO54" s="284">
        <v>100000000</v>
      </c>
      <c r="HHP54" s="285" t="s">
        <v>150</v>
      </c>
      <c r="HHQ54" s="286" t="s">
        <v>933</v>
      </c>
      <c r="HHR54" s="286" t="s">
        <v>969</v>
      </c>
      <c r="HHS54" s="285" t="s">
        <v>966</v>
      </c>
      <c r="HHT54" s="285" t="s">
        <v>988</v>
      </c>
      <c r="HHU54" s="294" t="s">
        <v>982</v>
      </c>
      <c r="HHV54" s="294" t="s">
        <v>987</v>
      </c>
      <c r="HHW54" s="284">
        <v>100000000</v>
      </c>
      <c r="HHX54" s="285" t="s">
        <v>150</v>
      </c>
      <c r="HHY54" s="286" t="s">
        <v>933</v>
      </c>
      <c r="HHZ54" s="286" t="s">
        <v>969</v>
      </c>
      <c r="HIA54" s="285" t="s">
        <v>966</v>
      </c>
      <c r="HIB54" s="285" t="s">
        <v>988</v>
      </c>
      <c r="HIC54" s="294" t="s">
        <v>982</v>
      </c>
      <c r="HID54" s="294" t="s">
        <v>987</v>
      </c>
      <c r="HIE54" s="284">
        <v>100000000</v>
      </c>
      <c r="HIF54" s="285" t="s">
        <v>150</v>
      </c>
      <c r="HIG54" s="286" t="s">
        <v>933</v>
      </c>
      <c r="HIH54" s="286" t="s">
        <v>969</v>
      </c>
      <c r="HII54" s="285" t="s">
        <v>966</v>
      </c>
      <c r="HIJ54" s="285" t="s">
        <v>988</v>
      </c>
      <c r="HIK54" s="294" t="s">
        <v>982</v>
      </c>
      <c r="HIL54" s="294" t="s">
        <v>987</v>
      </c>
      <c r="HIM54" s="284">
        <v>100000000</v>
      </c>
      <c r="HIN54" s="285" t="s">
        <v>150</v>
      </c>
      <c r="HIO54" s="286" t="s">
        <v>933</v>
      </c>
      <c r="HIP54" s="286" t="s">
        <v>969</v>
      </c>
      <c r="HIQ54" s="285" t="s">
        <v>966</v>
      </c>
      <c r="HIR54" s="285" t="s">
        <v>988</v>
      </c>
      <c r="HIS54" s="294" t="s">
        <v>982</v>
      </c>
      <c r="HIT54" s="294" t="s">
        <v>987</v>
      </c>
      <c r="HIU54" s="284">
        <v>100000000</v>
      </c>
      <c r="HIV54" s="285" t="s">
        <v>150</v>
      </c>
      <c r="HIW54" s="286" t="s">
        <v>933</v>
      </c>
      <c r="HIX54" s="286" t="s">
        <v>969</v>
      </c>
      <c r="HIY54" s="285" t="s">
        <v>966</v>
      </c>
      <c r="HIZ54" s="285" t="s">
        <v>988</v>
      </c>
      <c r="HJA54" s="294" t="s">
        <v>982</v>
      </c>
      <c r="HJB54" s="294" t="s">
        <v>987</v>
      </c>
      <c r="HJC54" s="284">
        <v>100000000</v>
      </c>
      <c r="HJD54" s="285" t="s">
        <v>150</v>
      </c>
      <c r="HJE54" s="286" t="s">
        <v>933</v>
      </c>
      <c r="HJF54" s="286" t="s">
        <v>969</v>
      </c>
      <c r="HJG54" s="285" t="s">
        <v>966</v>
      </c>
      <c r="HJH54" s="285" t="s">
        <v>988</v>
      </c>
      <c r="HJI54" s="294" t="s">
        <v>982</v>
      </c>
      <c r="HJJ54" s="294" t="s">
        <v>987</v>
      </c>
      <c r="HJK54" s="284">
        <v>100000000</v>
      </c>
      <c r="HJL54" s="285" t="s">
        <v>150</v>
      </c>
      <c r="HJM54" s="286" t="s">
        <v>933</v>
      </c>
      <c r="HJN54" s="286" t="s">
        <v>969</v>
      </c>
      <c r="HJO54" s="285" t="s">
        <v>966</v>
      </c>
      <c r="HJP54" s="285" t="s">
        <v>988</v>
      </c>
      <c r="HJQ54" s="294" t="s">
        <v>982</v>
      </c>
      <c r="HJR54" s="294" t="s">
        <v>987</v>
      </c>
      <c r="HJS54" s="284">
        <v>100000000</v>
      </c>
      <c r="HJT54" s="285" t="s">
        <v>150</v>
      </c>
      <c r="HJU54" s="286" t="s">
        <v>933</v>
      </c>
      <c r="HJV54" s="286" t="s">
        <v>969</v>
      </c>
      <c r="HJW54" s="285" t="s">
        <v>966</v>
      </c>
      <c r="HJX54" s="285" t="s">
        <v>988</v>
      </c>
      <c r="HJY54" s="294" t="s">
        <v>982</v>
      </c>
      <c r="HJZ54" s="294" t="s">
        <v>987</v>
      </c>
      <c r="HKA54" s="284">
        <v>100000000</v>
      </c>
      <c r="HKB54" s="285" t="s">
        <v>150</v>
      </c>
      <c r="HKC54" s="286" t="s">
        <v>933</v>
      </c>
      <c r="HKD54" s="286" t="s">
        <v>969</v>
      </c>
      <c r="HKE54" s="285" t="s">
        <v>966</v>
      </c>
      <c r="HKF54" s="285" t="s">
        <v>988</v>
      </c>
      <c r="HKG54" s="294" t="s">
        <v>982</v>
      </c>
      <c r="HKH54" s="294" t="s">
        <v>987</v>
      </c>
      <c r="HKI54" s="284">
        <v>100000000</v>
      </c>
      <c r="HKJ54" s="285" t="s">
        <v>150</v>
      </c>
      <c r="HKK54" s="286" t="s">
        <v>933</v>
      </c>
      <c r="HKL54" s="286" t="s">
        <v>969</v>
      </c>
      <c r="HKM54" s="285" t="s">
        <v>966</v>
      </c>
      <c r="HKN54" s="285" t="s">
        <v>988</v>
      </c>
      <c r="HKO54" s="294" t="s">
        <v>982</v>
      </c>
      <c r="HKP54" s="294" t="s">
        <v>987</v>
      </c>
      <c r="HKQ54" s="284">
        <v>100000000</v>
      </c>
      <c r="HKR54" s="285" t="s">
        <v>150</v>
      </c>
      <c r="HKS54" s="286" t="s">
        <v>933</v>
      </c>
      <c r="HKT54" s="286" t="s">
        <v>969</v>
      </c>
      <c r="HKU54" s="285" t="s">
        <v>966</v>
      </c>
      <c r="HKV54" s="285" t="s">
        <v>988</v>
      </c>
      <c r="HKW54" s="294" t="s">
        <v>982</v>
      </c>
      <c r="HKX54" s="294" t="s">
        <v>987</v>
      </c>
      <c r="HKY54" s="284">
        <v>100000000</v>
      </c>
      <c r="HKZ54" s="285" t="s">
        <v>150</v>
      </c>
      <c r="HLA54" s="286" t="s">
        <v>933</v>
      </c>
      <c r="HLB54" s="286" t="s">
        <v>969</v>
      </c>
      <c r="HLC54" s="285" t="s">
        <v>966</v>
      </c>
      <c r="HLD54" s="285" t="s">
        <v>988</v>
      </c>
      <c r="HLE54" s="294" t="s">
        <v>982</v>
      </c>
      <c r="HLF54" s="294" t="s">
        <v>987</v>
      </c>
      <c r="HLG54" s="284">
        <v>100000000</v>
      </c>
      <c r="HLH54" s="285" t="s">
        <v>150</v>
      </c>
      <c r="HLI54" s="286" t="s">
        <v>933</v>
      </c>
      <c r="HLJ54" s="286" t="s">
        <v>969</v>
      </c>
      <c r="HLK54" s="285" t="s">
        <v>966</v>
      </c>
      <c r="HLL54" s="285" t="s">
        <v>988</v>
      </c>
      <c r="HLM54" s="294" t="s">
        <v>982</v>
      </c>
      <c r="HLN54" s="294" t="s">
        <v>987</v>
      </c>
      <c r="HLO54" s="284">
        <v>100000000</v>
      </c>
      <c r="HLP54" s="285" t="s">
        <v>150</v>
      </c>
      <c r="HLQ54" s="286" t="s">
        <v>933</v>
      </c>
      <c r="HLR54" s="286" t="s">
        <v>969</v>
      </c>
      <c r="HLS54" s="285" t="s">
        <v>966</v>
      </c>
      <c r="HLT54" s="285" t="s">
        <v>988</v>
      </c>
      <c r="HLU54" s="294" t="s">
        <v>982</v>
      </c>
      <c r="HLV54" s="294" t="s">
        <v>987</v>
      </c>
      <c r="HLW54" s="284">
        <v>100000000</v>
      </c>
      <c r="HLX54" s="285" t="s">
        <v>150</v>
      </c>
      <c r="HLY54" s="286" t="s">
        <v>933</v>
      </c>
      <c r="HLZ54" s="286" t="s">
        <v>969</v>
      </c>
      <c r="HMA54" s="285" t="s">
        <v>966</v>
      </c>
      <c r="HMB54" s="285" t="s">
        <v>988</v>
      </c>
      <c r="HMC54" s="294" t="s">
        <v>982</v>
      </c>
      <c r="HMD54" s="294" t="s">
        <v>987</v>
      </c>
      <c r="HME54" s="284">
        <v>100000000</v>
      </c>
      <c r="HMF54" s="285" t="s">
        <v>150</v>
      </c>
      <c r="HMG54" s="286" t="s">
        <v>933</v>
      </c>
      <c r="HMH54" s="286" t="s">
        <v>969</v>
      </c>
      <c r="HMI54" s="285" t="s">
        <v>966</v>
      </c>
      <c r="HMJ54" s="285" t="s">
        <v>988</v>
      </c>
      <c r="HMK54" s="294" t="s">
        <v>982</v>
      </c>
      <c r="HML54" s="294" t="s">
        <v>987</v>
      </c>
      <c r="HMM54" s="284">
        <v>100000000</v>
      </c>
      <c r="HMN54" s="285" t="s">
        <v>150</v>
      </c>
      <c r="HMO54" s="286" t="s">
        <v>933</v>
      </c>
      <c r="HMP54" s="286" t="s">
        <v>969</v>
      </c>
      <c r="HMQ54" s="285" t="s">
        <v>966</v>
      </c>
      <c r="HMR54" s="285" t="s">
        <v>988</v>
      </c>
      <c r="HMS54" s="294" t="s">
        <v>982</v>
      </c>
      <c r="HMT54" s="294" t="s">
        <v>987</v>
      </c>
      <c r="HMU54" s="284">
        <v>100000000</v>
      </c>
      <c r="HMV54" s="285" t="s">
        <v>150</v>
      </c>
      <c r="HMW54" s="286" t="s">
        <v>933</v>
      </c>
      <c r="HMX54" s="286" t="s">
        <v>969</v>
      </c>
      <c r="HMY54" s="285" t="s">
        <v>966</v>
      </c>
      <c r="HMZ54" s="285" t="s">
        <v>988</v>
      </c>
      <c r="HNA54" s="294" t="s">
        <v>982</v>
      </c>
      <c r="HNB54" s="294" t="s">
        <v>987</v>
      </c>
      <c r="HNC54" s="284">
        <v>100000000</v>
      </c>
      <c r="HND54" s="285" t="s">
        <v>150</v>
      </c>
      <c r="HNE54" s="286" t="s">
        <v>933</v>
      </c>
      <c r="HNF54" s="286" t="s">
        <v>969</v>
      </c>
      <c r="HNG54" s="285" t="s">
        <v>966</v>
      </c>
      <c r="HNH54" s="285" t="s">
        <v>988</v>
      </c>
      <c r="HNI54" s="294" t="s">
        <v>982</v>
      </c>
      <c r="HNJ54" s="294" t="s">
        <v>987</v>
      </c>
      <c r="HNK54" s="284">
        <v>100000000</v>
      </c>
      <c r="HNL54" s="285" t="s">
        <v>150</v>
      </c>
      <c r="HNM54" s="286" t="s">
        <v>933</v>
      </c>
      <c r="HNN54" s="286" t="s">
        <v>969</v>
      </c>
      <c r="HNO54" s="285" t="s">
        <v>966</v>
      </c>
      <c r="HNP54" s="285" t="s">
        <v>988</v>
      </c>
      <c r="HNQ54" s="294" t="s">
        <v>982</v>
      </c>
      <c r="HNR54" s="294" t="s">
        <v>987</v>
      </c>
      <c r="HNS54" s="284">
        <v>100000000</v>
      </c>
      <c r="HNT54" s="285" t="s">
        <v>150</v>
      </c>
      <c r="HNU54" s="286" t="s">
        <v>933</v>
      </c>
      <c r="HNV54" s="286" t="s">
        <v>969</v>
      </c>
      <c r="HNW54" s="285" t="s">
        <v>966</v>
      </c>
      <c r="HNX54" s="285" t="s">
        <v>988</v>
      </c>
      <c r="HNY54" s="294" t="s">
        <v>982</v>
      </c>
      <c r="HNZ54" s="294" t="s">
        <v>987</v>
      </c>
      <c r="HOA54" s="284">
        <v>100000000</v>
      </c>
      <c r="HOB54" s="285" t="s">
        <v>150</v>
      </c>
      <c r="HOC54" s="286" t="s">
        <v>933</v>
      </c>
      <c r="HOD54" s="286" t="s">
        <v>969</v>
      </c>
      <c r="HOE54" s="285" t="s">
        <v>966</v>
      </c>
      <c r="HOF54" s="285" t="s">
        <v>988</v>
      </c>
      <c r="HOG54" s="294" t="s">
        <v>982</v>
      </c>
      <c r="HOH54" s="294" t="s">
        <v>987</v>
      </c>
      <c r="HOI54" s="284">
        <v>100000000</v>
      </c>
      <c r="HOJ54" s="285" t="s">
        <v>150</v>
      </c>
      <c r="HOK54" s="286" t="s">
        <v>933</v>
      </c>
      <c r="HOL54" s="286" t="s">
        <v>969</v>
      </c>
      <c r="HOM54" s="285" t="s">
        <v>966</v>
      </c>
      <c r="HON54" s="285" t="s">
        <v>988</v>
      </c>
      <c r="HOO54" s="294" t="s">
        <v>982</v>
      </c>
      <c r="HOP54" s="294" t="s">
        <v>987</v>
      </c>
      <c r="HOQ54" s="284">
        <v>100000000</v>
      </c>
      <c r="HOR54" s="285" t="s">
        <v>150</v>
      </c>
      <c r="HOS54" s="286" t="s">
        <v>933</v>
      </c>
      <c r="HOT54" s="286" t="s">
        <v>969</v>
      </c>
      <c r="HOU54" s="285" t="s">
        <v>966</v>
      </c>
      <c r="HOV54" s="285" t="s">
        <v>988</v>
      </c>
      <c r="HOW54" s="294" t="s">
        <v>982</v>
      </c>
      <c r="HOX54" s="294" t="s">
        <v>987</v>
      </c>
      <c r="HOY54" s="284">
        <v>100000000</v>
      </c>
      <c r="HOZ54" s="285" t="s">
        <v>150</v>
      </c>
      <c r="HPA54" s="286" t="s">
        <v>933</v>
      </c>
      <c r="HPB54" s="286" t="s">
        <v>969</v>
      </c>
      <c r="HPC54" s="285" t="s">
        <v>966</v>
      </c>
      <c r="HPD54" s="285" t="s">
        <v>988</v>
      </c>
      <c r="HPE54" s="294" t="s">
        <v>982</v>
      </c>
      <c r="HPF54" s="294" t="s">
        <v>987</v>
      </c>
      <c r="HPG54" s="284">
        <v>100000000</v>
      </c>
      <c r="HPH54" s="285" t="s">
        <v>150</v>
      </c>
      <c r="HPI54" s="286" t="s">
        <v>933</v>
      </c>
      <c r="HPJ54" s="286" t="s">
        <v>969</v>
      </c>
      <c r="HPK54" s="285" t="s">
        <v>966</v>
      </c>
      <c r="HPL54" s="285" t="s">
        <v>988</v>
      </c>
      <c r="HPM54" s="294" t="s">
        <v>982</v>
      </c>
      <c r="HPN54" s="294" t="s">
        <v>987</v>
      </c>
      <c r="HPO54" s="284">
        <v>100000000</v>
      </c>
      <c r="HPP54" s="285" t="s">
        <v>150</v>
      </c>
      <c r="HPQ54" s="286" t="s">
        <v>933</v>
      </c>
      <c r="HPR54" s="286" t="s">
        <v>969</v>
      </c>
      <c r="HPS54" s="285" t="s">
        <v>966</v>
      </c>
      <c r="HPT54" s="285" t="s">
        <v>988</v>
      </c>
      <c r="HPU54" s="294" t="s">
        <v>982</v>
      </c>
      <c r="HPV54" s="294" t="s">
        <v>987</v>
      </c>
      <c r="HPW54" s="284">
        <v>100000000</v>
      </c>
      <c r="HPX54" s="285" t="s">
        <v>150</v>
      </c>
      <c r="HPY54" s="286" t="s">
        <v>933</v>
      </c>
      <c r="HPZ54" s="286" t="s">
        <v>969</v>
      </c>
      <c r="HQA54" s="285" t="s">
        <v>966</v>
      </c>
      <c r="HQB54" s="285" t="s">
        <v>988</v>
      </c>
      <c r="HQC54" s="294" t="s">
        <v>982</v>
      </c>
      <c r="HQD54" s="294" t="s">
        <v>987</v>
      </c>
      <c r="HQE54" s="284">
        <v>100000000</v>
      </c>
      <c r="HQF54" s="285" t="s">
        <v>150</v>
      </c>
      <c r="HQG54" s="286" t="s">
        <v>933</v>
      </c>
      <c r="HQH54" s="286" t="s">
        <v>969</v>
      </c>
      <c r="HQI54" s="285" t="s">
        <v>966</v>
      </c>
      <c r="HQJ54" s="285" t="s">
        <v>988</v>
      </c>
      <c r="HQK54" s="294" t="s">
        <v>982</v>
      </c>
      <c r="HQL54" s="294" t="s">
        <v>987</v>
      </c>
      <c r="HQM54" s="284">
        <v>100000000</v>
      </c>
      <c r="HQN54" s="285" t="s">
        <v>150</v>
      </c>
      <c r="HQO54" s="286" t="s">
        <v>933</v>
      </c>
      <c r="HQP54" s="286" t="s">
        <v>969</v>
      </c>
      <c r="HQQ54" s="285" t="s">
        <v>966</v>
      </c>
      <c r="HQR54" s="285" t="s">
        <v>988</v>
      </c>
      <c r="HQS54" s="294" t="s">
        <v>982</v>
      </c>
      <c r="HQT54" s="294" t="s">
        <v>987</v>
      </c>
      <c r="HQU54" s="284">
        <v>100000000</v>
      </c>
      <c r="HQV54" s="285" t="s">
        <v>150</v>
      </c>
      <c r="HQW54" s="286" t="s">
        <v>933</v>
      </c>
      <c r="HQX54" s="286" t="s">
        <v>969</v>
      </c>
      <c r="HQY54" s="285" t="s">
        <v>966</v>
      </c>
      <c r="HQZ54" s="285" t="s">
        <v>988</v>
      </c>
      <c r="HRA54" s="294" t="s">
        <v>982</v>
      </c>
      <c r="HRB54" s="294" t="s">
        <v>987</v>
      </c>
      <c r="HRC54" s="284">
        <v>100000000</v>
      </c>
      <c r="HRD54" s="285" t="s">
        <v>150</v>
      </c>
      <c r="HRE54" s="286" t="s">
        <v>933</v>
      </c>
      <c r="HRF54" s="286" t="s">
        <v>969</v>
      </c>
      <c r="HRG54" s="285" t="s">
        <v>966</v>
      </c>
      <c r="HRH54" s="285" t="s">
        <v>988</v>
      </c>
      <c r="HRI54" s="294" t="s">
        <v>982</v>
      </c>
      <c r="HRJ54" s="294" t="s">
        <v>987</v>
      </c>
      <c r="HRK54" s="284">
        <v>100000000</v>
      </c>
      <c r="HRL54" s="285" t="s">
        <v>150</v>
      </c>
      <c r="HRM54" s="286" t="s">
        <v>933</v>
      </c>
      <c r="HRN54" s="286" t="s">
        <v>969</v>
      </c>
      <c r="HRO54" s="285" t="s">
        <v>966</v>
      </c>
      <c r="HRP54" s="285" t="s">
        <v>988</v>
      </c>
      <c r="HRQ54" s="294" t="s">
        <v>982</v>
      </c>
      <c r="HRR54" s="294" t="s">
        <v>987</v>
      </c>
      <c r="HRS54" s="284">
        <v>100000000</v>
      </c>
      <c r="HRT54" s="285" t="s">
        <v>150</v>
      </c>
      <c r="HRU54" s="286" t="s">
        <v>933</v>
      </c>
      <c r="HRV54" s="286" t="s">
        <v>969</v>
      </c>
      <c r="HRW54" s="285" t="s">
        <v>966</v>
      </c>
      <c r="HRX54" s="285" t="s">
        <v>988</v>
      </c>
      <c r="HRY54" s="294" t="s">
        <v>982</v>
      </c>
      <c r="HRZ54" s="294" t="s">
        <v>987</v>
      </c>
      <c r="HSA54" s="284">
        <v>100000000</v>
      </c>
      <c r="HSB54" s="285" t="s">
        <v>150</v>
      </c>
      <c r="HSC54" s="286" t="s">
        <v>933</v>
      </c>
      <c r="HSD54" s="286" t="s">
        <v>969</v>
      </c>
      <c r="HSE54" s="285" t="s">
        <v>966</v>
      </c>
      <c r="HSF54" s="285" t="s">
        <v>988</v>
      </c>
      <c r="HSG54" s="294" t="s">
        <v>982</v>
      </c>
      <c r="HSH54" s="294" t="s">
        <v>987</v>
      </c>
      <c r="HSI54" s="284">
        <v>100000000</v>
      </c>
      <c r="HSJ54" s="285" t="s">
        <v>150</v>
      </c>
      <c r="HSK54" s="286" t="s">
        <v>933</v>
      </c>
      <c r="HSL54" s="286" t="s">
        <v>969</v>
      </c>
      <c r="HSM54" s="285" t="s">
        <v>966</v>
      </c>
      <c r="HSN54" s="285" t="s">
        <v>988</v>
      </c>
      <c r="HSO54" s="294" t="s">
        <v>982</v>
      </c>
      <c r="HSP54" s="294" t="s">
        <v>987</v>
      </c>
      <c r="HSQ54" s="284">
        <v>100000000</v>
      </c>
      <c r="HSR54" s="285" t="s">
        <v>150</v>
      </c>
      <c r="HSS54" s="286" t="s">
        <v>933</v>
      </c>
      <c r="HST54" s="286" t="s">
        <v>969</v>
      </c>
      <c r="HSU54" s="285" t="s">
        <v>966</v>
      </c>
      <c r="HSV54" s="285" t="s">
        <v>988</v>
      </c>
      <c r="HSW54" s="294" t="s">
        <v>982</v>
      </c>
      <c r="HSX54" s="294" t="s">
        <v>987</v>
      </c>
      <c r="HSY54" s="284">
        <v>100000000</v>
      </c>
      <c r="HSZ54" s="285" t="s">
        <v>150</v>
      </c>
      <c r="HTA54" s="286" t="s">
        <v>933</v>
      </c>
      <c r="HTB54" s="286" t="s">
        <v>969</v>
      </c>
      <c r="HTC54" s="285" t="s">
        <v>966</v>
      </c>
      <c r="HTD54" s="285" t="s">
        <v>988</v>
      </c>
      <c r="HTE54" s="294" t="s">
        <v>982</v>
      </c>
      <c r="HTF54" s="294" t="s">
        <v>987</v>
      </c>
      <c r="HTG54" s="284">
        <v>100000000</v>
      </c>
      <c r="HTH54" s="285" t="s">
        <v>150</v>
      </c>
      <c r="HTI54" s="286" t="s">
        <v>933</v>
      </c>
      <c r="HTJ54" s="286" t="s">
        <v>969</v>
      </c>
      <c r="HTK54" s="285" t="s">
        <v>966</v>
      </c>
      <c r="HTL54" s="285" t="s">
        <v>988</v>
      </c>
      <c r="HTM54" s="294" t="s">
        <v>982</v>
      </c>
      <c r="HTN54" s="294" t="s">
        <v>987</v>
      </c>
      <c r="HTO54" s="284">
        <v>100000000</v>
      </c>
      <c r="HTP54" s="285" t="s">
        <v>150</v>
      </c>
      <c r="HTQ54" s="286" t="s">
        <v>933</v>
      </c>
      <c r="HTR54" s="286" t="s">
        <v>969</v>
      </c>
      <c r="HTS54" s="285" t="s">
        <v>966</v>
      </c>
      <c r="HTT54" s="285" t="s">
        <v>988</v>
      </c>
      <c r="HTU54" s="294" t="s">
        <v>982</v>
      </c>
      <c r="HTV54" s="294" t="s">
        <v>987</v>
      </c>
      <c r="HTW54" s="284">
        <v>100000000</v>
      </c>
      <c r="HTX54" s="285" t="s">
        <v>150</v>
      </c>
      <c r="HTY54" s="286" t="s">
        <v>933</v>
      </c>
      <c r="HTZ54" s="286" t="s">
        <v>969</v>
      </c>
      <c r="HUA54" s="285" t="s">
        <v>966</v>
      </c>
      <c r="HUB54" s="285" t="s">
        <v>988</v>
      </c>
      <c r="HUC54" s="294" t="s">
        <v>982</v>
      </c>
      <c r="HUD54" s="294" t="s">
        <v>987</v>
      </c>
      <c r="HUE54" s="284">
        <v>100000000</v>
      </c>
      <c r="HUF54" s="285" t="s">
        <v>150</v>
      </c>
      <c r="HUG54" s="286" t="s">
        <v>933</v>
      </c>
      <c r="HUH54" s="286" t="s">
        <v>969</v>
      </c>
      <c r="HUI54" s="285" t="s">
        <v>966</v>
      </c>
      <c r="HUJ54" s="285" t="s">
        <v>988</v>
      </c>
      <c r="HUK54" s="294" t="s">
        <v>982</v>
      </c>
      <c r="HUL54" s="294" t="s">
        <v>987</v>
      </c>
      <c r="HUM54" s="284">
        <v>100000000</v>
      </c>
      <c r="HUN54" s="285" t="s">
        <v>150</v>
      </c>
      <c r="HUO54" s="286" t="s">
        <v>933</v>
      </c>
      <c r="HUP54" s="286" t="s">
        <v>969</v>
      </c>
      <c r="HUQ54" s="285" t="s">
        <v>966</v>
      </c>
      <c r="HUR54" s="285" t="s">
        <v>988</v>
      </c>
      <c r="HUS54" s="294" t="s">
        <v>982</v>
      </c>
      <c r="HUT54" s="294" t="s">
        <v>987</v>
      </c>
      <c r="HUU54" s="284">
        <v>100000000</v>
      </c>
      <c r="HUV54" s="285" t="s">
        <v>150</v>
      </c>
      <c r="HUW54" s="286" t="s">
        <v>933</v>
      </c>
      <c r="HUX54" s="286" t="s">
        <v>969</v>
      </c>
      <c r="HUY54" s="285" t="s">
        <v>966</v>
      </c>
      <c r="HUZ54" s="285" t="s">
        <v>988</v>
      </c>
      <c r="HVA54" s="294" t="s">
        <v>982</v>
      </c>
      <c r="HVB54" s="294" t="s">
        <v>987</v>
      </c>
      <c r="HVC54" s="284">
        <v>100000000</v>
      </c>
      <c r="HVD54" s="285" t="s">
        <v>150</v>
      </c>
      <c r="HVE54" s="286" t="s">
        <v>933</v>
      </c>
      <c r="HVF54" s="286" t="s">
        <v>969</v>
      </c>
      <c r="HVG54" s="285" t="s">
        <v>966</v>
      </c>
      <c r="HVH54" s="285" t="s">
        <v>988</v>
      </c>
      <c r="HVI54" s="294" t="s">
        <v>982</v>
      </c>
      <c r="HVJ54" s="294" t="s">
        <v>987</v>
      </c>
      <c r="HVK54" s="284">
        <v>100000000</v>
      </c>
      <c r="HVL54" s="285" t="s">
        <v>150</v>
      </c>
      <c r="HVM54" s="286" t="s">
        <v>933</v>
      </c>
      <c r="HVN54" s="286" t="s">
        <v>969</v>
      </c>
      <c r="HVO54" s="285" t="s">
        <v>966</v>
      </c>
      <c r="HVP54" s="285" t="s">
        <v>988</v>
      </c>
      <c r="HVQ54" s="294" t="s">
        <v>982</v>
      </c>
      <c r="HVR54" s="294" t="s">
        <v>987</v>
      </c>
      <c r="HVS54" s="284">
        <v>100000000</v>
      </c>
      <c r="HVT54" s="285" t="s">
        <v>150</v>
      </c>
      <c r="HVU54" s="286" t="s">
        <v>933</v>
      </c>
      <c r="HVV54" s="286" t="s">
        <v>969</v>
      </c>
      <c r="HVW54" s="285" t="s">
        <v>966</v>
      </c>
      <c r="HVX54" s="285" t="s">
        <v>988</v>
      </c>
      <c r="HVY54" s="294" t="s">
        <v>982</v>
      </c>
      <c r="HVZ54" s="294" t="s">
        <v>987</v>
      </c>
      <c r="HWA54" s="284">
        <v>100000000</v>
      </c>
      <c r="HWB54" s="285" t="s">
        <v>150</v>
      </c>
      <c r="HWC54" s="286" t="s">
        <v>933</v>
      </c>
      <c r="HWD54" s="286" t="s">
        <v>969</v>
      </c>
      <c r="HWE54" s="285" t="s">
        <v>966</v>
      </c>
      <c r="HWF54" s="285" t="s">
        <v>988</v>
      </c>
      <c r="HWG54" s="294" t="s">
        <v>982</v>
      </c>
      <c r="HWH54" s="294" t="s">
        <v>987</v>
      </c>
      <c r="HWI54" s="284">
        <v>100000000</v>
      </c>
      <c r="HWJ54" s="285" t="s">
        <v>150</v>
      </c>
      <c r="HWK54" s="286" t="s">
        <v>933</v>
      </c>
      <c r="HWL54" s="286" t="s">
        <v>969</v>
      </c>
      <c r="HWM54" s="285" t="s">
        <v>966</v>
      </c>
      <c r="HWN54" s="285" t="s">
        <v>988</v>
      </c>
      <c r="HWO54" s="294" t="s">
        <v>982</v>
      </c>
      <c r="HWP54" s="294" t="s">
        <v>987</v>
      </c>
      <c r="HWQ54" s="284">
        <v>100000000</v>
      </c>
      <c r="HWR54" s="285" t="s">
        <v>150</v>
      </c>
      <c r="HWS54" s="286" t="s">
        <v>933</v>
      </c>
      <c r="HWT54" s="286" t="s">
        <v>969</v>
      </c>
      <c r="HWU54" s="285" t="s">
        <v>966</v>
      </c>
      <c r="HWV54" s="285" t="s">
        <v>988</v>
      </c>
      <c r="HWW54" s="294" t="s">
        <v>982</v>
      </c>
      <c r="HWX54" s="294" t="s">
        <v>987</v>
      </c>
      <c r="HWY54" s="284">
        <v>100000000</v>
      </c>
      <c r="HWZ54" s="285" t="s">
        <v>150</v>
      </c>
      <c r="HXA54" s="286" t="s">
        <v>933</v>
      </c>
      <c r="HXB54" s="286" t="s">
        <v>969</v>
      </c>
      <c r="HXC54" s="285" t="s">
        <v>966</v>
      </c>
      <c r="HXD54" s="285" t="s">
        <v>988</v>
      </c>
      <c r="HXE54" s="294" t="s">
        <v>982</v>
      </c>
      <c r="HXF54" s="294" t="s">
        <v>987</v>
      </c>
      <c r="HXG54" s="284">
        <v>100000000</v>
      </c>
      <c r="HXH54" s="285" t="s">
        <v>150</v>
      </c>
      <c r="HXI54" s="286" t="s">
        <v>933</v>
      </c>
      <c r="HXJ54" s="286" t="s">
        <v>969</v>
      </c>
      <c r="HXK54" s="285" t="s">
        <v>966</v>
      </c>
      <c r="HXL54" s="285" t="s">
        <v>988</v>
      </c>
      <c r="HXM54" s="294" t="s">
        <v>982</v>
      </c>
      <c r="HXN54" s="294" t="s">
        <v>987</v>
      </c>
      <c r="HXO54" s="284">
        <v>100000000</v>
      </c>
      <c r="HXP54" s="285" t="s">
        <v>150</v>
      </c>
      <c r="HXQ54" s="286" t="s">
        <v>933</v>
      </c>
      <c r="HXR54" s="286" t="s">
        <v>969</v>
      </c>
      <c r="HXS54" s="285" t="s">
        <v>966</v>
      </c>
      <c r="HXT54" s="285" t="s">
        <v>988</v>
      </c>
      <c r="HXU54" s="294" t="s">
        <v>982</v>
      </c>
      <c r="HXV54" s="294" t="s">
        <v>987</v>
      </c>
      <c r="HXW54" s="284">
        <v>100000000</v>
      </c>
      <c r="HXX54" s="285" t="s">
        <v>150</v>
      </c>
      <c r="HXY54" s="286" t="s">
        <v>933</v>
      </c>
      <c r="HXZ54" s="286" t="s">
        <v>969</v>
      </c>
      <c r="HYA54" s="285" t="s">
        <v>966</v>
      </c>
      <c r="HYB54" s="285" t="s">
        <v>988</v>
      </c>
      <c r="HYC54" s="294" t="s">
        <v>982</v>
      </c>
      <c r="HYD54" s="294" t="s">
        <v>987</v>
      </c>
      <c r="HYE54" s="284">
        <v>100000000</v>
      </c>
      <c r="HYF54" s="285" t="s">
        <v>150</v>
      </c>
      <c r="HYG54" s="286" t="s">
        <v>933</v>
      </c>
      <c r="HYH54" s="286" t="s">
        <v>969</v>
      </c>
      <c r="HYI54" s="285" t="s">
        <v>966</v>
      </c>
      <c r="HYJ54" s="285" t="s">
        <v>988</v>
      </c>
      <c r="HYK54" s="294" t="s">
        <v>982</v>
      </c>
      <c r="HYL54" s="294" t="s">
        <v>987</v>
      </c>
      <c r="HYM54" s="284">
        <v>100000000</v>
      </c>
      <c r="HYN54" s="285" t="s">
        <v>150</v>
      </c>
      <c r="HYO54" s="286" t="s">
        <v>933</v>
      </c>
      <c r="HYP54" s="286" t="s">
        <v>969</v>
      </c>
      <c r="HYQ54" s="285" t="s">
        <v>966</v>
      </c>
      <c r="HYR54" s="285" t="s">
        <v>988</v>
      </c>
      <c r="HYS54" s="294" t="s">
        <v>982</v>
      </c>
      <c r="HYT54" s="294" t="s">
        <v>987</v>
      </c>
      <c r="HYU54" s="284">
        <v>100000000</v>
      </c>
      <c r="HYV54" s="285" t="s">
        <v>150</v>
      </c>
      <c r="HYW54" s="286" t="s">
        <v>933</v>
      </c>
      <c r="HYX54" s="286" t="s">
        <v>969</v>
      </c>
      <c r="HYY54" s="285" t="s">
        <v>966</v>
      </c>
      <c r="HYZ54" s="285" t="s">
        <v>988</v>
      </c>
      <c r="HZA54" s="294" t="s">
        <v>982</v>
      </c>
      <c r="HZB54" s="294" t="s">
        <v>987</v>
      </c>
      <c r="HZC54" s="284">
        <v>100000000</v>
      </c>
      <c r="HZD54" s="285" t="s">
        <v>150</v>
      </c>
      <c r="HZE54" s="286" t="s">
        <v>933</v>
      </c>
      <c r="HZF54" s="286" t="s">
        <v>969</v>
      </c>
      <c r="HZG54" s="285" t="s">
        <v>966</v>
      </c>
      <c r="HZH54" s="285" t="s">
        <v>988</v>
      </c>
      <c r="HZI54" s="294" t="s">
        <v>982</v>
      </c>
      <c r="HZJ54" s="294" t="s">
        <v>987</v>
      </c>
      <c r="HZK54" s="284">
        <v>100000000</v>
      </c>
      <c r="HZL54" s="285" t="s">
        <v>150</v>
      </c>
      <c r="HZM54" s="286" t="s">
        <v>933</v>
      </c>
      <c r="HZN54" s="286" t="s">
        <v>969</v>
      </c>
      <c r="HZO54" s="285" t="s">
        <v>966</v>
      </c>
      <c r="HZP54" s="285" t="s">
        <v>988</v>
      </c>
      <c r="HZQ54" s="294" t="s">
        <v>982</v>
      </c>
      <c r="HZR54" s="294" t="s">
        <v>987</v>
      </c>
      <c r="HZS54" s="284">
        <v>100000000</v>
      </c>
      <c r="HZT54" s="285" t="s">
        <v>150</v>
      </c>
      <c r="HZU54" s="286" t="s">
        <v>933</v>
      </c>
      <c r="HZV54" s="286" t="s">
        <v>969</v>
      </c>
      <c r="HZW54" s="285" t="s">
        <v>966</v>
      </c>
      <c r="HZX54" s="285" t="s">
        <v>988</v>
      </c>
      <c r="HZY54" s="294" t="s">
        <v>982</v>
      </c>
      <c r="HZZ54" s="294" t="s">
        <v>987</v>
      </c>
      <c r="IAA54" s="284">
        <v>100000000</v>
      </c>
      <c r="IAB54" s="285" t="s">
        <v>150</v>
      </c>
      <c r="IAC54" s="286" t="s">
        <v>933</v>
      </c>
      <c r="IAD54" s="286" t="s">
        <v>969</v>
      </c>
      <c r="IAE54" s="285" t="s">
        <v>966</v>
      </c>
      <c r="IAF54" s="285" t="s">
        <v>988</v>
      </c>
      <c r="IAG54" s="294" t="s">
        <v>982</v>
      </c>
      <c r="IAH54" s="294" t="s">
        <v>987</v>
      </c>
      <c r="IAI54" s="284">
        <v>100000000</v>
      </c>
      <c r="IAJ54" s="285" t="s">
        <v>150</v>
      </c>
      <c r="IAK54" s="286" t="s">
        <v>933</v>
      </c>
      <c r="IAL54" s="286" t="s">
        <v>969</v>
      </c>
      <c r="IAM54" s="285" t="s">
        <v>966</v>
      </c>
      <c r="IAN54" s="285" t="s">
        <v>988</v>
      </c>
      <c r="IAO54" s="294" t="s">
        <v>982</v>
      </c>
      <c r="IAP54" s="294" t="s">
        <v>987</v>
      </c>
      <c r="IAQ54" s="284">
        <v>100000000</v>
      </c>
      <c r="IAR54" s="285" t="s">
        <v>150</v>
      </c>
      <c r="IAS54" s="286" t="s">
        <v>933</v>
      </c>
      <c r="IAT54" s="286" t="s">
        <v>969</v>
      </c>
      <c r="IAU54" s="285" t="s">
        <v>966</v>
      </c>
      <c r="IAV54" s="285" t="s">
        <v>988</v>
      </c>
      <c r="IAW54" s="294" t="s">
        <v>982</v>
      </c>
      <c r="IAX54" s="294" t="s">
        <v>987</v>
      </c>
      <c r="IAY54" s="284">
        <v>100000000</v>
      </c>
      <c r="IAZ54" s="285" t="s">
        <v>150</v>
      </c>
      <c r="IBA54" s="286" t="s">
        <v>933</v>
      </c>
      <c r="IBB54" s="286" t="s">
        <v>969</v>
      </c>
      <c r="IBC54" s="285" t="s">
        <v>966</v>
      </c>
      <c r="IBD54" s="285" t="s">
        <v>988</v>
      </c>
      <c r="IBE54" s="294" t="s">
        <v>982</v>
      </c>
      <c r="IBF54" s="294" t="s">
        <v>987</v>
      </c>
      <c r="IBG54" s="284">
        <v>100000000</v>
      </c>
      <c r="IBH54" s="285" t="s">
        <v>150</v>
      </c>
      <c r="IBI54" s="286" t="s">
        <v>933</v>
      </c>
      <c r="IBJ54" s="286" t="s">
        <v>969</v>
      </c>
      <c r="IBK54" s="285" t="s">
        <v>966</v>
      </c>
      <c r="IBL54" s="285" t="s">
        <v>988</v>
      </c>
      <c r="IBM54" s="294" t="s">
        <v>982</v>
      </c>
      <c r="IBN54" s="294" t="s">
        <v>987</v>
      </c>
      <c r="IBO54" s="284">
        <v>100000000</v>
      </c>
      <c r="IBP54" s="285" t="s">
        <v>150</v>
      </c>
      <c r="IBQ54" s="286" t="s">
        <v>933</v>
      </c>
      <c r="IBR54" s="286" t="s">
        <v>969</v>
      </c>
      <c r="IBS54" s="285" t="s">
        <v>966</v>
      </c>
      <c r="IBT54" s="285" t="s">
        <v>988</v>
      </c>
      <c r="IBU54" s="294" t="s">
        <v>982</v>
      </c>
      <c r="IBV54" s="294" t="s">
        <v>987</v>
      </c>
      <c r="IBW54" s="284">
        <v>100000000</v>
      </c>
      <c r="IBX54" s="285" t="s">
        <v>150</v>
      </c>
      <c r="IBY54" s="286" t="s">
        <v>933</v>
      </c>
      <c r="IBZ54" s="286" t="s">
        <v>969</v>
      </c>
      <c r="ICA54" s="285" t="s">
        <v>966</v>
      </c>
      <c r="ICB54" s="285" t="s">
        <v>988</v>
      </c>
      <c r="ICC54" s="294" t="s">
        <v>982</v>
      </c>
      <c r="ICD54" s="294" t="s">
        <v>987</v>
      </c>
      <c r="ICE54" s="284">
        <v>100000000</v>
      </c>
      <c r="ICF54" s="285" t="s">
        <v>150</v>
      </c>
      <c r="ICG54" s="286" t="s">
        <v>933</v>
      </c>
      <c r="ICH54" s="286" t="s">
        <v>969</v>
      </c>
      <c r="ICI54" s="285" t="s">
        <v>966</v>
      </c>
      <c r="ICJ54" s="285" t="s">
        <v>988</v>
      </c>
      <c r="ICK54" s="294" t="s">
        <v>982</v>
      </c>
      <c r="ICL54" s="294" t="s">
        <v>987</v>
      </c>
      <c r="ICM54" s="284">
        <v>100000000</v>
      </c>
      <c r="ICN54" s="285" t="s">
        <v>150</v>
      </c>
      <c r="ICO54" s="286" t="s">
        <v>933</v>
      </c>
      <c r="ICP54" s="286" t="s">
        <v>969</v>
      </c>
      <c r="ICQ54" s="285" t="s">
        <v>966</v>
      </c>
      <c r="ICR54" s="285" t="s">
        <v>988</v>
      </c>
      <c r="ICS54" s="294" t="s">
        <v>982</v>
      </c>
      <c r="ICT54" s="294" t="s">
        <v>987</v>
      </c>
      <c r="ICU54" s="284">
        <v>100000000</v>
      </c>
      <c r="ICV54" s="285" t="s">
        <v>150</v>
      </c>
      <c r="ICW54" s="286" t="s">
        <v>933</v>
      </c>
      <c r="ICX54" s="286" t="s">
        <v>969</v>
      </c>
      <c r="ICY54" s="285" t="s">
        <v>966</v>
      </c>
      <c r="ICZ54" s="285" t="s">
        <v>988</v>
      </c>
      <c r="IDA54" s="294" t="s">
        <v>982</v>
      </c>
      <c r="IDB54" s="294" t="s">
        <v>987</v>
      </c>
      <c r="IDC54" s="284">
        <v>100000000</v>
      </c>
      <c r="IDD54" s="285" t="s">
        <v>150</v>
      </c>
      <c r="IDE54" s="286" t="s">
        <v>933</v>
      </c>
      <c r="IDF54" s="286" t="s">
        <v>969</v>
      </c>
      <c r="IDG54" s="285" t="s">
        <v>966</v>
      </c>
      <c r="IDH54" s="285" t="s">
        <v>988</v>
      </c>
      <c r="IDI54" s="294" t="s">
        <v>982</v>
      </c>
      <c r="IDJ54" s="294" t="s">
        <v>987</v>
      </c>
      <c r="IDK54" s="284">
        <v>100000000</v>
      </c>
      <c r="IDL54" s="285" t="s">
        <v>150</v>
      </c>
      <c r="IDM54" s="286" t="s">
        <v>933</v>
      </c>
      <c r="IDN54" s="286" t="s">
        <v>969</v>
      </c>
      <c r="IDO54" s="285" t="s">
        <v>966</v>
      </c>
      <c r="IDP54" s="285" t="s">
        <v>988</v>
      </c>
      <c r="IDQ54" s="294" t="s">
        <v>982</v>
      </c>
      <c r="IDR54" s="294" t="s">
        <v>987</v>
      </c>
      <c r="IDS54" s="284">
        <v>100000000</v>
      </c>
      <c r="IDT54" s="285" t="s">
        <v>150</v>
      </c>
      <c r="IDU54" s="286" t="s">
        <v>933</v>
      </c>
      <c r="IDV54" s="286" t="s">
        <v>969</v>
      </c>
      <c r="IDW54" s="285" t="s">
        <v>966</v>
      </c>
      <c r="IDX54" s="285" t="s">
        <v>988</v>
      </c>
      <c r="IDY54" s="294" t="s">
        <v>982</v>
      </c>
      <c r="IDZ54" s="294" t="s">
        <v>987</v>
      </c>
      <c r="IEA54" s="284">
        <v>100000000</v>
      </c>
      <c r="IEB54" s="285" t="s">
        <v>150</v>
      </c>
      <c r="IEC54" s="286" t="s">
        <v>933</v>
      </c>
      <c r="IED54" s="286" t="s">
        <v>969</v>
      </c>
      <c r="IEE54" s="285" t="s">
        <v>966</v>
      </c>
      <c r="IEF54" s="285" t="s">
        <v>988</v>
      </c>
      <c r="IEG54" s="294" t="s">
        <v>982</v>
      </c>
      <c r="IEH54" s="294" t="s">
        <v>987</v>
      </c>
      <c r="IEI54" s="284">
        <v>100000000</v>
      </c>
      <c r="IEJ54" s="285" t="s">
        <v>150</v>
      </c>
      <c r="IEK54" s="286" t="s">
        <v>933</v>
      </c>
      <c r="IEL54" s="286" t="s">
        <v>969</v>
      </c>
      <c r="IEM54" s="285" t="s">
        <v>966</v>
      </c>
      <c r="IEN54" s="285" t="s">
        <v>988</v>
      </c>
      <c r="IEO54" s="294" t="s">
        <v>982</v>
      </c>
      <c r="IEP54" s="294" t="s">
        <v>987</v>
      </c>
      <c r="IEQ54" s="284">
        <v>100000000</v>
      </c>
      <c r="IER54" s="285" t="s">
        <v>150</v>
      </c>
      <c r="IES54" s="286" t="s">
        <v>933</v>
      </c>
      <c r="IET54" s="286" t="s">
        <v>969</v>
      </c>
      <c r="IEU54" s="285" t="s">
        <v>966</v>
      </c>
      <c r="IEV54" s="285" t="s">
        <v>988</v>
      </c>
      <c r="IEW54" s="294" t="s">
        <v>982</v>
      </c>
      <c r="IEX54" s="294" t="s">
        <v>987</v>
      </c>
      <c r="IEY54" s="284">
        <v>100000000</v>
      </c>
      <c r="IEZ54" s="285" t="s">
        <v>150</v>
      </c>
      <c r="IFA54" s="286" t="s">
        <v>933</v>
      </c>
      <c r="IFB54" s="286" t="s">
        <v>969</v>
      </c>
      <c r="IFC54" s="285" t="s">
        <v>966</v>
      </c>
      <c r="IFD54" s="285" t="s">
        <v>988</v>
      </c>
      <c r="IFE54" s="294" t="s">
        <v>982</v>
      </c>
      <c r="IFF54" s="294" t="s">
        <v>987</v>
      </c>
      <c r="IFG54" s="284">
        <v>100000000</v>
      </c>
      <c r="IFH54" s="285" t="s">
        <v>150</v>
      </c>
      <c r="IFI54" s="286" t="s">
        <v>933</v>
      </c>
      <c r="IFJ54" s="286" t="s">
        <v>969</v>
      </c>
      <c r="IFK54" s="285" t="s">
        <v>966</v>
      </c>
      <c r="IFL54" s="285" t="s">
        <v>988</v>
      </c>
      <c r="IFM54" s="294" t="s">
        <v>982</v>
      </c>
      <c r="IFN54" s="294" t="s">
        <v>987</v>
      </c>
      <c r="IFO54" s="284">
        <v>100000000</v>
      </c>
      <c r="IFP54" s="285" t="s">
        <v>150</v>
      </c>
      <c r="IFQ54" s="286" t="s">
        <v>933</v>
      </c>
      <c r="IFR54" s="286" t="s">
        <v>969</v>
      </c>
      <c r="IFS54" s="285" t="s">
        <v>966</v>
      </c>
      <c r="IFT54" s="285" t="s">
        <v>988</v>
      </c>
      <c r="IFU54" s="294" t="s">
        <v>982</v>
      </c>
      <c r="IFV54" s="294" t="s">
        <v>987</v>
      </c>
      <c r="IFW54" s="284">
        <v>100000000</v>
      </c>
      <c r="IFX54" s="285" t="s">
        <v>150</v>
      </c>
      <c r="IFY54" s="286" t="s">
        <v>933</v>
      </c>
      <c r="IFZ54" s="286" t="s">
        <v>969</v>
      </c>
      <c r="IGA54" s="285" t="s">
        <v>966</v>
      </c>
      <c r="IGB54" s="285" t="s">
        <v>988</v>
      </c>
      <c r="IGC54" s="294" t="s">
        <v>982</v>
      </c>
      <c r="IGD54" s="294" t="s">
        <v>987</v>
      </c>
      <c r="IGE54" s="284">
        <v>100000000</v>
      </c>
      <c r="IGF54" s="285" t="s">
        <v>150</v>
      </c>
      <c r="IGG54" s="286" t="s">
        <v>933</v>
      </c>
      <c r="IGH54" s="286" t="s">
        <v>969</v>
      </c>
      <c r="IGI54" s="285" t="s">
        <v>966</v>
      </c>
      <c r="IGJ54" s="285" t="s">
        <v>988</v>
      </c>
      <c r="IGK54" s="294" t="s">
        <v>982</v>
      </c>
      <c r="IGL54" s="294" t="s">
        <v>987</v>
      </c>
      <c r="IGM54" s="284">
        <v>100000000</v>
      </c>
      <c r="IGN54" s="285" t="s">
        <v>150</v>
      </c>
      <c r="IGO54" s="286" t="s">
        <v>933</v>
      </c>
      <c r="IGP54" s="286" t="s">
        <v>969</v>
      </c>
      <c r="IGQ54" s="285" t="s">
        <v>966</v>
      </c>
      <c r="IGR54" s="285" t="s">
        <v>988</v>
      </c>
      <c r="IGS54" s="294" t="s">
        <v>982</v>
      </c>
      <c r="IGT54" s="294" t="s">
        <v>987</v>
      </c>
      <c r="IGU54" s="284">
        <v>100000000</v>
      </c>
      <c r="IGV54" s="285" t="s">
        <v>150</v>
      </c>
      <c r="IGW54" s="286" t="s">
        <v>933</v>
      </c>
      <c r="IGX54" s="286" t="s">
        <v>969</v>
      </c>
      <c r="IGY54" s="285" t="s">
        <v>966</v>
      </c>
      <c r="IGZ54" s="285" t="s">
        <v>988</v>
      </c>
      <c r="IHA54" s="294" t="s">
        <v>982</v>
      </c>
      <c r="IHB54" s="294" t="s">
        <v>987</v>
      </c>
      <c r="IHC54" s="284">
        <v>100000000</v>
      </c>
      <c r="IHD54" s="285" t="s">
        <v>150</v>
      </c>
      <c r="IHE54" s="286" t="s">
        <v>933</v>
      </c>
      <c r="IHF54" s="286" t="s">
        <v>969</v>
      </c>
      <c r="IHG54" s="285" t="s">
        <v>966</v>
      </c>
      <c r="IHH54" s="285" t="s">
        <v>988</v>
      </c>
      <c r="IHI54" s="294" t="s">
        <v>982</v>
      </c>
      <c r="IHJ54" s="294" t="s">
        <v>987</v>
      </c>
      <c r="IHK54" s="284">
        <v>100000000</v>
      </c>
      <c r="IHL54" s="285" t="s">
        <v>150</v>
      </c>
      <c r="IHM54" s="286" t="s">
        <v>933</v>
      </c>
      <c r="IHN54" s="286" t="s">
        <v>969</v>
      </c>
      <c r="IHO54" s="285" t="s">
        <v>966</v>
      </c>
      <c r="IHP54" s="285" t="s">
        <v>988</v>
      </c>
      <c r="IHQ54" s="294" t="s">
        <v>982</v>
      </c>
      <c r="IHR54" s="294" t="s">
        <v>987</v>
      </c>
      <c r="IHS54" s="284">
        <v>100000000</v>
      </c>
      <c r="IHT54" s="285" t="s">
        <v>150</v>
      </c>
      <c r="IHU54" s="286" t="s">
        <v>933</v>
      </c>
      <c r="IHV54" s="286" t="s">
        <v>969</v>
      </c>
      <c r="IHW54" s="285" t="s">
        <v>966</v>
      </c>
      <c r="IHX54" s="285" t="s">
        <v>988</v>
      </c>
      <c r="IHY54" s="294" t="s">
        <v>982</v>
      </c>
      <c r="IHZ54" s="294" t="s">
        <v>987</v>
      </c>
      <c r="IIA54" s="284">
        <v>100000000</v>
      </c>
      <c r="IIB54" s="285" t="s">
        <v>150</v>
      </c>
      <c r="IIC54" s="286" t="s">
        <v>933</v>
      </c>
      <c r="IID54" s="286" t="s">
        <v>969</v>
      </c>
      <c r="IIE54" s="285" t="s">
        <v>966</v>
      </c>
      <c r="IIF54" s="285" t="s">
        <v>988</v>
      </c>
      <c r="IIG54" s="294" t="s">
        <v>982</v>
      </c>
      <c r="IIH54" s="294" t="s">
        <v>987</v>
      </c>
      <c r="III54" s="284">
        <v>100000000</v>
      </c>
      <c r="IIJ54" s="285" t="s">
        <v>150</v>
      </c>
      <c r="IIK54" s="286" t="s">
        <v>933</v>
      </c>
      <c r="IIL54" s="286" t="s">
        <v>969</v>
      </c>
      <c r="IIM54" s="285" t="s">
        <v>966</v>
      </c>
      <c r="IIN54" s="285" t="s">
        <v>988</v>
      </c>
      <c r="IIO54" s="294" t="s">
        <v>982</v>
      </c>
      <c r="IIP54" s="294" t="s">
        <v>987</v>
      </c>
      <c r="IIQ54" s="284">
        <v>100000000</v>
      </c>
      <c r="IIR54" s="285" t="s">
        <v>150</v>
      </c>
      <c r="IIS54" s="286" t="s">
        <v>933</v>
      </c>
      <c r="IIT54" s="286" t="s">
        <v>969</v>
      </c>
      <c r="IIU54" s="285" t="s">
        <v>966</v>
      </c>
      <c r="IIV54" s="285" t="s">
        <v>988</v>
      </c>
      <c r="IIW54" s="294" t="s">
        <v>982</v>
      </c>
      <c r="IIX54" s="294" t="s">
        <v>987</v>
      </c>
      <c r="IIY54" s="284">
        <v>100000000</v>
      </c>
      <c r="IIZ54" s="285" t="s">
        <v>150</v>
      </c>
      <c r="IJA54" s="286" t="s">
        <v>933</v>
      </c>
      <c r="IJB54" s="286" t="s">
        <v>969</v>
      </c>
      <c r="IJC54" s="285" t="s">
        <v>966</v>
      </c>
      <c r="IJD54" s="285" t="s">
        <v>988</v>
      </c>
      <c r="IJE54" s="294" t="s">
        <v>982</v>
      </c>
      <c r="IJF54" s="294" t="s">
        <v>987</v>
      </c>
      <c r="IJG54" s="284">
        <v>100000000</v>
      </c>
      <c r="IJH54" s="285" t="s">
        <v>150</v>
      </c>
      <c r="IJI54" s="286" t="s">
        <v>933</v>
      </c>
      <c r="IJJ54" s="286" t="s">
        <v>969</v>
      </c>
      <c r="IJK54" s="285" t="s">
        <v>966</v>
      </c>
      <c r="IJL54" s="285" t="s">
        <v>988</v>
      </c>
      <c r="IJM54" s="294" t="s">
        <v>982</v>
      </c>
      <c r="IJN54" s="294" t="s">
        <v>987</v>
      </c>
      <c r="IJO54" s="284">
        <v>100000000</v>
      </c>
      <c r="IJP54" s="285" t="s">
        <v>150</v>
      </c>
      <c r="IJQ54" s="286" t="s">
        <v>933</v>
      </c>
      <c r="IJR54" s="286" t="s">
        <v>969</v>
      </c>
      <c r="IJS54" s="285" t="s">
        <v>966</v>
      </c>
      <c r="IJT54" s="285" t="s">
        <v>988</v>
      </c>
      <c r="IJU54" s="294" t="s">
        <v>982</v>
      </c>
      <c r="IJV54" s="294" t="s">
        <v>987</v>
      </c>
      <c r="IJW54" s="284">
        <v>100000000</v>
      </c>
      <c r="IJX54" s="285" t="s">
        <v>150</v>
      </c>
      <c r="IJY54" s="286" t="s">
        <v>933</v>
      </c>
      <c r="IJZ54" s="286" t="s">
        <v>969</v>
      </c>
      <c r="IKA54" s="285" t="s">
        <v>966</v>
      </c>
      <c r="IKB54" s="285" t="s">
        <v>988</v>
      </c>
      <c r="IKC54" s="294" t="s">
        <v>982</v>
      </c>
      <c r="IKD54" s="294" t="s">
        <v>987</v>
      </c>
      <c r="IKE54" s="284">
        <v>100000000</v>
      </c>
      <c r="IKF54" s="285" t="s">
        <v>150</v>
      </c>
      <c r="IKG54" s="286" t="s">
        <v>933</v>
      </c>
      <c r="IKH54" s="286" t="s">
        <v>969</v>
      </c>
      <c r="IKI54" s="285" t="s">
        <v>966</v>
      </c>
      <c r="IKJ54" s="285" t="s">
        <v>988</v>
      </c>
      <c r="IKK54" s="294" t="s">
        <v>982</v>
      </c>
      <c r="IKL54" s="294" t="s">
        <v>987</v>
      </c>
      <c r="IKM54" s="284">
        <v>100000000</v>
      </c>
      <c r="IKN54" s="285" t="s">
        <v>150</v>
      </c>
      <c r="IKO54" s="286" t="s">
        <v>933</v>
      </c>
      <c r="IKP54" s="286" t="s">
        <v>969</v>
      </c>
      <c r="IKQ54" s="285" t="s">
        <v>966</v>
      </c>
      <c r="IKR54" s="285" t="s">
        <v>988</v>
      </c>
      <c r="IKS54" s="294" t="s">
        <v>982</v>
      </c>
      <c r="IKT54" s="294" t="s">
        <v>987</v>
      </c>
      <c r="IKU54" s="284">
        <v>100000000</v>
      </c>
      <c r="IKV54" s="285" t="s">
        <v>150</v>
      </c>
      <c r="IKW54" s="286" t="s">
        <v>933</v>
      </c>
      <c r="IKX54" s="286" t="s">
        <v>969</v>
      </c>
      <c r="IKY54" s="285" t="s">
        <v>966</v>
      </c>
      <c r="IKZ54" s="285" t="s">
        <v>988</v>
      </c>
      <c r="ILA54" s="294" t="s">
        <v>982</v>
      </c>
      <c r="ILB54" s="294" t="s">
        <v>987</v>
      </c>
      <c r="ILC54" s="284">
        <v>100000000</v>
      </c>
      <c r="ILD54" s="285" t="s">
        <v>150</v>
      </c>
      <c r="ILE54" s="286" t="s">
        <v>933</v>
      </c>
      <c r="ILF54" s="286" t="s">
        <v>969</v>
      </c>
      <c r="ILG54" s="285" t="s">
        <v>966</v>
      </c>
      <c r="ILH54" s="285" t="s">
        <v>988</v>
      </c>
      <c r="ILI54" s="294" t="s">
        <v>982</v>
      </c>
      <c r="ILJ54" s="294" t="s">
        <v>987</v>
      </c>
      <c r="ILK54" s="284">
        <v>100000000</v>
      </c>
      <c r="ILL54" s="285" t="s">
        <v>150</v>
      </c>
      <c r="ILM54" s="286" t="s">
        <v>933</v>
      </c>
      <c r="ILN54" s="286" t="s">
        <v>969</v>
      </c>
      <c r="ILO54" s="285" t="s">
        <v>966</v>
      </c>
      <c r="ILP54" s="285" t="s">
        <v>988</v>
      </c>
      <c r="ILQ54" s="294" t="s">
        <v>982</v>
      </c>
      <c r="ILR54" s="294" t="s">
        <v>987</v>
      </c>
      <c r="ILS54" s="284">
        <v>100000000</v>
      </c>
      <c r="ILT54" s="285" t="s">
        <v>150</v>
      </c>
      <c r="ILU54" s="286" t="s">
        <v>933</v>
      </c>
      <c r="ILV54" s="286" t="s">
        <v>969</v>
      </c>
      <c r="ILW54" s="285" t="s">
        <v>966</v>
      </c>
      <c r="ILX54" s="285" t="s">
        <v>988</v>
      </c>
      <c r="ILY54" s="294" t="s">
        <v>982</v>
      </c>
      <c r="ILZ54" s="294" t="s">
        <v>987</v>
      </c>
      <c r="IMA54" s="284">
        <v>100000000</v>
      </c>
      <c r="IMB54" s="285" t="s">
        <v>150</v>
      </c>
      <c r="IMC54" s="286" t="s">
        <v>933</v>
      </c>
      <c r="IMD54" s="286" t="s">
        <v>969</v>
      </c>
      <c r="IME54" s="285" t="s">
        <v>966</v>
      </c>
      <c r="IMF54" s="285" t="s">
        <v>988</v>
      </c>
      <c r="IMG54" s="294" t="s">
        <v>982</v>
      </c>
      <c r="IMH54" s="294" t="s">
        <v>987</v>
      </c>
      <c r="IMI54" s="284">
        <v>100000000</v>
      </c>
      <c r="IMJ54" s="285" t="s">
        <v>150</v>
      </c>
      <c r="IMK54" s="286" t="s">
        <v>933</v>
      </c>
      <c r="IML54" s="286" t="s">
        <v>969</v>
      </c>
      <c r="IMM54" s="285" t="s">
        <v>966</v>
      </c>
      <c r="IMN54" s="285" t="s">
        <v>988</v>
      </c>
      <c r="IMO54" s="294" t="s">
        <v>982</v>
      </c>
      <c r="IMP54" s="294" t="s">
        <v>987</v>
      </c>
      <c r="IMQ54" s="284">
        <v>100000000</v>
      </c>
      <c r="IMR54" s="285" t="s">
        <v>150</v>
      </c>
      <c r="IMS54" s="286" t="s">
        <v>933</v>
      </c>
      <c r="IMT54" s="286" t="s">
        <v>969</v>
      </c>
      <c r="IMU54" s="285" t="s">
        <v>966</v>
      </c>
      <c r="IMV54" s="285" t="s">
        <v>988</v>
      </c>
      <c r="IMW54" s="294" t="s">
        <v>982</v>
      </c>
      <c r="IMX54" s="294" t="s">
        <v>987</v>
      </c>
      <c r="IMY54" s="284">
        <v>100000000</v>
      </c>
      <c r="IMZ54" s="285" t="s">
        <v>150</v>
      </c>
      <c r="INA54" s="286" t="s">
        <v>933</v>
      </c>
      <c r="INB54" s="286" t="s">
        <v>969</v>
      </c>
      <c r="INC54" s="285" t="s">
        <v>966</v>
      </c>
      <c r="IND54" s="285" t="s">
        <v>988</v>
      </c>
      <c r="INE54" s="294" t="s">
        <v>982</v>
      </c>
      <c r="INF54" s="294" t="s">
        <v>987</v>
      </c>
      <c r="ING54" s="284">
        <v>100000000</v>
      </c>
      <c r="INH54" s="285" t="s">
        <v>150</v>
      </c>
      <c r="INI54" s="286" t="s">
        <v>933</v>
      </c>
      <c r="INJ54" s="286" t="s">
        <v>969</v>
      </c>
      <c r="INK54" s="285" t="s">
        <v>966</v>
      </c>
      <c r="INL54" s="285" t="s">
        <v>988</v>
      </c>
      <c r="INM54" s="294" t="s">
        <v>982</v>
      </c>
      <c r="INN54" s="294" t="s">
        <v>987</v>
      </c>
      <c r="INO54" s="284">
        <v>100000000</v>
      </c>
      <c r="INP54" s="285" t="s">
        <v>150</v>
      </c>
      <c r="INQ54" s="286" t="s">
        <v>933</v>
      </c>
      <c r="INR54" s="286" t="s">
        <v>969</v>
      </c>
      <c r="INS54" s="285" t="s">
        <v>966</v>
      </c>
      <c r="INT54" s="285" t="s">
        <v>988</v>
      </c>
      <c r="INU54" s="294" t="s">
        <v>982</v>
      </c>
      <c r="INV54" s="294" t="s">
        <v>987</v>
      </c>
      <c r="INW54" s="284">
        <v>100000000</v>
      </c>
      <c r="INX54" s="285" t="s">
        <v>150</v>
      </c>
      <c r="INY54" s="286" t="s">
        <v>933</v>
      </c>
      <c r="INZ54" s="286" t="s">
        <v>969</v>
      </c>
      <c r="IOA54" s="285" t="s">
        <v>966</v>
      </c>
      <c r="IOB54" s="285" t="s">
        <v>988</v>
      </c>
      <c r="IOC54" s="294" t="s">
        <v>982</v>
      </c>
      <c r="IOD54" s="294" t="s">
        <v>987</v>
      </c>
      <c r="IOE54" s="284">
        <v>100000000</v>
      </c>
      <c r="IOF54" s="285" t="s">
        <v>150</v>
      </c>
      <c r="IOG54" s="286" t="s">
        <v>933</v>
      </c>
      <c r="IOH54" s="286" t="s">
        <v>969</v>
      </c>
      <c r="IOI54" s="285" t="s">
        <v>966</v>
      </c>
      <c r="IOJ54" s="285" t="s">
        <v>988</v>
      </c>
      <c r="IOK54" s="294" t="s">
        <v>982</v>
      </c>
      <c r="IOL54" s="294" t="s">
        <v>987</v>
      </c>
      <c r="IOM54" s="284">
        <v>100000000</v>
      </c>
      <c r="ION54" s="285" t="s">
        <v>150</v>
      </c>
      <c r="IOO54" s="286" t="s">
        <v>933</v>
      </c>
      <c r="IOP54" s="286" t="s">
        <v>969</v>
      </c>
      <c r="IOQ54" s="285" t="s">
        <v>966</v>
      </c>
      <c r="IOR54" s="285" t="s">
        <v>988</v>
      </c>
      <c r="IOS54" s="294" t="s">
        <v>982</v>
      </c>
      <c r="IOT54" s="294" t="s">
        <v>987</v>
      </c>
      <c r="IOU54" s="284">
        <v>100000000</v>
      </c>
      <c r="IOV54" s="285" t="s">
        <v>150</v>
      </c>
      <c r="IOW54" s="286" t="s">
        <v>933</v>
      </c>
      <c r="IOX54" s="286" t="s">
        <v>969</v>
      </c>
      <c r="IOY54" s="285" t="s">
        <v>966</v>
      </c>
      <c r="IOZ54" s="285" t="s">
        <v>988</v>
      </c>
      <c r="IPA54" s="294" t="s">
        <v>982</v>
      </c>
      <c r="IPB54" s="294" t="s">
        <v>987</v>
      </c>
      <c r="IPC54" s="284">
        <v>100000000</v>
      </c>
      <c r="IPD54" s="285" t="s">
        <v>150</v>
      </c>
      <c r="IPE54" s="286" t="s">
        <v>933</v>
      </c>
      <c r="IPF54" s="286" t="s">
        <v>969</v>
      </c>
      <c r="IPG54" s="285" t="s">
        <v>966</v>
      </c>
      <c r="IPH54" s="285" t="s">
        <v>988</v>
      </c>
      <c r="IPI54" s="294" t="s">
        <v>982</v>
      </c>
      <c r="IPJ54" s="294" t="s">
        <v>987</v>
      </c>
      <c r="IPK54" s="284">
        <v>100000000</v>
      </c>
      <c r="IPL54" s="285" t="s">
        <v>150</v>
      </c>
      <c r="IPM54" s="286" t="s">
        <v>933</v>
      </c>
      <c r="IPN54" s="286" t="s">
        <v>969</v>
      </c>
      <c r="IPO54" s="285" t="s">
        <v>966</v>
      </c>
      <c r="IPP54" s="285" t="s">
        <v>988</v>
      </c>
      <c r="IPQ54" s="294" t="s">
        <v>982</v>
      </c>
      <c r="IPR54" s="294" t="s">
        <v>987</v>
      </c>
      <c r="IPS54" s="284">
        <v>100000000</v>
      </c>
      <c r="IPT54" s="285" t="s">
        <v>150</v>
      </c>
      <c r="IPU54" s="286" t="s">
        <v>933</v>
      </c>
      <c r="IPV54" s="286" t="s">
        <v>969</v>
      </c>
      <c r="IPW54" s="285" t="s">
        <v>966</v>
      </c>
      <c r="IPX54" s="285" t="s">
        <v>988</v>
      </c>
      <c r="IPY54" s="294" t="s">
        <v>982</v>
      </c>
      <c r="IPZ54" s="294" t="s">
        <v>987</v>
      </c>
      <c r="IQA54" s="284">
        <v>100000000</v>
      </c>
      <c r="IQB54" s="285" t="s">
        <v>150</v>
      </c>
      <c r="IQC54" s="286" t="s">
        <v>933</v>
      </c>
      <c r="IQD54" s="286" t="s">
        <v>969</v>
      </c>
      <c r="IQE54" s="285" t="s">
        <v>966</v>
      </c>
      <c r="IQF54" s="285" t="s">
        <v>988</v>
      </c>
      <c r="IQG54" s="294" t="s">
        <v>982</v>
      </c>
      <c r="IQH54" s="294" t="s">
        <v>987</v>
      </c>
      <c r="IQI54" s="284">
        <v>100000000</v>
      </c>
      <c r="IQJ54" s="285" t="s">
        <v>150</v>
      </c>
      <c r="IQK54" s="286" t="s">
        <v>933</v>
      </c>
      <c r="IQL54" s="286" t="s">
        <v>969</v>
      </c>
      <c r="IQM54" s="285" t="s">
        <v>966</v>
      </c>
      <c r="IQN54" s="285" t="s">
        <v>988</v>
      </c>
      <c r="IQO54" s="294" t="s">
        <v>982</v>
      </c>
      <c r="IQP54" s="294" t="s">
        <v>987</v>
      </c>
      <c r="IQQ54" s="284">
        <v>100000000</v>
      </c>
      <c r="IQR54" s="285" t="s">
        <v>150</v>
      </c>
      <c r="IQS54" s="286" t="s">
        <v>933</v>
      </c>
      <c r="IQT54" s="286" t="s">
        <v>969</v>
      </c>
      <c r="IQU54" s="285" t="s">
        <v>966</v>
      </c>
      <c r="IQV54" s="285" t="s">
        <v>988</v>
      </c>
      <c r="IQW54" s="294" t="s">
        <v>982</v>
      </c>
      <c r="IQX54" s="294" t="s">
        <v>987</v>
      </c>
      <c r="IQY54" s="284">
        <v>100000000</v>
      </c>
      <c r="IQZ54" s="285" t="s">
        <v>150</v>
      </c>
      <c r="IRA54" s="286" t="s">
        <v>933</v>
      </c>
      <c r="IRB54" s="286" t="s">
        <v>969</v>
      </c>
      <c r="IRC54" s="285" t="s">
        <v>966</v>
      </c>
      <c r="IRD54" s="285" t="s">
        <v>988</v>
      </c>
      <c r="IRE54" s="294" t="s">
        <v>982</v>
      </c>
      <c r="IRF54" s="294" t="s">
        <v>987</v>
      </c>
      <c r="IRG54" s="284">
        <v>100000000</v>
      </c>
      <c r="IRH54" s="285" t="s">
        <v>150</v>
      </c>
      <c r="IRI54" s="286" t="s">
        <v>933</v>
      </c>
      <c r="IRJ54" s="286" t="s">
        <v>969</v>
      </c>
      <c r="IRK54" s="285" t="s">
        <v>966</v>
      </c>
      <c r="IRL54" s="285" t="s">
        <v>988</v>
      </c>
      <c r="IRM54" s="294" t="s">
        <v>982</v>
      </c>
      <c r="IRN54" s="294" t="s">
        <v>987</v>
      </c>
      <c r="IRO54" s="284">
        <v>100000000</v>
      </c>
      <c r="IRP54" s="285" t="s">
        <v>150</v>
      </c>
      <c r="IRQ54" s="286" t="s">
        <v>933</v>
      </c>
      <c r="IRR54" s="286" t="s">
        <v>969</v>
      </c>
      <c r="IRS54" s="285" t="s">
        <v>966</v>
      </c>
      <c r="IRT54" s="285" t="s">
        <v>988</v>
      </c>
      <c r="IRU54" s="294" t="s">
        <v>982</v>
      </c>
      <c r="IRV54" s="294" t="s">
        <v>987</v>
      </c>
      <c r="IRW54" s="284">
        <v>100000000</v>
      </c>
      <c r="IRX54" s="285" t="s">
        <v>150</v>
      </c>
      <c r="IRY54" s="286" t="s">
        <v>933</v>
      </c>
      <c r="IRZ54" s="286" t="s">
        <v>969</v>
      </c>
      <c r="ISA54" s="285" t="s">
        <v>966</v>
      </c>
      <c r="ISB54" s="285" t="s">
        <v>988</v>
      </c>
      <c r="ISC54" s="294" t="s">
        <v>982</v>
      </c>
      <c r="ISD54" s="294" t="s">
        <v>987</v>
      </c>
      <c r="ISE54" s="284">
        <v>100000000</v>
      </c>
      <c r="ISF54" s="285" t="s">
        <v>150</v>
      </c>
      <c r="ISG54" s="286" t="s">
        <v>933</v>
      </c>
      <c r="ISH54" s="286" t="s">
        <v>969</v>
      </c>
      <c r="ISI54" s="285" t="s">
        <v>966</v>
      </c>
      <c r="ISJ54" s="285" t="s">
        <v>988</v>
      </c>
      <c r="ISK54" s="294" t="s">
        <v>982</v>
      </c>
      <c r="ISL54" s="294" t="s">
        <v>987</v>
      </c>
      <c r="ISM54" s="284">
        <v>100000000</v>
      </c>
      <c r="ISN54" s="285" t="s">
        <v>150</v>
      </c>
      <c r="ISO54" s="286" t="s">
        <v>933</v>
      </c>
      <c r="ISP54" s="286" t="s">
        <v>969</v>
      </c>
      <c r="ISQ54" s="285" t="s">
        <v>966</v>
      </c>
      <c r="ISR54" s="285" t="s">
        <v>988</v>
      </c>
      <c r="ISS54" s="294" t="s">
        <v>982</v>
      </c>
      <c r="IST54" s="294" t="s">
        <v>987</v>
      </c>
      <c r="ISU54" s="284">
        <v>100000000</v>
      </c>
      <c r="ISV54" s="285" t="s">
        <v>150</v>
      </c>
      <c r="ISW54" s="286" t="s">
        <v>933</v>
      </c>
      <c r="ISX54" s="286" t="s">
        <v>969</v>
      </c>
      <c r="ISY54" s="285" t="s">
        <v>966</v>
      </c>
      <c r="ISZ54" s="285" t="s">
        <v>988</v>
      </c>
      <c r="ITA54" s="294" t="s">
        <v>982</v>
      </c>
      <c r="ITB54" s="294" t="s">
        <v>987</v>
      </c>
      <c r="ITC54" s="284">
        <v>100000000</v>
      </c>
      <c r="ITD54" s="285" t="s">
        <v>150</v>
      </c>
      <c r="ITE54" s="286" t="s">
        <v>933</v>
      </c>
      <c r="ITF54" s="286" t="s">
        <v>969</v>
      </c>
      <c r="ITG54" s="285" t="s">
        <v>966</v>
      </c>
      <c r="ITH54" s="285" t="s">
        <v>988</v>
      </c>
      <c r="ITI54" s="294" t="s">
        <v>982</v>
      </c>
      <c r="ITJ54" s="294" t="s">
        <v>987</v>
      </c>
      <c r="ITK54" s="284">
        <v>100000000</v>
      </c>
      <c r="ITL54" s="285" t="s">
        <v>150</v>
      </c>
      <c r="ITM54" s="286" t="s">
        <v>933</v>
      </c>
      <c r="ITN54" s="286" t="s">
        <v>969</v>
      </c>
      <c r="ITO54" s="285" t="s">
        <v>966</v>
      </c>
      <c r="ITP54" s="285" t="s">
        <v>988</v>
      </c>
      <c r="ITQ54" s="294" t="s">
        <v>982</v>
      </c>
      <c r="ITR54" s="294" t="s">
        <v>987</v>
      </c>
      <c r="ITS54" s="284">
        <v>100000000</v>
      </c>
      <c r="ITT54" s="285" t="s">
        <v>150</v>
      </c>
      <c r="ITU54" s="286" t="s">
        <v>933</v>
      </c>
      <c r="ITV54" s="286" t="s">
        <v>969</v>
      </c>
      <c r="ITW54" s="285" t="s">
        <v>966</v>
      </c>
      <c r="ITX54" s="285" t="s">
        <v>988</v>
      </c>
      <c r="ITY54" s="294" t="s">
        <v>982</v>
      </c>
      <c r="ITZ54" s="294" t="s">
        <v>987</v>
      </c>
      <c r="IUA54" s="284">
        <v>100000000</v>
      </c>
      <c r="IUB54" s="285" t="s">
        <v>150</v>
      </c>
      <c r="IUC54" s="286" t="s">
        <v>933</v>
      </c>
      <c r="IUD54" s="286" t="s">
        <v>969</v>
      </c>
      <c r="IUE54" s="285" t="s">
        <v>966</v>
      </c>
      <c r="IUF54" s="285" t="s">
        <v>988</v>
      </c>
      <c r="IUG54" s="294" t="s">
        <v>982</v>
      </c>
      <c r="IUH54" s="294" t="s">
        <v>987</v>
      </c>
      <c r="IUI54" s="284">
        <v>100000000</v>
      </c>
      <c r="IUJ54" s="285" t="s">
        <v>150</v>
      </c>
      <c r="IUK54" s="286" t="s">
        <v>933</v>
      </c>
      <c r="IUL54" s="286" t="s">
        <v>969</v>
      </c>
      <c r="IUM54" s="285" t="s">
        <v>966</v>
      </c>
      <c r="IUN54" s="285" t="s">
        <v>988</v>
      </c>
      <c r="IUO54" s="294" t="s">
        <v>982</v>
      </c>
      <c r="IUP54" s="294" t="s">
        <v>987</v>
      </c>
      <c r="IUQ54" s="284">
        <v>100000000</v>
      </c>
      <c r="IUR54" s="285" t="s">
        <v>150</v>
      </c>
      <c r="IUS54" s="286" t="s">
        <v>933</v>
      </c>
      <c r="IUT54" s="286" t="s">
        <v>969</v>
      </c>
      <c r="IUU54" s="285" t="s">
        <v>966</v>
      </c>
      <c r="IUV54" s="285" t="s">
        <v>988</v>
      </c>
      <c r="IUW54" s="294" t="s">
        <v>982</v>
      </c>
      <c r="IUX54" s="294" t="s">
        <v>987</v>
      </c>
      <c r="IUY54" s="284">
        <v>100000000</v>
      </c>
      <c r="IUZ54" s="285" t="s">
        <v>150</v>
      </c>
      <c r="IVA54" s="286" t="s">
        <v>933</v>
      </c>
      <c r="IVB54" s="286" t="s">
        <v>969</v>
      </c>
      <c r="IVC54" s="285" t="s">
        <v>966</v>
      </c>
      <c r="IVD54" s="285" t="s">
        <v>988</v>
      </c>
      <c r="IVE54" s="294" t="s">
        <v>982</v>
      </c>
      <c r="IVF54" s="294" t="s">
        <v>987</v>
      </c>
      <c r="IVG54" s="284">
        <v>100000000</v>
      </c>
      <c r="IVH54" s="285" t="s">
        <v>150</v>
      </c>
      <c r="IVI54" s="286" t="s">
        <v>933</v>
      </c>
      <c r="IVJ54" s="286" t="s">
        <v>969</v>
      </c>
      <c r="IVK54" s="285" t="s">
        <v>966</v>
      </c>
      <c r="IVL54" s="285" t="s">
        <v>988</v>
      </c>
      <c r="IVM54" s="294" t="s">
        <v>982</v>
      </c>
      <c r="IVN54" s="294" t="s">
        <v>987</v>
      </c>
      <c r="IVO54" s="284">
        <v>100000000</v>
      </c>
      <c r="IVP54" s="285" t="s">
        <v>150</v>
      </c>
      <c r="IVQ54" s="286" t="s">
        <v>933</v>
      </c>
      <c r="IVR54" s="286" t="s">
        <v>969</v>
      </c>
      <c r="IVS54" s="285" t="s">
        <v>966</v>
      </c>
      <c r="IVT54" s="285" t="s">
        <v>988</v>
      </c>
      <c r="IVU54" s="294" t="s">
        <v>982</v>
      </c>
      <c r="IVV54" s="294" t="s">
        <v>987</v>
      </c>
      <c r="IVW54" s="284">
        <v>100000000</v>
      </c>
      <c r="IVX54" s="285" t="s">
        <v>150</v>
      </c>
      <c r="IVY54" s="286" t="s">
        <v>933</v>
      </c>
      <c r="IVZ54" s="286" t="s">
        <v>969</v>
      </c>
      <c r="IWA54" s="285" t="s">
        <v>966</v>
      </c>
      <c r="IWB54" s="285" t="s">
        <v>988</v>
      </c>
      <c r="IWC54" s="294" t="s">
        <v>982</v>
      </c>
      <c r="IWD54" s="294" t="s">
        <v>987</v>
      </c>
      <c r="IWE54" s="284">
        <v>100000000</v>
      </c>
      <c r="IWF54" s="285" t="s">
        <v>150</v>
      </c>
      <c r="IWG54" s="286" t="s">
        <v>933</v>
      </c>
      <c r="IWH54" s="286" t="s">
        <v>969</v>
      </c>
      <c r="IWI54" s="285" t="s">
        <v>966</v>
      </c>
      <c r="IWJ54" s="285" t="s">
        <v>988</v>
      </c>
      <c r="IWK54" s="294" t="s">
        <v>982</v>
      </c>
      <c r="IWL54" s="294" t="s">
        <v>987</v>
      </c>
      <c r="IWM54" s="284">
        <v>100000000</v>
      </c>
      <c r="IWN54" s="285" t="s">
        <v>150</v>
      </c>
      <c r="IWO54" s="286" t="s">
        <v>933</v>
      </c>
      <c r="IWP54" s="286" t="s">
        <v>969</v>
      </c>
      <c r="IWQ54" s="285" t="s">
        <v>966</v>
      </c>
      <c r="IWR54" s="285" t="s">
        <v>988</v>
      </c>
      <c r="IWS54" s="294" t="s">
        <v>982</v>
      </c>
      <c r="IWT54" s="294" t="s">
        <v>987</v>
      </c>
      <c r="IWU54" s="284">
        <v>100000000</v>
      </c>
      <c r="IWV54" s="285" t="s">
        <v>150</v>
      </c>
      <c r="IWW54" s="286" t="s">
        <v>933</v>
      </c>
      <c r="IWX54" s="286" t="s">
        <v>969</v>
      </c>
      <c r="IWY54" s="285" t="s">
        <v>966</v>
      </c>
      <c r="IWZ54" s="285" t="s">
        <v>988</v>
      </c>
      <c r="IXA54" s="294" t="s">
        <v>982</v>
      </c>
      <c r="IXB54" s="294" t="s">
        <v>987</v>
      </c>
      <c r="IXC54" s="284">
        <v>100000000</v>
      </c>
      <c r="IXD54" s="285" t="s">
        <v>150</v>
      </c>
      <c r="IXE54" s="286" t="s">
        <v>933</v>
      </c>
      <c r="IXF54" s="286" t="s">
        <v>969</v>
      </c>
      <c r="IXG54" s="285" t="s">
        <v>966</v>
      </c>
      <c r="IXH54" s="285" t="s">
        <v>988</v>
      </c>
      <c r="IXI54" s="294" t="s">
        <v>982</v>
      </c>
      <c r="IXJ54" s="294" t="s">
        <v>987</v>
      </c>
      <c r="IXK54" s="284">
        <v>100000000</v>
      </c>
      <c r="IXL54" s="285" t="s">
        <v>150</v>
      </c>
      <c r="IXM54" s="286" t="s">
        <v>933</v>
      </c>
      <c r="IXN54" s="286" t="s">
        <v>969</v>
      </c>
      <c r="IXO54" s="285" t="s">
        <v>966</v>
      </c>
      <c r="IXP54" s="285" t="s">
        <v>988</v>
      </c>
      <c r="IXQ54" s="294" t="s">
        <v>982</v>
      </c>
      <c r="IXR54" s="294" t="s">
        <v>987</v>
      </c>
      <c r="IXS54" s="284">
        <v>100000000</v>
      </c>
      <c r="IXT54" s="285" t="s">
        <v>150</v>
      </c>
      <c r="IXU54" s="286" t="s">
        <v>933</v>
      </c>
      <c r="IXV54" s="286" t="s">
        <v>969</v>
      </c>
      <c r="IXW54" s="285" t="s">
        <v>966</v>
      </c>
      <c r="IXX54" s="285" t="s">
        <v>988</v>
      </c>
      <c r="IXY54" s="294" t="s">
        <v>982</v>
      </c>
      <c r="IXZ54" s="294" t="s">
        <v>987</v>
      </c>
      <c r="IYA54" s="284">
        <v>100000000</v>
      </c>
      <c r="IYB54" s="285" t="s">
        <v>150</v>
      </c>
      <c r="IYC54" s="286" t="s">
        <v>933</v>
      </c>
      <c r="IYD54" s="286" t="s">
        <v>969</v>
      </c>
      <c r="IYE54" s="285" t="s">
        <v>966</v>
      </c>
      <c r="IYF54" s="285" t="s">
        <v>988</v>
      </c>
      <c r="IYG54" s="294" t="s">
        <v>982</v>
      </c>
      <c r="IYH54" s="294" t="s">
        <v>987</v>
      </c>
      <c r="IYI54" s="284">
        <v>100000000</v>
      </c>
      <c r="IYJ54" s="285" t="s">
        <v>150</v>
      </c>
      <c r="IYK54" s="286" t="s">
        <v>933</v>
      </c>
      <c r="IYL54" s="286" t="s">
        <v>969</v>
      </c>
      <c r="IYM54" s="285" t="s">
        <v>966</v>
      </c>
      <c r="IYN54" s="285" t="s">
        <v>988</v>
      </c>
      <c r="IYO54" s="294" t="s">
        <v>982</v>
      </c>
      <c r="IYP54" s="294" t="s">
        <v>987</v>
      </c>
      <c r="IYQ54" s="284">
        <v>100000000</v>
      </c>
      <c r="IYR54" s="285" t="s">
        <v>150</v>
      </c>
      <c r="IYS54" s="286" t="s">
        <v>933</v>
      </c>
      <c r="IYT54" s="286" t="s">
        <v>969</v>
      </c>
      <c r="IYU54" s="285" t="s">
        <v>966</v>
      </c>
      <c r="IYV54" s="285" t="s">
        <v>988</v>
      </c>
      <c r="IYW54" s="294" t="s">
        <v>982</v>
      </c>
      <c r="IYX54" s="294" t="s">
        <v>987</v>
      </c>
      <c r="IYY54" s="284">
        <v>100000000</v>
      </c>
      <c r="IYZ54" s="285" t="s">
        <v>150</v>
      </c>
      <c r="IZA54" s="286" t="s">
        <v>933</v>
      </c>
      <c r="IZB54" s="286" t="s">
        <v>969</v>
      </c>
      <c r="IZC54" s="285" t="s">
        <v>966</v>
      </c>
      <c r="IZD54" s="285" t="s">
        <v>988</v>
      </c>
      <c r="IZE54" s="294" t="s">
        <v>982</v>
      </c>
      <c r="IZF54" s="294" t="s">
        <v>987</v>
      </c>
      <c r="IZG54" s="284">
        <v>100000000</v>
      </c>
      <c r="IZH54" s="285" t="s">
        <v>150</v>
      </c>
      <c r="IZI54" s="286" t="s">
        <v>933</v>
      </c>
      <c r="IZJ54" s="286" t="s">
        <v>969</v>
      </c>
      <c r="IZK54" s="285" t="s">
        <v>966</v>
      </c>
      <c r="IZL54" s="285" t="s">
        <v>988</v>
      </c>
      <c r="IZM54" s="294" t="s">
        <v>982</v>
      </c>
      <c r="IZN54" s="294" t="s">
        <v>987</v>
      </c>
      <c r="IZO54" s="284">
        <v>100000000</v>
      </c>
      <c r="IZP54" s="285" t="s">
        <v>150</v>
      </c>
      <c r="IZQ54" s="286" t="s">
        <v>933</v>
      </c>
      <c r="IZR54" s="286" t="s">
        <v>969</v>
      </c>
      <c r="IZS54" s="285" t="s">
        <v>966</v>
      </c>
      <c r="IZT54" s="285" t="s">
        <v>988</v>
      </c>
      <c r="IZU54" s="294" t="s">
        <v>982</v>
      </c>
      <c r="IZV54" s="294" t="s">
        <v>987</v>
      </c>
      <c r="IZW54" s="284">
        <v>100000000</v>
      </c>
      <c r="IZX54" s="285" t="s">
        <v>150</v>
      </c>
      <c r="IZY54" s="286" t="s">
        <v>933</v>
      </c>
      <c r="IZZ54" s="286" t="s">
        <v>969</v>
      </c>
      <c r="JAA54" s="285" t="s">
        <v>966</v>
      </c>
      <c r="JAB54" s="285" t="s">
        <v>988</v>
      </c>
      <c r="JAC54" s="294" t="s">
        <v>982</v>
      </c>
      <c r="JAD54" s="294" t="s">
        <v>987</v>
      </c>
      <c r="JAE54" s="284">
        <v>100000000</v>
      </c>
      <c r="JAF54" s="285" t="s">
        <v>150</v>
      </c>
      <c r="JAG54" s="286" t="s">
        <v>933</v>
      </c>
      <c r="JAH54" s="286" t="s">
        <v>969</v>
      </c>
      <c r="JAI54" s="285" t="s">
        <v>966</v>
      </c>
      <c r="JAJ54" s="285" t="s">
        <v>988</v>
      </c>
      <c r="JAK54" s="294" t="s">
        <v>982</v>
      </c>
      <c r="JAL54" s="294" t="s">
        <v>987</v>
      </c>
      <c r="JAM54" s="284">
        <v>100000000</v>
      </c>
      <c r="JAN54" s="285" t="s">
        <v>150</v>
      </c>
      <c r="JAO54" s="286" t="s">
        <v>933</v>
      </c>
      <c r="JAP54" s="286" t="s">
        <v>969</v>
      </c>
      <c r="JAQ54" s="285" t="s">
        <v>966</v>
      </c>
      <c r="JAR54" s="285" t="s">
        <v>988</v>
      </c>
      <c r="JAS54" s="294" t="s">
        <v>982</v>
      </c>
      <c r="JAT54" s="294" t="s">
        <v>987</v>
      </c>
      <c r="JAU54" s="284">
        <v>100000000</v>
      </c>
      <c r="JAV54" s="285" t="s">
        <v>150</v>
      </c>
      <c r="JAW54" s="286" t="s">
        <v>933</v>
      </c>
      <c r="JAX54" s="286" t="s">
        <v>969</v>
      </c>
      <c r="JAY54" s="285" t="s">
        <v>966</v>
      </c>
      <c r="JAZ54" s="285" t="s">
        <v>988</v>
      </c>
      <c r="JBA54" s="294" t="s">
        <v>982</v>
      </c>
      <c r="JBB54" s="294" t="s">
        <v>987</v>
      </c>
      <c r="JBC54" s="284">
        <v>100000000</v>
      </c>
      <c r="JBD54" s="285" t="s">
        <v>150</v>
      </c>
      <c r="JBE54" s="286" t="s">
        <v>933</v>
      </c>
      <c r="JBF54" s="286" t="s">
        <v>969</v>
      </c>
      <c r="JBG54" s="285" t="s">
        <v>966</v>
      </c>
      <c r="JBH54" s="285" t="s">
        <v>988</v>
      </c>
      <c r="JBI54" s="294" t="s">
        <v>982</v>
      </c>
      <c r="JBJ54" s="294" t="s">
        <v>987</v>
      </c>
      <c r="JBK54" s="284">
        <v>100000000</v>
      </c>
      <c r="JBL54" s="285" t="s">
        <v>150</v>
      </c>
      <c r="JBM54" s="286" t="s">
        <v>933</v>
      </c>
      <c r="JBN54" s="286" t="s">
        <v>969</v>
      </c>
      <c r="JBO54" s="285" t="s">
        <v>966</v>
      </c>
      <c r="JBP54" s="285" t="s">
        <v>988</v>
      </c>
      <c r="JBQ54" s="294" t="s">
        <v>982</v>
      </c>
      <c r="JBR54" s="294" t="s">
        <v>987</v>
      </c>
      <c r="JBS54" s="284">
        <v>100000000</v>
      </c>
      <c r="JBT54" s="285" t="s">
        <v>150</v>
      </c>
      <c r="JBU54" s="286" t="s">
        <v>933</v>
      </c>
      <c r="JBV54" s="286" t="s">
        <v>969</v>
      </c>
      <c r="JBW54" s="285" t="s">
        <v>966</v>
      </c>
      <c r="JBX54" s="285" t="s">
        <v>988</v>
      </c>
      <c r="JBY54" s="294" t="s">
        <v>982</v>
      </c>
      <c r="JBZ54" s="294" t="s">
        <v>987</v>
      </c>
      <c r="JCA54" s="284">
        <v>100000000</v>
      </c>
      <c r="JCB54" s="285" t="s">
        <v>150</v>
      </c>
      <c r="JCC54" s="286" t="s">
        <v>933</v>
      </c>
      <c r="JCD54" s="286" t="s">
        <v>969</v>
      </c>
      <c r="JCE54" s="285" t="s">
        <v>966</v>
      </c>
      <c r="JCF54" s="285" t="s">
        <v>988</v>
      </c>
      <c r="JCG54" s="294" t="s">
        <v>982</v>
      </c>
      <c r="JCH54" s="294" t="s">
        <v>987</v>
      </c>
      <c r="JCI54" s="284">
        <v>100000000</v>
      </c>
      <c r="JCJ54" s="285" t="s">
        <v>150</v>
      </c>
      <c r="JCK54" s="286" t="s">
        <v>933</v>
      </c>
      <c r="JCL54" s="286" t="s">
        <v>969</v>
      </c>
      <c r="JCM54" s="285" t="s">
        <v>966</v>
      </c>
      <c r="JCN54" s="285" t="s">
        <v>988</v>
      </c>
      <c r="JCO54" s="294" t="s">
        <v>982</v>
      </c>
      <c r="JCP54" s="294" t="s">
        <v>987</v>
      </c>
      <c r="JCQ54" s="284">
        <v>100000000</v>
      </c>
      <c r="JCR54" s="285" t="s">
        <v>150</v>
      </c>
      <c r="JCS54" s="286" t="s">
        <v>933</v>
      </c>
      <c r="JCT54" s="286" t="s">
        <v>969</v>
      </c>
      <c r="JCU54" s="285" t="s">
        <v>966</v>
      </c>
      <c r="JCV54" s="285" t="s">
        <v>988</v>
      </c>
      <c r="JCW54" s="294" t="s">
        <v>982</v>
      </c>
      <c r="JCX54" s="294" t="s">
        <v>987</v>
      </c>
      <c r="JCY54" s="284">
        <v>100000000</v>
      </c>
      <c r="JCZ54" s="285" t="s">
        <v>150</v>
      </c>
      <c r="JDA54" s="286" t="s">
        <v>933</v>
      </c>
      <c r="JDB54" s="286" t="s">
        <v>969</v>
      </c>
      <c r="JDC54" s="285" t="s">
        <v>966</v>
      </c>
      <c r="JDD54" s="285" t="s">
        <v>988</v>
      </c>
      <c r="JDE54" s="294" t="s">
        <v>982</v>
      </c>
      <c r="JDF54" s="294" t="s">
        <v>987</v>
      </c>
      <c r="JDG54" s="284">
        <v>100000000</v>
      </c>
      <c r="JDH54" s="285" t="s">
        <v>150</v>
      </c>
      <c r="JDI54" s="286" t="s">
        <v>933</v>
      </c>
      <c r="JDJ54" s="286" t="s">
        <v>969</v>
      </c>
      <c r="JDK54" s="285" t="s">
        <v>966</v>
      </c>
      <c r="JDL54" s="285" t="s">
        <v>988</v>
      </c>
      <c r="JDM54" s="294" t="s">
        <v>982</v>
      </c>
      <c r="JDN54" s="294" t="s">
        <v>987</v>
      </c>
      <c r="JDO54" s="284">
        <v>100000000</v>
      </c>
      <c r="JDP54" s="285" t="s">
        <v>150</v>
      </c>
      <c r="JDQ54" s="286" t="s">
        <v>933</v>
      </c>
      <c r="JDR54" s="286" t="s">
        <v>969</v>
      </c>
      <c r="JDS54" s="285" t="s">
        <v>966</v>
      </c>
      <c r="JDT54" s="285" t="s">
        <v>988</v>
      </c>
      <c r="JDU54" s="294" t="s">
        <v>982</v>
      </c>
      <c r="JDV54" s="294" t="s">
        <v>987</v>
      </c>
      <c r="JDW54" s="284">
        <v>100000000</v>
      </c>
      <c r="JDX54" s="285" t="s">
        <v>150</v>
      </c>
      <c r="JDY54" s="286" t="s">
        <v>933</v>
      </c>
      <c r="JDZ54" s="286" t="s">
        <v>969</v>
      </c>
      <c r="JEA54" s="285" t="s">
        <v>966</v>
      </c>
      <c r="JEB54" s="285" t="s">
        <v>988</v>
      </c>
      <c r="JEC54" s="294" t="s">
        <v>982</v>
      </c>
      <c r="JED54" s="294" t="s">
        <v>987</v>
      </c>
      <c r="JEE54" s="284">
        <v>100000000</v>
      </c>
      <c r="JEF54" s="285" t="s">
        <v>150</v>
      </c>
      <c r="JEG54" s="286" t="s">
        <v>933</v>
      </c>
      <c r="JEH54" s="286" t="s">
        <v>969</v>
      </c>
      <c r="JEI54" s="285" t="s">
        <v>966</v>
      </c>
      <c r="JEJ54" s="285" t="s">
        <v>988</v>
      </c>
      <c r="JEK54" s="294" t="s">
        <v>982</v>
      </c>
      <c r="JEL54" s="294" t="s">
        <v>987</v>
      </c>
      <c r="JEM54" s="284">
        <v>100000000</v>
      </c>
      <c r="JEN54" s="285" t="s">
        <v>150</v>
      </c>
      <c r="JEO54" s="286" t="s">
        <v>933</v>
      </c>
      <c r="JEP54" s="286" t="s">
        <v>969</v>
      </c>
      <c r="JEQ54" s="285" t="s">
        <v>966</v>
      </c>
      <c r="JER54" s="285" t="s">
        <v>988</v>
      </c>
      <c r="JES54" s="294" t="s">
        <v>982</v>
      </c>
      <c r="JET54" s="294" t="s">
        <v>987</v>
      </c>
      <c r="JEU54" s="284">
        <v>100000000</v>
      </c>
      <c r="JEV54" s="285" t="s">
        <v>150</v>
      </c>
      <c r="JEW54" s="286" t="s">
        <v>933</v>
      </c>
      <c r="JEX54" s="286" t="s">
        <v>969</v>
      </c>
      <c r="JEY54" s="285" t="s">
        <v>966</v>
      </c>
      <c r="JEZ54" s="285" t="s">
        <v>988</v>
      </c>
      <c r="JFA54" s="294" t="s">
        <v>982</v>
      </c>
      <c r="JFB54" s="294" t="s">
        <v>987</v>
      </c>
      <c r="JFC54" s="284">
        <v>100000000</v>
      </c>
      <c r="JFD54" s="285" t="s">
        <v>150</v>
      </c>
      <c r="JFE54" s="286" t="s">
        <v>933</v>
      </c>
      <c r="JFF54" s="286" t="s">
        <v>969</v>
      </c>
      <c r="JFG54" s="285" t="s">
        <v>966</v>
      </c>
      <c r="JFH54" s="285" t="s">
        <v>988</v>
      </c>
      <c r="JFI54" s="294" t="s">
        <v>982</v>
      </c>
      <c r="JFJ54" s="294" t="s">
        <v>987</v>
      </c>
      <c r="JFK54" s="284">
        <v>100000000</v>
      </c>
      <c r="JFL54" s="285" t="s">
        <v>150</v>
      </c>
      <c r="JFM54" s="286" t="s">
        <v>933</v>
      </c>
      <c r="JFN54" s="286" t="s">
        <v>969</v>
      </c>
      <c r="JFO54" s="285" t="s">
        <v>966</v>
      </c>
      <c r="JFP54" s="285" t="s">
        <v>988</v>
      </c>
      <c r="JFQ54" s="294" t="s">
        <v>982</v>
      </c>
      <c r="JFR54" s="294" t="s">
        <v>987</v>
      </c>
      <c r="JFS54" s="284">
        <v>100000000</v>
      </c>
      <c r="JFT54" s="285" t="s">
        <v>150</v>
      </c>
      <c r="JFU54" s="286" t="s">
        <v>933</v>
      </c>
      <c r="JFV54" s="286" t="s">
        <v>969</v>
      </c>
      <c r="JFW54" s="285" t="s">
        <v>966</v>
      </c>
      <c r="JFX54" s="285" t="s">
        <v>988</v>
      </c>
      <c r="JFY54" s="294" t="s">
        <v>982</v>
      </c>
      <c r="JFZ54" s="294" t="s">
        <v>987</v>
      </c>
      <c r="JGA54" s="284">
        <v>100000000</v>
      </c>
      <c r="JGB54" s="285" t="s">
        <v>150</v>
      </c>
      <c r="JGC54" s="286" t="s">
        <v>933</v>
      </c>
      <c r="JGD54" s="286" t="s">
        <v>969</v>
      </c>
      <c r="JGE54" s="285" t="s">
        <v>966</v>
      </c>
      <c r="JGF54" s="285" t="s">
        <v>988</v>
      </c>
      <c r="JGG54" s="294" t="s">
        <v>982</v>
      </c>
      <c r="JGH54" s="294" t="s">
        <v>987</v>
      </c>
      <c r="JGI54" s="284">
        <v>100000000</v>
      </c>
      <c r="JGJ54" s="285" t="s">
        <v>150</v>
      </c>
      <c r="JGK54" s="286" t="s">
        <v>933</v>
      </c>
      <c r="JGL54" s="286" t="s">
        <v>969</v>
      </c>
      <c r="JGM54" s="285" t="s">
        <v>966</v>
      </c>
      <c r="JGN54" s="285" t="s">
        <v>988</v>
      </c>
      <c r="JGO54" s="294" t="s">
        <v>982</v>
      </c>
      <c r="JGP54" s="294" t="s">
        <v>987</v>
      </c>
      <c r="JGQ54" s="284">
        <v>100000000</v>
      </c>
      <c r="JGR54" s="285" t="s">
        <v>150</v>
      </c>
      <c r="JGS54" s="286" t="s">
        <v>933</v>
      </c>
      <c r="JGT54" s="286" t="s">
        <v>969</v>
      </c>
      <c r="JGU54" s="285" t="s">
        <v>966</v>
      </c>
      <c r="JGV54" s="285" t="s">
        <v>988</v>
      </c>
      <c r="JGW54" s="294" t="s">
        <v>982</v>
      </c>
      <c r="JGX54" s="294" t="s">
        <v>987</v>
      </c>
      <c r="JGY54" s="284">
        <v>100000000</v>
      </c>
      <c r="JGZ54" s="285" t="s">
        <v>150</v>
      </c>
      <c r="JHA54" s="286" t="s">
        <v>933</v>
      </c>
      <c r="JHB54" s="286" t="s">
        <v>969</v>
      </c>
      <c r="JHC54" s="285" t="s">
        <v>966</v>
      </c>
      <c r="JHD54" s="285" t="s">
        <v>988</v>
      </c>
      <c r="JHE54" s="294" t="s">
        <v>982</v>
      </c>
      <c r="JHF54" s="294" t="s">
        <v>987</v>
      </c>
      <c r="JHG54" s="284">
        <v>100000000</v>
      </c>
      <c r="JHH54" s="285" t="s">
        <v>150</v>
      </c>
      <c r="JHI54" s="286" t="s">
        <v>933</v>
      </c>
      <c r="JHJ54" s="286" t="s">
        <v>969</v>
      </c>
      <c r="JHK54" s="285" t="s">
        <v>966</v>
      </c>
      <c r="JHL54" s="285" t="s">
        <v>988</v>
      </c>
      <c r="JHM54" s="294" t="s">
        <v>982</v>
      </c>
      <c r="JHN54" s="294" t="s">
        <v>987</v>
      </c>
      <c r="JHO54" s="284">
        <v>100000000</v>
      </c>
      <c r="JHP54" s="285" t="s">
        <v>150</v>
      </c>
      <c r="JHQ54" s="286" t="s">
        <v>933</v>
      </c>
      <c r="JHR54" s="286" t="s">
        <v>969</v>
      </c>
      <c r="JHS54" s="285" t="s">
        <v>966</v>
      </c>
      <c r="JHT54" s="285" t="s">
        <v>988</v>
      </c>
      <c r="JHU54" s="294" t="s">
        <v>982</v>
      </c>
      <c r="JHV54" s="294" t="s">
        <v>987</v>
      </c>
      <c r="JHW54" s="284">
        <v>100000000</v>
      </c>
      <c r="JHX54" s="285" t="s">
        <v>150</v>
      </c>
      <c r="JHY54" s="286" t="s">
        <v>933</v>
      </c>
      <c r="JHZ54" s="286" t="s">
        <v>969</v>
      </c>
      <c r="JIA54" s="285" t="s">
        <v>966</v>
      </c>
      <c r="JIB54" s="285" t="s">
        <v>988</v>
      </c>
      <c r="JIC54" s="294" t="s">
        <v>982</v>
      </c>
      <c r="JID54" s="294" t="s">
        <v>987</v>
      </c>
      <c r="JIE54" s="284">
        <v>100000000</v>
      </c>
      <c r="JIF54" s="285" t="s">
        <v>150</v>
      </c>
      <c r="JIG54" s="286" t="s">
        <v>933</v>
      </c>
      <c r="JIH54" s="286" t="s">
        <v>969</v>
      </c>
      <c r="JII54" s="285" t="s">
        <v>966</v>
      </c>
      <c r="JIJ54" s="285" t="s">
        <v>988</v>
      </c>
      <c r="JIK54" s="294" t="s">
        <v>982</v>
      </c>
      <c r="JIL54" s="294" t="s">
        <v>987</v>
      </c>
      <c r="JIM54" s="284">
        <v>100000000</v>
      </c>
      <c r="JIN54" s="285" t="s">
        <v>150</v>
      </c>
      <c r="JIO54" s="286" t="s">
        <v>933</v>
      </c>
      <c r="JIP54" s="286" t="s">
        <v>969</v>
      </c>
      <c r="JIQ54" s="285" t="s">
        <v>966</v>
      </c>
      <c r="JIR54" s="285" t="s">
        <v>988</v>
      </c>
      <c r="JIS54" s="294" t="s">
        <v>982</v>
      </c>
      <c r="JIT54" s="294" t="s">
        <v>987</v>
      </c>
      <c r="JIU54" s="284">
        <v>100000000</v>
      </c>
      <c r="JIV54" s="285" t="s">
        <v>150</v>
      </c>
      <c r="JIW54" s="286" t="s">
        <v>933</v>
      </c>
      <c r="JIX54" s="286" t="s">
        <v>969</v>
      </c>
      <c r="JIY54" s="285" t="s">
        <v>966</v>
      </c>
      <c r="JIZ54" s="285" t="s">
        <v>988</v>
      </c>
      <c r="JJA54" s="294" t="s">
        <v>982</v>
      </c>
      <c r="JJB54" s="294" t="s">
        <v>987</v>
      </c>
      <c r="JJC54" s="284">
        <v>100000000</v>
      </c>
      <c r="JJD54" s="285" t="s">
        <v>150</v>
      </c>
      <c r="JJE54" s="286" t="s">
        <v>933</v>
      </c>
      <c r="JJF54" s="286" t="s">
        <v>969</v>
      </c>
      <c r="JJG54" s="285" t="s">
        <v>966</v>
      </c>
      <c r="JJH54" s="285" t="s">
        <v>988</v>
      </c>
      <c r="JJI54" s="294" t="s">
        <v>982</v>
      </c>
      <c r="JJJ54" s="294" t="s">
        <v>987</v>
      </c>
      <c r="JJK54" s="284">
        <v>100000000</v>
      </c>
      <c r="JJL54" s="285" t="s">
        <v>150</v>
      </c>
      <c r="JJM54" s="286" t="s">
        <v>933</v>
      </c>
      <c r="JJN54" s="286" t="s">
        <v>969</v>
      </c>
      <c r="JJO54" s="285" t="s">
        <v>966</v>
      </c>
      <c r="JJP54" s="285" t="s">
        <v>988</v>
      </c>
      <c r="JJQ54" s="294" t="s">
        <v>982</v>
      </c>
      <c r="JJR54" s="294" t="s">
        <v>987</v>
      </c>
      <c r="JJS54" s="284">
        <v>100000000</v>
      </c>
      <c r="JJT54" s="285" t="s">
        <v>150</v>
      </c>
      <c r="JJU54" s="286" t="s">
        <v>933</v>
      </c>
      <c r="JJV54" s="286" t="s">
        <v>969</v>
      </c>
      <c r="JJW54" s="285" t="s">
        <v>966</v>
      </c>
      <c r="JJX54" s="285" t="s">
        <v>988</v>
      </c>
      <c r="JJY54" s="294" t="s">
        <v>982</v>
      </c>
      <c r="JJZ54" s="294" t="s">
        <v>987</v>
      </c>
      <c r="JKA54" s="284">
        <v>100000000</v>
      </c>
      <c r="JKB54" s="285" t="s">
        <v>150</v>
      </c>
      <c r="JKC54" s="286" t="s">
        <v>933</v>
      </c>
      <c r="JKD54" s="286" t="s">
        <v>969</v>
      </c>
      <c r="JKE54" s="285" t="s">
        <v>966</v>
      </c>
      <c r="JKF54" s="285" t="s">
        <v>988</v>
      </c>
      <c r="JKG54" s="294" t="s">
        <v>982</v>
      </c>
      <c r="JKH54" s="294" t="s">
        <v>987</v>
      </c>
      <c r="JKI54" s="284">
        <v>100000000</v>
      </c>
      <c r="JKJ54" s="285" t="s">
        <v>150</v>
      </c>
      <c r="JKK54" s="286" t="s">
        <v>933</v>
      </c>
      <c r="JKL54" s="286" t="s">
        <v>969</v>
      </c>
      <c r="JKM54" s="285" t="s">
        <v>966</v>
      </c>
      <c r="JKN54" s="285" t="s">
        <v>988</v>
      </c>
      <c r="JKO54" s="294" t="s">
        <v>982</v>
      </c>
      <c r="JKP54" s="294" t="s">
        <v>987</v>
      </c>
      <c r="JKQ54" s="284">
        <v>100000000</v>
      </c>
      <c r="JKR54" s="285" t="s">
        <v>150</v>
      </c>
      <c r="JKS54" s="286" t="s">
        <v>933</v>
      </c>
      <c r="JKT54" s="286" t="s">
        <v>969</v>
      </c>
      <c r="JKU54" s="285" t="s">
        <v>966</v>
      </c>
      <c r="JKV54" s="285" t="s">
        <v>988</v>
      </c>
      <c r="JKW54" s="294" t="s">
        <v>982</v>
      </c>
      <c r="JKX54" s="294" t="s">
        <v>987</v>
      </c>
      <c r="JKY54" s="284">
        <v>100000000</v>
      </c>
      <c r="JKZ54" s="285" t="s">
        <v>150</v>
      </c>
      <c r="JLA54" s="286" t="s">
        <v>933</v>
      </c>
      <c r="JLB54" s="286" t="s">
        <v>969</v>
      </c>
      <c r="JLC54" s="285" t="s">
        <v>966</v>
      </c>
      <c r="JLD54" s="285" t="s">
        <v>988</v>
      </c>
      <c r="JLE54" s="294" t="s">
        <v>982</v>
      </c>
      <c r="JLF54" s="294" t="s">
        <v>987</v>
      </c>
      <c r="JLG54" s="284">
        <v>100000000</v>
      </c>
      <c r="JLH54" s="285" t="s">
        <v>150</v>
      </c>
      <c r="JLI54" s="286" t="s">
        <v>933</v>
      </c>
      <c r="JLJ54" s="286" t="s">
        <v>969</v>
      </c>
      <c r="JLK54" s="285" t="s">
        <v>966</v>
      </c>
      <c r="JLL54" s="285" t="s">
        <v>988</v>
      </c>
      <c r="JLM54" s="294" t="s">
        <v>982</v>
      </c>
      <c r="JLN54" s="294" t="s">
        <v>987</v>
      </c>
      <c r="JLO54" s="284">
        <v>100000000</v>
      </c>
      <c r="JLP54" s="285" t="s">
        <v>150</v>
      </c>
      <c r="JLQ54" s="286" t="s">
        <v>933</v>
      </c>
      <c r="JLR54" s="286" t="s">
        <v>969</v>
      </c>
      <c r="JLS54" s="285" t="s">
        <v>966</v>
      </c>
      <c r="JLT54" s="285" t="s">
        <v>988</v>
      </c>
      <c r="JLU54" s="294" t="s">
        <v>982</v>
      </c>
      <c r="JLV54" s="294" t="s">
        <v>987</v>
      </c>
      <c r="JLW54" s="284">
        <v>100000000</v>
      </c>
      <c r="JLX54" s="285" t="s">
        <v>150</v>
      </c>
      <c r="JLY54" s="286" t="s">
        <v>933</v>
      </c>
      <c r="JLZ54" s="286" t="s">
        <v>969</v>
      </c>
      <c r="JMA54" s="285" t="s">
        <v>966</v>
      </c>
      <c r="JMB54" s="285" t="s">
        <v>988</v>
      </c>
      <c r="JMC54" s="294" t="s">
        <v>982</v>
      </c>
      <c r="JMD54" s="294" t="s">
        <v>987</v>
      </c>
      <c r="JME54" s="284">
        <v>100000000</v>
      </c>
      <c r="JMF54" s="285" t="s">
        <v>150</v>
      </c>
      <c r="JMG54" s="286" t="s">
        <v>933</v>
      </c>
      <c r="JMH54" s="286" t="s">
        <v>969</v>
      </c>
      <c r="JMI54" s="285" t="s">
        <v>966</v>
      </c>
      <c r="JMJ54" s="285" t="s">
        <v>988</v>
      </c>
      <c r="JMK54" s="294" t="s">
        <v>982</v>
      </c>
      <c r="JML54" s="294" t="s">
        <v>987</v>
      </c>
      <c r="JMM54" s="284">
        <v>100000000</v>
      </c>
      <c r="JMN54" s="285" t="s">
        <v>150</v>
      </c>
      <c r="JMO54" s="286" t="s">
        <v>933</v>
      </c>
      <c r="JMP54" s="286" t="s">
        <v>969</v>
      </c>
      <c r="JMQ54" s="285" t="s">
        <v>966</v>
      </c>
      <c r="JMR54" s="285" t="s">
        <v>988</v>
      </c>
      <c r="JMS54" s="294" t="s">
        <v>982</v>
      </c>
      <c r="JMT54" s="294" t="s">
        <v>987</v>
      </c>
      <c r="JMU54" s="284">
        <v>100000000</v>
      </c>
      <c r="JMV54" s="285" t="s">
        <v>150</v>
      </c>
      <c r="JMW54" s="286" t="s">
        <v>933</v>
      </c>
      <c r="JMX54" s="286" t="s">
        <v>969</v>
      </c>
      <c r="JMY54" s="285" t="s">
        <v>966</v>
      </c>
      <c r="JMZ54" s="285" t="s">
        <v>988</v>
      </c>
      <c r="JNA54" s="294" t="s">
        <v>982</v>
      </c>
      <c r="JNB54" s="294" t="s">
        <v>987</v>
      </c>
      <c r="JNC54" s="284">
        <v>100000000</v>
      </c>
      <c r="JND54" s="285" t="s">
        <v>150</v>
      </c>
      <c r="JNE54" s="286" t="s">
        <v>933</v>
      </c>
      <c r="JNF54" s="286" t="s">
        <v>969</v>
      </c>
      <c r="JNG54" s="285" t="s">
        <v>966</v>
      </c>
      <c r="JNH54" s="285" t="s">
        <v>988</v>
      </c>
      <c r="JNI54" s="294" t="s">
        <v>982</v>
      </c>
      <c r="JNJ54" s="294" t="s">
        <v>987</v>
      </c>
      <c r="JNK54" s="284">
        <v>100000000</v>
      </c>
      <c r="JNL54" s="285" t="s">
        <v>150</v>
      </c>
      <c r="JNM54" s="286" t="s">
        <v>933</v>
      </c>
      <c r="JNN54" s="286" t="s">
        <v>969</v>
      </c>
      <c r="JNO54" s="285" t="s">
        <v>966</v>
      </c>
      <c r="JNP54" s="285" t="s">
        <v>988</v>
      </c>
      <c r="JNQ54" s="294" t="s">
        <v>982</v>
      </c>
      <c r="JNR54" s="294" t="s">
        <v>987</v>
      </c>
      <c r="JNS54" s="284">
        <v>100000000</v>
      </c>
      <c r="JNT54" s="285" t="s">
        <v>150</v>
      </c>
      <c r="JNU54" s="286" t="s">
        <v>933</v>
      </c>
      <c r="JNV54" s="286" t="s">
        <v>969</v>
      </c>
      <c r="JNW54" s="285" t="s">
        <v>966</v>
      </c>
      <c r="JNX54" s="285" t="s">
        <v>988</v>
      </c>
      <c r="JNY54" s="294" t="s">
        <v>982</v>
      </c>
      <c r="JNZ54" s="294" t="s">
        <v>987</v>
      </c>
      <c r="JOA54" s="284">
        <v>100000000</v>
      </c>
      <c r="JOB54" s="285" t="s">
        <v>150</v>
      </c>
      <c r="JOC54" s="286" t="s">
        <v>933</v>
      </c>
      <c r="JOD54" s="286" t="s">
        <v>969</v>
      </c>
      <c r="JOE54" s="285" t="s">
        <v>966</v>
      </c>
      <c r="JOF54" s="285" t="s">
        <v>988</v>
      </c>
      <c r="JOG54" s="294" t="s">
        <v>982</v>
      </c>
      <c r="JOH54" s="294" t="s">
        <v>987</v>
      </c>
      <c r="JOI54" s="284">
        <v>100000000</v>
      </c>
      <c r="JOJ54" s="285" t="s">
        <v>150</v>
      </c>
      <c r="JOK54" s="286" t="s">
        <v>933</v>
      </c>
      <c r="JOL54" s="286" t="s">
        <v>969</v>
      </c>
      <c r="JOM54" s="285" t="s">
        <v>966</v>
      </c>
      <c r="JON54" s="285" t="s">
        <v>988</v>
      </c>
      <c r="JOO54" s="294" t="s">
        <v>982</v>
      </c>
      <c r="JOP54" s="294" t="s">
        <v>987</v>
      </c>
      <c r="JOQ54" s="284">
        <v>100000000</v>
      </c>
      <c r="JOR54" s="285" t="s">
        <v>150</v>
      </c>
      <c r="JOS54" s="286" t="s">
        <v>933</v>
      </c>
      <c r="JOT54" s="286" t="s">
        <v>969</v>
      </c>
      <c r="JOU54" s="285" t="s">
        <v>966</v>
      </c>
      <c r="JOV54" s="285" t="s">
        <v>988</v>
      </c>
      <c r="JOW54" s="294" t="s">
        <v>982</v>
      </c>
      <c r="JOX54" s="294" t="s">
        <v>987</v>
      </c>
      <c r="JOY54" s="284">
        <v>100000000</v>
      </c>
      <c r="JOZ54" s="285" t="s">
        <v>150</v>
      </c>
      <c r="JPA54" s="286" t="s">
        <v>933</v>
      </c>
      <c r="JPB54" s="286" t="s">
        <v>969</v>
      </c>
      <c r="JPC54" s="285" t="s">
        <v>966</v>
      </c>
      <c r="JPD54" s="285" t="s">
        <v>988</v>
      </c>
      <c r="JPE54" s="294" t="s">
        <v>982</v>
      </c>
      <c r="JPF54" s="294" t="s">
        <v>987</v>
      </c>
      <c r="JPG54" s="284">
        <v>100000000</v>
      </c>
      <c r="JPH54" s="285" t="s">
        <v>150</v>
      </c>
      <c r="JPI54" s="286" t="s">
        <v>933</v>
      </c>
      <c r="JPJ54" s="286" t="s">
        <v>969</v>
      </c>
      <c r="JPK54" s="285" t="s">
        <v>966</v>
      </c>
      <c r="JPL54" s="285" t="s">
        <v>988</v>
      </c>
      <c r="JPM54" s="294" t="s">
        <v>982</v>
      </c>
      <c r="JPN54" s="294" t="s">
        <v>987</v>
      </c>
      <c r="JPO54" s="284">
        <v>100000000</v>
      </c>
      <c r="JPP54" s="285" t="s">
        <v>150</v>
      </c>
      <c r="JPQ54" s="286" t="s">
        <v>933</v>
      </c>
      <c r="JPR54" s="286" t="s">
        <v>969</v>
      </c>
      <c r="JPS54" s="285" t="s">
        <v>966</v>
      </c>
      <c r="JPT54" s="285" t="s">
        <v>988</v>
      </c>
      <c r="JPU54" s="294" t="s">
        <v>982</v>
      </c>
      <c r="JPV54" s="294" t="s">
        <v>987</v>
      </c>
      <c r="JPW54" s="284">
        <v>100000000</v>
      </c>
      <c r="JPX54" s="285" t="s">
        <v>150</v>
      </c>
      <c r="JPY54" s="286" t="s">
        <v>933</v>
      </c>
      <c r="JPZ54" s="286" t="s">
        <v>969</v>
      </c>
      <c r="JQA54" s="285" t="s">
        <v>966</v>
      </c>
      <c r="JQB54" s="285" t="s">
        <v>988</v>
      </c>
      <c r="JQC54" s="294" t="s">
        <v>982</v>
      </c>
      <c r="JQD54" s="294" t="s">
        <v>987</v>
      </c>
      <c r="JQE54" s="284">
        <v>100000000</v>
      </c>
      <c r="JQF54" s="285" t="s">
        <v>150</v>
      </c>
      <c r="JQG54" s="286" t="s">
        <v>933</v>
      </c>
      <c r="JQH54" s="286" t="s">
        <v>969</v>
      </c>
      <c r="JQI54" s="285" t="s">
        <v>966</v>
      </c>
      <c r="JQJ54" s="285" t="s">
        <v>988</v>
      </c>
      <c r="JQK54" s="294" t="s">
        <v>982</v>
      </c>
      <c r="JQL54" s="294" t="s">
        <v>987</v>
      </c>
      <c r="JQM54" s="284">
        <v>100000000</v>
      </c>
      <c r="JQN54" s="285" t="s">
        <v>150</v>
      </c>
      <c r="JQO54" s="286" t="s">
        <v>933</v>
      </c>
      <c r="JQP54" s="286" t="s">
        <v>969</v>
      </c>
      <c r="JQQ54" s="285" t="s">
        <v>966</v>
      </c>
      <c r="JQR54" s="285" t="s">
        <v>988</v>
      </c>
      <c r="JQS54" s="294" t="s">
        <v>982</v>
      </c>
      <c r="JQT54" s="294" t="s">
        <v>987</v>
      </c>
      <c r="JQU54" s="284">
        <v>100000000</v>
      </c>
      <c r="JQV54" s="285" t="s">
        <v>150</v>
      </c>
      <c r="JQW54" s="286" t="s">
        <v>933</v>
      </c>
      <c r="JQX54" s="286" t="s">
        <v>969</v>
      </c>
      <c r="JQY54" s="285" t="s">
        <v>966</v>
      </c>
      <c r="JQZ54" s="285" t="s">
        <v>988</v>
      </c>
      <c r="JRA54" s="294" t="s">
        <v>982</v>
      </c>
      <c r="JRB54" s="294" t="s">
        <v>987</v>
      </c>
      <c r="JRC54" s="284">
        <v>100000000</v>
      </c>
      <c r="JRD54" s="285" t="s">
        <v>150</v>
      </c>
      <c r="JRE54" s="286" t="s">
        <v>933</v>
      </c>
      <c r="JRF54" s="286" t="s">
        <v>969</v>
      </c>
      <c r="JRG54" s="285" t="s">
        <v>966</v>
      </c>
      <c r="JRH54" s="285" t="s">
        <v>988</v>
      </c>
      <c r="JRI54" s="294" t="s">
        <v>982</v>
      </c>
      <c r="JRJ54" s="294" t="s">
        <v>987</v>
      </c>
      <c r="JRK54" s="284">
        <v>100000000</v>
      </c>
      <c r="JRL54" s="285" t="s">
        <v>150</v>
      </c>
      <c r="JRM54" s="286" t="s">
        <v>933</v>
      </c>
      <c r="JRN54" s="286" t="s">
        <v>969</v>
      </c>
      <c r="JRO54" s="285" t="s">
        <v>966</v>
      </c>
      <c r="JRP54" s="285" t="s">
        <v>988</v>
      </c>
      <c r="JRQ54" s="294" t="s">
        <v>982</v>
      </c>
      <c r="JRR54" s="294" t="s">
        <v>987</v>
      </c>
      <c r="JRS54" s="284">
        <v>100000000</v>
      </c>
      <c r="JRT54" s="285" t="s">
        <v>150</v>
      </c>
      <c r="JRU54" s="286" t="s">
        <v>933</v>
      </c>
      <c r="JRV54" s="286" t="s">
        <v>969</v>
      </c>
      <c r="JRW54" s="285" t="s">
        <v>966</v>
      </c>
      <c r="JRX54" s="285" t="s">
        <v>988</v>
      </c>
      <c r="JRY54" s="294" t="s">
        <v>982</v>
      </c>
      <c r="JRZ54" s="294" t="s">
        <v>987</v>
      </c>
      <c r="JSA54" s="284">
        <v>100000000</v>
      </c>
      <c r="JSB54" s="285" t="s">
        <v>150</v>
      </c>
      <c r="JSC54" s="286" t="s">
        <v>933</v>
      </c>
      <c r="JSD54" s="286" t="s">
        <v>969</v>
      </c>
      <c r="JSE54" s="285" t="s">
        <v>966</v>
      </c>
      <c r="JSF54" s="285" t="s">
        <v>988</v>
      </c>
      <c r="JSG54" s="294" t="s">
        <v>982</v>
      </c>
      <c r="JSH54" s="294" t="s">
        <v>987</v>
      </c>
      <c r="JSI54" s="284">
        <v>100000000</v>
      </c>
      <c r="JSJ54" s="285" t="s">
        <v>150</v>
      </c>
      <c r="JSK54" s="286" t="s">
        <v>933</v>
      </c>
      <c r="JSL54" s="286" t="s">
        <v>969</v>
      </c>
      <c r="JSM54" s="285" t="s">
        <v>966</v>
      </c>
      <c r="JSN54" s="285" t="s">
        <v>988</v>
      </c>
      <c r="JSO54" s="294" t="s">
        <v>982</v>
      </c>
      <c r="JSP54" s="294" t="s">
        <v>987</v>
      </c>
      <c r="JSQ54" s="284">
        <v>100000000</v>
      </c>
      <c r="JSR54" s="285" t="s">
        <v>150</v>
      </c>
      <c r="JSS54" s="286" t="s">
        <v>933</v>
      </c>
      <c r="JST54" s="286" t="s">
        <v>969</v>
      </c>
      <c r="JSU54" s="285" t="s">
        <v>966</v>
      </c>
      <c r="JSV54" s="285" t="s">
        <v>988</v>
      </c>
      <c r="JSW54" s="294" t="s">
        <v>982</v>
      </c>
      <c r="JSX54" s="294" t="s">
        <v>987</v>
      </c>
      <c r="JSY54" s="284">
        <v>100000000</v>
      </c>
      <c r="JSZ54" s="285" t="s">
        <v>150</v>
      </c>
      <c r="JTA54" s="286" t="s">
        <v>933</v>
      </c>
      <c r="JTB54" s="286" t="s">
        <v>969</v>
      </c>
      <c r="JTC54" s="285" t="s">
        <v>966</v>
      </c>
      <c r="JTD54" s="285" t="s">
        <v>988</v>
      </c>
      <c r="JTE54" s="294" t="s">
        <v>982</v>
      </c>
      <c r="JTF54" s="294" t="s">
        <v>987</v>
      </c>
      <c r="JTG54" s="284">
        <v>100000000</v>
      </c>
      <c r="JTH54" s="285" t="s">
        <v>150</v>
      </c>
      <c r="JTI54" s="286" t="s">
        <v>933</v>
      </c>
      <c r="JTJ54" s="286" t="s">
        <v>969</v>
      </c>
      <c r="JTK54" s="285" t="s">
        <v>966</v>
      </c>
      <c r="JTL54" s="285" t="s">
        <v>988</v>
      </c>
      <c r="JTM54" s="294" t="s">
        <v>982</v>
      </c>
      <c r="JTN54" s="294" t="s">
        <v>987</v>
      </c>
      <c r="JTO54" s="284">
        <v>100000000</v>
      </c>
      <c r="JTP54" s="285" t="s">
        <v>150</v>
      </c>
      <c r="JTQ54" s="286" t="s">
        <v>933</v>
      </c>
      <c r="JTR54" s="286" t="s">
        <v>969</v>
      </c>
      <c r="JTS54" s="285" t="s">
        <v>966</v>
      </c>
      <c r="JTT54" s="285" t="s">
        <v>988</v>
      </c>
      <c r="JTU54" s="294" t="s">
        <v>982</v>
      </c>
      <c r="JTV54" s="294" t="s">
        <v>987</v>
      </c>
      <c r="JTW54" s="284">
        <v>100000000</v>
      </c>
      <c r="JTX54" s="285" t="s">
        <v>150</v>
      </c>
      <c r="JTY54" s="286" t="s">
        <v>933</v>
      </c>
      <c r="JTZ54" s="286" t="s">
        <v>969</v>
      </c>
      <c r="JUA54" s="285" t="s">
        <v>966</v>
      </c>
      <c r="JUB54" s="285" t="s">
        <v>988</v>
      </c>
      <c r="JUC54" s="294" t="s">
        <v>982</v>
      </c>
      <c r="JUD54" s="294" t="s">
        <v>987</v>
      </c>
      <c r="JUE54" s="284">
        <v>100000000</v>
      </c>
      <c r="JUF54" s="285" t="s">
        <v>150</v>
      </c>
      <c r="JUG54" s="286" t="s">
        <v>933</v>
      </c>
      <c r="JUH54" s="286" t="s">
        <v>969</v>
      </c>
      <c r="JUI54" s="285" t="s">
        <v>966</v>
      </c>
      <c r="JUJ54" s="285" t="s">
        <v>988</v>
      </c>
      <c r="JUK54" s="294" t="s">
        <v>982</v>
      </c>
      <c r="JUL54" s="294" t="s">
        <v>987</v>
      </c>
      <c r="JUM54" s="284">
        <v>100000000</v>
      </c>
      <c r="JUN54" s="285" t="s">
        <v>150</v>
      </c>
      <c r="JUO54" s="286" t="s">
        <v>933</v>
      </c>
      <c r="JUP54" s="286" t="s">
        <v>969</v>
      </c>
      <c r="JUQ54" s="285" t="s">
        <v>966</v>
      </c>
      <c r="JUR54" s="285" t="s">
        <v>988</v>
      </c>
      <c r="JUS54" s="294" t="s">
        <v>982</v>
      </c>
      <c r="JUT54" s="294" t="s">
        <v>987</v>
      </c>
      <c r="JUU54" s="284">
        <v>100000000</v>
      </c>
      <c r="JUV54" s="285" t="s">
        <v>150</v>
      </c>
      <c r="JUW54" s="286" t="s">
        <v>933</v>
      </c>
      <c r="JUX54" s="286" t="s">
        <v>969</v>
      </c>
      <c r="JUY54" s="285" t="s">
        <v>966</v>
      </c>
      <c r="JUZ54" s="285" t="s">
        <v>988</v>
      </c>
      <c r="JVA54" s="294" t="s">
        <v>982</v>
      </c>
      <c r="JVB54" s="294" t="s">
        <v>987</v>
      </c>
      <c r="JVC54" s="284">
        <v>100000000</v>
      </c>
      <c r="JVD54" s="285" t="s">
        <v>150</v>
      </c>
      <c r="JVE54" s="286" t="s">
        <v>933</v>
      </c>
      <c r="JVF54" s="286" t="s">
        <v>969</v>
      </c>
      <c r="JVG54" s="285" t="s">
        <v>966</v>
      </c>
      <c r="JVH54" s="285" t="s">
        <v>988</v>
      </c>
      <c r="JVI54" s="294" t="s">
        <v>982</v>
      </c>
      <c r="JVJ54" s="294" t="s">
        <v>987</v>
      </c>
      <c r="JVK54" s="284">
        <v>100000000</v>
      </c>
      <c r="JVL54" s="285" t="s">
        <v>150</v>
      </c>
      <c r="JVM54" s="286" t="s">
        <v>933</v>
      </c>
      <c r="JVN54" s="286" t="s">
        <v>969</v>
      </c>
      <c r="JVO54" s="285" t="s">
        <v>966</v>
      </c>
      <c r="JVP54" s="285" t="s">
        <v>988</v>
      </c>
      <c r="JVQ54" s="294" t="s">
        <v>982</v>
      </c>
      <c r="JVR54" s="294" t="s">
        <v>987</v>
      </c>
      <c r="JVS54" s="284">
        <v>100000000</v>
      </c>
      <c r="JVT54" s="285" t="s">
        <v>150</v>
      </c>
      <c r="JVU54" s="286" t="s">
        <v>933</v>
      </c>
      <c r="JVV54" s="286" t="s">
        <v>969</v>
      </c>
      <c r="JVW54" s="285" t="s">
        <v>966</v>
      </c>
      <c r="JVX54" s="285" t="s">
        <v>988</v>
      </c>
      <c r="JVY54" s="294" t="s">
        <v>982</v>
      </c>
      <c r="JVZ54" s="294" t="s">
        <v>987</v>
      </c>
      <c r="JWA54" s="284">
        <v>100000000</v>
      </c>
      <c r="JWB54" s="285" t="s">
        <v>150</v>
      </c>
      <c r="JWC54" s="286" t="s">
        <v>933</v>
      </c>
      <c r="JWD54" s="286" t="s">
        <v>969</v>
      </c>
      <c r="JWE54" s="285" t="s">
        <v>966</v>
      </c>
      <c r="JWF54" s="285" t="s">
        <v>988</v>
      </c>
      <c r="JWG54" s="294" t="s">
        <v>982</v>
      </c>
      <c r="JWH54" s="294" t="s">
        <v>987</v>
      </c>
      <c r="JWI54" s="284">
        <v>100000000</v>
      </c>
      <c r="JWJ54" s="285" t="s">
        <v>150</v>
      </c>
      <c r="JWK54" s="286" t="s">
        <v>933</v>
      </c>
      <c r="JWL54" s="286" t="s">
        <v>969</v>
      </c>
      <c r="JWM54" s="285" t="s">
        <v>966</v>
      </c>
      <c r="JWN54" s="285" t="s">
        <v>988</v>
      </c>
      <c r="JWO54" s="294" t="s">
        <v>982</v>
      </c>
      <c r="JWP54" s="294" t="s">
        <v>987</v>
      </c>
      <c r="JWQ54" s="284">
        <v>100000000</v>
      </c>
      <c r="JWR54" s="285" t="s">
        <v>150</v>
      </c>
      <c r="JWS54" s="286" t="s">
        <v>933</v>
      </c>
      <c r="JWT54" s="286" t="s">
        <v>969</v>
      </c>
      <c r="JWU54" s="285" t="s">
        <v>966</v>
      </c>
      <c r="JWV54" s="285" t="s">
        <v>988</v>
      </c>
      <c r="JWW54" s="294" t="s">
        <v>982</v>
      </c>
      <c r="JWX54" s="294" t="s">
        <v>987</v>
      </c>
      <c r="JWY54" s="284">
        <v>100000000</v>
      </c>
      <c r="JWZ54" s="285" t="s">
        <v>150</v>
      </c>
      <c r="JXA54" s="286" t="s">
        <v>933</v>
      </c>
      <c r="JXB54" s="286" t="s">
        <v>969</v>
      </c>
      <c r="JXC54" s="285" t="s">
        <v>966</v>
      </c>
      <c r="JXD54" s="285" t="s">
        <v>988</v>
      </c>
      <c r="JXE54" s="294" t="s">
        <v>982</v>
      </c>
      <c r="JXF54" s="294" t="s">
        <v>987</v>
      </c>
      <c r="JXG54" s="284">
        <v>100000000</v>
      </c>
      <c r="JXH54" s="285" t="s">
        <v>150</v>
      </c>
      <c r="JXI54" s="286" t="s">
        <v>933</v>
      </c>
      <c r="JXJ54" s="286" t="s">
        <v>969</v>
      </c>
      <c r="JXK54" s="285" t="s">
        <v>966</v>
      </c>
      <c r="JXL54" s="285" t="s">
        <v>988</v>
      </c>
      <c r="JXM54" s="294" t="s">
        <v>982</v>
      </c>
      <c r="JXN54" s="294" t="s">
        <v>987</v>
      </c>
      <c r="JXO54" s="284">
        <v>100000000</v>
      </c>
      <c r="JXP54" s="285" t="s">
        <v>150</v>
      </c>
      <c r="JXQ54" s="286" t="s">
        <v>933</v>
      </c>
      <c r="JXR54" s="286" t="s">
        <v>969</v>
      </c>
      <c r="JXS54" s="285" t="s">
        <v>966</v>
      </c>
      <c r="JXT54" s="285" t="s">
        <v>988</v>
      </c>
      <c r="JXU54" s="294" t="s">
        <v>982</v>
      </c>
      <c r="JXV54" s="294" t="s">
        <v>987</v>
      </c>
      <c r="JXW54" s="284">
        <v>100000000</v>
      </c>
      <c r="JXX54" s="285" t="s">
        <v>150</v>
      </c>
      <c r="JXY54" s="286" t="s">
        <v>933</v>
      </c>
      <c r="JXZ54" s="286" t="s">
        <v>969</v>
      </c>
      <c r="JYA54" s="285" t="s">
        <v>966</v>
      </c>
      <c r="JYB54" s="285" t="s">
        <v>988</v>
      </c>
      <c r="JYC54" s="294" t="s">
        <v>982</v>
      </c>
      <c r="JYD54" s="294" t="s">
        <v>987</v>
      </c>
      <c r="JYE54" s="284">
        <v>100000000</v>
      </c>
      <c r="JYF54" s="285" t="s">
        <v>150</v>
      </c>
      <c r="JYG54" s="286" t="s">
        <v>933</v>
      </c>
      <c r="JYH54" s="286" t="s">
        <v>969</v>
      </c>
      <c r="JYI54" s="285" t="s">
        <v>966</v>
      </c>
      <c r="JYJ54" s="285" t="s">
        <v>988</v>
      </c>
      <c r="JYK54" s="294" t="s">
        <v>982</v>
      </c>
      <c r="JYL54" s="294" t="s">
        <v>987</v>
      </c>
      <c r="JYM54" s="284">
        <v>100000000</v>
      </c>
      <c r="JYN54" s="285" t="s">
        <v>150</v>
      </c>
      <c r="JYO54" s="286" t="s">
        <v>933</v>
      </c>
      <c r="JYP54" s="286" t="s">
        <v>969</v>
      </c>
      <c r="JYQ54" s="285" t="s">
        <v>966</v>
      </c>
      <c r="JYR54" s="285" t="s">
        <v>988</v>
      </c>
      <c r="JYS54" s="294" t="s">
        <v>982</v>
      </c>
      <c r="JYT54" s="294" t="s">
        <v>987</v>
      </c>
      <c r="JYU54" s="284">
        <v>100000000</v>
      </c>
      <c r="JYV54" s="285" t="s">
        <v>150</v>
      </c>
      <c r="JYW54" s="286" t="s">
        <v>933</v>
      </c>
      <c r="JYX54" s="286" t="s">
        <v>969</v>
      </c>
      <c r="JYY54" s="285" t="s">
        <v>966</v>
      </c>
      <c r="JYZ54" s="285" t="s">
        <v>988</v>
      </c>
      <c r="JZA54" s="294" t="s">
        <v>982</v>
      </c>
      <c r="JZB54" s="294" t="s">
        <v>987</v>
      </c>
      <c r="JZC54" s="284">
        <v>100000000</v>
      </c>
      <c r="JZD54" s="285" t="s">
        <v>150</v>
      </c>
      <c r="JZE54" s="286" t="s">
        <v>933</v>
      </c>
      <c r="JZF54" s="286" t="s">
        <v>969</v>
      </c>
      <c r="JZG54" s="285" t="s">
        <v>966</v>
      </c>
      <c r="JZH54" s="285" t="s">
        <v>988</v>
      </c>
      <c r="JZI54" s="294" t="s">
        <v>982</v>
      </c>
      <c r="JZJ54" s="294" t="s">
        <v>987</v>
      </c>
      <c r="JZK54" s="284">
        <v>100000000</v>
      </c>
      <c r="JZL54" s="285" t="s">
        <v>150</v>
      </c>
      <c r="JZM54" s="286" t="s">
        <v>933</v>
      </c>
      <c r="JZN54" s="286" t="s">
        <v>969</v>
      </c>
      <c r="JZO54" s="285" t="s">
        <v>966</v>
      </c>
      <c r="JZP54" s="285" t="s">
        <v>988</v>
      </c>
      <c r="JZQ54" s="294" t="s">
        <v>982</v>
      </c>
      <c r="JZR54" s="294" t="s">
        <v>987</v>
      </c>
      <c r="JZS54" s="284">
        <v>100000000</v>
      </c>
      <c r="JZT54" s="285" t="s">
        <v>150</v>
      </c>
      <c r="JZU54" s="286" t="s">
        <v>933</v>
      </c>
      <c r="JZV54" s="286" t="s">
        <v>969</v>
      </c>
      <c r="JZW54" s="285" t="s">
        <v>966</v>
      </c>
      <c r="JZX54" s="285" t="s">
        <v>988</v>
      </c>
      <c r="JZY54" s="294" t="s">
        <v>982</v>
      </c>
      <c r="JZZ54" s="294" t="s">
        <v>987</v>
      </c>
      <c r="KAA54" s="284">
        <v>100000000</v>
      </c>
      <c r="KAB54" s="285" t="s">
        <v>150</v>
      </c>
      <c r="KAC54" s="286" t="s">
        <v>933</v>
      </c>
      <c r="KAD54" s="286" t="s">
        <v>969</v>
      </c>
      <c r="KAE54" s="285" t="s">
        <v>966</v>
      </c>
      <c r="KAF54" s="285" t="s">
        <v>988</v>
      </c>
      <c r="KAG54" s="294" t="s">
        <v>982</v>
      </c>
      <c r="KAH54" s="294" t="s">
        <v>987</v>
      </c>
      <c r="KAI54" s="284">
        <v>100000000</v>
      </c>
      <c r="KAJ54" s="285" t="s">
        <v>150</v>
      </c>
      <c r="KAK54" s="286" t="s">
        <v>933</v>
      </c>
      <c r="KAL54" s="286" t="s">
        <v>969</v>
      </c>
      <c r="KAM54" s="285" t="s">
        <v>966</v>
      </c>
      <c r="KAN54" s="285" t="s">
        <v>988</v>
      </c>
      <c r="KAO54" s="294" t="s">
        <v>982</v>
      </c>
      <c r="KAP54" s="294" t="s">
        <v>987</v>
      </c>
      <c r="KAQ54" s="284">
        <v>100000000</v>
      </c>
      <c r="KAR54" s="285" t="s">
        <v>150</v>
      </c>
      <c r="KAS54" s="286" t="s">
        <v>933</v>
      </c>
      <c r="KAT54" s="286" t="s">
        <v>969</v>
      </c>
      <c r="KAU54" s="285" t="s">
        <v>966</v>
      </c>
      <c r="KAV54" s="285" t="s">
        <v>988</v>
      </c>
      <c r="KAW54" s="294" t="s">
        <v>982</v>
      </c>
      <c r="KAX54" s="294" t="s">
        <v>987</v>
      </c>
      <c r="KAY54" s="284">
        <v>100000000</v>
      </c>
      <c r="KAZ54" s="285" t="s">
        <v>150</v>
      </c>
      <c r="KBA54" s="286" t="s">
        <v>933</v>
      </c>
      <c r="KBB54" s="286" t="s">
        <v>969</v>
      </c>
      <c r="KBC54" s="285" t="s">
        <v>966</v>
      </c>
      <c r="KBD54" s="285" t="s">
        <v>988</v>
      </c>
      <c r="KBE54" s="294" t="s">
        <v>982</v>
      </c>
      <c r="KBF54" s="294" t="s">
        <v>987</v>
      </c>
      <c r="KBG54" s="284">
        <v>100000000</v>
      </c>
      <c r="KBH54" s="285" t="s">
        <v>150</v>
      </c>
      <c r="KBI54" s="286" t="s">
        <v>933</v>
      </c>
      <c r="KBJ54" s="286" t="s">
        <v>969</v>
      </c>
      <c r="KBK54" s="285" t="s">
        <v>966</v>
      </c>
      <c r="KBL54" s="285" t="s">
        <v>988</v>
      </c>
      <c r="KBM54" s="294" t="s">
        <v>982</v>
      </c>
      <c r="KBN54" s="294" t="s">
        <v>987</v>
      </c>
      <c r="KBO54" s="284">
        <v>100000000</v>
      </c>
      <c r="KBP54" s="285" t="s">
        <v>150</v>
      </c>
      <c r="KBQ54" s="286" t="s">
        <v>933</v>
      </c>
      <c r="KBR54" s="286" t="s">
        <v>969</v>
      </c>
      <c r="KBS54" s="285" t="s">
        <v>966</v>
      </c>
      <c r="KBT54" s="285" t="s">
        <v>988</v>
      </c>
      <c r="KBU54" s="294" t="s">
        <v>982</v>
      </c>
      <c r="KBV54" s="294" t="s">
        <v>987</v>
      </c>
      <c r="KBW54" s="284">
        <v>100000000</v>
      </c>
      <c r="KBX54" s="285" t="s">
        <v>150</v>
      </c>
      <c r="KBY54" s="286" t="s">
        <v>933</v>
      </c>
      <c r="KBZ54" s="286" t="s">
        <v>969</v>
      </c>
      <c r="KCA54" s="285" t="s">
        <v>966</v>
      </c>
      <c r="KCB54" s="285" t="s">
        <v>988</v>
      </c>
      <c r="KCC54" s="294" t="s">
        <v>982</v>
      </c>
      <c r="KCD54" s="294" t="s">
        <v>987</v>
      </c>
      <c r="KCE54" s="284">
        <v>100000000</v>
      </c>
      <c r="KCF54" s="285" t="s">
        <v>150</v>
      </c>
      <c r="KCG54" s="286" t="s">
        <v>933</v>
      </c>
      <c r="KCH54" s="286" t="s">
        <v>969</v>
      </c>
      <c r="KCI54" s="285" t="s">
        <v>966</v>
      </c>
      <c r="KCJ54" s="285" t="s">
        <v>988</v>
      </c>
      <c r="KCK54" s="294" t="s">
        <v>982</v>
      </c>
      <c r="KCL54" s="294" t="s">
        <v>987</v>
      </c>
      <c r="KCM54" s="284">
        <v>100000000</v>
      </c>
      <c r="KCN54" s="285" t="s">
        <v>150</v>
      </c>
      <c r="KCO54" s="286" t="s">
        <v>933</v>
      </c>
      <c r="KCP54" s="286" t="s">
        <v>969</v>
      </c>
      <c r="KCQ54" s="285" t="s">
        <v>966</v>
      </c>
      <c r="KCR54" s="285" t="s">
        <v>988</v>
      </c>
      <c r="KCS54" s="294" t="s">
        <v>982</v>
      </c>
      <c r="KCT54" s="294" t="s">
        <v>987</v>
      </c>
      <c r="KCU54" s="284">
        <v>100000000</v>
      </c>
      <c r="KCV54" s="285" t="s">
        <v>150</v>
      </c>
      <c r="KCW54" s="286" t="s">
        <v>933</v>
      </c>
      <c r="KCX54" s="286" t="s">
        <v>969</v>
      </c>
      <c r="KCY54" s="285" t="s">
        <v>966</v>
      </c>
      <c r="KCZ54" s="285" t="s">
        <v>988</v>
      </c>
      <c r="KDA54" s="294" t="s">
        <v>982</v>
      </c>
      <c r="KDB54" s="294" t="s">
        <v>987</v>
      </c>
      <c r="KDC54" s="284">
        <v>100000000</v>
      </c>
      <c r="KDD54" s="285" t="s">
        <v>150</v>
      </c>
      <c r="KDE54" s="286" t="s">
        <v>933</v>
      </c>
      <c r="KDF54" s="286" t="s">
        <v>969</v>
      </c>
      <c r="KDG54" s="285" t="s">
        <v>966</v>
      </c>
      <c r="KDH54" s="285" t="s">
        <v>988</v>
      </c>
      <c r="KDI54" s="294" t="s">
        <v>982</v>
      </c>
      <c r="KDJ54" s="294" t="s">
        <v>987</v>
      </c>
      <c r="KDK54" s="284">
        <v>100000000</v>
      </c>
      <c r="KDL54" s="285" t="s">
        <v>150</v>
      </c>
      <c r="KDM54" s="286" t="s">
        <v>933</v>
      </c>
      <c r="KDN54" s="286" t="s">
        <v>969</v>
      </c>
      <c r="KDO54" s="285" t="s">
        <v>966</v>
      </c>
      <c r="KDP54" s="285" t="s">
        <v>988</v>
      </c>
      <c r="KDQ54" s="294" t="s">
        <v>982</v>
      </c>
      <c r="KDR54" s="294" t="s">
        <v>987</v>
      </c>
      <c r="KDS54" s="284">
        <v>100000000</v>
      </c>
      <c r="KDT54" s="285" t="s">
        <v>150</v>
      </c>
      <c r="KDU54" s="286" t="s">
        <v>933</v>
      </c>
      <c r="KDV54" s="286" t="s">
        <v>969</v>
      </c>
      <c r="KDW54" s="285" t="s">
        <v>966</v>
      </c>
      <c r="KDX54" s="285" t="s">
        <v>988</v>
      </c>
      <c r="KDY54" s="294" t="s">
        <v>982</v>
      </c>
      <c r="KDZ54" s="294" t="s">
        <v>987</v>
      </c>
      <c r="KEA54" s="284">
        <v>100000000</v>
      </c>
      <c r="KEB54" s="285" t="s">
        <v>150</v>
      </c>
      <c r="KEC54" s="286" t="s">
        <v>933</v>
      </c>
      <c r="KED54" s="286" t="s">
        <v>969</v>
      </c>
      <c r="KEE54" s="285" t="s">
        <v>966</v>
      </c>
      <c r="KEF54" s="285" t="s">
        <v>988</v>
      </c>
      <c r="KEG54" s="294" t="s">
        <v>982</v>
      </c>
      <c r="KEH54" s="294" t="s">
        <v>987</v>
      </c>
      <c r="KEI54" s="284">
        <v>100000000</v>
      </c>
      <c r="KEJ54" s="285" t="s">
        <v>150</v>
      </c>
      <c r="KEK54" s="286" t="s">
        <v>933</v>
      </c>
      <c r="KEL54" s="286" t="s">
        <v>969</v>
      </c>
      <c r="KEM54" s="285" t="s">
        <v>966</v>
      </c>
      <c r="KEN54" s="285" t="s">
        <v>988</v>
      </c>
      <c r="KEO54" s="294" t="s">
        <v>982</v>
      </c>
      <c r="KEP54" s="294" t="s">
        <v>987</v>
      </c>
      <c r="KEQ54" s="284">
        <v>100000000</v>
      </c>
      <c r="KER54" s="285" t="s">
        <v>150</v>
      </c>
      <c r="KES54" s="286" t="s">
        <v>933</v>
      </c>
      <c r="KET54" s="286" t="s">
        <v>969</v>
      </c>
      <c r="KEU54" s="285" t="s">
        <v>966</v>
      </c>
      <c r="KEV54" s="285" t="s">
        <v>988</v>
      </c>
      <c r="KEW54" s="294" t="s">
        <v>982</v>
      </c>
      <c r="KEX54" s="294" t="s">
        <v>987</v>
      </c>
      <c r="KEY54" s="284">
        <v>100000000</v>
      </c>
      <c r="KEZ54" s="285" t="s">
        <v>150</v>
      </c>
      <c r="KFA54" s="286" t="s">
        <v>933</v>
      </c>
      <c r="KFB54" s="286" t="s">
        <v>969</v>
      </c>
      <c r="KFC54" s="285" t="s">
        <v>966</v>
      </c>
      <c r="KFD54" s="285" t="s">
        <v>988</v>
      </c>
      <c r="KFE54" s="294" t="s">
        <v>982</v>
      </c>
      <c r="KFF54" s="294" t="s">
        <v>987</v>
      </c>
      <c r="KFG54" s="284">
        <v>100000000</v>
      </c>
      <c r="KFH54" s="285" t="s">
        <v>150</v>
      </c>
      <c r="KFI54" s="286" t="s">
        <v>933</v>
      </c>
      <c r="KFJ54" s="286" t="s">
        <v>969</v>
      </c>
      <c r="KFK54" s="285" t="s">
        <v>966</v>
      </c>
      <c r="KFL54" s="285" t="s">
        <v>988</v>
      </c>
      <c r="KFM54" s="294" t="s">
        <v>982</v>
      </c>
      <c r="KFN54" s="294" t="s">
        <v>987</v>
      </c>
      <c r="KFO54" s="284">
        <v>100000000</v>
      </c>
      <c r="KFP54" s="285" t="s">
        <v>150</v>
      </c>
      <c r="KFQ54" s="286" t="s">
        <v>933</v>
      </c>
      <c r="KFR54" s="286" t="s">
        <v>969</v>
      </c>
      <c r="KFS54" s="285" t="s">
        <v>966</v>
      </c>
      <c r="KFT54" s="285" t="s">
        <v>988</v>
      </c>
      <c r="KFU54" s="294" t="s">
        <v>982</v>
      </c>
      <c r="KFV54" s="294" t="s">
        <v>987</v>
      </c>
      <c r="KFW54" s="284">
        <v>100000000</v>
      </c>
      <c r="KFX54" s="285" t="s">
        <v>150</v>
      </c>
      <c r="KFY54" s="286" t="s">
        <v>933</v>
      </c>
      <c r="KFZ54" s="286" t="s">
        <v>969</v>
      </c>
      <c r="KGA54" s="285" t="s">
        <v>966</v>
      </c>
      <c r="KGB54" s="285" t="s">
        <v>988</v>
      </c>
      <c r="KGC54" s="294" t="s">
        <v>982</v>
      </c>
      <c r="KGD54" s="294" t="s">
        <v>987</v>
      </c>
      <c r="KGE54" s="284">
        <v>100000000</v>
      </c>
      <c r="KGF54" s="285" t="s">
        <v>150</v>
      </c>
      <c r="KGG54" s="286" t="s">
        <v>933</v>
      </c>
      <c r="KGH54" s="286" t="s">
        <v>969</v>
      </c>
      <c r="KGI54" s="285" t="s">
        <v>966</v>
      </c>
      <c r="KGJ54" s="285" t="s">
        <v>988</v>
      </c>
      <c r="KGK54" s="294" t="s">
        <v>982</v>
      </c>
      <c r="KGL54" s="294" t="s">
        <v>987</v>
      </c>
      <c r="KGM54" s="284">
        <v>100000000</v>
      </c>
      <c r="KGN54" s="285" t="s">
        <v>150</v>
      </c>
      <c r="KGO54" s="286" t="s">
        <v>933</v>
      </c>
      <c r="KGP54" s="286" t="s">
        <v>969</v>
      </c>
      <c r="KGQ54" s="285" t="s">
        <v>966</v>
      </c>
      <c r="KGR54" s="285" t="s">
        <v>988</v>
      </c>
      <c r="KGS54" s="294" t="s">
        <v>982</v>
      </c>
      <c r="KGT54" s="294" t="s">
        <v>987</v>
      </c>
      <c r="KGU54" s="284">
        <v>100000000</v>
      </c>
      <c r="KGV54" s="285" t="s">
        <v>150</v>
      </c>
      <c r="KGW54" s="286" t="s">
        <v>933</v>
      </c>
      <c r="KGX54" s="286" t="s">
        <v>969</v>
      </c>
      <c r="KGY54" s="285" t="s">
        <v>966</v>
      </c>
      <c r="KGZ54" s="285" t="s">
        <v>988</v>
      </c>
      <c r="KHA54" s="294" t="s">
        <v>982</v>
      </c>
      <c r="KHB54" s="294" t="s">
        <v>987</v>
      </c>
      <c r="KHC54" s="284">
        <v>100000000</v>
      </c>
      <c r="KHD54" s="285" t="s">
        <v>150</v>
      </c>
      <c r="KHE54" s="286" t="s">
        <v>933</v>
      </c>
      <c r="KHF54" s="286" t="s">
        <v>969</v>
      </c>
      <c r="KHG54" s="285" t="s">
        <v>966</v>
      </c>
      <c r="KHH54" s="285" t="s">
        <v>988</v>
      </c>
      <c r="KHI54" s="294" t="s">
        <v>982</v>
      </c>
      <c r="KHJ54" s="294" t="s">
        <v>987</v>
      </c>
      <c r="KHK54" s="284">
        <v>100000000</v>
      </c>
      <c r="KHL54" s="285" t="s">
        <v>150</v>
      </c>
      <c r="KHM54" s="286" t="s">
        <v>933</v>
      </c>
      <c r="KHN54" s="286" t="s">
        <v>969</v>
      </c>
      <c r="KHO54" s="285" t="s">
        <v>966</v>
      </c>
      <c r="KHP54" s="285" t="s">
        <v>988</v>
      </c>
      <c r="KHQ54" s="294" t="s">
        <v>982</v>
      </c>
      <c r="KHR54" s="294" t="s">
        <v>987</v>
      </c>
      <c r="KHS54" s="284">
        <v>100000000</v>
      </c>
      <c r="KHT54" s="285" t="s">
        <v>150</v>
      </c>
      <c r="KHU54" s="286" t="s">
        <v>933</v>
      </c>
      <c r="KHV54" s="286" t="s">
        <v>969</v>
      </c>
      <c r="KHW54" s="285" t="s">
        <v>966</v>
      </c>
      <c r="KHX54" s="285" t="s">
        <v>988</v>
      </c>
      <c r="KHY54" s="294" t="s">
        <v>982</v>
      </c>
      <c r="KHZ54" s="294" t="s">
        <v>987</v>
      </c>
      <c r="KIA54" s="284">
        <v>100000000</v>
      </c>
      <c r="KIB54" s="285" t="s">
        <v>150</v>
      </c>
      <c r="KIC54" s="286" t="s">
        <v>933</v>
      </c>
      <c r="KID54" s="286" t="s">
        <v>969</v>
      </c>
      <c r="KIE54" s="285" t="s">
        <v>966</v>
      </c>
      <c r="KIF54" s="285" t="s">
        <v>988</v>
      </c>
      <c r="KIG54" s="294" t="s">
        <v>982</v>
      </c>
      <c r="KIH54" s="294" t="s">
        <v>987</v>
      </c>
      <c r="KII54" s="284">
        <v>100000000</v>
      </c>
      <c r="KIJ54" s="285" t="s">
        <v>150</v>
      </c>
      <c r="KIK54" s="286" t="s">
        <v>933</v>
      </c>
      <c r="KIL54" s="286" t="s">
        <v>969</v>
      </c>
      <c r="KIM54" s="285" t="s">
        <v>966</v>
      </c>
      <c r="KIN54" s="285" t="s">
        <v>988</v>
      </c>
      <c r="KIO54" s="294" t="s">
        <v>982</v>
      </c>
      <c r="KIP54" s="294" t="s">
        <v>987</v>
      </c>
      <c r="KIQ54" s="284">
        <v>100000000</v>
      </c>
      <c r="KIR54" s="285" t="s">
        <v>150</v>
      </c>
      <c r="KIS54" s="286" t="s">
        <v>933</v>
      </c>
      <c r="KIT54" s="286" t="s">
        <v>969</v>
      </c>
      <c r="KIU54" s="285" t="s">
        <v>966</v>
      </c>
      <c r="KIV54" s="285" t="s">
        <v>988</v>
      </c>
      <c r="KIW54" s="294" t="s">
        <v>982</v>
      </c>
      <c r="KIX54" s="294" t="s">
        <v>987</v>
      </c>
      <c r="KIY54" s="284">
        <v>100000000</v>
      </c>
      <c r="KIZ54" s="285" t="s">
        <v>150</v>
      </c>
      <c r="KJA54" s="286" t="s">
        <v>933</v>
      </c>
      <c r="KJB54" s="286" t="s">
        <v>969</v>
      </c>
      <c r="KJC54" s="285" t="s">
        <v>966</v>
      </c>
      <c r="KJD54" s="285" t="s">
        <v>988</v>
      </c>
      <c r="KJE54" s="294" t="s">
        <v>982</v>
      </c>
      <c r="KJF54" s="294" t="s">
        <v>987</v>
      </c>
      <c r="KJG54" s="284">
        <v>100000000</v>
      </c>
      <c r="KJH54" s="285" t="s">
        <v>150</v>
      </c>
      <c r="KJI54" s="286" t="s">
        <v>933</v>
      </c>
      <c r="KJJ54" s="286" t="s">
        <v>969</v>
      </c>
      <c r="KJK54" s="285" t="s">
        <v>966</v>
      </c>
      <c r="KJL54" s="285" t="s">
        <v>988</v>
      </c>
      <c r="KJM54" s="294" t="s">
        <v>982</v>
      </c>
      <c r="KJN54" s="294" t="s">
        <v>987</v>
      </c>
      <c r="KJO54" s="284">
        <v>100000000</v>
      </c>
      <c r="KJP54" s="285" t="s">
        <v>150</v>
      </c>
      <c r="KJQ54" s="286" t="s">
        <v>933</v>
      </c>
      <c r="KJR54" s="286" t="s">
        <v>969</v>
      </c>
      <c r="KJS54" s="285" t="s">
        <v>966</v>
      </c>
      <c r="KJT54" s="285" t="s">
        <v>988</v>
      </c>
      <c r="KJU54" s="294" t="s">
        <v>982</v>
      </c>
      <c r="KJV54" s="294" t="s">
        <v>987</v>
      </c>
      <c r="KJW54" s="284">
        <v>100000000</v>
      </c>
      <c r="KJX54" s="285" t="s">
        <v>150</v>
      </c>
      <c r="KJY54" s="286" t="s">
        <v>933</v>
      </c>
      <c r="KJZ54" s="286" t="s">
        <v>969</v>
      </c>
      <c r="KKA54" s="285" t="s">
        <v>966</v>
      </c>
      <c r="KKB54" s="285" t="s">
        <v>988</v>
      </c>
      <c r="KKC54" s="294" t="s">
        <v>982</v>
      </c>
      <c r="KKD54" s="294" t="s">
        <v>987</v>
      </c>
      <c r="KKE54" s="284">
        <v>100000000</v>
      </c>
      <c r="KKF54" s="285" t="s">
        <v>150</v>
      </c>
      <c r="KKG54" s="286" t="s">
        <v>933</v>
      </c>
      <c r="KKH54" s="286" t="s">
        <v>969</v>
      </c>
      <c r="KKI54" s="285" t="s">
        <v>966</v>
      </c>
      <c r="KKJ54" s="285" t="s">
        <v>988</v>
      </c>
      <c r="KKK54" s="294" t="s">
        <v>982</v>
      </c>
      <c r="KKL54" s="294" t="s">
        <v>987</v>
      </c>
      <c r="KKM54" s="284">
        <v>100000000</v>
      </c>
      <c r="KKN54" s="285" t="s">
        <v>150</v>
      </c>
      <c r="KKO54" s="286" t="s">
        <v>933</v>
      </c>
      <c r="KKP54" s="286" t="s">
        <v>969</v>
      </c>
      <c r="KKQ54" s="285" t="s">
        <v>966</v>
      </c>
      <c r="KKR54" s="285" t="s">
        <v>988</v>
      </c>
      <c r="KKS54" s="294" t="s">
        <v>982</v>
      </c>
      <c r="KKT54" s="294" t="s">
        <v>987</v>
      </c>
      <c r="KKU54" s="284">
        <v>100000000</v>
      </c>
      <c r="KKV54" s="285" t="s">
        <v>150</v>
      </c>
      <c r="KKW54" s="286" t="s">
        <v>933</v>
      </c>
      <c r="KKX54" s="286" t="s">
        <v>969</v>
      </c>
      <c r="KKY54" s="285" t="s">
        <v>966</v>
      </c>
      <c r="KKZ54" s="285" t="s">
        <v>988</v>
      </c>
      <c r="KLA54" s="294" t="s">
        <v>982</v>
      </c>
      <c r="KLB54" s="294" t="s">
        <v>987</v>
      </c>
      <c r="KLC54" s="284">
        <v>100000000</v>
      </c>
      <c r="KLD54" s="285" t="s">
        <v>150</v>
      </c>
      <c r="KLE54" s="286" t="s">
        <v>933</v>
      </c>
      <c r="KLF54" s="286" t="s">
        <v>969</v>
      </c>
      <c r="KLG54" s="285" t="s">
        <v>966</v>
      </c>
      <c r="KLH54" s="285" t="s">
        <v>988</v>
      </c>
      <c r="KLI54" s="294" t="s">
        <v>982</v>
      </c>
      <c r="KLJ54" s="294" t="s">
        <v>987</v>
      </c>
      <c r="KLK54" s="284">
        <v>100000000</v>
      </c>
      <c r="KLL54" s="285" t="s">
        <v>150</v>
      </c>
      <c r="KLM54" s="286" t="s">
        <v>933</v>
      </c>
      <c r="KLN54" s="286" t="s">
        <v>969</v>
      </c>
      <c r="KLO54" s="285" t="s">
        <v>966</v>
      </c>
      <c r="KLP54" s="285" t="s">
        <v>988</v>
      </c>
      <c r="KLQ54" s="294" t="s">
        <v>982</v>
      </c>
      <c r="KLR54" s="294" t="s">
        <v>987</v>
      </c>
      <c r="KLS54" s="284">
        <v>100000000</v>
      </c>
      <c r="KLT54" s="285" t="s">
        <v>150</v>
      </c>
      <c r="KLU54" s="286" t="s">
        <v>933</v>
      </c>
      <c r="KLV54" s="286" t="s">
        <v>969</v>
      </c>
      <c r="KLW54" s="285" t="s">
        <v>966</v>
      </c>
      <c r="KLX54" s="285" t="s">
        <v>988</v>
      </c>
      <c r="KLY54" s="294" t="s">
        <v>982</v>
      </c>
      <c r="KLZ54" s="294" t="s">
        <v>987</v>
      </c>
      <c r="KMA54" s="284">
        <v>100000000</v>
      </c>
      <c r="KMB54" s="285" t="s">
        <v>150</v>
      </c>
      <c r="KMC54" s="286" t="s">
        <v>933</v>
      </c>
      <c r="KMD54" s="286" t="s">
        <v>969</v>
      </c>
      <c r="KME54" s="285" t="s">
        <v>966</v>
      </c>
      <c r="KMF54" s="285" t="s">
        <v>988</v>
      </c>
      <c r="KMG54" s="294" t="s">
        <v>982</v>
      </c>
      <c r="KMH54" s="294" t="s">
        <v>987</v>
      </c>
      <c r="KMI54" s="284">
        <v>100000000</v>
      </c>
      <c r="KMJ54" s="285" t="s">
        <v>150</v>
      </c>
      <c r="KMK54" s="286" t="s">
        <v>933</v>
      </c>
      <c r="KML54" s="286" t="s">
        <v>969</v>
      </c>
      <c r="KMM54" s="285" t="s">
        <v>966</v>
      </c>
      <c r="KMN54" s="285" t="s">
        <v>988</v>
      </c>
      <c r="KMO54" s="294" t="s">
        <v>982</v>
      </c>
      <c r="KMP54" s="294" t="s">
        <v>987</v>
      </c>
      <c r="KMQ54" s="284">
        <v>100000000</v>
      </c>
      <c r="KMR54" s="285" t="s">
        <v>150</v>
      </c>
      <c r="KMS54" s="286" t="s">
        <v>933</v>
      </c>
      <c r="KMT54" s="286" t="s">
        <v>969</v>
      </c>
      <c r="KMU54" s="285" t="s">
        <v>966</v>
      </c>
      <c r="KMV54" s="285" t="s">
        <v>988</v>
      </c>
      <c r="KMW54" s="294" t="s">
        <v>982</v>
      </c>
      <c r="KMX54" s="294" t="s">
        <v>987</v>
      </c>
      <c r="KMY54" s="284">
        <v>100000000</v>
      </c>
      <c r="KMZ54" s="285" t="s">
        <v>150</v>
      </c>
      <c r="KNA54" s="286" t="s">
        <v>933</v>
      </c>
      <c r="KNB54" s="286" t="s">
        <v>969</v>
      </c>
      <c r="KNC54" s="285" t="s">
        <v>966</v>
      </c>
      <c r="KND54" s="285" t="s">
        <v>988</v>
      </c>
      <c r="KNE54" s="294" t="s">
        <v>982</v>
      </c>
      <c r="KNF54" s="294" t="s">
        <v>987</v>
      </c>
      <c r="KNG54" s="284">
        <v>100000000</v>
      </c>
      <c r="KNH54" s="285" t="s">
        <v>150</v>
      </c>
      <c r="KNI54" s="286" t="s">
        <v>933</v>
      </c>
      <c r="KNJ54" s="286" t="s">
        <v>969</v>
      </c>
      <c r="KNK54" s="285" t="s">
        <v>966</v>
      </c>
      <c r="KNL54" s="285" t="s">
        <v>988</v>
      </c>
      <c r="KNM54" s="294" t="s">
        <v>982</v>
      </c>
      <c r="KNN54" s="294" t="s">
        <v>987</v>
      </c>
      <c r="KNO54" s="284">
        <v>100000000</v>
      </c>
      <c r="KNP54" s="285" t="s">
        <v>150</v>
      </c>
      <c r="KNQ54" s="286" t="s">
        <v>933</v>
      </c>
      <c r="KNR54" s="286" t="s">
        <v>969</v>
      </c>
      <c r="KNS54" s="285" t="s">
        <v>966</v>
      </c>
      <c r="KNT54" s="285" t="s">
        <v>988</v>
      </c>
      <c r="KNU54" s="294" t="s">
        <v>982</v>
      </c>
      <c r="KNV54" s="294" t="s">
        <v>987</v>
      </c>
      <c r="KNW54" s="284">
        <v>100000000</v>
      </c>
      <c r="KNX54" s="285" t="s">
        <v>150</v>
      </c>
      <c r="KNY54" s="286" t="s">
        <v>933</v>
      </c>
      <c r="KNZ54" s="286" t="s">
        <v>969</v>
      </c>
      <c r="KOA54" s="285" t="s">
        <v>966</v>
      </c>
      <c r="KOB54" s="285" t="s">
        <v>988</v>
      </c>
      <c r="KOC54" s="294" t="s">
        <v>982</v>
      </c>
      <c r="KOD54" s="294" t="s">
        <v>987</v>
      </c>
      <c r="KOE54" s="284">
        <v>100000000</v>
      </c>
      <c r="KOF54" s="285" t="s">
        <v>150</v>
      </c>
      <c r="KOG54" s="286" t="s">
        <v>933</v>
      </c>
      <c r="KOH54" s="286" t="s">
        <v>969</v>
      </c>
      <c r="KOI54" s="285" t="s">
        <v>966</v>
      </c>
      <c r="KOJ54" s="285" t="s">
        <v>988</v>
      </c>
      <c r="KOK54" s="294" t="s">
        <v>982</v>
      </c>
      <c r="KOL54" s="294" t="s">
        <v>987</v>
      </c>
      <c r="KOM54" s="284">
        <v>100000000</v>
      </c>
      <c r="KON54" s="285" t="s">
        <v>150</v>
      </c>
      <c r="KOO54" s="286" t="s">
        <v>933</v>
      </c>
      <c r="KOP54" s="286" t="s">
        <v>969</v>
      </c>
      <c r="KOQ54" s="285" t="s">
        <v>966</v>
      </c>
      <c r="KOR54" s="285" t="s">
        <v>988</v>
      </c>
      <c r="KOS54" s="294" t="s">
        <v>982</v>
      </c>
      <c r="KOT54" s="294" t="s">
        <v>987</v>
      </c>
      <c r="KOU54" s="284">
        <v>100000000</v>
      </c>
      <c r="KOV54" s="285" t="s">
        <v>150</v>
      </c>
      <c r="KOW54" s="286" t="s">
        <v>933</v>
      </c>
      <c r="KOX54" s="286" t="s">
        <v>969</v>
      </c>
      <c r="KOY54" s="285" t="s">
        <v>966</v>
      </c>
      <c r="KOZ54" s="285" t="s">
        <v>988</v>
      </c>
      <c r="KPA54" s="294" t="s">
        <v>982</v>
      </c>
      <c r="KPB54" s="294" t="s">
        <v>987</v>
      </c>
      <c r="KPC54" s="284">
        <v>100000000</v>
      </c>
      <c r="KPD54" s="285" t="s">
        <v>150</v>
      </c>
      <c r="KPE54" s="286" t="s">
        <v>933</v>
      </c>
      <c r="KPF54" s="286" t="s">
        <v>969</v>
      </c>
      <c r="KPG54" s="285" t="s">
        <v>966</v>
      </c>
      <c r="KPH54" s="285" t="s">
        <v>988</v>
      </c>
      <c r="KPI54" s="294" t="s">
        <v>982</v>
      </c>
      <c r="KPJ54" s="294" t="s">
        <v>987</v>
      </c>
      <c r="KPK54" s="284">
        <v>100000000</v>
      </c>
      <c r="KPL54" s="285" t="s">
        <v>150</v>
      </c>
      <c r="KPM54" s="286" t="s">
        <v>933</v>
      </c>
      <c r="KPN54" s="286" t="s">
        <v>969</v>
      </c>
      <c r="KPO54" s="285" t="s">
        <v>966</v>
      </c>
      <c r="KPP54" s="285" t="s">
        <v>988</v>
      </c>
      <c r="KPQ54" s="294" t="s">
        <v>982</v>
      </c>
      <c r="KPR54" s="294" t="s">
        <v>987</v>
      </c>
      <c r="KPS54" s="284">
        <v>100000000</v>
      </c>
      <c r="KPT54" s="285" t="s">
        <v>150</v>
      </c>
      <c r="KPU54" s="286" t="s">
        <v>933</v>
      </c>
      <c r="KPV54" s="286" t="s">
        <v>969</v>
      </c>
      <c r="KPW54" s="285" t="s">
        <v>966</v>
      </c>
      <c r="KPX54" s="285" t="s">
        <v>988</v>
      </c>
      <c r="KPY54" s="294" t="s">
        <v>982</v>
      </c>
      <c r="KPZ54" s="294" t="s">
        <v>987</v>
      </c>
      <c r="KQA54" s="284">
        <v>100000000</v>
      </c>
      <c r="KQB54" s="285" t="s">
        <v>150</v>
      </c>
      <c r="KQC54" s="286" t="s">
        <v>933</v>
      </c>
      <c r="KQD54" s="286" t="s">
        <v>969</v>
      </c>
      <c r="KQE54" s="285" t="s">
        <v>966</v>
      </c>
      <c r="KQF54" s="285" t="s">
        <v>988</v>
      </c>
      <c r="KQG54" s="294" t="s">
        <v>982</v>
      </c>
      <c r="KQH54" s="294" t="s">
        <v>987</v>
      </c>
      <c r="KQI54" s="284">
        <v>100000000</v>
      </c>
      <c r="KQJ54" s="285" t="s">
        <v>150</v>
      </c>
      <c r="KQK54" s="286" t="s">
        <v>933</v>
      </c>
      <c r="KQL54" s="286" t="s">
        <v>969</v>
      </c>
      <c r="KQM54" s="285" t="s">
        <v>966</v>
      </c>
      <c r="KQN54" s="285" t="s">
        <v>988</v>
      </c>
      <c r="KQO54" s="294" t="s">
        <v>982</v>
      </c>
      <c r="KQP54" s="294" t="s">
        <v>987</v>
      </c>
      <c r="KQQ54" s="284">
        <v>100000000</v>
      </c>
      <c r="KQR54" s="285" t="s">
        <v>150</v>
      </c>
      <c r="KQS54" s="286" t="s">
        <v>933</v>
      </c>
      <c r="KQT54" s="286" t="s">
        <v>969</v>
      </c>
      <c r="KQU54" s="285" t="s">
        <v>966</v>
      </c>
      <c r="KQV54" s="285" t="s">
        <v>988</v>
      </c>
      <c r="KQW54" s="294" t="s">
        <v>982</v>
      </c>
      <c r="KQX54" s="294" t="s">
        <v>987</v>
      </c>
      <c r="KQY54" s="284">
        <v>100000000</v>
      </c>
      <c r="KQZ54" s="285" t="s">
        <v>150</v>
      </c>
      <c r="KRA54" s="286" t="s">
        <v>933</v>
      </c>
      <c r="KRB54" s="286" t="s">
        <v>969</v>
      </c>
      <c r="KRC54" s="285" t="s">
        <v>966</v>
      </c>
      <c r="KRD54" s="285" t="s">
        <v>988</v>
      </c>
      <c r="KRE54" s="294" t="s">
        <v>982</v>
      </c>
      <c r="KRF54" s="294" t="s">
        <v>987</v>
      </c>
      <c r="KRG54" s="284">
        <v>100000000</v>
      </c>
      <c r="KRH54" s="285" t="s">
        <v>150</v>
      </c>
      <c r="KRI54" s="286" t="s">
        <v>933</v>
      </c>
      <c r="KRJ54" s="286" t="s">
        <v>969</v>
      </c>
      <c r="KRK54" s="285" t="s">
        <v>966</v>
      </c>
      <c r="KRL54" s="285" t="s">
        <v>988</v>
      </c>
      <c r="KRM54" s="294" t="s">
        <v>982</v>
      </c>
      <c r="KRN54" s="294" t="s">
        <v>987</v>
      </c>
      <c r="KRO54" s="284">
        <v>100000000</v>
      </c>
      <c r="KRP54" s="285" t="s">
        <v>150</v>
      </c>
      <c r="KRQ54" s="286" t="s">
        <v>933</v>
      </c>
      <c r="KRR54" s="286" t="s">
        <v>969</v>
      </c>
      <c r="KRS54" s="285" t="s">
        <v>966</v>
      </c>
      <c r="KRT54" s="285" t="s">
        <v>988</v>
      </c>
      <c r="KRU54" s="294" t="s">
        <v>982</v>
      </c>
      <c r="KRV54" s="294" t="s">
        <v>987</v>
      </c>
      <c r="KRW54" s="284">
        <v>100000000</v>
      </c>
      <c r="KRX54" s="285" t="s">
        <v>150</v>
      </c>
      <c r="KRY54" s="286" t="s">
        <v>933</v>
      </c>
      <c r="KRZ54" s="286" t="s">
        <v>969</v>
      </c>
      <c r="KSA54" s="285" t="s">
        <v>966</v>
      </c>
      <c r="KSB54" s="285" t="s">
        <v>988</v>
      </c>
      <c r="KSC54" s="294" t="s">
        <v>982</v>
      </c>
      <c r="KSD54" s="294" t="s">
        <v>987</v>
      </c>
      <c r="KSE54" s="284">
        <v>100000000</v>
      </c>
      <c r="KSF54" s="285" t="s">
        <v>150</v>
      </c>
      <c r="KSG54" s="286" t="s">
        <v>933</v>
      </c>
      <c r="KSH54" s="286" t="s">
        <v>969</v>
      </c>
      <c r="KSI54" s="285" t="s">
        <v>966</v>
      </c>
      <c r="KSJ54" s="285" t="s">
        <v>988</v>
      </c>
      <c r="KSK54" s="294" t="s">
        <v>982</v>
      </c>
      <c r="KSL54" s="294" t="s">
        <v>987</v>
      </c>
      <c r="KSM54" s="284">
        <v>100000000</v>
      </c>
      <c r="KSN54" s="285" t="s">
        <v>150</v>
      </c>
      <c r="KSO54" s="286" t="s">
        <v>933</v>
      </c>
      <c r="KSP54" s="286" t="s">
        <v>969</v>
      </c>
      <c r="KSQ54" s="285" t="s">
        <v>966</v>
      </c>
      <c r="KSR54" s="285" t="s">
        <v>988</v>
      </c>
      <c r="KSS54" s="294" t="s">
        <v>982</v>
      </c>
      <c r="KST54" s="294" t="s">
        <v>987</v>
      </c>
      <c r="KSU54" s="284">
        <v>100000000</v>
      </c>
      <c r="KSV54" s="285" t="s">
        <v>150</v>
      </c>
      <c r="KSW54" s="286" t="s">
        <v>933</v>
      </c>
      <c r="KSX54" s="286" t="s">
        <v>969</v>
      </c>
      <c r="KSY54" s="285" t="s">
        <v>966</v>
      </c>
      <c r="KSZ54" s="285" t="s">
        <v>988</v>
      </c>
      <c r="KTA54" s="294" t="s">
        <v>982</v>
      </c>
      <c r="KTB54" s="294" t="s">
        <v>987</v>
      </c>
      <c r="KTC54" s="284">
        <v>100000000</v>
      </c>
      <c r="KTD54" s="285" t="s">
        <v>150</v>
      </c>
      <c r="KTE54" s="286" t="s">
        <v>933</v>
      </c>
      <c r="KTF54" s="286" t="s">
        <v>969</v>
      </c>
      <c r="KTG54" s="285" t="s">
        <v>966</v>
      </c>
      <c r="KTH54" s="285" t="s">
        <v>988</v>
      </c>
      <c r="KTI54" s="294" t="s">
        <v>982</v>
      </c>
      <c r="KTJ54" s="294" t="s">
        <v>987</v>
      </c>
      <c r="KTK54" s="284">
        <v>100000000</v>
      </c>
      <c r="KTL54" s="285" t="s">
        <v>150</v>
      </c>
      <c r="KTM54" s="286" t="s">
        <v>933</v>
      </c>
      <c r="KTN54" s="286" t="s">
        <v>969</v>
      </c>
      <c r="KTO54" s="285" t="s">
        <v>966</v>
      </c>
      <c r="KTP54" s="285" t="s">
        <v>988</v>
      </c>
      <c r="KTQ54" s="294" t="s">
        <v>982</v>
      </c>
      <c r="KTR54" s="294" t="s">
        <v>987</v>
      </c>
      <c r="KTS54" s="284">
        <v>100000000</v>
      </c>
      <c r="KTT54" s="285" t="s">
        <v>150</v>
      </c>
      <c r="KTU54" s="286" t="s">
        <v>933</v>
      </c>
      <c r="KTV54" s="286" t="s">
        <v>969</v>
      </c>
      <c r="KTW54" s="285" t="s">
        <v>966</v>
      </c>
      <c r="KTX54" s="285" t="s">
        <v>988</v>
      </c>
      <c r="KTY54" s="294" t="s">
        <v>982</v>
      </c>
      <c r="KTZ54" s="294" t="s">
        <v>987</v>
      </c>
      <c r="KUA54" s="284">
        <v>100000000</v>
      </c>
      <c r="KUB54" s="285" t="s">
        <v>150</v>
      </c>
      <c r="KUC54" s="286" t="s">
        <v>933</v>
      </c>
      <c r="KUD54" s="286" t="s">
        <v>969</v>
      </c>
      <c r="KUE54" s="285" t="s">
        <v>966</v>
      </c>
      <c r="KUF54" s="285" t="s">
        <v>988</v>
      </c>
      <c r="KUG54" s="294" t="s">
        <v>982</v>
      </c>
      <c r="KUH54" s="294" t="s">
        <v>987</v>
      </c>
      <c r="KUI54" s="284">
        <v>100000000</v>
      </c>
      <c r="KUJ54" s="285" t="s">
        <v>150</v>
      </c>
      <c r="KUK54" s="286" t="s">
        <v>933</v>
      </c>
      <c r="KUL54" s="286" t="s">
        <v>969</v>
      </c>
      <c r="KUM54" s="285" t="s">
        <v>966</v>
      </c>
      <c r="KUN54" s="285" t="s">
        <v>988</v>
      </c>
      <c r="KUO54" s="294" t="s">
        <v>982</v>
      </c>
      <c r="KUP54" s="294" t="s">
        <v>987</v>
      </c>
      <c r="KUQ54" s="284">
        <v>100000000</v>
      </c>
      <c r="KUR54" s="285" t="s">
        <v>150</v>
      </c>
      <c r="KUS54" s="286" t="s">
        <v>933</v>
      </c>
      <c r="KUT54" s="286" t="s">
        <v>969</v>
      </c>
      <c r="KUU54" s="285" t="s">
        <v>966</v>
      </c>
      <c r="KUV54" s="285" t="s">
        <v>988</v>
      </c>
      <c r="KUW54" s="294" t="s">
        <v>982</v>
      </c>
      <c r="KUX54" s="294" t="s">
        <v>987</v>
      </c>
      <c r="KUY54" s="284">
        <v>100000000</v>
      </c>
      <c r="KUZ54" s="285" t="s">
        <v>150</v>
      </c>
      <c r="KVA54" s="286" t="s">
        <v>933</v>
      </c>
      <c r="KVB54" s="286" t="s">
        <v>969</v>
      </c>
      <c r="KVC54" s="285" t="s">
        <v>966</v>
      </c>
      <c r="KVD54" s="285" t="s">
        <v>988</v>
      </c>
      <c r="KVE54" s="294" t="s">
        <v>982</v>
      </c>
      <c r="KVF54" s="294" t="s">
        <v>987</v>
      </c>
      <c r="KVG54" s="284">
        <v>100000000</v>
      </c>
      <c r="KVH54" s="285" t="s">
        <v>150</v>
      </c>
      <c r="KVI54" s="286" t="s">
        <v>933</v>
      </c>
      <c r="KVJ54" s="286" t="s">
        <v>969</v>
      </c>
      <c r="KVK54" s="285" t="s">
        <v>966</v>
      </c>
      <c r="KVL54" s="285" t="s">
        <v>988</v>
      </c>
      <c r="KVM54" s="294" t="s">
        <v>982</v>
      </c>
      <c r="KVN54" s="294" t="s">
        <v>987</v>
      </c>
      <c r="KVO54" s="284">
        <v>100000000</v>
      </c>
      <c r="KVP54" s="285" t="s">
        <v>150</v>
      </c>
      <c r="KVQ54" s="286" t="s">
        <v>933</v>
      </c>
      <c r="KVR54" s="286" t="s">
        <v>969</v>
      </c>
      <c r="KVS54" s="285" t="s">
        <v>966</v>
      </c>
      <c r="KVT54" s="285" t="s">
        <v>988</v>
      </c>
      <c r="KVU54" s="294" t="s">
        <v>982</v>
      </c>
      <c r="KVV54" s="294" t="s">
        <v>987</v>
      </c>
      <c r="KVW54" s="284">
        <v>100000000</v>
      </c>
      <c r="KVX54" s="285" t="s">
        <v>150</v>
      </c>
      <c r="KVY54" s="286" t="s">
        <v>933</v>
      </c>
      <c r="KVZ54" s="286" t="s">
        <v>969</v>
      </c>
      <c r="KWA54" s="285" t="s">
        <v>966</v>
      </c>
      <c r="KWB54" s="285" t="s">
        <v>988</v>
      </c>
      <c r="KWC54" s="294" t="s">
        <v>982</v>
      </c>
      <c r="KWD54" s="294" t="s">
        <v>987</v>
      </c>
      <c r="KWE54" s="284">
        <v>100000000</v>
      </c>
      <c r="KWF54" s="285" t="s">
        <v>150</v>
      </c>
      <c r="KWG54" s="286" t="s">
        <v>933</v>
      </c>
      <c r="KWH54" s="286" t="s">
        <v>969</v>
      </c>
      <c r="KWI54" s="285" t="s">
        <v>966</v>
      </c>
      <c r="KWJ54" s="285" t="s">
        <v>988</v>
      </c>
      <c r="KWK54" s="294" t="s">
        <v>982</v>
      </c>
      <c r="KWL54" s="294" t="s">
        <v>987</v>
      </c>
      <c r="KWM54" s="284">
        <v>100000000</v>
      </c>
      <c r="KWN54" s="285" t="s">
        <v>150</v>
      </c>
      <c r="KWO54" s="286" t="s">
        <v>933</v>
      </c>
      <c r="KWP54" s="286" t="s">
        <v>969</v>
      </c>
      <c r="KWQ54" s="285" t="s">
        <v>966</v>
      </c>
      <c r="KWR54" s="285" t="s">
        <v>988</v>
      </c>
      <c r="KWS54" s="294" t="s">
        <v>982</v>
      </c>
      <c r="KWT54" s="294" t="s">
        <v>987</v>
      </c>
      <c r="KWU54" s="284">
        <v>100000000</v>
      </c>
      <c r="KWV54" s="285" t="s">
        <v>150</v>
      </c>
      <c r="KWW54" s="286" t="s">
        <v>933</v>
      </c>
      <c r="KWX54" s="286" t="s">
        <v>969</v>
      </c>
      <c r="KWY54" s="285" t="s">
        <v>966</v>
      </c>
      <c r="KWZ54" s="285" t="s">
        <v>988</v>
      </c>
      <c r="KXA54" s="294" t="s">
        <v>982</v>
      </c>
      <c r="KXB54" s="294" t="s">
        <v>987</v>
      </c>
      <c r="KXC54" s="284">
        <v>100000000</v>
      </c>
      <c r="KXD54" s="285" t="s">
        <v>150</v>
      </c>
      <c r="KXE54" s="286" t="s">
        <v>933</v>
      </c>
      <c r="KXF54" s="286" t="s">
        <v>969</v>
      </c>
      <c r="KXG54" s="285" t="s">
        <v>966</v>
      </c>
      <c r="KXH54" s="285" t="s">
        <v>988</v>
      </c>
      <c r="KXI54" s="294" t="s">
        <v>982</v>
      </c>
      <c r="KXJ54" s="294" t="s">
        <v>987</v>
      </c>
      <c r="KXK54" s="284">
        <v>100000000</v>
      </c>
      <c r="KXL54" s="285" t="s">
        <v>150</v>
      </c>
      <c r="KXM54" s="286" t="s">
        <v>933</v>
      </c>
      <c r="KXN54" s="286" t="s">
        <v>969</v>
      </c>
      <c r="KXO54" s="285" t="s">
        <v>966</v>
      </c>
      <c r="KXP54" s="285" t="s">
        <v>988</v>
      </c>
      <c r="KXQ54" s="294" t="s">
        <v>982</v>
      </c>
      <c r="KXR54" s="294" t="s">
        <v>987</v>
      </c>
      <c r="KXS54" s="284">
        <v>100000000</v>
      </c>
      <c r="KXT54" s="285" t="s">
        <v>150</v>
      </c>
      <c r="KXU54" s="286" t="s">
        <v>933</v>
      </c>
      <c r="KXV54" s="286" t="s">
        <v>969</v>
      </c>
      <c r="KXW54" s="285" t="s">
        <v>966</v>
      </c>
      <c r="KXX54" s="285" t="s">
        <v>988</v>
      </c>
      <c r="KXY54" s="294" t="s">
        <v>982</v>
      </c>
      <c r="KXZ54" s="294" t="s">
        <v>987</v>
      </c>
      <c r="KYA54" s="284">
        <v>100000000</v>
      </c>
      <c r="KYB54" s="285" t="s">
        <v>150</v>
      </c>
      <c r="KYC54" s="286" t="s">
        <v>933</v>
      </c>
      <c r="KYD54" s="286" t="s">
        <v>969</v>
      </c>
      <c r="KYE54" s="285" t="s">
        <v>966</v>
      </c>
      <c r="KYF54" s="285" t="s">
        <v>988</v>
      </c>
      <c r="KYG54" s="294" t="s">
        <v>982</v>
      </c>
      <c r="KYH54" s="294" t="s">
        <v>987</v>
      </c>
      <c r="KYI54" s="284">
        <v>100000000</v>
      </c>
      <c r="KYJ54" s="285" t="s">
        <v>150</v>
      </c>
      <c r="KYK54" s="286" t="s">
        <v>933</v>
      </c>
      <c r="KYL54" s="286" t="s">
        <v>969</v>
      </c>
      <c r="KYM54" s="285" t="s">
        <v>966</v>
      </c>
      <c r="KYN54" s="285" t="s">
        <v>988</v>
      </c>
      <c r="KYO54" s="294" t="s">
        <v>982</v>
      </c>
      <c r="KYP54" s="294" t="s">
        <v>987</v>
      </c>
      <c r="KYQ54" s="284">
        <v>100000000</v>
      </c>
      <c r="KYR54" s="285" t="s">
        <v>150</v>
      </c>
      <c r="KYS54" s="286" t="s">
        <v>933</v>
      </c>
      <c r="KYT54" s="286" t="s">
        <v>969</v>
      </c>
      <c r="KYU54" s="285" t="s">
        <v>966</v>
      </c>
      <c r="KYV54" s="285" t="s">
        <v>988</v>
      </c>
      <c r="KYW54" s="294" t="s">
        <v>982</v>
      </c>
      <c r="KYX54" s="294" t="s">
        <v>987</v>
      </c>
      <c r="KYY54" s="284">
        <v>100000000</v>
      </c>
      <c r="KYZ54" s="285" t="s">
        <v>150</v>
      </c>
      <c r="KZA54" s="286" t="s">
        <v>933</v>
      </c>
      <c r="KZB54" s="286" t="s">
        <v>969</v>
      </c>
      <c r="KZC54" s="285" t="s">
        <v>966</v>
      </c>
      <c r="KZD54" s="285" t="s">
        <v>988</v>
      </c>
      <c r="KZE54" s="294" t="s">
        <v>982</v>
      </c>
      <c r="KZF54" s="294" t="s">
        <v>987</v>
      </c>
      <c r="KZG54" s="284">
        <v>100000000</v>
      </c>
      <c r="KZH54" s="285" t="s">
        <v>150</v>
      </c>
      <c r="KZI54" s="286" t="s">
        <v>933</v>
      </c>
      <c r="KZJ54" s="286" t="s">
        <v>969</v>
      </c>
      <c r="KZK54" s="285" t="s">
        <v>966</v>
      </c>
      <c r="KZL54" s="285" t="s">
        <v>988</v>
      </c>
      <c r="KZM54" s="294" t="s">
        <v>982</v>
      </c>
      <c r="KZN54" s="294" t="s">
        <v>987</v>
      </c>
      <c r="KZO54" s="284">
        <v>100000000</v>
      </c>
      <c r="KZP54" s="285" t="s">
        <v>150</v>
      </c>
      <c r="KZQ54" s="286" t="s">
        <v>933</v>
      </c>
      <c r="KZR54" s="286" t="s">
        <v>969</v>
      </c>
      <c r="KZS54" s="285" t="s">
        <v>966</v>
      </c>
      <c r="KZT54" s="285" t="s">
        <v>988</v>
      </c>
      <c r="KZU54" s="294" t="s">
        <v>982</v>
      </c>
      <c r="KZV54" s="294" t="s">
        <v>987</v>
      </c>
      <c r="KZW54" s="284">
        <v>100000000</v>
      </c>
      <c r="KZX54" s="285" t="s">
        <v>150</v>
      </c>
      <c r="KZY54" s="286" t="s">
        <v>933</v>
      </c>
      <c r="KZZ54" s="286" t="s">
        <v>969</v>
      </c>
      <c r="LAA54" s="285" t="s">
        <v>966</v>
      </c>
      <c r="LAB54" s="285" t="s">
        <v>988</v>
      </c>
      <c r="LAC54" s="294" t="s">
        <v>982</v>
      </c>
      <c r="LAD54" s="294" t="s">
        <v>987</v>
      </c>
      <c r="LAE54" s="284">
        <v>100000000</v>
      </c>
      <c r="LAF54" s="285" t="s">
        <v>150</v>
      </c>
      <c r="LAG54" s="286" t="s">
        <v>933</v>
      </c>
      <c r="LAH54" s="286" t="s">
        <v>969</v>
      </c>
      <c r="LAI54" s="285" t="s">
        <v>966</v>
      </c>
      <c r="LAJ54" s="285" t="s">
        <v>988</v>
      </c>
      <c r="LAK54" s="294" t="s">
        <v>982</v>
      </c>
      <c r="LAL54" s="294" t="s">
        <v>987</v>
      </c>
      <c r="LAM54" s="284">
        <v>100000000</v>
      </c>
      <c r="LAN54" s="285" t="s">
        <v>150</v>
      </c>
      <c r="LAO54" s="286" t="s">
        <v>933</v>
      </c>
      <c r="LAP54" s="286" t="s">
        <v>969</v>
      </c>
      <c r="LAQ54" s="285" t="s">
        <v>966</v>
      </c>
      <c r="LAR54" s="285" t="s">
        <v>988</v>
      </c>
      <c r="LAS54" s="294" t="s">
        <v>982</v>
      </c>
      <c r="LAT54" s="294" t="s">
        <v>987</v>
      </c>
      <c r="LAU54" s="284">
        <v>100000000</v>
      </c>
      <c r="LAV54" s="285" t="s">
        <v>150</v>
      </c>
      <c r="LAW54" s="286" t="s">
        <v>933</v>
      </c>
      <c r="LAX54" s="286" t="s">
        <v>969</v>
      </c>
      <c r="LAY54" s="285" t="s">
        <v>966</v>
      </c>
      <c r="LAZ54" s="285" t="s">
        <v>988</v>
      </c>
      <c r="LBA54" s="294" t="s">
        <v>982</v>
      </c>
      <c r="LBB54" s="294" t="s">
        <v>987</v>
      </c>
      <c r="LBC54" s="284">
        <v>100000000</v>
      </c>
      <c r="LBD54" s="285" t="s">
        <v>150</v>
      </c>
      <c r="LBE54" s="286" t="s">
        <v>933</v>
      </c>
      <c r="LBF54" s="286" t="s">
        <v>969</v>
      </c>
      <c r="LBG54" s="285" t="s">
        <v>966</v>
      </c>
      <c r="LBH54" s="285" t="s">
        <v>988</v>
      </c>
      <c r="LBI54" s="294" t="s">
        <v>982</v>
      </c>
      <c r="LBJ54" s="294" t="s">
        <v>987</v>
      </c>
      <c r="LBK54" s="284">
        <v>100000000</v>
      </c>
      <c r="LBL54" s="285" t="s">
        <v>150</v>
      </c>
      <c r="LBM54" s="286" t="s">
        <v>933</v>
      </c>
      <c r="LBN54" s="286" t="s">
        <v>969</v>
      </c>
      <c r="LBO54" s="285" t="s">
        <v>966</v>
      </c>
      <c r="LBP54" s="285" t="s">
        <v>988</v>
      </c>
      <c r="LBQ54" s="294" t="s">
        <v>982</v>
      </c>
      <c r="LBR54" s="294" t="s">
        <v>987</v>
      </c>
      <c r="LBS54" s="284">
        <v>100000000</v>
      </c>
      <c r="LBT54" s="285" t="s">
        <v>150</v>
      </c>
      <c r="LBU54" s="286" t="s">
        <v>933</v>
      </c>
      <c r="LBV54" s="286" t="s">
        <v>969</v>
      </c>
      <c r="LBW54" s="285" t="s">
        <v>966</v>
      </c>
      <c r="LBX54" s="285" t="s">
        <v>988</v>
      </c>
      <c r="LBY54" s="294" t="s">
        <v>982</v>
      </c>
      <c r="LBZ54" s="294" t="s">
        <v>987</v>
      </c>
      <c r="LCA54" s="284">
        <v>100000000</v>
      </c>
      <c r="LCB54" s="285" t="s">
        <v>150</v>
      </c>
      <c r="LCC54" s="286" t="s">
        <v>933</v>
      </c>
      <c r="LCD54" s="286" t="s">
        <v>969</v>
      </c>
      <c r="LCE54" s="285" t="s">
        <v>966</v>
      </c>
      <c r="LCF54" s="285" t="s">
        <v>988</v>
      </c>
      <c r="LCG54" s="294" t="s">
        <v>982</v>
      </c>
      <c r="LCH54" s="294" t="s">
        <v>987</v>
      </c>
      <c r="LCI54" s="284">
        <v>100000000</v>
      </c>
      <c r="LCJ54" s="285" t="s">
        <v>150</v>
      </c>
      <c r="LCK54" s="286" t="s">
        <v>933</v>
      </c>
      <c r="LCL54" s="286" t="s">
        <v>969</v>
      </c>
      <c r="LCM54" s="285" t="s">
        <v>966</v>
      </c>
      <c r="LCN54" s="285" t="s">
        <v>988</v>
      </c>
      <c r="LCO54" s="294" t="s">
        <v>982</v>
      </c>
      <c r="LCP54" s="294" t="s">
        <v>987</v>
      </c>
      <c r="LCQ54" s="284">
        <v>100000000</v>
      </c>
      <c r="LCR54" s="285" t="s">
        <v>150</v>
      </c>
      <c r="LCS54" s="286" t="s">
        <v>933</v>
      </c>
      <c r="LCT54" s="286" t="s">
        <v>969</v>
      </c>
      <c r="LCU54" s="285" t="s">
        <v>966</v>
      </c>
      <c r="LCV54" s="285" t="s">
        <v>988</v>
      </c>
      <c r="LCW54" s="294" t="s">
        <v>982</v>
      </c>
      <c r="LCX54" s="294" t="s">
        <v>987</v>
      </c>
      <c r="LCY54" s="284">
        <v>100000000</v>
      </c>
      <c r="LCZ54" s="285" t="s">
        <v>150</v>
      </c>
      <c r="LDA54" s="286" t="s">
        <v>933</v>
      </c>
      <c r="LDB54" s="286" t="s">
        <v>969</v>
      </c>
      <c r="LDC54" s="285" t="s">
        <v>966</v>
      </c>
      <c r="LDD54" s="285" t="s">
        <v>988</v>
      </c>
      <c r="LDE54" s="294" t="s">
        <v>982</v>
      </c>
      <c r="LDF54" s="294" t="s">
        <v>987</v>
      </c>
      <c r="LDG54" s="284">
        <v>100000000</v>
      </c>
      <c r="LDH54" s="285" t="s">
        <v>150</v>
      </c>
      <c r="LDI54" s="286" t="s">
        <v>933</v>
      </c>
      <c r="LDJ54" s="286" t="s">
        <v>969</v>
      </c>
      <c r="LDK54" s="285" t="s">
        <v>966</v>
      </c>
      <c r="LDL54" s="285" t="s">
        <v>988</v>
      </c>
      <c r="LDM54" s="294" t="s">
        <v>982</v>
      </c>
      <c r="LDN54" s="294" t="s">
        <v>987</v>
      </c>
      <c r="LDO54" s="284">
        <v>100000000</v>
      </c>
      <c r="LDP54" s="285" t="s">
        <v>150</v>
      </c>
      <c r="LDQ54" s="286" t="s">
        <v>933</v>
      </c>
      <c r="LDR54" s="286" t="s">
        <v>969</v>
      </c>
      <c r="LDS54" s="285" t="s">
        <v>966</v>
      </c>
      <c r="LDT54" s="285" t="s">
        <v>988</v>
      </c>
      <c r="LDU54" s="294" t="s">
        <v>982</v>
      </c>
      <c r="LDV54" s="294" t="s">
        <v>987</v>
      </c>
      <c r="LDW54" s="284">
        <v>100000000</v>
      </c>
      <c r="LDX54" s="285" t="s">
        <v>150</v>
      </c>
      <c r="LDY54" s="286" t="s">
        <v>933</v>
      </c>
      <c r="LDZ54" s="286" t="s">
        <v>969</v>
      </c>
      <c r="LEA54" s="285" t="s">
        <v>966</v>
      </c>
      <c r="LEB54" s="285" t="s">
        <v>988</v>
      </c>
      <c r="LEC54" s="294" t="s">
        <v>982</v>
      </c>
      <c r="LED54" s="294" t="s">
        <v>987</v>
      </c>
      <c r="LEE54" s="284">
        <v>100000000</v>
      </c>
      <c r="LEF54" s="285" t="s">
        <v>150</v>
      </c>
      <c r="LEG54" s="286" t="s">
        <v>933</v>
      </c>
      <c r="LEH54" s="286" t="s">
        <v>969</v>
      </c>
      <c r="LEI54" s="285" t="s">
        <v>966</v>
      </c>
      <c r="LEJ54" s="285" t="s">
        <v>988</v>
      </c>
      <c r="LEK54" s="294" t="s">
        <v>982</v>
      </c>
      <c r="LEL54" s="294" t="s">
        <v>987</v>
      </c>
      <c r="LEM54" s="284">
        <v>100000000</v>
      </c>
      <c r="LEN54" s="285" t="s">
        <v>150</v>
      </c>
      <c r="LEO54" s="286" t="s">
        <v>933</v>
      </c>
      <c r="LEP54" s="286" t="s">
        <v>969</v>
      </c>
      <c r="LEQ54" s="285" t="s">
        <v>966</v>
      </c>
      <c r="LER54" s="285" t="s">
        <v>988</v>
      </c>
      <c r="LES54" s="294" t="s">
        <v>982</v>
      </c>
      <c r="LET54" s="294" t="s">
        <v>987</v>
      </c>
      <c r="LEU54" s="284">
        <v>100000000</v>
      </c>
      <c r="LEV54" s="285" t="s">
        <v>150</v>
      </c>
      <c r="LEW54" s="286" t="s">
        <v>933</v>
      </c>
      <c r="LEX54" s="286" t="s">
        <v>969</v>
      </c>
      <c r="LEY54" s="285" t="s">
        <v>966</v>
      </c>
      <c r="LEZ54" s="285" t="s">
        <v>988</v>
      </c>
      <c r="LFA54" s="294" t="s">
        <v>982</v>
      </c>
      <c r="LFB54" s="294" t="s">
        <v>987</v>
      </c>
      <c r="LFC54" s="284">
        <v>100000000</v>
      </c>
      <c r="LFD54" s="285" t="s">
        <v>150</v>
      </c>
      <c r="LFE54" s="286" t="s">
        <v>933</v>
      </c>
      <c r="LFF54" s="286" t="s">
        <v>969</v>
      </c>
      <c r="LFG54" s="285" t="s">
        <v>966</v>
      </c>
      <c r="LFH54" s="285" t="s">
        <v>988</v>
      </c>
      <c r="LFI54" s="294" t="s">
        <v>982</v>
      </c>
      <c r="LFJ54" s="294" t="s">
        <v>987</v>
      </c>
      <c r="LFK54" s="284">
        <v>100000000</v>
      </c>
      <c r="LFL54" s="285" t="s">
        <v>150</v>
      </c>
      <c r="LFM54" s="286" t="s">
        <v>933</v>
      </c>
      <c r="LFN54" s="286" t="s">
        <v>969</v>
      </c>
      <c r="LFO54" s="285" t="s">
        <v>966</v>
      </c>
      <c r="LFP54" s="285" t="s">
        <v>988</v>
      </c>
      <c r="LFQ54" s="294" t="s">
        <v>982</v>
      </c>
      <c r="LFR54" s="294" t="s">
        <v>987</v>
      </c>
      <c r="LFS54" s="284">
        <v>100000000</v>
      </c>
      <c r="LFT54" s="285" t="s">
        <v>150</v>
      </c>
      <c r="LFU54" s="286" t="s">
        <v>933</v>
      </c>
      <c r="LFV54" s="286" t="s">
        <v>969</v>
      </c>
      <c r="LFW54" s="285" t="s">
        <v>966</v>
      </c>
      <c r="LFX54" s="285" t="s">
        <v>988</v>
      </c>
      <c r="LFY54" s="294" t="s">
        <v>982</v>
      </c>
      <c r="LFZ54" s="294" t="s">
        <v>987</v>
      </c>
      <c r="LGA54" s="284">
        <v>100000000</v>
      </c>
      <c r="LGB54" s="285" t="s">
        <v>150</v>
      </c>
      <c r="LGC54" s="286" t="s">
        <v>933</v>
      </c>
      <c r="LGD54" s="286" t="s">
        <v>969</v>
      </c>
      <c r="LGE54" s="285" t="s">
        <v>966</v>
      </c>
      <c r="LGF54" s="285" t="s">
        <v>988</v>
      </c>
      <c r="LGG54" s="294" t="s">
        <v>982</v>
      </c>
      <c r="LGH54" s="294" t="s">
        <v>987</v>
      </c>
      <c r="LGI54" s="284">
        <v>100000000</v>
      </c>
      <c r="LGJ54" s="285" t="s">
        <v>150</v>
      </c>
      <c r="LGK54" s="286" t="s">
        <v>933</v>
      </c>
      <c r="LGL54" s="286" t="s">
        <v>969</v>
      </c>
      <c r="LGM54" s="285" t="s">
        <v>966</v>
      </c>
      <c r="LGN54" s="285" t="s">
        <v>988</v>
      </c>
      <c r="LGO54" s="294" t="s">
        <v>982</v>
      </c>
      <c r="LGP54" s="294" t="s">
        <v>987</v>
      </c>
      <c r="LGQ54" s="284">
        <v>100000000</v>
      </c>
      <c r="LGR54" s="285" t="s">
        <v>150</v>
      </c>
      <c r="LGS54" s="286" t="s">
        <v>933</v>
      </c>
      <c r="LGT54" s="286" t="s">
        <v>969</v>
      </c>
      <c r="LGU54" s="285" t="s">
        <v>966</v>
      </c>
      <c r="LGV54" s="285" t="s">
        <v>988</v>
      </c>
      <c r="LGW54" s="294" t="s">
        <v>982</v>
      </c>
      <c r="LGX54" s="294" t="s">
        <v>987</v>
      </c>
      <c r="LGY54" s="284">
        <v>100000000</v>
      </c>
      <c r="LGZ54" s="285" t="s">
        <v>150</v>
      </c>
      <c r="LHA54" s="286" t="s">
        <v>933</v>
      </c>
      <c r="LHB54" s="286" t="s">
        <v>969</v>
      </c>
      <c r="LHC54" s="285" t="s">
        <v>966</v>
      </c>
      <c r="LHD54" s="285" t="s">
        <v>988</v>
      </c>
      <c r="LHE54" s="294" t="s">
        <v>982</v>
      </c>
      <c r="LHF54" s="294" t="s">
        <v>987</v>
      </c>
      <c r="LHG54" s="284">
        <v>100000000</v>
      </c>
      <c r="LHH54" s="285" t="s">
        <v>150</v>
      </c>
      <c r="LHI54" s="286" t="s">
        <v>933</v>
      </c>
      <c r="LHJ54" s="286" t="s">
        <v>969</v>
      </c>
      <c r="LHK54" s="285" t="s">
        <v>966</v>
      </c>
      <c r="LHL54" s="285" t="s">
        <v>988</v>
      </c>
      <c r="LHM54" s="294" t="s">
        <v>982</v>
      </c>
      <c r="LHN54" s="294" t="s">
        <v>987</v>
      </c>
      <c r="LHO54" s="284">
        <v>100000000</v>
      </c>
      <c r="LHP54" s="285" t="s">
        <v>150</v>
      </c>
      <c r="LHQ54" s="286" t="s">
        <v>933</v>
      </c>
      <c r="LHR54" s="286" t="s">
        <v>969</v>
      </c>
      <c r="LHS54" s="285" t="s">
        <v>966</v>
      </c>
      <c r="LHT54" s="285" t="s">
        <v>988</v>
      </c>
      <c r="LHU54" s="294" t="s">
        <v>982</v>
      </c>
      <c r="LHV54" s="294" t="s">
        <v>987</v>
      </c>
      <c r="LHW54" s="284">
        <v>100000000</v>
      </c>
      <c r="LHX54" s="285" t="s">
        <v>150</v>
      </c>
      <c r="LHY54" s="286" t="s">
        <v>933</v>
      </c>
      <c r="LHZ54" s="286" t="s">
        <v>969</v>
      </c>
      <c r="LIA54" s="285" t="s">
        <v>966</v>
      </c>
      <c r="LIB54" s="285" t="s">
        <v>988</v>
      </c>
      <c r="LIC54" s="294" t="s">
        <v>982</v>
      </c>
      <c r="LID54" s="294" t="s">
        <v>987</v>
      </c>
      <c r="LIE54" s="284">
        <v>100000000</v>
      </c>
      <c r="LIF54" s="285" t="s">
        <v>150</v>
      </c>
      <c r="LIG54" s="286" t="s">
        <v>933</v>
      </c>
      <c r="LIH54" s="286" t="s">
        <v>969</v>
      </c>
      <c r="LII54" s="285" t="s">
        <v>966</v>
      </c>
      <c r="LIJ54" s="285" t="s">
        <v>988</v>
      </c>
      <c r="LIK54" s="294" t="s">
        <v>982</v>
      </c>
      <c r="LIL54" s="294" t="s">
        <v>987</v>
      </c>
      <c r="LIM54" s="284">
        <v>100000000</v>
      </c>
      <c r="LIN54" s="285" t="s">
        <v>150</v>
      </c>
      <c r="LIO54" s="286" t="s">
        <v>933</v>
      </c>
      <c r="LIP54" s="286" t="s">
        <v>969</v>
      </c>
      <c r="LIQ54" s="285" t="s">
        <v>966</v>
      </c>
      <c r="LIR54" s="285" t="s">
        <v>988</v>
      </c>
      <c r="LIS54" s="294" t="s">
        <v>982</v>
      </c>
      <c r="LIT54" s="294" t="s">
        <v>987</v>
      </c>
      <c r="LIU54" s="284">
        <v>100000000</v>
      </c>
      <c r="LIV54" s="285" t="s">
        <v>150</v>
      </c>
      <c r="LIW54" s="286" t="s">
        <v>933</v>
      </c>
      <c r="LIX54" s="286" t="s">
        <v>969</v>
      </c>
      <c r="LIY54" s="285" t="s">
        <v>966</v>
      </c>
      <c r="LIZ54" s="285" t="s">
        <v>988</v>
      </c>
      <c r="LJA54" s="294" t="s">
        <v>982</v>
      </c>
      <c r="LJB54" s="294" t="s">
        <v>987</v>
      </c>
      <c r="LJC54" s="284">
        <v>100000000</v>
      </c>
      <c r="LJD54" s="285" t="s">
        <v>150</v>
      </c>
      <c r="LJE54" s="286" t="s">
        <v>933</v>
      </c>
      <c r="LJF54" s="286" t="s">
        <v>969</v>
      </c>
      <c r="LJG54" s="285" t="s">
        <v>966</v>
      </c>
      <c r="LJH54" s="285" t="s">
        <v>988</v>
      </c>
      <c r="LJI54" s="294" t="s">
        <v>982</v>
      </c>
      <c r="LJJ54" s="294" t="s">
        <v>987</v>
      </c>
      <c r="LJK54" s="284">
        <v>100000000</v>
      </c>
      <c r="LJL54" s="285" t="s">
        <v>150</v>
      </c>
      <c r="LJM54" s="286" t="s">
        <v>933</v>
      </c>
      <c r="LJN54" s="286" t="s">
        <v>969</v>
      </c>
      <c r="LJO54" s="285" t="s">
        <v>966</v>
      </c>
      <c r="LJP54" s="285" t="s">
        <v>988</v>
      </c>
      <c r="LJQ54" s="294" t="s">
        <v>982</v>
      </c>
      <c r="LJR54" s="294" t="s">
        <v>987</v>
      </c>
      <c r="LJS54" s="284">
        <v>100000000</v>
      </c>
      <c r="LJT54" s="285" t="s">
        <v>150</v>
      </c>
      <c r="LJU54" s="286" t="s">
        <v>933</v>
      </c>
      <c r="LJV54" s="286" t="s">
        <v>969</v>
      </c>
      <c r="LJW54" s="285" t="s">
        <v>966</v>
      </c>
      <c r="LJX54" s="285" t="s">
        <v>988</v>
      </c>
      <c r="LJY54" s="294" t="s">
        <v>982</v>
      </c>
      <c r="LJZ54" s="294" t="s">
        <v>987</v>
      </c>
      <c r="LKA54" s="284">
        <v>100000000</v>
      </c>
      <c r="LKB54" s="285" t="s">
        <v>150</v>
      </c>
      <c r="LKC54" s="286" t="s">
        <v>933</v>
      </c>
      <c r="LKD54" s="286" t="s">
        <v>969</v>
      </c>
      <c r="LKE54" s="285" t="s">
        <v>966</v>
      </c>
      <c r="LKF54" s="285" t="s">
        <v>988</v>
      </c>
      <c r="LKG54" s="294" t="s">
        <v>982</v>
      </c>
      <c r="LKH54" s="294" t="s">
        <v>987</v>
      </c>
      <c r="LKI54" s="284">
        <v>100000000</v>
      </c>
      <c r="LKJ54" s="285" t="s">
        <v>150</v>
      </c>
      <c r="LKK54" s="286" t="s">
        <v>933</v>
      </c>
      <c r="LKL54" s="286" t="s">
        <v>969</v>
      </c>
      <c r="LKM54" s="285" t="s">
        <v>966</v>
      </c>
      <c r="LKN54" s="285" t="s">
        <v>988</v>
      </c>
      <c r="LKO54" s="294" t="s">
        <v>982</v>
      </c>
      <c r="LKP54" s="294" t="s">
        <v>987</v>
      </c>
      <c r="LKQ54" s="284">
        <v>100000000</v>
      </c>
      <c r="LKR54" s="285" t="s">
        <v>150</v>
      </c>
      <c r="LKS54" s="286" t="s">
        <v>933</v>
      </c>
      <c r="LKT54" s="286" t="s">
        <v>969</v>
      </c>
      <c r="LKU54" s="285" t="s">
        <v>966</v>
      </c>
      <c r="LKV54" s="285" t="s">
        <v>988</v>
      </c>
      <c r="LKW54" s="294" t="s">
        <v>982</v>
      </c>
      <c r="LKX54" s="294" t="s">
        <v>987</v>
      </c>
      <c r="LKY54" s="284">
        <v>100000000</v>
      </c>
      <c r="LKZ54" s="285" t="s">
        <v>150</v>
      </c>
      <c r="LLA54" s="286" t="s">
        <v>933</v>
      </c>
      <c r="LLB54" s="286" t="s">
        <v>969</v>
      </c>
      <c r="LLC54" s="285" t="s">
        <v>966</v>
      </c>
      <c r="LLD54" s="285" t="s">
        <v>988</v>
      </c>
      <c r="LLE54" s="294" t="s">
        <v>982</v>
      </c>
      <c r="LLF54" s="294" t="s">
        <v>987</v>
      </c>
      <c r="LLG54" s="284">
        <v>100000000</v>
      </c>
      <c r="LLH54" s="285" t="s">
        <v>150</v>
      </c>
      <c r="LLI54" s="286" t="s">
        <v>933</v>
      </c>
      <c r="LLJ54" s="286" t="s">
        <v>969</v>
      </c>
      <c r="LLK54" s="285" t="s">
        <v>966</v>
      </c>
      <c r="LLL54" s="285" t="s">
        <v>988</v>
      </c>
      <c r="LLM54" s="294" t="s">
        <v>982</v>
      </c>
      <c r="LLN54" s="294" t="s">
        <v>987</v>
      </c>
      <c r="LLO54" s="284">
        <v>100000000</v>
      </c>
      <c r="LLP54" s="285" t="s">
        <v>150</v>
      </c>
      <c r="LLQ54" s="286" t="s">
        <v>933</v>
      </c>
      <c r="LLR54" s="286" t="s">
        <v>969</v>
      </c>
      <c r="LLS54" s="285" t="s">
        <v>966</v>
      </c>
      <c r="LLT54" s="285" t="s">
        <v>988</v>
      </c>
      <c r="LLU54" s="294" t="s">
        <v>982</v>
      </c>
      <c r="LLV54" s="294" t="s">
        <v>987</v>
      </c>
      <c r="LLW54" s="284">
        <v>100000000</v>
      </c>
      <c r="LLX54" s="285" t="s">
        <v>150</v>
      </c>
      <c r="LLY54" s="286" t="s">
        <v>933</v>
      </c>
      <c r="LLZ54" s="286" t="s">
        <v>969</v>
      </c>
      <c r="LMA54" s="285" t="s">
        <v>966</v>
      </c>
      <c r="LMB54" s="285" t="s">
        <v>988</v>
      </c>
      <c r="LMC54" s="294" t="s">
        <v>982</v>
      </c>
      <c r="LMD54" s="294" t="s">
        <v>987</v>
      </c>
      <c r="LME54" s="284">
        <v>100000000</v>
      </c>
      <c r="LMF54" s="285" t="s">
        <v>150</v>
      </c>
      <c r="LMG54" s="286" t="s">
        <v>933</v>
      </c>
      <c r="LMH54" s="286" t="s">
        <v>969</v>
      </c>
      <c r="LMI54" s="285" t="s">
        <v>966</v>
      </c>
      <c r="LMJ54" s="285" t="s">
        <v>988</v>
      </c>
      <c r="LMK54" s="294" t="s">
        <v>982</v>
      </c>
      <c r="LML54" s="294" t="s">
        <v>987</v>
      </c>
      <c r="LMM54" s="284">
        <v>100000000</v>
      </c>
      <c r="LMN54" s="285" t="s">
        <v>150</v>
      </c>
      <c r="LMO54" s="286" t="s">
        <v>933</v>
      </c>
      <c r="LMP54" s="286" t="s">
        <v>969</v>
      </c>
      <c r="LMQ54" s="285" t="s">
        <v>966</v>
      </c>
      <c r="LMR54" s="285" t="s">
        <v>988</v>
      </c>
      <c r="LMS54" s="294" t="s">
        <v>982</v>
      </c>
      <c r="LMT54" s="294" t="s">
        <v>987</v>
      </c>
      <c r="LMU54" s="284">
        <v>100000000</v>
      </c>
      <c r="LMV54" s="285" t="s">
        <v>150</v>
      </c>
      <c r="LMW54" s="286" t="s">
        <v>933</v>
      </c>
      <c r="LMX54" s="286" t="s">
        <v>969</v>
      </c>
      <c r="LMY54" s="285" t="s">
        <v>966</v>
      </c>
      <c r="LMZ54" s="285" t="s">
        <v>988</v>
      </c>
      <c r="LNA54" s="294" t="s">
        <v>982</v>
      </c>
      <c r="LNB54" s="294" t="s">
        <v>987</v>
      </c>
      <c r="LNC54" s="284">
        <v>100000000</v>
      </c>
      <c r="LND54" s="285" t="s">
        <v>150</v>
      </c>
      <c r="LNE54" s="286" t="s">
        <v>933</v>
      </c>
      <c r="LNF54" s="286" t="s">
        <v>969</v>
      </c>
      <c r="LNG54" s="285" t="s">
        <v>966</v>
      </c>
      <c r="LNH54" s="285" t="s">
        <v>988</v>
      </c>
      <c r="LNI54" s="294" t="s">
        <v>982</v>
      </c>
      <c r="LNJ54" s="294" t="s">
        <v>987</v>
      </c>
      <c r="LNK54" s="284">
        <v>100000000</v>
      </c>
      <c r="LNL54" s="285" t="s">
        <v>150</v>
      </c>
      <c r="LNM54" s="286" t="s">
        <v>933</v>
      </c>
      <c r="LNN54" s="286" t="s">
        <v>969</v>
      </c>
      <c r="LNO54" s="285" t="s">
        <v>966</v>
      </c>
      <c r="LNP54" s="285" t="s">
        <v>988</v>
      </c>
      <c r="LNQ54" s="294" t="s">
        <v>982</v>
      </c>
      <c r="LNR54" s="294" t="s">
        <v>987</v>
      </c>
      <c r="LNS54" s="284">
        <v>100000000</v>
      </c>
      <c r="LNT54" s="285" t="s">
        <v>150</v>
      </c>
      <c r="LNU54" s="286" t="s">
        <v>933</v>
      </c>
      <c r="LNV54" s="286" t="s">
        <v>969</v>
      </c>
      <c r="LNW54" s="285" t="s">
        <v>966</v>
      </c>
      <c r="LNX54" s="285" t="s">
        <v>988</v>
      </c>
      <c r="LNY54" s="294" t="s">
        <v>982</v>
      </c>
      <c r="LNZ54" s="294" t="s">
        <v>987</v>
      </c>
      <c r="LOA54" s="284">
        <v>100000000</v>
      </c>
      <c r="LOB54" s="285" t="s">
        <v>150</v>
      </c>
      <c r="LOC54" s="286" t="s">
        <v>933</v>
      </c>
      <c r="LOD54" s="286" t="s">
        <v>969</v>
      </c>
      <c r="LOE54" s="285" t="s">
        <v>966</v>
      </c>
      <c r="LOF54" s="285" t="s">
        <v>988</v>
      </c>
      <c r="LOG54" s="294" t="s">
        <v>982</v>
      </c>
      <c r="LOH54" s="294" t="s">
        <v>987</v>
      </c>
      <c r="LOI54" s="284">
        <v>100000000</v>
      </c>
      <c r="LOJ54" s="285" t="s">
        <v>150</v>
      </c>
      <c r="LOK54" s="286" t="s">
        <v>933</v>
      </c>
      <c r="LOL54" s="286" t="s">
        <v>969</v>
      </c>
      <c r="LOM54" s="285" t="s">
        <v>966</v>
      </c>
      <c r="LON54" s="285" t="s">
        <v>988</v>
      </c>
      <c r="LOO54" s="294" t="s">
        <v>982</v>
      </c>
      <c r="LOP54" s="294" t="s">
        <v>987</v>
      </c>
      <c r="LOQ54" s="284">
        <v>100000000</v>
      </c>
      <c r="LOR54" s="285" t="s">
        <v>150</v>
      </c>
      <c r="LOS54" s="286" t="s">
        <v>933</v>
      </c>
      <c r="LOT54" s="286" t="s">
        <v>969</v>
      </c>
      <c r="LOU54" s="285" t="s">
        <v>966</v>
      </c>
      <c r="LOV54" s="285" t="s">
        <v>988</v>
      </c>
      <c r="LOW54" s="294" t="s">
        <v>982</v>
      </c>
      <c r="LOX54" s="294" t="s">
        <v>987</v>
      </c>
      <c r="LOY54" s="284">
        <v>100000000</v>
      </c>
      <c r="LOZ54" s="285" t="s">
        <v>150</v>
      </c>
      <c r="LPA54" s="286" t="s">
        <v>933</v>
      </c>
      <c r="LPB54" s="286" t="s">
        <v>969</v>
      </c>
      <c r="LPC54" s="285" t="s">
        <v>966</v>
      </c>
      <c r="LPD54" s="285" t="s">
        <v>988</v>
      </c>
      <c r="LPE54" s="294" t="s">
        <v>982</v>
      </c>
      <c r="LPF54" s="294" t="s">
        <v>987</v>
      </c>
      <c r="LPG54" s="284">
        <v>100000000</v>
      </c>
      <c r="LPH54" s="285" t="s">
        <v>150</v>
      </c>
      <c r="LPI54" s="286" t="s">
        <v>933</v>
      </c>
      <c r="LPJ54" s="286" t="s">
        <v>969</v>
      </c>
      <c r="LPK54" s="285" t="s">
        <v>966</v>
      </c>
      <c r="LPL54" s="285" t="s">
        <v>988</v>
      </c>
      <c r="LPM54" s="294" t="s">
        <v>982</v>
      </c>
      <c r="LPN54" s="294" t="s">
        <v>987</v>
      </c>
      <c r="LPO54" s="284">
        <v>100000000</v>
      </c>
      <c r="LPP54" s="285" t="s">
        <v>150</v>
      </c>
      <c r="LPQ54" s="286" t="s">
        <v>933</v>
      </c>
      <c r="LPR54" s="286" t="s">
        <v>969</v>
      </c>
      <c r="LPS54" s="285" t="s">
        <v>966</v>
      </c>
      <c r="LPT54" s="285" t="s">
        <v>988</v>
      </c>
      <c r="LPU54" s="294" t="s">
        <v>982</v>
      </c>
      <c r="LPV54" s="294" t="s">
        <v>987</v>
      </c>
      <c r="LPW54" s="284">
        <v>100000000</v>
      </c>
      <c r="LPX54" s="285" t="s">
        <v>150</v>
      </c>
      <c r="LPY54" s="286" t="s">
        <v>933</v>
      </c>
      <c r="LPZ54" s="286" t="s">
        <v>969</v>
      </c>
      <c r="LQA54" s="285" t="s">
        <v>966</v>
      </c>
      <c r="LQB54" s="285" t="s">
        <v>988</v>
      </c>
      <c r="LQC54" s="294" t="s">
        <v>982</v>
      </c>
      <c r="LQD54" s="294" t="s">
        <v>987</v>
      </c>
      <c r="LQE54" s="284">
        <v>100000000</v>
      </c>
      <c r="LQF54" s="285" t="s">
        <v>150</v>
      </c>
      <c r="LQG54" s="286" t="s">
        <v>933</v>
      </c>
      <c r="LQH54" s="286" t="s">
        <v>969</v>
      </c>
      <c r="LQI54" s="285" t="s">
        <v>966</v>
      </c>
      <c r="LQJ54" s="285" t="s">
        <v>988</v>
      </c>
      <c r="LQK54" s="294" t="s">
        <v>982</v>
      </c>
      <c r="LQL54" s="294" t="s">
        <v>987</v>
      </c>
      <c r="LQM54" s="284">
        <v>100000000</v>
      </c>
      <c r="LQN54" s="285" t="s">
        <v>150</v>
      </c>
      <c r="LQO54" s="286" t="s">
        <v>933</v>
      </c>
      <c r="LQP54" s="286" t="s">
        <v>969</v>
      </c>
      <c r="LQQ54" s="285" t="s">
        <v>966</v>
      </c>
      <c r="LQR54" s="285" t="s">
        <v>988</v>
      </c>
      <c r="LQS54" s="294" t="s">
        <v>982</v>
      </c>
      <c r="LQT54" s="294" t="s">
        <v>987</v>
      </c>
      <c r="LQU54" s="284">
        <v>100000000</v>
      </c>
      <c r="LQV54" s="285" t="s">
        <v>150</v>
      </c>
      <c r="LQW54" s="286" t="s">
        <v>933</v>
      </c>
      <c r="LQX54" s="286" t="s">
        <v>969</v>
      </c>
      <c r="LQY54" s="285" t="s">
        <v>966</v>
      </c>
      <c r="LQZ54" s="285" t="s">
        <v>988</v>
      </c>
      <c r="LRA54" s="294" t="s">
        <v>982</v>
      </c>
      <c r="LRB54" s="294" t="s">
        <v>987</v>
      </c>
      <c r="LRC54" s="284">
        <v>100000000</v>
      </c>
      <c r="LRD54" s="285" t="s">
        <v>150</v>
      </c>
      <c r="LRE54" s="286" t="s">
        <v>933</v>
      </c>
      <c r="LRF54" s="286" t="s">
        <v>969</v>
      </c>
      <c r="LRG54" s="285" t="s">
        <v>966</v>
      </c>
      <c r="LRH54" s="285" t="s">
        <v>988</v>
      </c>
      <c r="LRI54" s="294" t="s">
        <v>982</v>
      </c>
      <c r="LRJ54" s="294" t="s">
        <v>987</v>
      </c>
      <c r="LRK54" s="284">
        <v>100000000</v>
      </c>
      <c r="LRL54" s="285" t="s">
        <v>150</v>
      </c>
      <c r="LRM54" s="286" t="s">
        <v>933</v>
      </c>
      <c r="LRN54" s="286" t="s">
        <v>969</v>
      </c>
      <c r="LRO54" s="285" t="s">
        <v>966</v>
      </c>
      <c r="LRP54" s="285" t="s">
        <v>988</v>
      </c>
      <c r="LRQ54" s="294" t="s">
        <v>982</v>
      </c>
      <c r="LRR54" s="294" t="s">
        <v>987</v>
      </c>
      <c r="LRS54" s="284">
        <v>100000000</v>
      </c>
      <c r="LRT54" s="285" t="s">
        <v>150</v>
      </c>
      <c r="LRU54" s="286" t="s">
        <v>933</v>
      </c>
      <c r="LRV54" s="286" t="s">
        <v>969</v>
      </c>
      <c r="LRW54" s="285" t="s">
        <v>966</v>
      </c>
      <c r="LRX54" s="285" t="s">
        <v>988</v>
      </c>
      <c r="LRY54" s="294" t="s">
        <v>982</v>
      </c>
      <c r="LRZ54" s="294" t="s">
        <v>987</v>
      </c>
      <c r="LSA54" s="284">
        <v>100000000</v>
      </c>
      <c r="LSB54" s="285" t="s">
        <v>150</v>
      </c>
      <c r="LSC54" s="286" t="s">
        <v>933</v>
      </c>
      <c r="LSD54" s="286" t="s">
        <v>969</v>
      </c>
      <c r="LSE54" s="285" t="s">
        <v>966</v>
      </c>
      <c r="LSF54" s="285" t="s">
        <v>988</v>
      </c>
      <c r="LSG54" s="294" t="s">
        <v>982</v>
      </c>
      <c r="LSH54" s="294" t="s">
        <v>987</v>
      </c>
      <c r="LSI54" s="284">
        <v>100000000</v>
      </c>
      <c r="LSJ54" s="285" t="s">
        <v>150</v>
      </c>
      <c r="LSK54" s="286" t="s">
        <v>933</v>
      </c>
      <c r="LSL54" s="286" t="s">
        <v>969</v>
      </c>
      <c r="LSM54" s="285" t="s">
        <v>966</v>
      </c>
      <c r="LSN54" s="285" t="s">
        <v>988</v>
      </c>
      <c r="LSO54" s="294" t="s">
        <v>982</v>
      </c>
      <c r="LSP54" s="294" t="s">
        <v>987</v>
      </c>
      <c r="LSQ54" s="284">
        <v>100000000</v>
      </c>
      <c r="LSR54" s="285" t="s">
        <v>150</v>
      </c>
      <c r="LSS54" s="286" t="s">
        <v>933</v>
      </c>
      <c r="LST54" s="286" t="s">
        <v>969</v>
      </c>
      <c r="LSU54" s="285" t="s">
        <v>966</v>
      </c>
      <c r="LSV54" s="285" t="s">
        <v>988</v>
      </c>
      <c r="LSW54" s="294" t="s">
        <v>982</v>
      </c>
      <c r="LSX54" s="294" t="s">
        <v>987</v>
      </c>
      <c r="LSY54" s="284">
        <v>100000000</v>
      </c>
      <c r="LSZ54" s="285" t="s">
        <v>150</v>
      </c>
      <c r="LTA54" s="286" t="s">
        <v>933</v>
      </c>
      <c r="LTB54" s="286" t="s">
        <v>969</v>
      </c>
      <c r="LTC54" s="285" t="s">
        <v>966</v>
      </c>
      <c r="LTD54" s="285" t="s">
        <v>988</v>
      </c>
      <c r="LTE54" s="294" t="s">
        <v>982</v>
      </c>
      <c r="LTF54" s="294" t="s">
        <v>987</v>
      </c>
      <c r="LTG54" s="284">
        <v>100000000</v>
      </c>
      <c r="LTH54" s="285" t="s">
        <v>150</v>
      </c>
      <c r="LTI54" s="286" t="s">
        <v>933</v>
      </c>
      <c r="LTJ54" s="286" t="s">
        <v>969</v>
      </c>
      <c r="LTK54" s="285" t="s">
        <v>966</v>
      </c>
      <c r="LTL54" s="285" t="s">
        <v>988</v>
      </c>
      <c r="LTM54" s="294" t="s">
        <v>982</v>
      </c>
      <c r="LTN54" s="294" t="s">
        <v>987</v>
      </c>
      <c r="LTO54" s="284">
        <v>100000000</v>
      </c>
      <c r="LTP54" s="285" t="s">
        <v>150</v>
      </c>
      <c r="LTQ54" s="286" t="s">
        <v>933</v>
      </c>
      <c r="LTR54" s="286" t="s">
        <v>969</v>
      </c>
      <c r="LTS54" s="285" t="s">
        <v>966</v>
      </c>
      <c r="LTT54" s="285" t="s">
        <v>988</v>
      </c>
      <c r="LTU54" s="294" t="s">
        <v>982</v>
      </c>
      <c r="LTV54" s="294" t="s">
        <v>987</v>
      </c>
      <c r="LTW54" s="284">
        <v>100000000</v>
      </c>
      <c r="LTX54" s="285" t="s">
        <v>150</v>
      </c>
      <c r="LTY54" s="286" t="s">
        <v>933</v>
      </c>
      <c r="LTZ54" s="286" t="s">
        <v>969</v>
      </c>
      <c r="LUA54" s="285" t="s">
        <v>966</v>
      </c>
      <c r="LUB54" s="285" t="s">
        <v>988</v>
      </c>
      <c r="LUC54" s="294" t="s">
        <v>982</v>
      </c>
      <c r="LUD54" s="294" t="s">
        <v>987</v>
      </c>
      <c r="LUE54" s="284">
        <v>100000000</v>
      </c>
      <c r="LUF54" s="285" t="s">
        <v>150</v>
      </c>
      <c r="LUG54" s="286" t="s">
        <v>933</v>
      </c>
      <c r="LUH54" s="286" t="s">
        <v>969</v>
      </c>
      <c r="LUI54" s="285" t="s">
        <v>966</v>
      </c>
      <c r="LUJ54" s="285" t="s">
        <v>988</v>
      </c>
      <c r="LUK54" s="294" t="s">
        <v>982</v>
      </c>
      <c r="LUL54" s="294" t="s">
        <v>987</v>
      </c>
      <c r="LUM54" s="284">
        <v>100000000</v>
      </c>
      <c r="LUN54" s="285" t="s">
        <v>150</v>
      </c>
      <c r="LUO54" s="286" t="s">
        <v>933</v>
      </c>
      <c r="LUP54" s="286" t="s">
        <v>969</v>
      </c>
      <c r="LUQ54" s="285" t="s">
        <v>966</v>
      </c>
      <c r="LUR54" s="285" t="s">
        <v>988</v>
      </c>
      <c r="LUS54" s="294" t="s">
        <v>982</v>
      </c>
      <c r="LUT54" s="294" t="s">
        <v>987</v>
      </c>
      <c r="LUU54" s="284">
        <v>100000000</v>
      </c>
      <c r="LUV54" s="285" t="s">
        <v>150</v>
      </c>
      <c r="LUW54" s="286" t="s">
        <v>933</v>
      </c>
      <c r="LUX54" s="286" t="s">
        <v>969</v>
      </c>
      <c r="LUY54" s="285" t="s">
        <v>966</v>
      </c>
      <c r="LUZ54" s="285" t="s">
        <v>988</v>
      </c>
      <c r="LVA54" s="294" t="s">
        <v>982</v>
      </c>
      <c r="LVB54" s="294" t="s">
        <v>987</v>
      </c>
      <c r="LVC54" s="284">
        <v>100000000</v>
      </c>
      <c r="LVD54" s="285" t="s">
        <v>150</v>
      </c>
      <c r="LVE54" s="286" t="s">
        <v>933</v>
      </c>
      <c r="LVF54" s="286" t="s">
        <v>969</v>
      </c>
      <c r="LVG54" s="285" t="s">
        <v>966</v>
      </c>
      <c r="LVH54" s="285" t="s">
        <v>988</v>
      </c>
      <c r="LVI54" s="294" t="s">
        <v>982</v>
      </c>
      <c r="LVJ54" s="294" t="s">
        <v>987</v>
      </c>
      <c r="LVK54" s="284">
        <v>100000000</v>
      </c>
      <c r="LVL54" s="285" t="s">
        <v>150</v>
      </c>
      <c r="LVM54" s="286" t="s">
        <v>933</v>
      </c>
      <c r="LVN54" s="286" t="s">
        <v>969</v>
      </c>
      <c r="LVO54" s="285" t="s">
        <v>966</v>
      </c>
      <c r="LVP54" s="285" t="s">
        <v>988</v>
      </c>
      <c r="LVQ54" s="294" t="s">
        <v>982</v>
      </c>
      <c r="LVR54" s="294" t="s">
        <v>987</v>
      </c>
      <c r="LVS54" s="284">
        <v>100000000</v>
      </c>
      <c r="LVT54" s="285" t="s">
        <v>150</v>
      </c>
      <c r="LVU54" s="286" t="s">
        <v>933</v>
      </c>
      <c r="LVV54" s="286" t="s">
        <v>969</v>
      </c>
      <c r="LVW54" s="285" t="s">
        <v>966</v>
      </c>
      <c r="LVX54" s="285" t="s">
        <v>988</v>
      </c>
      <c r="LVY54" s="294" t="s">
        <v>982</v>
      </c>
      <c r="LVZ54" s="294" t="s">
        <v>987</v>
      </c>
      <c r="LWA54" s="284">
        <v>100000000</v>
      </c>
      <c r="LWB54" s="285" t="s">
        <v>150</v>
      </c>
      <c r="LWC54" s="286" t="s">
        <v>933</v>
      </c>
      <c r="LWD54" s="286" t="s">
        <v>969</v>
      </c>
      <c r="LWE54" s="285" t="s">
        <v>966</v>
      </c>
      <c r="LWF54" s="285" t="s">
        <v>988</v>
      </c>
      <c r="LWG54" s="294" t="s">
        <v>982</v>
      </c>
      <c r="LWH54" s="294" t="s">
        <v>987</v>
      </c>
      <c r="LWI54" s="284">
        <v>100000000</v>
      </c>
      <c r="LWJ54" s="285" t="s">
        <v>150</v>
      </c>
      <c r="LWK54" s="286" t="s">
        <v>933</v>
      </c>
      <c r="LWL54" s="286" t="s">
        <v>969</v>
      </c>
      <c r="LWM54" s="285" t="s">
        <v>966</v>
      </c>
      <c r="LWN54" s="285" t="s">
        <v>988</v>
      </c>
      <c r="LWO54" s="294" t="s">
        <v>982</v>
      </c>
      <c r="LWP54" s="294" t="s">
        <v>987</v>
      </c>
      <c r="LWQ54" s="284">
        <v>100000000</v>
      </c>
      <c r="LWR54" s="285" t="s">
        <v>150</v>
      </c>
      <c r="LWS54" s="286" t="s">
        <v>933</v>
      </c>
      <c r="LWT54" s="286" t="s">
        <v>969</v>
      </c>
      <c r="LWU54" s="285" t="s">
        <v>966</v>
      </c>
      <c r="LWV54" s="285" t="s">
        <v>988</v>
      </c>
      <c r="LWW54" s="294" t="s">
        <v>982</v>
      </c>
      <c r="LWX54" s="294" t="s">
        <v>987</v>
      </c>
      <c r="LWY54" s="284">
        <v>100000000</v>
      </c>
      <c r="LWZ54" s="285" t="s">
        <v>150</v>
      </c>
      <c r="LXA54" s="286" t="s">
        <v>933</v>
      </c>
      <c r="LXB54" s="286" t="s">
        <v>969</v>
      </c>
      <c r="LXC54" s="285" t="s">
        <v>966</v>
      </c>
      <c r="LXD54" s="285" t="s">
        <v>988</v>
      </c>
      <c r="LXE54" s="294" t="s">
        <v>982</v>
      </c>
      <c r="LXF54" s="294" t="s">
        <v>987</v>
      </c>
      <c r="LXG54" s="284">
        <v>100000000</v>
      </c>
      <c r="LXH54" s="285" t="s">
        <v>150</v>
      </c>
      <c r="LXI54" s="286" t="s">
        <v>933</v>
      </c>
      <c r="LXJ54" s="286" t="s">
        <v>969</v>
      </c>
      <c r="LXK54" s="285" t="s">
        <v>966</v>
      </c>
      <c r="LXL54" s="285" t="s">
        <v>988</v>
      </c>
      <c r="LXM54" s="294" t="s">
        <v>982</v>
      </c>
      <c r="LXN54" s="294" t="s">
        <v>987</v>
      </c>
      <c r="LXO54" s="284">
        <v>100000000</v>
      </c>
      <c r="LXP54" s="285" t="s">
        <v>150</v>
      </c>
      <c r="LXQ54" s="286" t="s">
        <v>933</v>
      </c>
      <c r="LXR54" s="286" t="s">
        <v>969</v>
      </c>
      <c r="LXS54" s="285" t="s">
        <v>966</v>
      </c>
      <c r="LXT54" s="285" t="s">
        <v>988</v>
      </c>
      <c r="LXU54" s="294" t="s">
        <v>982</v>
      </c>
      <c r="LXV54" s="294" t="s">
        <v>987</v>
      </c>
      <c r="LXW54" s="284">
        <v>100000000</v>
      </c>
      <c r="LXX54" s="285" t="s">
        <v>150</v>
      </c>
      <c r="LXY54" s="286" t="s">
        <v>933</v>
      </c>
      <c r="LXZ54" s="286" t="s">
        <v>969</v>
      </c>
      <c r="LYA54" s="285" t="s">
        <v>966</v>
      </c>
      <c r="LYB54" s="285" t="s">
        <v>988</v>
      </c>
      <c r="LYC54" s="294" t="s">
        <v>982</v>
      </c>
      <c r="LYD54" s="294" t="s">
        <v>987</v>
      </c>
      <c r="LYE54" s="284">
        <v>100000000</v>
      </c>
      <c r="LYF54" s="285" t="s">
        <v>150</v>
      </c>
      <c r="LYG54" s="286" t="s">
        <v>933</v>
      </c>
      <c r="LYH54" s="286" t="s">
        <v>969</v>
      </c>
      <c r="LYI54" s="285" t="s">
        <v>966</v>
      </c>
      <c r="LYJ54" s="285" t="s">
        <v>988</v>
      </c>
      <c r="LYK54" s="294" t="s">
        <v>982</v>
      </c>
      <c r="LYL54" s="294" t="s">
        <v>987</v>
      </c>
      <c r="LYM54" s="284">
        <v>100000000</v>
      </c>
      <c r="LYN54" s="285" t="s">
        <v>150</v>
      </c>
      <c r="LYO54" s="286" t="s">
        <v>933</v>
      </c>
      <c r="LYP54" s="286" t="s">
        <v>969</v>
      </c>
      <c r="LYQ54" s="285" t="s">
        <v>966</v>
      </c>
      <c r="LYR54" s="285" t="s">
        <v>988</v>
      </c>
      <c r="LYS54" s="294" t="s">
        <v>982</v>
      </c>
      <c r="LYT54" s="294" t="s">
        <v>987</v>
      </c>
      <c r="LYU54" s="284">
        <v>100000000</v>
      </c>
      <c r="LYV54" s="285" t="s">
        <v>150</v>
      </c>
      <c r="LYW54" s="286" t="s">
        <v>933</v>
      </c>
      <c r="LYX54" s="286" t="s">
        <v>969</v>
      </c>
      <c r="LYY54" s="285" t="s">
        <v>966</v>
      </c>
      <c r="LYZ54" s="285" t="s">
        <v>988</v>
      </c>
      <c r="LZA54" s="294" t="s">
        <v>982</v>
      </c>
      <c r="LZB54" s="294" t="s">
        <v>987</v>
      </c>
      <c r="LZC54" s="284">
        <v>100000000</v>
      </c>
      <c r="LZD54" s="285" t="s">
        <v>150</v>
      </c>
      <c r="LZE54" s="286" t="s">
        <v>933</v>
      </c>
      <c r="LZF54" s="286" t="s">
        <v>969</v>
      </c>
      <c r="LZG54" s="285" t="s">
        <v>966</v>
      </c>
      <c r="LZH54" s="285" t="s">
        <v>988</v>
      </c>
      <c r="LZI54" s="294" t="s">
        <v>982</v>
      </c>
      <c r="LZJ54" s="294" t="s">
        <v>987</v>
      </c>
      <c r="LZK54" s="284">
        <v>100000000</v>
      </c>
      <c r="LZL54" s="285" t="s">
        <v>150</v>
      </c>
      <c r="LZM54" s="286" t="s">
        <v>933</v>
      </c>
      <c r="LZN54" s="286" t="s">
        <v>969</v>
      </c>
      <c r="LZO54" s="285" t="s">
        <v>966</v>
      </c>
      <c r="LZP54" s="285" t="s">
        <v>988</v>
      </c>
      <c r="LZQ54" s="294" t="s">
        <v>982</v>
      </c>
      <c r="LZR54" s="294" t="s">
        <v>987</v>
      </c>
      <c r="LZS54" s="284">
        <v>100000000</v>
      </c>
      <c r="LZT54" s="285" t="s">
        <v>150</v>
      </c>
      <c r="LZU54" s="286" t="s">
        <v>933</v>
      </c>
      <c r="LZV54" s="286" t="s">
        <v>969</v>
      </c>
      <c r="LZW54" s="285" t="s">
        <v>966</v>
      </c>
      <c r="LZX54" s="285" t="s">
        <v>988</v>
      </c>
      <c r="LZY54" s="294" t="s">
        <v>982</v>
      </c>
      <c r="LZZ54" s="294" t="s">
        <v>987</v>
      </c>
      <c r="MAA54" s="284">
        <v>100000000</v>
      </c>
      <c r="MAB54" s="285" t="s">
        <v>150</v>
      </c>
      <c r="MAC54" s="286" t="s">
        <v>933</v>
      </c>
      <c r="MAD54" s="286" t="s">
        <v>969</v>
      </c>
      <c r="MAE54" s="285" t="s">
        <v>966</v>
      </c>
      <c r="MAF54" s="285" t="s">
        <v>988</v>
      </c>
      <c r="MAG54" s="294" t="s">
        <v>982</v>
      </c>
      <c r="MAH54" s="294" t="s">
        <v>987</v>
      </c>
      <c r="MAI54" s="284">
        <v>100000000</v>
      </c>
      <c r="MAJ54" s="285" t="s">
        <v>150</v>
      </c>
      <c r="MAK54" s="286" t="s">
        <v>933</v>
      </c>
      <c r="MAL54" s="286" t="s">
        <v>969</v>
      </c>
      <c r="MAM54" s="285" t="s">
        <v>966</v>
      </c>
      <c r="MAN54" s="285" t="s">
        <v>988</v>
      </c>
      <c r="MAO54" s="294" t="s">
        <v>982</v>
      </c>
      <c r="MAP54" s="294" t="s">
        <v>987</v>
      </c>
      <c r="MAQ54" s="284">
        <v>100000000</v>
      </c>
      <c r="MAR54" s="285" t="s">
        <v>150</v>
      </c>
      <c r="MAS54" s="286" t="s">
        <v>933</v>
      </c>
      <c r="MAT54" s="286" t="s">
        <v>969</v>
      </c>
      <c r="MAU54" s="285" t="s">
        <v>966</v>
      </c>
      <c r="MAV54" s="285" t="s">
        <v>988</v>
      </c>
      <c r="MAW54" s="294" t="s">
        <v>982</v>
      </c>
      <c r="MAX54" s="294" t="s">
        <v>987</v>
      </c>
      <c r="MAY54" s="284">
        <v>100000000</v>
      </c>
      <c r="MAZ54" s="285" t="s">
        <v>150</v>
      </c>
      <c r="MBA54" s="286" t="s">
        <v>933</v>
      </c>
      <c r="MBB54" s="286" t="s">
        <v>969</v>
      </c>
      <c r="MBC54" s="285" t="s">
        <v>966</v>
      </c>
      <c r="MBD54" s="285" t="s">
        <v>988</v>
      </c>
      <c r="MBE54" s="294" t="s">
        <v>982</v>
      </c>
      <c r="MBF54" s="294" t="s">
        <v>987</v>
      </c>
      <c r="MBG54" s="284">
        <v>100000000</v>
      </c>
      <c r="MBH54" s="285" t="s">
        <v>150</v>
      </c>
      <c r="MBI54" s="286" t="s">
        <v>933</v>
      </c>
      <c r="MBJ54" s="286" t="s">
        <v>969</v>
      </c>
      <c r="MBK54" s="285" t="s">
        <v>966</v>
      </c>
      <c r="MBL54" s="285" t="s">
        <v>988</v>
      </c>
      <c r="MBM54" s="294" t="s">
        <v>982</v>
      </c>
      <c r="MBN54" s="294" t="s">
        <v>987</v>
      </c>
      <c r="MBO54" s="284">
        <v>100000000</v>
      </c>
      <c r="MBP54" s="285" t="s">
        <v>150</v>
      </c>
      <c r="MBQ54" s="286" t="s">
        <v>933</v>
      </c>
      <c r="MBR54" s="286" t="s">
        <v>969</v>
      </c>
      <c r="MBS54" s="285" t="s">
        <v>966</v>
      </c>
      <c r="MBT54" s="285" t="s">
        <v>988</v>
      </c>
      <c r="MBU54" s="294" t="s">
        <v>982</v>
      </c>
      <c r="MBV54" s="294" t="s">
        <v>987</v>
      </c>
      <c r="MBW54" s="284">
        <v>100000000</v>
      </c>
      <c r="MBX54" s="285" t="s">
        <v>150</v>
      </c>
      <c r="MBY54" s="286" t="s">
        <v>933</v>
      </c>
      <c r="MBZ54" s="286" t="s">
        <v>969</v>
      </c>
      <c r="MCA54" s="285" t="s">
        <v>966</v>
      </c>
      <c r="MCB54" s="285" t="s">
        <v>988</v>
      </c>
      <c r="MCC54" s="294" t="s">
        <v>982</v>
      </c>
      <c r="MCD54" s="294" t="s">
        <v>987</v>
      </c>
      <c r="MCE54" s="284">
        <v>100000000</v>
      </c>
      <c r="MCF54" s="285" t="s">
        <v>150</v>
      </c>
      <c r="MCG54" s="286" t="s">
        <v>933</v>
      </c>
      <c r="MCH54" s="286" t="s">
        <v>969</v>
      </c>
      <c r="MCI54" s="285" t="s">
        <v>966</v>
      </c>
      <c r="MCJ54" s="285" t="s">
        <v>988</v>
      </c>
      <c r="MCK54" s="294" t="s">
        <v>982</v>
      </c>
      <c r="MCL54" s="294" t="s">
        <v>987</v>
      </c>
      <c r="MCM54" s="284">
        <v>100000000</v>
      </c>
      <c r="MCN54" s="285" t="s">
        <v>150</v>
      </c>
      <c r="MCO54" s="286" t="s">
        <v>933</v>
      </c>
      <c r="MCP54" s="286" t="s">
        <v>969</v>
      </c>
      <c r="MCQ54" s="285" t="s">
        <v>966</v>
      </c>
      <c r="MCR54" s="285" t="s">
        <v>988</v>
      </c>
      <c r="MCS54" s="294" t="s">
        <v>982</v>
      </c>
      <c r="MCT54" s="294" t="s">
        <v>987</v>
      </c>
      <c r="MCU54" s="284">
        <v>100000000</v>
      </c>
      <c r="MCV54" s="285" t="s">
        <v>150</v>
      </c>
      <c r="MCW54" s="286" t="s">
        <v>933</v>
      </c>
      <c r="MCX54" s="286" t="s">
        <v>969</v>
      </c>
      <c r="MCY54" s="285" t="s">
        <v>966</v>
      </c>
      <c r="MCZ54" s="285" t="s">
        <v>988</v>
      </c>
      <c r="MDA54" s="294" t="s">
        <v>982</v>
      </c>
      <c r="MDB54" s="294" t="s">
        <v>987</v>
      </c>
      <c r="MDC54" s="284">
        <v>100000000</v>
      </c>
      <c r="MDD54" s="285" t="s">
        <v>150</v>
      </c>
      <c r="MDE54" s="286" t="s">
        <v>933</v>
      </c>
      <c r="MDF54" s="286" t="s">
        <v>969</v>
      </c>
      <c r="MDG54" s="285" t="s">
        <v>966</v>
      </c>
      <c r="MDH54" s="285" t="s">
        <v>988</v>
      </c>
      <c r="MDI54" s="294" t="s">
        <v>982</v>
      </c>
      <c r="MDJ54" s="294" t="s">
        <v>987</v>
      </c>
      <c r="MDK54" s="284">
        <v>100000000</v>
      </c>
      <c r="MDL54" s="285" t="s">
        <v>150</v>
      </c>
      <c r="MDM54" s="286" t="s">
        <v>933</v>
      </c>
      <c r="MDN54" s="286" t="s">
        <v>969</v>
      </c>
      <c r="MDO54" s="285" t="s">
        <v>966</v>
      </c>
      <c r="MDP54" s="285" t="s">
        <v>988</v>
      </c>
      <c r="MDQ54" s="294" t="s">
        <v>982</v>
      </c>
      <c r="MDR54" s="294" t="s">
        <v>987</v>
      </c>
      <c r="MDS54" s="284">
        <v>100000000</v>
      </c>
      <c r="MDT54" s="285" t="s">
        <v>150</v>
      </c>
      <c r="MDU54" s="286" t="s">
        <v>933</v>
      </c>
      <c r="MDV54" s="286" t="s">
        <v>969</v>
      </c>
      <c r="MDW54" s="285" t="s">
        <v>966</v>
      </c>
      <c r="MDX54" s="285" t="s">
        <v>988</v>
      </c>
      <c r="MDY54" s="294" t="s">
        <v>982</v>
      </c>
      <c r="MDZ54" s="294" t="s">
        <v>987</v>
      </c>
      <c r="MEA54" s="284">
        <v>100000000</v>
      </c>
      <c r="MEB54" s="285" t="s">
        <v>150</v>
      </c>
      <c r="MEC54" s="286" t="s">
        <v>933</v>
      </c>
      <c r="MED54" s="286" t="s">
        <v>969</v>
      </c>
      <c r="MEE54" s="285" t="s">
        <v>966</v>
      </c>
      <c r="MEF54" s="285" t="s">
        <v>988</v>
      </c>
      <c r="MEG54" s="294" t="s">
        <v>982</v>
      </c>
      <c r="MEH54" s="294" t="s">
        <v>987</v>
      </c>
      <c r="MEI54" s="284">
        <v>100000000</v>
      </c>
      <c r="MEJ54" s="285" t="s">
        <v>150</v>
      </c>
      <c r="MEK54" s="286" t="s">
        <v>933</v>
      </c>
      <c r="MEL54" s="286" t="s">
        <v>969</v>
      </c>
      <c r="MEM54" s="285" t="s">
        <v>966</v>
      </c>
      <c r="MEN54" s="285" t="s">
        <v>988</v>
      </c>
      <c r="MEO54" s="294" t="s">
        <v>982</v>
      </c>
      <c r="MEP54" s="294" t="s">
        <v>987</v>
      </c>
      <c r="MEQ54" s="284">
        <v>100000000</v>
      </c>
      <c r="MER54" s="285" t="s">
        <v>150</v>
      </c>
      <c r="MES54" s="286" t="s">
        <v>933</v>
      </c>
      <c r="MET54" s="286" t="s">
        <v>969</v>
      </c>
      <c r="MEU54" s="285" t="s">
        <v>966</v>
      </c>
      <c r="MEV54" s="285" t="s">
        <v>988</v>
      </c>
      <c r="MEW54" s="294" t="s">
        <v>982</v>
      </c>
      <c r="MEX54" s="294" t="s">
        <v>987</v>
      </c>
      <c r="MEY54" s="284">
        <v>100000000</v>
      </c>
      <c r="MEZ54" s="285" t="s">
        <v>150</v>
      </c>
      <c r="MFA54" s="286" t="s">
        <v>933</v>
      </c>
      <c r="MFB54" s="286" t="s">
        <v>969</v>
      </c>
      <c r="MFC54" s="285" t="s">
        <v>966</v>
      </c>
      <c r="MFD54" s="285" t="s">
        <v>988</v>
      </c>
      <c r="MFE54" s="294" t="s">
        <v>982</v>
      </c>
      <c r="MFF54" s="294" t="s">
        <v>987</v>
      </c>
      <c r="MFG54" s="284">
        <v>100000000</v>
      </c>
      <c r="MFH54" s="285" t="s">
        <v>150</v>
      </c>
      <c r="MFI54" s="286" t="s">
        <v>933</v>
      </c>
      <c r="MFJ54" s="286" t="s">
        <v>969</v>
      </c>
      <c r="MFK54" s="285" t="s">
        <v>966</v>
      </c>
      <c r="MFL54" s="285" t="s">
        <v>988</v>
      </c>
      <c r="MFM54" s="294" t="s">
        <v>982</v>
      </c>
      <c r="MFN54" s="294" t="s">
        <v>987</v>
      </c>
      <c r="MFO54" s="284">
        <v>100000000</v>
      </c>
      <c r="MFP54" s="285" t="s">
        <v>150</v>
      </c>
      <c r="MFQ54" s="286" t="s">
        <v>933</v>
      </c>
      <c r="MFR54" s="286" t="s">
        <v>969</v>
      </c>
      <c r="MFS54" s="285" t="s">
        <v>966</v>
      </c>
      <c r="MFT54" s="285" t="s">
        <v>988</v>
      </c>
      <c r="MFU54" s="294" t="s">
        <v>982</v>
      </c>
      <c r="MFV54" s="294" t="s">
        <v>987</v>
      </c>
      <c r="MFW54" s="284">
        <v>100000000</v>
      </c>
      <c r="MFX54" s="285" t="s">
        <v>150</v>
      </c>
      <c r="MFY54" s="286" t="s">
        <v>933</v>
      </c>
      <c r="MFZ54" s="286" t="s">
        <v>969</v>
      </c>
      <c r="MGA54" s="285" t="s">
        <v>966</v>
      </c>
      <c r="MGB54" s="285" t="s">
        <v>988</v>
      </c>
      <c r="MGC54" s="294" t="s">
        <v>982</v>
      </c>
      <c r="MGD54" s="294" t="s">
        <v>987</v>
      </c>
      <c r="MGE54" s="284">
        <v>100000000</v>
      </c>
      <c r="MGF54" s="285" t="s">
        <v>150</v>
      </c>
      <c r="MGG54" s="286" t="s">
        <v>933</v>
      </c>
      <c r="MGH54" s="286" t="s">
        <v>969</v>
      </c>
      <c r="MGI54" s="285" t="s">
        <v>966</v>
      </c>
      <c r="MGJ54" s="285" t="s">
        <v>988</v>
      </c>
      <c r="MGK54" s="294" t="s">
        <v>982</v>
      </c>
      <c r="MGL54" s="294" t="s">
        <v>987</v>
      </c>
      <c r="MGM54" s="284">
        <v>100000000</v>
      </c>
      <c r="MGN54" s="285" t="s">
        <v>150</v>
      </c>
      <c r="MGO54" s="286" t="s">
        <v>933</v>
      </c>
      <c r="MGP54" s="286" t="s">
        <v>969</v>
      </c>
      <c r="MGQ54" s="285" t="s">
        <v>966</v>
      </c>
      <c r="MGR54" s="285" t="s">
        <v>988</v>
      </c>
      <c r="MGS54" s="294" t="s">
        <v>982</v>
      </c>
      <c r="MGT54" s="294" t="s">
        <v>987</v>
      </c>
      <c r="MGU54" s="284">
        <v>100000000</v>
      </c>
      <c r="MGV54" s="285" t="s">
        <v>150</v>
      </c>
      <c r="MGW54" s="286" t="s">
        <v>933</v>
      </c>
      <c r="MGX54" s="286" t="s">
        <v>969</v>
      </c>
      <c r="MGY54" s="285" t="s">
        <v>966</v>
      </c>
      <c r="MGZ54" s="285" t="s">
        <v>988</v>
      </c>
      <c r="MHA54" s="294" t="s">
        <v>982</v>
      </c>
      <c r="MHB54" s="294" t="s">
        <v>987</v>
      </c>
      <c r="MHC54" s="284">
        <v>100000000</v>
      </c>
      <c r="MHD54" s="285" t="s">
        <v>150</v>
      </c>
      <c r="MHE54" s="286" t="s">
        <v>933</v>
      </c>
      <c r="MHF54" s="286" t="s">
        <v>969</v>
      </c>
      <c r="MHG54" s="285" t="s">
        <v>966</v>
      </c>
      <c r="MHH54" s="285" t="s">
        <v>988</v>
      </c>
      <c r="MHI54" s="294" t="s">
        <v>982</v>
      </c>
      <c r="MHJ54" s="294" t="s">
        <v>987</v>
      </c>
      <c r="MHK54" s="284">
        <v>100000000</v>
      </c>
      <c r="MHL54" s="285" t="s">
        <v>150</v>
      </c>
      <c r="MHM54" s="286" t="s">
        <v>933</v>
      </c>
      <c r="MHN54" s="286" t="s">
        <v>969</v>
      </c>
      <c r="MHO54" s="285" t="s">
        <v>966</v>
      </c>
      <c r="MHP54" s="285" t="s">
        <v>988</v>
      </c>
      <c r="MHQ54" s="294" t="s">
        <v>982</v>
      </c>
      <c r="MHR54" s="294" t="s">
        <v>987</v>
      </c>
      <c r="MHS54" s="284">
        <v>100000000</v>
      </c>
      <c r="MHT54" s="285" t="s">
        <v>150</v>
      </c>
      <c r="MHU54" s="286" t="s">
        <v>933</v>
      </c>
      <c r="MHV54" s="286" t="s">
        <v>969</v>
      </c>
      <c r="MHW54" s="285" t="s">
        <v>966</v>
      </c>
      <c r="MHX54" s="285" t="s">
        <v>988</v>
      </c>
      <c r="MHY54" s="294" t="s">
        <v>982</v>
      </c>
      <c r="MHZ54" s="294" t="s">
        <v>987</v>
      </c>
      <c r="MIA54" s="284">
        <v>100000000</v>
      </c>
      <c r="MIB54" s="285" t="s">
        <v>150</v>
      </c>
      <c r="MIC54" s="286" t="s">
        <v>933</v>
      </c>
      <c r="MID54" s="286" t="s">
        <v>969</v>
      </c>
      <c r="MIE54" s="285" t="s">
        <v>966</v>
      </c>
      <c r="MIF54" s="285" t="s">
        <v>988</v>
      </c>
      <c r="MIG54" s="294" t="s">
        <v>982</v>
      </c>
      <c r="MIH54" s="294" t="s">
        <v>987</v>
      </c>
      <c r="MII54" s="284">
        <v>100000000</v>
      </c>
      <c r="MIJ54" s="285" t="s">
        <v>150</v>
      </c>
      <c r="MIK54" s="286" t="s">
        <v>933</v>
      </c>
      <c r="MIL54" s="286" t="s">
        <v>969</v>
      </c>
      <c r="MIM54" s="285" t="s">
        <v>966</v>
      </c>
      <c r="MIN54" s="285" t="s">
        <v>988</v>
      </c>
      <c r="MIO54" s="294" t="s">
        <v>982</v>
      </c>
      <c r="MIP54" s="294" t="s">
        <v>987</v>
      </c>
      <c r="MIQ54" s="284">
        <v>100000000</v>
      </c>
      <c r="MIR54" s="285" t="s">
        <v>150</v>
      </c>
      <c r="MIS54" s="286" t="s">
        <v>933</v>
      </c>
      <c r="MIT54" s="286" t="s">
        <v>969</v>
      </c>
      <c r="MIU54" s="285" t="s">
        <v>966</v>
      </c>
      <c r="MIV54" s="285" t="s">
        <v>988</v>
      </c>
      <c r="MIW54" s="294" t="s">
        <v>982</v>
      </c>
      <c r="MIX54" s="294" t="s">
        <v>987</v>
      </c>
      <c r="MIY54" s="284">
        <v>100000000</v>
      </c>
      <c r="MIZ54" s="285" t="s">
        <v>150</v>
      </c>
      <c r="MJA54" s="286" t="s">
        <v>933</v>
      </c>
      <c r="MJB54" s="286" t="s">
        <v>969</v>
      </c>
      <c r="MJC54" s="285" t="s">
        <v>966</v>
      </c>
      <c r="MJD54" s="285" t="s">
        <v>988</v>
      </c>
      <c r="MJE54" s="294" t="s">
        <v>982</v>
      </c>
      <c r="MJF54" s="294" t="s">
        <v>987</v>
      </c>
      <c r="MJG54" s="284">
        <v>100000000</v>
      </c>
      <c r="MJH54" s="285" t="s">
        <v>150</v>
      </c>
      <c r="MJI54" s="286" t="s">
        <v>933</v>
      </c>
      <c r="MJJ54" s="286" t="s">
        <v>969</v>
      </c>
      <c r="MJK54" s="285" t="s">
        <v>966</v>
      </c>
      <c r="MJL54" s="285" t="s">
        <v>988</v>
      </c>
      <c r="MJM54" s="294" t="s">
        <v>982</v>
      </c>
      <c r="MJN54" s="294" t="s">
        <v>987</v>
      </c>
      <c r="MJO54" s="284">
        <v>100000000</v>
      </c>
      <c r="MJP54" s="285" t="s">
        <v>150</v>
      </c>
      <c r="MJQ54" s="286" t="s">
        <v>933</v>
      </c>
      <c r="MJR54" s="286" t="s">
        <v>969</v>
      </c>
      <c r="MJS54" s="285" t="s">
        <v>966</v>
      </c>
      <c r="MJT54" s="285" t="s">
        <v>988</v>
      </c>
      <c r="MJU54" s="294" t="s">
        <v>982</v>
      </c>
      <c r="MJV54" s="294" t="s">
        <v>987</v>
      </c>
      <c r="MJW54" s="284">
        <v>100000000</v>
      </c>
      <c r="MJX54" s="285" t="s">
        <v>150</v>
      </c>
      <c r="MJY54" s="286" t="s">
        <v>933</v>
      </c>
      <c r="MJZ54" s="286" t="s">
        <v>969</v>
      </c>
      <c r="MKA54" s="285" t="s">
        <v>966</v>
      </c>
      <c r="MKB54" s="285" t="s">
        <v>988</v>
      </c>
      <c r="MKC54" s="294" t="s">
        <v>982</v>
      </c>
      <c r="MKD54" s="294" t="s">
        <v>987</v>
      </c>
      <c r="MKE54" s="284">
        <v>100000000</v>
      </c>
      <c r="MKF54" s="285" t="s">
        <v>150</v>
      </c>
      <c r="MKG54" s="286" t="s">
        <v>933</v>
      </c>
      <c r="MKH54" s="286" t="s">
        <v>969</v>
      </c>
      <c r="MKI54" s="285" t="s">
        <v>966</v>
      </c>
      <c r="MKJ54" s="285" t="s">
        <v>988</v>
      </c>
      <c r="MKK54" s="294" t="s">
        <v>982</v>
      </c>
      <c r="MKL54" s="294" t="s">
        <v>987</v>
      </c>
      <c r="MKM54" s="284">
        <v>100000000</v>
      </c>
      <c r="MKN54" s="285" t="s">
        <v>150</v>
      </c>
      <c r="MKO54" s="286" t="s">
        <v>933</v>
      </c>
      <c r="MKP54" s="286" t="s">
        <v>969</v>
      </c>
      <c r="MKQ54" s="285" t="s">
        <v>966</v>
      </c>
      <c r="MKR54" s="285" t="s">
        <v>988</v>
      </c>
      <c r="MKS54" s="294" t="s">
        <v>982</v>
      </c>
      <c r="MKT54" s="294" t="s">
        <v>987</v>
      </c>
      <c r="MKU54" s="284">
        <v>100000000</v>
      </c>
      <c r="MKV54" s="285" t="s">
        <v>150</v>
      </c>
      <c r="MKW54" s="286" t="s">
        <v>933</v>
      </c>
      <c r="MKX54" s="286" t="s">
        <v>969</v>
      </c>
      <c r="MKY54" s="285" t="s">
        <v>966</v>
      </c>
      <c r="MKZ54" s="285" t="s">
        <v>988</v>
      </c>
      <c r="MLA54" s="294" t="s">
        <v>982</v>
      </c>
      <c r="MLB54" s="294" t="s">
        <v>987</v>
      </c>
      <c r="MLC54" s="284">
        <v>100000000</v>
      </c>
      <c r="MLD54" s="285" t="s">
        <v>150</v>
      </c>
      <c r="MLE54" s="286" t="s">
        <v>933</v>
      </c>
      <c r="MLF54" s="286" t="s">
        <v>969</v>
      </c>
      <c r="MLG54" s="285" t="s">
        <v>966</v>
      </c>
      <c r="MLH54" s="285" t="s">
        <v>988</v>
      </c>
      <c r="MLI54" s="294" t="s">
        <v>982</v>
      </c>
      <c r="MLJ54" s="294" t="s">
        <v>987</v>
      </c>
      <c r="MLK54" s="284">
        <v>100000000</v>
      </c>
      <c r="MLL54" s="285" t="s">
        <v>150</v>
      </c>
      <c r="MLM54" s="286" t="s">
        <v>933</v>
      </c>
      <c r="MLN54" s="286" t="s">
        <v>969</v>
      </c>
      <c r="MLO54" s="285" t="s">
        <v>966</v>
      </c>
      <c r="MLP54" s="285" t="s">
        <v>988</v>
      </c>
      <c r="MLQ54" s="294" t="s">
        <v>982</v>
      </c>
      <c r="MLR54" s="294" t="s">
        <v>987</v>
      </c>
      <c r="MLS54" s="284">
        <v>100000000</v>
      </c>
      <c r="MLT54" s="285" t="s">
        <v>150</v>
      </c>
      <c r="MLU54" s="286" t="s">
        <v>933</v>
      </c>
      <c r="MLV54" s="286" t="s">
        <v>969</v>
      </c>
      <c r="MLW54" s="285" t="s">
        <v>966</v>
      </c>
      <c r="MLX54" s="285" t="s">
        <v>988</v>
      </c>
      <c r="MLY54" s="294" t="s">
        <v>982</v>
      </c>
      <c r="MLZ54" s="294" t="s">
        <v>987</v>
      </c>
      <c r="MMA54" s="284">
        <v>100000000</v>
      </c>
      <c r="MMB54" s="285" t="s">
        <v>150</v>
      </c>
      <c r="MMC54" s="286" t="s">
        <v>933</v>
      </c>
      <c r="MMD54" s="286" t="s">
        <v>969</v>
      </c>
      <c r="MME54" s="285" t="s">
        <v>966</v>
      </c>
      <c r="MMF54" s="285" t="s">
        <v>988</v>
      </c>
      <c r="MMG54" s="294" t="s">
        <v>982</v>
      </c>
      <c r="MMH54" s="294" t="s">
        <v>987</v>
      </c>
      <c r="MMI54" s="284">
        <v>100000000</v>
      </c>
      <c r="MMJ54" s="285" t="s">
        <v>150</v>
      </c>
      <c r="MMK54" s="286" t="s">
        <v>933</v>
      </c>
      <c r="MML54" s="286" t="s">
        <v>969</v>
      </c>
      <c r="MMM54" s="285" t="s">
        <v>966</v>
      </c>
      <c r="MMN54" s="285" t="s">
        <v>988</v>
      </c>
      <c r="MMO54" s="294" t="s">
        <v>982</v>
      </c>
      <c r="MMP54" s="294" t="s">
        <v>987</v>
      </c>
      <c r="MMQ54" s="284">
        <v>100000000</v>
      </c>
      <c r="MMR54" s="285" t="s">
        <v>150</v>
      </c>
      <c r="MMS54" s="286" t="s">
        <v>933</v>
      </c>
      <c r="MMT54" s="286" t="s">
        <v>969</v>
      </c>
      <c r="MMU54" s="285" t="s">
        <v>966</v>
      </c>
      <c r="MMV54" s="285" t="s">
        <v>988</v>
      </c>
      <c r="MMW54" s="294" t="s">
        <v>982</v>
      </c>
      <c r="MMX54" s="294" t="s">
        <v>987</v>
      </c>
      <c r="MMY54" s="284">
        <v>100000000</v>
      </c>
      <c r="MMZ54" s="285" t="s">
        <v>150</v>
      </c>
      <c r="MNA54" s="286" t="s">
        <v>933</v>
      </c>
      <c r="MNB54" s="286" t="s">
        <v>969</v>
      </c>
      <c r="MNC54" s="285" t="s">
        <v>966</v>
      </c>
      <c r="MND54" s="285" t="s">
        <v>988</v>
      </c>
      <c r="MNE54" s="294" t="s">
        <v>982</v>
      </c>
      <c r="MNF54" s="294" t="s">
        <v>987</v>
      </c>
      <c r="MNG54" s="284">
        <v>100000000</v>
      </c>
      <c r="MNH54" s="285" t="s">
        <v>150</v>
      </c>
      <c r="MNI54" s="286" t="s">
        <v>933</v>
      </c>
      <c r="MNJ54" s="286" t="s">
        <v>969</v>
      </c>
      <c r="MNK54" s="285" t="s">
        <v>966</v>
      </c>
      <c r="MNL54" s="285" t="s">
        <v>988</v>
      </c>
      <c r="MNM54" s="294" t="s">
        <v>982</v>
      </c>
      <c r="MNN54" s="294" t="s">
        <v>987</v>
      </c>
      <c r="MNO54" s="284">
        <v>100000000</v>
      </c>
      <c r="MNP54" s="285" t="s">
        <v>150</v>
      </c>
      <c r="MNQ54" s="286" t="s">
        <v>933</v>
      </c>
      <c r="MNR54" s="286" t="s">
        <v>969</v>
      </c>
      <c r="MNS54" s="285" t="s">
        <v>966</v>
      </c>
      <c r="MNT54" s="285" t="s">
        <v>988</v>
      </c>
      <c r="MNU54" s="294" t="s">
        <v>982</v>
      </c>
      <c r="MNV54" s="294" t="s">
        <v>987</v>
      </c>
      <c r="MNW54" s="284">
        <v>100000000</v>
      </c>
      <c r="MNX54" s="285" t="s">
        <v>150</v>
      </c>
      <c r="MNY54" s="286" t="s">
        <v>933</v>
      </c>
      <c r="MNZ54" s="286" t="s">
        <v>969</v>
      </c>
      <c r="MOA54" s="285" t="s">
        <v>966</v>
      </c>
      <c r="MOB54" s="285" t="s">
        <v>988</v>
      </c>
      <c r="MOC54" s="294" t="s">
        <v>982</v>
      </c>
      <c r="MOD54" s="294" t="s">
        <v>987</v>
      </c>
      <c r="MOE54" s="284">
        <v>100000000</v>
      </c>
      <c r="MOF54" s="285" t="s">
        <v>150</v>
      </c>
      <c r="MOG54" s="286" t="s">
        <v>933</v>
      </c>
      <c r="MOH54" s="286" t="s">
        <v>969</v>
      </c>
      <c r="MOI54" s="285" t="s">
        <v>966</v>
      </c>
      <c r="MOJ54" s="285" t="s">
        <v>988</v>
      </c>
      <c r="MOK54" s="294" t="s">
        <v>982</v>
      </c>
      <c r="MOL54" s="294" t="s">
        <v>987</v>
      </c>
      <c r="MOM54" s="284">
        <v>100000000</v>
      </c>
      <c r="MON54" s="285" t="s">
        <v>150</v>
      </c>
      <c r="MOO54" s="286" t="s">
        <v>933</v>
      </c>
      <c r="MOP54" s="286" t="s">
        <v>969</v>
      </c>
      <c r="MOQ54" s="285" t="s">
        <v>966</v>
      </c>
      <c r="MOR54" s="285" t="s">
        <v>988</v>
      </c>
      <c r="MOS54" s="294" t="s">
        <v>982</v>
      </c>
      <c r="MOT54" s="294" t="s">
        <v>987</v>
      </c>
      <c r="MOU54" s="284">
        <v>100000000</v>
      </c>
      <c r="MOV54" s="285" t="s">
        <v>150</v>
      </c>
      <c r="MOW54" s="286" t="s">
        <v>933</v>
      </c>
      <c r="MOX54" s="286" t="s">
        <v>969</v>
      </c>
      <c r="MOY54" s="285" t="s">
        <v>966</v>
      </c>
      <c r="MOZ54" s="285" t="s">
        <v>988</v>
      </c>
      <c r="MPA54" s="294" t="s">
        <v>982</v>
      </c>
      <c r="MPB54" s="294" t="s">
        <v>987</v>
      </c>
      <c r="MPC54" s="284">
        <v>100000000</v>
      </c>
      <c r="MPD54" s="285" t="s">
        <v>150</v>
      </c>
      <c r="MPE54" s="286" t="s">
        <v>933</v>
      </c>
      <c r="MPF54" s="286" t="s">
        <v>969</v>
      </c>
      <c r="MPG54" s="285" t="s">
        <v>966</v>
      </c>
      <c r="MPH54" s="285" t="s">
        <v>988</v>
      </c>
      <c r="MPI54" s="294" t="s">
        <v>982</v>
      </c>
      <c r="MPJ54" s="294" t="s">
        <v>987</v>
      </c>
      <c r="MPK54" s="284">
        <v>100000000</v>
      </c>
      <c r="MPL54" s="285" t="s">
        <v>150</v>
      </c>
      <c r="MPM54" s="286" t="s">
        <v>933</v>
      </c>
      <c r="MPN54" s="286" t="s">
        <v>969</v>
      </c>
      <c r="MPO54" s="285" t="s">
        <v>966</v>
      </c>
      <c r="MPP54" s="285" t="s">
        <v>988</v>
      </c>
      <c r="MPQ54" s="294" t="s">
        <v>982</v>
      </c>
      <c r="MPR54" s="294" t="s">
        <v>987</v>
      </c>
      <c r="MPS54" s="284">
        <v>100000000</v>
      </c>
      <c r="MPT54" s="285" t="s">
        <v>150</v>
      </c>
      <c r="MPU54" s="286" t="s">
        <v>933</v>
      </c>
      <c r="MPV54" s="286" t="s">
        <v>969</v>
      </c>
      <c r="MPW54" s="285" t="s">
        <v>966</v>
      </c>
      <c r="MPX54" s="285" t="s">
        <v>988</v>
      </c>
      <c r="MPY54" s="294" t="s">
        <v>982</v>
      </c>
      <c r="MPZ54" s="294" t="s">
        <v>987</v>
      </c>
      <c r="MQA54" s="284">
        <v>100000000</v>
      </c>
      <c r="MQB54" s="285" t="s">
        <v>150</v>
      </c>
      <c r="MQC54" s="286" t="s">
        <v>933</v>
      </c>
      <c r="MQD54" s="286" t="s">
        <v>969</v>
      </c>
      <c r="MQE54" s="285" t="s">
        <v>966</v>
      </c>
      <c r="MQF54" s="285" t="s">
        <v>988</v>
      </c>
      <c r="MQG54" s="294" t="s">
        <v>982</v>
      </c>
      <c r="MQH54" s="294" t="s">
        <v>987</v>
      </c>
      <c r="MQI54" s="284">
        <v>100000000</v>
      </c>
      <c r="MQJ54" s="285" t="s">
        <v>150</v>
      </c>
      <c r="MQK54" s="286" t="s">
        <v>933</v>
      </c>
      <c r="MQL54" s="286" t="s">
        <v>969</v>
      </c>
      <c r="MQM54" s="285" t="s">
        <v>966</v>
      </c>
      <c r="MQN54" s="285" t="s">
        <v>988</v>
      </c>
      <c r="MQO54" s="294" t="s">
        <v>982</v>
      </c>
      <c r="MQP54" s="294" t="s">
        <v>987</v>
      </c>
      <c r="MQQ54" s="284">
        <v>100000000</v>
      </c>
      <c r="MQR54" s="285" t="s">
        <v>150</v>
      </c>
      <c r="MQS54" s="286" t="s">
        <v>933</v>
      </c>
      <c r="MQT54" s="286" t="s">
        <v>969</v>
      </c>
      <c r="MQU54" s="285" t="s">
        <v>966</v>
      </c>
      <c r="MQV54" s="285" t="s">
        <v>988</v>
      </c>
      <c r="MQW54" s="294" t="s">
        <v>982</v>
      </c>
      <c r="MQX54" s="294" t="s">
        <v>987</v>
      </c>
      <c r="MQY54" s="284">
        <v>100000000</v>
      </c>
      <c r="MQZ54" s="285" t="s">
        <v>150</v>
      </c>
      <c r="MRA54" s="286" t="s">
        <v>933</v>
      </c>
      <c r="MRB54" s="286" t="s">
        <v>969</v>
      </c>
      <c r="MRC54" s="285" t="s">
        <v>966</v>
      </c>
      <c r="MRD54" s="285" t="s">
        <v>988</v>
      </c>
      <c r="MRE54" s="294" t="s">
        <v>982</v>
      </c>
      <c r="MRF54" s="294" t="s">
        <v>987</v>
      </c>
      <c r="MRG54" s="284">
        <v>100000000</v>
      </c>
      <c r="MRH54" s="285" t="s">
        <v>150</v>
      </c>
      <c r="MRI54" s="286" t="s">
        <v>933</v>
      </c>
      <c r="MRJ54" s="286" t="s">
        <v>969</v>
      </c>
      <c r="MRK54" s="285" t="s">
        <v>966</v>
      </c>
      <c r="MRL54" s="285" t="s">
        <v>988</v>
      </c>
      <c r="MRM54" s="294" t="s">
        <v>982</v>
      </c>
      <c r="MRN54" s="294" t="s">
        <v>987</v>
      </c>
      <c r="MRO54" s="284">
        <v>100000000</v>
      </c>
      <c r="MRP54" s="285" t="s">
        <v>150</v>
      </c>
      <c r="MRQ54" s="286" t="s">
        <v>933</v>
      </c>
      <c r="MRR54" s="286" t="s">
        <v>969</v>
      </c>
      <c r="MRS54" s="285" t="s">
        <v>966</v>
      </c>
      <c r="MRT54" s="285" t="s">
        <v>988</v>
      </c>
      <c r="MRU54" s="294" t="s">
        <v>982</v>
      </c>
      <c r="MRV54" s="294" t="s">
        <v>987</v>
      </c>
      <c r="MRW54" s="284">
        <v>100000000</v>
      </c>
      <c r="MRX54" s="285" t="s">
        <v>150</v>
      </c>
      <c r="MRY54" s="286" t="s">
        <v>933</v>
      </c>
      <c r="MRZ54" s="286" t="s">
        <v>969</v>
      </c>
      <c r="MSA54" s="285" t="s">
        <v>966</v>
      </c>
      <c r="MSB54" s="285" t="s">
        <v>988</v>
      </c>
      <c r="MSC54" s="294" t="s">
        <v>982</v>
      </c>
      <c r="MSD54" s="294" t="s">
        <v>987</v>
      </c>
      <c r="MSE54" s="284">
        <v>100000000</v>
      </c>
      <c r="MSF54" s="285" t="s">
        <v>150</v>
      </c>
      <c r="MSG54" s="286" t="s">
        <v>933</v>
      </c>
      <c r="MSH54" s="286" t="s">
        <v>969</v>
      </c>
      <c r="MSI54" s="285" t="s">
        <v>966</v>
      </c>
      <c r="MSJ54" s="285" t="s">
        <v>988</v>
      </c>
      <c r="MSK54" s="294" t="s">
        <v>982</v>
      </c>
      <c r="MSL54" s="294" t="s">
        <v>987</v>
      </c>
      <c r="MSM54" s="284">
        <v>100000000</v>
      </c>
      <c r="MSN54" s="285" t="s">
        <v>150</v>
      </c>
      <c r="MSO54" s="286" t="s">
        <v>933</v>
      </c>
      <c r="MSP54" s="286" t="s">
        <v>969</v>
      </c>
      <c r="MSQ54" s="285" t="s">
        <v>966</v>
      </c>
      <c r="MSR54" s="285" t="s">
        <v>988</v>
      </c>
      <c r="MSS54" s="294" t="s">
        <v>982</v>
      </c>
      <c r="MST54" s="294" t="s">
        <v>987</v>
      </c>
      <c r="MSU54" s="284">
        <v>100000000</v>
      </c>
      <c r="MSV54" s="285" t="s">
        <v>150</v>
      </c>
      <c r="MSW54" s="286" t="s">
        <v>933</v>
      </c>
      <c r="MSX54" s="286" t="s">
        <v>969</v>
      </c>
      <c r="MSY54" s="285" t="s">
        <v>966</v>
      </c>
      <c r="MSZ54" s="285" t="s">
        <v>988</v>
      </c>
      <c r="MTA54" s="294" t="s">
        <v>982</v>
      </c>
      <c r="MTB54" s="294" t="s">
        <v>987</v>
      </c>
      <c r="MTC54" s="284">
        <v>100000000</v>
      </c>
      <c r="MTD54" s="285" t="s">
        <v>150</v>
      </c>
      <c r="MTE54" s="286" t="s">
        <v>933</v>
      </c>
      <c r="MTF54" s="286" t="s">
        <v>969</v>
      </c>
      <c r="MTG54" s="285" t="s">
        <v>966</v>
      </c>
      <c r="MTH54" s="285" t="s">
        <v>988</v>
      </c>
      <c r="MTI54" s="294" t="s">
        <v>982</v>
      </c>
      <c r="MTJ54" s="294" t="s">
        <v>987</v>
      </c>
      <c r="MTK54" s="284">
        <v>100000000</v>
      </c>
      <c r="MTL54" s="285" t="s">
        <v>150</v>
      </c>
      <c r="MTM54" s="286" t="s">
        <v>933</v>
      </c>
      <c r="MTN54" s="286" t="s">
        <v>969</v>
      </c>
      <c r="MTO54" s="285" t="s">
        <v>966</v>
      </c>
      <c r="MTP54" s="285" t="s">
        <v>988</v>
      </c>
      <c r="MTQ54" s="294" t="s">
        <v>982</v>
      </c>
      <c r="MTR54" s="294" t="s">
        <v>987</v>
      </c>
      <c r="MTS54" s="284">
        <v>100000000</v>
      </c>
      <c r="MTT54" s="285" t="s">
        <v>150</v>
      </c>
      <c r="MTU54" s="286" t="s">
        <v>933</v>
      </c>
      <c r="MTV54" s="286" t="s">
        <v>969</v>
      </c>
      <c r="MTW54" s="285" t="s">
        <v>966</v>
      </c>
      <c r="MTX54" s="285" t="s">
        <v>988</v>
      </c>
      <c r="MTY54" s="294" t="s">
        <v>982</v>
      </c>
      <c r="MTZ54" s="294" t="s">
        <v>987</v>
      </c>
      <c r="MUA54" s="284">
        <v>100000000</v>
      </c>
      <c r="MUB54" s="285" t="s">
        <v>150</v>
      </c>
      <c r="MUC54" s="286" t="s">
        <v>933</v>
      </c>
      <c r="MUD54" s="286" t="s">
        <v>969</v>
      </c>
      <c r="MUE54" s="285" t="s">
        <v>966</v>
      </c>
      <c r="MUF54" s="285" t="s">
        <v>988</v>
      </c>
      <c r="MUG54" s="294" t="s">
        <v>982</v>
      </c>
      <c r="MUH54" s="294" t="s">
        <v>987</v>
      </c>
      <c r="MUI54" s="284">
        <v>100000000</v>
      </c>
      <c r="MUJ54" s="285" t="s">
        <v>150</v>
      </c>
      <c r="MUK54" s="286" t="s">
        <v>933</v>
      </c>
      <c r="MUL54" s="286" t="s">
        <v>969</v>
      </c>
      <c r="MUM54" s="285" t="s">
        <v>966</v>
      </c>
      <c r="MUN54" s="285" t="s">
        <v>988</v>
      </c>
      <c r="MUO54" s="294" t="s">
        <v>982</v>
      </c>
      <c r="MUP54" s="294" t="s">
        <v>987</v>
      </c>
      <c r="MUQ54" s="284">
        <v>100000000</v>
      </c>
      <c r="MUR54" s="285" t="s">
        <v>150</v>
      </c>
      <c r="MUS54" s="286" t="s">
        <v>933</v>
      </c>
      <c r="MUT54" s="286" t="s">
        <v>969</v>
      </c>
      <c r="MUU54" s="285" t="s">
        <v>966</v>
      </c>
      <c r="MUV54" s="285" t="s">
        <v>988</v>
      </c>
      <c r="MUW54" s="294" t="s">
        <v>982</v>
      </c>
      <c r="MUX54" s="294" t="s">
        <v>987</v>
      </c>
      <c r="MUY54" s="284">
        <v>100000000</v>
      </c>
      <c r="MUZ54" s="285" t="s">
        <v>150</v>
      </c>
      <c r="MVA54" s="286" t="s">
        <v>933</v>
      </c>
      <c r="MVB54" s="286" t="s">
        <v>969</v>
      </c>
      <c r="MVC54" s="285" t="s">
        <v>966</v>
      </c>
      <c r="MVD54" s="285" t="s">
        <v>988</v>
      </c>
      <c r="MVE54" s="294" t="s">
        <v>982</v>
      </c>
      <c r="MVF54" s="294" t="s">
        <v>987</v>
      </c>
      <c r="MVG54" s="284">
        <v>100000000</v>
      </c>
      <c r="MVH54" s="285" t="s">
        <v>150</v>
      </c>
      <c r="MVI54" s="286" t="s">
        <v>933</v>
      </c>
      <c r="MVJ54" s="286" t="s">
        <v>969</v>
      </c>
      <c r="MVK54" s="285" t="s">
        <v>966</v>
      </c>
      <c r="MVL54" s="285" t="s">
        <v>988</v>
      </c>
      <c r="MVM54" s="294" t="s">
        <v>982</v>
      </c>
      <c r="MVN54" s="294" t="s">
        <v>987</v>
      </c>
      <c r="MVO54" s="284">
        <v>100000000</v>
      </c>
      <c r="MVP54" s="285" t="s">
        <v>150</v>
      </c>
      <c r="MVQ54" s="286" t="s">
        <v>933</v>
      </c>
      <c r="MVR54" s="286" t="s">
        <v>969</v>
      </c>
      <c r="MVS54" s="285" t="s">
        <v>966</v>
      </c>
      <c r="MVT54" s="285" t="s">
        <v>988</v>
      </c>
      <c r="MVU54" s="294" t="s">
        <v>982</v>
      </c>
      <c r="MVV54" s="294" t="s">
        <v>987</v>
      </c>
      <c r="MVW54" s="284">
        <v>100000000</v>
      </c>
      <c r="MVX54" s="285" t="s">
        <v>150</v>
      </c>
      <c r="MVY54" s="286" t="s">
        <v>933</v>
      </c>
      <c r="MVZ54" s="286" t="s">
        <v>969</v>
      </c>
      <c r="MWA54" s="285" t="s">
        <v>966</v>
      </c>
      <c r="MWB54" s="285" t="s">
        <v>988</v>
      </c>
      <c r="MWC54" s="294" t="s">
        <v>982</v>
      </c>
      <c r="MWD54" s="294" t="s">
        <v>987</v>
      </c>
      <c r="MWE54" s="284">
        <v>100000000</v>
      </c>
      <c r="MWF54" s="285" t="s">
        <v>150</v>
      </c>
      <c r="MWG54" s="286" t="s">
        <v>933</v>
      </c>
      <c r="MWH54" s="286" t="s">
        <v>969</v>
      </c>
      <c r="MWI54" s="285" t="s">
        <v>966</v>
      </c>
      <c r="MWJ54" s="285" t="s">
        <v>988</v>
      </c>
      <c r="MWK54" s="294" t="s">
        <v>982</v>
      </c>
      <c r="MWL54" s="294" t="s">
        <v>987</v>
      </c>
      <c r="MWM54" s="284">
        <v>100000000</v>
      </c>
      <c r="MWN54" s="285" t="s">
        <v>150</v>
      </c>
      <c r="MWO54" s="286" t="s">
        <v>933</v>
      </c>
      <c r="MWP54" s="286" t="s">
        <v>969</v>
      </c>
      <c r="MWQ54" s="285" t="s">
        <v>966</v>
      </c>
      <c r="MWR54" s="285" t="s">
        <v>988</v>
      </c>
      <c r="MWS54" s="294" t="s">
        <v>982</v>
      </c>
      <c r="MWT54" s="294" t="s">
        <v>987</v>
      </c>
      <c r="MWU54" s="284">
        <v>100000000</v>
      </c>
      <c r="MWV54" s="285" t="s">
        <v>150</v>
      </c>
      <c r="MWW54" s="286" t="s">
        <v>933</v>
      </c>
      <c r="MWX54" s="286" t="s">
        <v>969</v>
      </c>
      <c r="MWY54" s="285" t="s">
        <v>966</v>
      </c>
      <c r="MWZ54" s="285" t="s">
        <v>988</v>
      </c>
      <c r="MXA54" s="294" t="s">
        <v>982</v>
      </c>
      <c r="MXB54" s="294" t="s">
        <v>987</v>
      </c>
      <c r="MXC54" s="284">
        <v>100000000</v>
      </c>
      <c r="MXD54" s="285" t="s">
        <v>150</v>
      </c>
      <c r="MXE54" s="286" t="s">
        <v>933</v>
      </c>
      <c r="MXF54" s="286" t="s">
        <v>969</v>
      </c>
      <c r="MXG54" s="285" t="s">
        <v>966</v>
      </c>
      <c r="MXH54" s="285" t="s">
        <v>988</v>
      </c>
      <c r="MXI54" s="294" t="s">
        <v>982</v>
      </c>
      <c r="MXJ54" s="294" t="s">
        <v>987</v>
      </c>
      <c r="MXK54" s="284">
        <v>100000000</v>
      </c>
      <c r="MXL54" s="285" t="s">
        <v>150</v>
      </c>
      <c r="MXM54" s="286" t="s">
        <v>933</v>
      </c>
      <c r="MXN54" s="286" t="s">
        <v>969</v>
      </c>
      <c r="MXO54" s="285" t="s">
        <v>966</v>
      </c>
      <c r="MXP54" s="285" t="s">
        <v>988</v>
      </c>
      <c r="MXQ54" s="294" t="s">
        <v>982</v>
      </c>
      <c r="MXR54" s="294" t="s">
        <v>987</v>
      </c>
      <c r="MXS54" s="284">
        <v>100000000</v>
      </c>
      <c r="MXT54" s="285" t="s">
        <v>150</v>
      </c>
      <c r="MXU54" s="286" t="s">
        <v>933</v>
      </c>
      <c r="MXV54" s="286" t="s">
        <v>969</v>
      </c>
      <c r="MXW54" s="285" t="s">
        <v>966</v>
      </c>
      <c r="MXX54" s="285" t="s">
        <v>988</v>
      </c>
      <c r="MXY54" s="294" t="s">
        <v>982</v>
      </c>
      <c r="MXZ54" s="294" t="s">
        <v>987</v>
      </c>
      <c r="MYA54" s="284">
        <v>100000000</v>
      </c>
      <c r="MYB54" s="285" t="s">
        <v>150</v>
      </c>
      <c r="MYC54" s="286" t="s">
        <v>933</v>
      </c>
      <c r="MYD54" s="286" t="s">
        <v>969</v>
      </c>
      <c r="MYE54" s="285" t="s">
        <v>966</v>
      </c>
      <c r="MYF54" s="285" t="s">
        <v>988</v>
      </c>
      <c r="MYG54" s="294" t="s">
        <v>982</v>
      </c>
      <c r="MYH54" s="294" t="s">
        <v>987</v>
      </c>
      <c r="MYI54" s="284">
        <v>100000000</v>
      </c>
      <c r="MYJ54" s="285" t="s">
        <v>150</v>
      </c>
      <c r="MYK54" s="286" t="s">
        <v>933</v>
      </c>
      <c r="MYL54" s="286" t="s">
        <v>969</v>
      </c>
      <c r="MYM54" s="285" t="s">
        <v>966</v>
      </c>
      <c r="MYN54" s="285" t="s">
        <v>988</v>
      </c>
      <c r="MYO54" s="294" t="s">
        <v>982</v>
      </c>
      <c r="MYP54" s="294" t="s">
        <v>987</v>
      </c>
      <c r="MYQ54" s="284">
        <v>100000000</v>
      </c>
      <c r="MYR54" s="285" t="s">
        <v>150</v>
      </c>
      <c r="MYS54" s="286" t="s">
        <v>933</v>
      </c>
      <c r="MYT54" s="286" t="s">
        <v>969</v>
      </c>
      <c r="MYU54" s="285" t="s">
        <v>966</v>
      </c>
      <c r="MYV54" s="285" t="s">
        <v>988</v>
      </c>
      <c r="MYW54" s="294" t="s">
        <v>982</v>
      </c>
      <c r="MYX54" s="294" t="s">
        <v>987</v>
      </c>
      <c r="MYY54" s="284">
        <v>100000000</v>
      </c>
      <c r="MYZ54" s="285" t="s">
        <v>150</v>
      </c>
      <c r="MZA54" s="286" t="s">
        <v>933</v>
      </c>
      <c r="MZB54" s="286" t="s">
        <v>969</v>
      </c>
      <c r="MZC54" s="285" t="s">
        <v>966</v>
      </c>
      <c r="MZD54" s="285" t="s">
        <v>988</v>
      </c>
      <c r="MZE54" s="294" t="s">
        <v>982</v>
      </c>
      <c r="MZF54" s="294" t="s">
        <v>987</v>
      </c>
      <c r="MZG54" s="284">
        <v>100000000</v>
      </c>
      <c r="MZH54" s="285" t="s">
        <v>150</v>
      </c>
      <c r="MZI54" s="286" t="s">
        <v>933</v>
      </c>
      <c r="MZJ54" s="286" t="s">
        <v>969</v>
      </c>
      <c r="MZK54" s="285" t="s">
        <v>966</v>
      </c>
      <c r="MZL54" s="285" t="s">
        <v>988</v>
      </c>
      <c r="MZM54" s="294" t="s">
        <v>982</v>
      </c>
      <c r="MZN54" s="294" t="s">
        <v>987</v>
      </c>
      <c r="MZO54" s="284">
        <v>100000000</v>
      </c>
      <c r="MZP54" s="285" t="s">
        <v>150</v>
      </c>
      <c r="MZQ54" s="286" t="s">
        <v>933</v>
      </c>
      <c r="MZR54" s="286" t="s">
        <v>969</v>
      </c>
      <c r="MZS54" s="285" t="s">
        <v>966</v>
      </c>
      <c r="MZT54" s="285" t="s">
        <v>988</v>
      </c>
      <c r="MZU54" s="294" t="s">
        <v>982</v>
      </c>
      <c r="MZV54" s="294" t="s">
        <v>987</v>
      </c>
      <c r="MZW54" s="284">
        <v>100000000</v>
      </c>
      <c r="MZX54" s="285" t="s">
        <v>150</v>
      </c>
      <c r="MZY54" s="286" t="s">
        <v>933</v>
      </c>
      <c r="MZZ54" s="286" t="s">
        <v>969</v>
      </c>
      <c r="NAA54" s="285" t="s">
        <v>966</v>
      </c>
      <c r="NAB54" s="285" t="s">
        <v>988</v>
      </c>
      <c r="NAC54" s="294" t="s">
        <v>982</v>
      </c>
      <c r="NAD54" s="294" t="s">
        <v>987</v>
      </c>
      <c r="NAE54" s="284">
        <v>100000000</v>
      </c>
      <c r="NAF54" s="285" t="s">
        <v>150</v>
      </c>
      <c r="NAG54" s="286" t="s">
        <v>933</v>
      </c>
      <c r="NAH54" s="286" t="s">
        <v>969</v>
      </c>
      <c r="NAI54" s="285" t="s">
        <v>966</v>
      </c>
      <c r="NAJ54" s="285" t="s">
        <v>988</v>
      </c>
      <c r="NAK54" s="294" t="s">
        <v>982</v>
      </c>
      <c r="NAL54" s="294" t="s">
        <v>987</v>
      </c>
      <c r="NAM54" s="284">
        <v>100000000</v>
      </c>
      <c r="NAN54" s="285" t="s">
        <v>150</v>
      </c>
      <c r="NAO54" s="286" t="s">
        <v>933</v>
      </c>
      <c r="NAP54" s="286" t="s">
        <v>969</v>
      </c>
      <c r="NAQ54" s="285" t="s">
        <v>966</v>
      </c>
      <c r="NAR54" s="285" t="s">
        <v>988</v>
      </c>
      <c r="NAS54" s="294" t="s">
        <v>982</v>
      </c>
      <c r="NAT54" s="294" t="s">
        <v>987</v>
      </c>
      <c r="NAU54" s="284">
        <v>100000000</v>
      </c>
      <c r="NAV54" s="285" t="s">
        <v>150</v>
      </c>
      <c r="NAW54" s="286" t="s">
        <v>933</v>
      </c>
      <c r="NAX54" s="286" t="s">
        <v>969</v>
      </c>
      <c r="NAY54" s="285" t="s">
        <v>966</v>
      </c>
      <c r="NAZ54" s="285" t="s">
        <v>988</v>
      </c>
      <c r="NBA54" s="294" t="s">
        <v>982</v>
      </c>
      <c r="NBB54" s="294" t="s">
        <v>987</v>
      </c>
      <c r="NBC54" s="284">
        <v>100000000</v>
      </c>
      <c r="NBD54" s="285" t="s">
        <v>150</v>
      </c>
      <c r="NBE54" s="286" t="s">
        <v>933</v>
      </c>
      <c r="NBF54" s="286" t="s">
        <v>969</v>
      </c>
      <c r="NBG54" s="285" t="s">
        <v>966</v>
      </c>
      <c r="NBH54" s="285" t="s">
        <v>988</v>
      </c>
      <c r="NBI54" s="294" t="s">
        <v>982</v>
      </c>
      <c r="NBJ54" s="294" t="s">
        <v>987</v>
      </c>
      <c r="NBK54" s="284">
        <v>100000000</v>
      </c>
      <c r="NBL54" s="285" t="s">
        <v>150</v>
      </c>
      <c r="NBM54" s="286" t="s">
        <v>933</v>
      </c>
      <c r="NBN54" s="286" t="s">
        <v>969</v>
      </c>
      <c r="NBO54" s="285" t="s">
        <v>966</v>
      </c>
      <c r="NBP54" s="285" t="s">
        <v>988</v>
      </c>
      <c r="NBQ54" s="294" t="s">
        <v>982</v>
      </c>
      <c r="NBR54" s="294" t="s">
        <v>987</v>
      </c>
      <c r="NBS54" s="284">
        <v>100000000</v>
      </c>
      <c r="NBT54" s="285" t="s">
        <v>150</v>
      </c>
      <c r="NBU54" s="286" t="s">
        <v>933</v>
      </c>
      <c r="NBV54" s="286" t="s">
        <v>969</v>
      </c>
      <c r="NBW54" s="285" t="s">
        <v>966</v>
      </c>
      <c r="NBX54" s="285" t="s">
        <v>988</v>
      </c>
      <c r="NBY54" s="294" t="s">
        <v>982</v>
      </c>
      <c r="NBZ54" s="294" t="s">
        <v>987</v>
      </c>
      <c r="NCA54" s="284">
        <v>100000000</v>
      </c>
      <c r="NCB54" s="285" t="s">
        <v>150</v>
      </c>
      <c r="NCC54" s="286" t="s">
        <v>933</v>
      </c>
      <c r="NCD54" s="286" t="s">
        <v>969</v>
      </c>
      <c r="NCE54" s="285" t="s">
        <v>966</v>
      </c>
      <c r="NCF54" s="285" t="s">
        <v>988</v>
      </c>
      <c r="NCG54" s="294" t="s">
        <v>982</v>
      </c>
      <c r="NCH54" s="294" t="s">
        <v>987</v>
      </c>
      <c r="NCI54" s="284">
        <v>100000000</v>
      </c>
      <c r="NCJ54" s="285" t="s">
        <v>150</v>
      </c>
      <c r="NCK54" s="286" t="s">
        <v>933</v>
      </c>
      <c r="NCL54" s="286" t="s">
        <v>969</v>
      </c>
      <c r="NCM54" s="285" t="s">
        <v>966</v>
      </c>
      <c r="NCN54" s="285" t="s">
        <v>988</v>
      </c>
      <c r="NCO54" s="294" t="s">
        <v>982</v>
      </c>
      <c r="NCP54" s="294" t="s">
        <v>987</v>
      </c>
      <c r="NCQ54" s="284">
        <v>100000000</v>
      </c>
      <c r="NCR54" s="285" t="s">
        <v>150</v>
      </c>
      <c r="NCS54" s="286" t="s">
        <v>933</v>
      </c>
      <c r="NCT54" s="286" t="s">
        <v>969</v>
      </c>
      <c r="NCU54" s="285" t="s">
        <v>966</v>
      </c>
      <c r="NCV54" s="285" t="s">
        <v>988</v>
      </c>
      <c r="NCW54" s="294" t="s">
        <v>982</v>
      </c>
      <c r="NCX54" s="294" t="s">
        <v>987</v>
      </c>
      <c r="NCY54" s="284">
        <v>100000000</v>
      </c>
      <c r="NCZ54" s="285" t="s">
        <v>150</v>
      </c>
      <c r="NDA54" s="286" t="s">
        <v>933</v>
      </c>
      <c r="NDB54" s="286" t="s">
        <v>969</v>
      </c>
      <c r="NDC54" s="285" t="s">
        <v>966</v>
      </c>
      <c r="NDD54" s="285" t="s">
        <v>988</v>
      </c>
      <c r="NDE54" s="294" t="s">
        <v>982</v>
      </c>
      <c r="NDF54" s="294" t="s">
        <v>987</v>
      </c>
      <c r="NDG54" s="284">
        <v>100000000</v>
      </c>
      <c r="NDH54" s="285" t="s">
        <v>150</v>
      </c>
      <c r="NDI54" s="286" t="s">
        <v>933</v>
      </c>
      <c r="NDJ54" s="286" t="s">
        <v>969</v>
      </c>
      <c r="NDK54" s="285" t="s">
        <v>966</v>
      </c>
      <c r="NDL54" s="285" t="s">
        <v>988</v>
      </c>
      <c r="NDM54" s="294" t="s">
        <v>982</v>
      </c>
      <c r="NDN54" s="294" t="s">
        <v>987</v>
      </c>
      <c r="NDO54" s="284">
        <v>100000000</v>
      </c>
      <c r="NDP54" s="285" t="s">
        <v>150</v>
      </c>
      <c r="NDQ54" s="286" t="s">
        <v>933</v>
      </c>
      <c r="NDR54" s="286" t="s">
        <v>969</v>
      </c>
      <c r="NDS54" s="285" t="s">
        <v>966</v>
      </c>
      <c r="NDT54" s="285" t="s">
        <v>988</v>
      </c>
      <c r="NDU54" s="294" t="s">
        <v>982</v>
      </c>
      <c r="NDV54" s="294" t="s">
        <v>987</v>
      </c>
      <c r="NDW54" s="284">
        <v>100000000</v>
      </c>
      <c r="NDX54" s="285" t="s">
        <v>150</v>
      </c>
      <c r="NDY54" s="286" t="s">
        <v>933</v>
      </c>
      <c r="NDZ54" s="286" t="s">
        <v>969</v>
      </c>
      <c r="NEA54" s="285" t="s">
        <v>966</v>
      </c>
      <c r="NEB54" s="285" t="s">
        <v>988</v>
      </c>
      <c r="NEC54" s="294" t="s">
        <v>982</v>
      </c>
      <c r="NED54" s="294" t="s">
        <v>987</v>
      </c>
      <c r="NEE54" s="284">
        <v>100000000</v>
      </c>
      <c r="NEF54" s="285" t="s">
        <v>150</v>
      </c>
      <c r="NEG54" s="286" t="s">
        <v>933</v>
      </c>
      <c r="NEH54" s="286" t="s">
        <v>969</v>
      </c>
      <c r="NEI54" s="285" t="s">
        <v>966</v>
      </c>
      <c r="NEJ54" s="285" t="s">
        <v>988</v>
      </c>
      <c r="NEK54" s="294" t="s">
        <v>982</v>
      </c>
      <c r="NEL54" s="294" t="s">
        <v>987</v>
      </c>
      <c r="NEM54" s="284">
        <v>100000000</v>
      </c>
      <c r="NEN54" s="285" t="s">
        <v>150</v>
      </c>
      <c r="NEO54" s="286" t="s">
        <v>933</v>
      </c>
      <c r="NEP54" s="286" t="s">
        <v>969</v>
      </c>
      <c r="NEQ54" s="285" t="s">
        <v>966</v>
      </c>
      <c r="NER54" s="285" t="s">
        <v>988</v>
      </c>
      <c r="NES54" s="294" t="s">
        <v>982</v>
      </c>
      <c r="NET54" s="294" t="s">
        <v>987</v>
      </c>
      <c r="NEU54" s="284">
        <v>100000000</v>
      </c>
      <c r="NEV54" s="285" t="s">
        <v>150</v>
      </c>
      <c r="NEW54" s="286" t="s">
        <v>933</v>
      </c>
      <c r="NEX54" s="286" t="s">
        <v>969</v>
      </c>
      <c r="NEY54" s="285" t="s">
        <v>966</v>
      </c>
      <c r="NEZ54" s="285" t="s">
        <v>988</v>
      </c>
      <c r="NFA54" s="294" t="s">
        <v>982</v>
      </c>
      <c r="NFB54" s="294" t="s">
        <v>987</v>
      </c>
      <c r="NFC54" s="284">
        <v>100000000</v>
      </c>
      <c r="NFD54" s="285" t="s">
        <v>150</v>
      </c>
      <c r="NFE54" s="286" t="s">
        <v>933</v>
      </c>
      <c r="NFF54" s="286" t="s">
        <v>969</v>
      </c>
      <c r="NFG54" s="285" t="s">
        <v>966</v>
      </c>
      <c r="NFH54" s="285" t="s">
        <v>988</v>
      </c>
      <c r="NFI54" s="294" t="s">
        <v>982</v>
      </c>
      <c r="NFJ54" s="294" t="s">
        <v>987</v>
      </c>
      <c r="NFK54" s="284">
        <v>100000000</v>
      </c>
      <c r="NFL54" s="285" t="s">
        <v>150</v>
      </c>
      <c r="NFM54" s="286" t="s">
        <v>933</v>
      </c>
      <c r="NFN54" s="286" t="s">
        <v>969</v>
      </c>
      <c r="NFO54" s="285" t="s">
        <v>966</v>
      </c>
      <c r="NFP54" s="285" t="s">
        <v>988</v>
      </c>
      <c r="NFQ54" s="294" t="s">
        <v>982</v>
      </c>
      <c r="NFR54" s="294" t="s">
        <v>987</v>
      </c>
      <c r="NFS54" s="284">
        <v>100000000</v>
      </c>
      <c r="NFT54" s="285" t="s">
        <v>150</v>
      </c>
      <c r="NFU54" s="286" t="s">
        <v>933</v>
      </c>
      <c r="NFV54" s="286" t="s">
        <v>969</v>
      </c>
      <c r="NFW54" s="285" t="s">
        <v>966</v>
      </c>
      <c r="NFX54" s="285" t="s">
        <v>988</v>
      </c>
      <c r="NFY54" s="294" t="s">
        <v>982</v>
      </c>
      <c r="NFZ54" s="294" t="s">
        <v>987</v>
      </c>
      <c r="NGA54" s="284">
        <v>100000000</v>
      </c>
      <c r="NGB54" s="285" t="s">
        <v>150</v>
      </c>
      <c r="NGC54" s="286" t="s">
        <v>933</v>
      </c>
      <c r="NGD54" s="286" t="s">
        <v>969</v>
      </c>
      <c r="NGE54" s="285" t="s">
        <v>966</v>
      </c>
      <c r="NGF54" s="285" t="s">
        <v>988</v>
      </c>
      <c r="NGG54" s="294" t="s">
        <v>982</v>
      </c>
      <c r="NGH54" s="294" t="s">
        <v>987</v>
      </c>
      <c r="NGI54" s="284">
        <v>100000000</v>
      </c>
      <c r="NGJ54" s="285" t="s">
        <v>150</v>
      </c>
      <c r="NGK54" s="286" t="s">
        <v>933</v>
      </c>
      <c r="NGL54" s="286" t="s">
        <v>969</v>
      </c>
      <c r="NGM54" s="285" t="s">
        <v>966</v>
      </c>
      <c r="NGN54" s="285" t="s">
        <v>988</v>
      </c>
      <c r="NGO54" s="294" t="s">
        <v>982</v>
      </c>
      <c r="NGP54" s="294" t="s">
        <v>987</v>
      </c>
      <c r="NGQ54" s="284">
        <v>100000000</v>
      </c>
      <c r="NGR54" s="285" t="s">
        <v>150</v>
      </c>
      <c r="NGS54" s="286" t="s">
        <v>933</v>
      </c>
      <c r="NGT54" s="286" t="s">
        <v>969</v>
      </c>
      <c r="NGU54" s="285" t="s">
        <v>966</v>
      </c>
      <c r="NGV54" s="285" t="s">
        <v>988</v>
      </c>
      <c r="NGW54" s="294" t="s">
        <v>982</v>
      </c>
      <c r="NGX54" s="294" t="s">
        <v>987</v>
      </c>
      <c r="NGY54" s="284">
        <v>100000000</v>
      </c>
      <c r="NGZ54" s="285" t="s">
        <v>150</v>
      </c>
      <c r="NHA54" s="286" t="s">
        <v>933</v>
      </c>
      <c r="NHB54" s="286" t="s">
        <v>969</v>
      </c>
      <c r="NHC54" s="285" t="s">
        <v>966</v>
      </c>
      <c r="NHD54" s="285" t="s">
        <v>988</v>
      </c>
      <c r="NHE54" s="294" t="s">
        <v>982</v>
      </c>
      <c r="NHF54" s="294" t="s">
        <v>987</v>
      </c>
      <c r="NHG54" s="284">
        <v>100000000</v>
      </c>
      <c r="NHH54" s="285" t="s">
        <v>150</v>
      </c>
      <c r="NHI54" s="286" t="s">
        <v>933</v>
      </c>
      <c r="NHJ54" s="286" t="s">
        <v>969</v>
      </c>
      <c r="NHK54" s="285" t="s">
        <v>966</v>
      </c>
      <c r="NHL54" s="285" t="s">
        <v>988</v>
      </c>
      <c r="NHM54" s="294" t="s">
        <v>982</v>
      </c>
      <c r="NHN54" s="294" t="s">
        <v>987</v>
      </c>
      <c r="NHO54" s="284">
        <v>100000000</v>
      </c>
      <c r="NHP54" s="285" t="s">
        <v>150</v>
      </c>
      <c r="NHQ54" s="286" t="s">
        <v>933</v>
      </c>
      <c r="NHR54" s="286" t="s">
        <v>969</v>
      </c>
      <c r="NHS54" s="285" t="s">
        <v>966</v>
      </c>
      <c r="NHT54" s="285" t="s">
        <v>988</v>
      </c>
      <c r="NHU54" s="294" t="s">
        <v>982</v>
      </c>
      <c r="NHV54" s="294" t="s">
        <v>987</v>
      </c>
      <c r="NHW54" s="284">
        <v>100000000</v>
      </c>
      <c r="NHX54" s="285" t="s">
        <v>150</v>
      </c>
      <c r="NHY54" s="286" t="s">
        <v>933</v>
      </c>
      <c r="NHZ54" s="286" t="s">
        <v>969</v>
      </c>
      <c r="NIA54" s="285" t="s">
        <v>966</v>
      </c>
      <c r="NIB54" s="285" t="s">
        <v>988</v>
      </c>
      <c r="NIC54" s="294" t="s">
        <v>982</v>
      </c>
      <c r="NID54" s="294" t="s">
        <v>987</v>
      </c>
      <c r="NIE54" s="284">
        <v>100000000</v>
      </c>
      <c r="NIF54" s="285" t="s">
        <v>150</v>
      </c>
      <c r="NIG54" s="286" t="s">
        <v>933</v>
      </c>
      <c r="NIH54" s="286" t="s">
        <v>969</v>
      </c>
      <c r="NII54" s="285" t="s">
        <v>966</v>
      </c>
      <c r="NIJ54" s="285" t="s">
        <v>988</v>
      </c>
      <c r="NIK54" s="294" t="s">
        <v>982</v>
      </c>
      <c r="NIL54" s="294" t="s">
        <v>987</v>
      </c>
      <c r="NIM54" s="284">
        <v>100000000</v>
      </c>
      <c r="NIN54" s="285" t="s">
        <v>150</v>
      </c>
      <c r="NIO54" s="286" t="s">
        <v>933</v>
      </c>
      <c r="NIP54" s="286" t="s">
        <v>969</v>
      </c>
      <c r="NIQ54" s="285" t="s">
        <v>966</v>
      </c>
      <c r="NIR54" s="285" t="s">
        <v>988</v>
      </c>
      <c r="NIS54" s="294" t="s">
        <v>982</v>
      </c>
      <c r="NIT54" s="294" t="s">
        <v>987</v>
      </c>
      <c r="NIU54" s="284">
        <v>100000000</v>
      </c>
      <c r="NIV54" s="285" t="s">
        <v>150</v>
      </c>
      <c r="NIW54" s="286" t="s">
        <v>933</v>
      </c>
      <c r="NIX54" s="286" t="s">
        <v>969</v>
      </c>
      <c r="NIY54" s="285" t="s">
        <v>966</v>
      </c>
      <c r="NIZ54" s="285" t="s">
        <v>988</v>
      </c>
      <c r="NJA54" s="294" t="s">
        <v>982</v>
      </c>
      <c r="NJB54" s="294" t="s">
        <v>987</v>
      </c>
      <c r="NJC54" s="284">
        <v>100000000</v>
      </c>
      <c r="NJD54" s="285" t="s">
        <v>150</v>
      </c>
      <c r="NJE54" s="286" t="s">
        <v>933</v>
      </c>
      <c r="NJF54" s="286" t="s">
        <v>969</v>
      </c>
      <c r="NJG54" s="285" t="s">
        <v>966</v>
      </c>
      <c r="NJH54" s="285" t="s">
        <v>988</v>
      </c>
      <c r="NJI54" s="294" t="s">
        <v>982</v>
      </c>
      <c r="NJJ54" s="294" t="s">
        <v>987</v>
      </c>
      <c r="NJK54" s="284">
        <v>100000000</v>
      </c>
      <c r="NJL54" s="285" t="s">
        <v>150</v>
      </c>
      <c r="NJM54" s="286" t="s">
        <v>933</v>
      </c>
      <c r="NJN54" s="286" t="s">
        <v>969</v>
      </c>
      <c r="NJO54" s="285" t="s">
        <v>966</v>
      </c>
      <c r="NJP54" s="285" t="s">
        <v>988</v>
      </c>
      <c r="NJQ54" s="294" t="s">
        <v>982</v>
      </c>
      <c r="NJR54" s="294" t="s">
        <v>987</v>
      </c>
      <c r="NJS54" s="284">
        <v>100000000</v>
      </c>
      <c r="NJT54" s="285" t="s">
        <v>150</v>
      </c>
      <c r="NJU54" s="286" t="s">
        <v>933</v>
      </c>
      <c r="NJV54" s="286" t="s">
        <v>969</v>
      </c>
      <c r="NJW54" s="285" t="s">
        <v>966</v>
      </c>
      <c r="NJX54" s="285" t="s">
        <v>988</v>
      </c>
      <c r="NJY54" s="294" t="s">
        <v>982</v>
      </c>
      <c r="NJZ54" s="294" t="s">
        <v>987</v>
      </c>
      <c r="NKA54" s="284">
        <v>100000000</v>
      </c>
      <c r="NKB54" s="285" t="s">
        <v>150</v>
      </c>
      <c r="NKC54" s="286" t="s">
        <v>933</v>
      </c>
      <c r="NKD54" s="286" t="s">
        <v>969</v>
      </c>
      <c r="NKE54" s="285" t="s">
        <v>966</v>
      </c>
      <c r="NKF54" s="285" t="s">
        <v>988</v>
      </c>
      <c r="NKG54" s="294" t="s">
        <v>982</v>
      </c>
      <c r="NKH54" s="294" t="s">
        <v>987</v>
      </c>
      <c r="NKI54" s="284">
        <v>100000000</v>
      </c>
      <c r="NKJ54" s="285" t="s">
        <v>150</v>
      </c>
      <c r="NKK54" s="286" t="s">
        <v>933</v>
      </c>
      <c r="NKL54" s="286" t="s">
        <v>969</v>
      </c>
      <c r="NKM54" s="285" t="s">
        <v>966</v>
      </c>
      <c r="NKN54" s="285" t="s">
        <v>988</v>
      </c>
      <c r="NKO54" s="294" t="s">
        <v>982</v>
      </c>
      <c r="NKP54" s="294" t="s">
        <v>987</v>
      </c>
      <c r="NKQ54" s="284">
        <v>100000000</v>
      </c>
      <c r="NKR54" s="285" t="s">
        <v>150</v>
      </c>
      <c r="NKS54" s="286" t="s">
        <v>933</v>
      </c>
      <c r="NKT54" s="286" t="s">
        <v>969</v>
      </c>
      <c r="NKU54" s="285" t="s">
        <v>966</v>
      </c>
      <c r="NKV54" s="285" t="s">
        <v>988</v>
      </c>
      <c r="NKW54" s="294" t="s">
        <v>982</v>
      </c>
      <c r="NKX54" s="294" t="s">
        <v>987</v>
      </c>
      <c r="NKY54" s="284">
        <v>100000000</v>
      </c>
      <c r="NKZ54" s="285" t="s">
        <v>150</v>
      </c>
      <c r="NLA54" s="286" t="s">
        <v>933</v>
      </c>
      <c r="NLB54" s="286" t="s">
        <v>969</v>
      </c>
      <c r="NLC54" s="285" t="s">
        <v>966</v>
      </c>
      <c r="NLD54" s="285" t="s">
        <v>988</v>
      </c>
      <c r="NLE54" s="294" t="s">
        <v>982</v>
      </c>
      <c r="NLF54" s="294" t="s">
        <v>987</v>
      </c>
      <c r="NLG54" s="284">
        <v>100000000</v>
      </c>
      <c r="NLH54" s="285" t="s">
        <v>150</v>
      </c>
      <c r="NLI54" s="286" t="s">
        <v>933</v>
      </c>
      <c r="NLJ54" s="286" t="s">
        <v>969</v>
      </c>
      <c r="NLK54" s="285" t="s">
        <v>966</v>
      </c>
      <c r="NLL54" s="285" t="s">
        <v>988</v>
      </c>
      <c r="NLM54" s="294" t="s">
        <v>982</v>
      </c>
      <c r="NLN54" s="294" t="s">
        <v>987</v>
      </c>
      <c r="NLO54" s="284">
        <v>100000000</v>
      </c>
      <c r="NLP54" s="285" t="s">
        <v>150</v>
      </c>
      <c r="NLQ54" s="286" t="s">
        <v>933</v>
      </c>
      <c r="NLR54" s="286" t="s">
        <v>969</v>
      </c>
      <c r="NLS54" s="285" t="s">
        <v>966</v>
      </c>
      <c r="NLT54" s="285" t="s">
        <v>988</v>
      </c>
      <c r="NLU54" s="294" t="s">
        <v>982</v>
      </c>
      <c r="NLV54" s="294" t="s">
        <v>987</v>
      </c>
      <c r="NLW54" s="284">
        <v>100000000</v>
      </c>
      <c r="NLX54" s="285" t="s">
        <v>150</v>
      </c>
      <c r="NLY54" s="286" t="s">
        <v>933</v>
      </c>
      <c r="NLZ54" s="286" t="s">
        <v>969</v>
      </c>
      <c r="NMA54" s="285" t="s">
        <v>966</v>
      </c>
      <c r="NMB54" s="285" t="s">
        <v>988</v>
      </c>
      <c r="NMC54" s="294" t="s">
        <v>982</v>
      </c>
      <c r="NMD54" s="294" t="s">
        <v>987</v>
      </c>
      <c r="NME54" s="284">
        <v>100000000</v>
      </c>
      <c r="NMF54" s="285" t="s">
        <v>150</v>
      </c>
      <c r="NMG54" s="286" t="s">
        <v>933</v>
      </c>
      <c r="NMH54" s="286" t="s">
        <v>969</v>
      </c>
      <c r="NMI54" s="285" t="s">
        <v>966</v>
      </c>
      <c r="NMJ54" s="285" t="s">
        <v>988</v>
      </c>
      <c r="NMK54" s="294" t="s">
        <v>982</v>
      </c>
      <c r="NML54" s="294" t="s">
        <v>987</v>
      </c>
      <c r="NMM54" s="284">
        <v>100000000</v>
      </c>
      <c r="NMN54" s="285" t="s">
        <v>150</v>
      </c>
      <c r="NMO54" s="286" t="s">
        <v>933</v>
      </c>
      <c r="NMP54" s="286" t="s">
        <v>969</v>
      </c>
      <c r="NMQ54" s="285" t="s">
        <v>966</v>
      </c>
      <c r="NMR54" s="285" t="s">
        <v>988</v>
      </c>
      <c r="NMS54" s="294" t="s">
        <v>982</v>
      </c>
      <c r="NMT54" s="294" t="s">
        <v>987</v>
      </c>
      <c r="NMU54" s="284">
        <v>100000000</v>
      </c>
      <c r="NMV54" s="285" t="s">
        <v>150</v>
      </c>
      <c r="NMW54" s="286" t="s">
        <v>933</v>
      </c>
      <c r="NMX54" s="286" t="s">
        <v>969</v>
      </c>
      <c r="NMY54" s="285" t="s">
        <v>966</v>
      </c>
      <c r="NMZ54" s="285" t="s">
        <v>988</v>
      </c>
      <c r="NNA54" s="294" t="s">
        <v>982</v>
      </c>
      <c r="NNB54" s="294" t="s">
        <v>987</v>
      </c>
      <c r="NNC54" s="284">
        <v>100000000</v>
      </c>
      <c r="NND54" s="285" t="s">
        <v>150</v>
      </c>
      <c r="NNE54" s="286" t="s">
        <v>933</v>
      </c>
      <c r="NNF54" s="286" t="s">
        <v>969</v>
      </c>
      <c r="NNG54" s="285" t="s">
        <v>966</v>
      </c>
      <c r="NNH54" s="285" t="s">
        <v>988</v>
      </c>
      <c r="NNI54" s="294" t="s">
        <v>982</v>
      </c>
      <c r="NNJ54" s="294" t="s">
        <v>987</v>
      </c>
      <c r="NNK54" s="284">
        <v>100000000</v>
      </c>
      <c r="NNL54" s="285" t="s">
        <v>150</v>
      </c>
      <c r="NNM54" s="286" t="s">
        <v>933</v>
      </c>
      <c r="NNN54" s="286" t="s">
        <v>969</v>
      </c>
      <c r="NNO54" s="285" t="s">
        <v>966</v>
      </c>
      <c r="NNP54" s="285" t="s">
        <v>988</v>
      </c>
      <c r="NNQ54" s="294" t="s">
        <v>982</v>
      </c>
      <c r="NNR54" s="294" t="s">
        <v>987</v>
      </c>
      <c r="NNS54" s="284">
        <v>100000000</v>
      </c>
      <c r="NNT54" s="285" t="s">
        <v>150</v>
      </c>
      <c r="NNU54" s="286" t="s">
        <v>933</v>
      </c>
      <c r="NNV54" s="286" t="s">
        <v>969</v>
      </c>
      <c r="NNW54" s="285" t="s">
        <v>966</v>
      </c>
      <c r="NNX54" s="285" t="s">
        <v>988</v>
      </c>
      <c r="NNY54" s="294" t="s">
        <v>982</v>
      </c>
      <c r="NNZ54" s="294" t="s">
        <v>987</v>
      </c>
      <c r="NOA54" s="284">
        <v>100000000</v>
      </c>
      <c r="NOB54" s="285" t="s">
        <v>150</v>
      </c>
      <c r="NOC54" s="286" t="s">
        <v>933</v>
      </c>
      <c r="NOD54" s="286" t="s">
        <v>969</v>
      </c>
      <c r="NOE54" s="285" t="s">
        <v>966</v>
      </c>
      <c r="NOF54" s="285" t="s">
        <v>988</v>
      </c>
      <c r="NOG54" s="294" t="s">
        <v>982</v>
      </c>
      <c r="NOH54" s="294" t="s">
        <v>987</v>
      </c>
      <c r="NOI54" s="284">
        <v>100000000</v>
      </c>
      <c r="NOJ54" s="285" t="s">
        <v>150</v>
      </c>
      <c r="NOK54" s="286" t="s">
        <v>933</v>
      </c>
      <c r="NOL54" s="286" t="s">
        <v>969</v>
      </c>
      <c r="NOM54" s="285" t="s">
        <v>966</v>
      </c>
      <c r="NON54" s="285" t="s">
        <v>988</v>
      </c>
      <c r="NOO54" s="294" t="s">
        <v>982</v>
      </c>
      <c r="NOP54" s="294" t="s">
        <v>987</v>
      </c>
      <c r="NOQ54" s="284">
        <v>100000000</v>
      </c>
      <c r="NOR54" s="285" t="s">
        <v>150</v>
      </c>
      <c r="NOS54" s="286" t="s">
        <v>933</v>
      </c>
      <c r="NOT54" s="286" t="s">
        <v>969</v>
      </c>
      <c r="NOU54" s="285" t="s">
        <v>966</v>
      </c>
      <c r="NOV54" s="285" t="s">
        <v>988</v>
      </c>
      <c r="NOW54" s="294" t="s">
        <v>982</v>
      </c>
      <c r="NOX54" s="294" t="s">
        <v>987</v>
      </c>
      <c r="NOY54" s="284">
        <v>100000000</v>
      </c>
      <c r="NOZ54" s="285" t="s">
        <v>150</v>
      </c>
      <c r="NPA54" s="286" t="s">
        <v>933</v>
      </c>
      <c r="NPB54" s="286" t="s">
        <v>969</v>
      </c>
      <c r="NPC54" s="285" t="s">
        <v>966</v>
      </c>
      <c r="NPD54" s="285" t="s">
        <v>988</v>
      </c>
      <c r="NPE54" s="294" t="s">
        <v>982</v>
      </c>
      <c r="NPF54" s="294" t="s">
        <v>987</v>
      </c>
      <c r="NPG54" s="284">
        <v>100000000</v>
      </c>
      <c r="NPH54" s="285" t="s">
        <v>150</v>
      </c>
      <c r="NPI54" s="286" t="s">
        <v>933</v>
      </c>
      <c r="NPJ54" s="286" t="s">
        <v>969</v>
      </c>
      <c r="NPK54" s="285" t="s">
        <v>966</v>
      </c>
      <c r="NPL54" s="285" t="s">
        <v>988</v>
      </c>
      <c r="NPM54" s="294" t="s">
        <v>982</v>
      </c>
      <c r="NPN54" s="294" t="s">
        <v>987</v>
      </c>
      <c r="NPO54" s="284">
        <v>100000000</v>
      </c>
      <c r="NPP54" s="285" t="s">
        <v>150</v>
      </c>
      <c r="NPQ54" s="286" t="s">
        <v>933</v>
      </c>
      <c r="NPR54" s="286" t="s">
        <v>969</v>
      </c>
      <c r="NPS54" s="285" t="s">
        <v>966</v>
      </c>
      <c r="NPT54" s="285" t="s">
        <v>988</v>
      </c>
      <c r="NPU54" s="294" t="s">
        <v>982</v>
      </c>
      <c r="NPV54" s="294" t="s">
        <v>987</v>
      </c>
      <c r="NPW54" s="284">
        <v>100000000</v>
      </c>
      <c r="NPX54" s="285" t="s">
        <v>150</v>
      </c>
      <c r="NPY54" s="286" t="s">
        <v>933</v>
      </c>
      <c r="NPZ54" s="286" t="s">
        <v>969</v>
      </c>
      <c r="NQA54" s="285" t="s">
        <v>966</v>
      </c>
      <c r="NQB54" s="285" t="s">
        <v>988</v>
      </c>
      <c r="NQC54" s="294" t="s">
        <v>982</v>
      </c>
      <c r="NQD54" s="294" t="s">
        <v>987</v>
      </c>
      <c r="NQE54" s="284">
        <v>100000000</v>
      </c>
      <c r="NQF54" s="285" t="s">
        <v>150</v>
      </c>
      <c r="NQG54" s="286" t="s">
        <v>933</v>
      </c>
      <c r="NQH54" s="286" t="s">
        <v>969</v>
      </c>
      <c r="NQI54" s="285" t="s">
        <v>966</v>
      </c>
      <c r="NQJ54" s="285" t="s">
        <v>988</v>
      </c>
      <c r="NQK54" s="294" t="s">
        <v>982</v>
      </c>
      <c r="NQL54" s="294" t="s">
        <v>987</v>
      </c>
      <c r="NQM54" s="284">
        <v>100000000</v>
      </c>
      <c r="NQN54" s="285" t="s">
        <v>150</v>
      </c>
      <c r="NQO54" s="286" t="s">
        <v>933</v>
      </c>
      <c r="NQP54" s="286" t="s">
        <v>969</v>
      </c>
      <c r="NQQ54" s="285" t="s">
        <v>966</v>
      </c>
      <c r="NQR54" s="285" t="s">
        <v>988</v>
      </c>
      <c r="NQS54" s="294" t="s">
        <v>982</v>
      </c>
      <c r="NQT54" s="294" t="s">
        <v>987</v>
      </c>
      <c r="NQU54" s="284">
        <v>100000000</v>
      </c>
      <c r="NQV54" s="285" t="s">
        <v>150</v>
      </c>
      <c r="NQW54" s="286" t="s">
        <v>933</v>
      </c>
      <c r="NQX54" s="286" t="s">
        <v>969</v>
      </c>
      <c r="NQY54" s="285" t="s">
        <v>966</v>
      </c>
      <c r="NQZ54" s="285" t="s">
        <v>988</v>
      </c>
      <c r="NRA54" s="294" t="s">
        <v>982</v>
      </c>
      <c r="NRB54" s="294" t="s">
        <v>987</v>
      </c>
      <c r="NRC54" s="284">
        <v>100000000</v>
      </c>
      <c r="NRD54" s="285" t="s">
        <v>150</v>
      </c>
      <c r="NRE54" s="286" t="s">
        <v>933</v>
      </c>
      <c r="NRF54" s="286" t="s">
        <v>969</v>
      </c>
      <c r="NRG54" s="285" t="s">
        <v>966</v>
      </c>
      <c r="NRH54" s="285" t="s">
        <v>988</v>
      </c>
      <c r="NRI54" s="294" t="s">
        <v>982</v>
      </c>
      <c r="NRJ54" s="294" t="s">
        <v>987</v>
      </c>
      <c r="NRK54" s="284">
        <v>100000000</v>
      </c>
      <c r="NRL54" s="285" t="s">
        <v>150</v>
      </c>
      <c r="NRM54" s="286" t="s">
        <v>933</v>
      </c>
      <c r="NRN54" s="286" t="s">
        <v>969</v>
      </c>
      <c r="NRO54" s="285" t="s">
        <v>966</v>
      </c>
      <c r="NRP54" s="285" t="s">
        <v>988</v>
      </c>
      <c r="NRQ54" s="294" t="s">
        <v>982</v>
      </c>
      <c r="NRR54" s="294" t="s">
        <v>987</v>
      </c>
      <c r="NRS54" s="284">
        <v>100000000</v>
      </c>
      <c r="NRT54" s="285" t="s">
        <v>150</v>
      </c>
      <c r="NRU54" s="286" t="s">
        <v>933</v>
      </c>
      <c r="NRV54" s="286" t="s">
        <v>969</v>
      </c>
      <c r="NRW54" s="285" t="s">
        <v>966</v>
      </c>
      <c r="NRX54" s="285" t="s">
        <v>988</v>
      </c>
      <c r="NRY54" s="294" t="s">
        <v>982</v>
      </c>
      <c r="NRZ54" s="294" t="s">
        <v>987</v>
      </c>
      <c r="NSA54" s="284">
        <v>100000000</v>
      </c>
      <c r="NSB54" s="285" t="s">
        <v>150</v>
      </c>
      <c r="NSC54" s="286" t="s">
        <v>933</v>
      </c>
      <c r="NSD54" s="286" t="s">
        <v>969</v>
      </c>
      <c r="NSE54" s="285" t="s">
        <v>966</v>
      </c>
      <c r="NSF54" s="285" t="s">
        <v>988</v>
      </c>
      <c r="NSG54" s="294" t="s">
        <v>982</v>
      </c>
      <c r="NSH54" s="294" t="s">
        <v>987</v>
      </c>
      <c r="NSI54" s="284">
        <v>100000000</v>
      </c>
      <c r="NSJ54" s="285" t="s">
        <v>150</v>
      </c>
      <c r="NSK54" s="286" t="s">
        <v>933</v>
      </c>
      <c r="NSL54" s="286" t="s">
        <v>969</v>
      </c>
      <c r="NSM54" s="285" t="s">
        <v>966</v>
      </c>
      <c r="NSN54" s="285" t="s">
        <v>988</v>
      </c>
      <c r="NSO54" s="294" t="s">
        <v>982</v>
      </c>
      <c r="NSP54" s="294" t="s">
        <v>987</v>
      </c>
      <c r="NSQ54" s="284">
        <v>100000000</v>
      </c>
      <c r="NSR54" s="285" t="s">
        <v>150</v>
      </c>
      <c r="NSS54" s="286" t="s">
        <v>933</v>
      </c>
      <c r="NST54" s="286" t="s">
        <v>969</v>
      </c>
      <c r="NSU54" s="285" t="s">
        <v>966</v>
      </c>
      <c r="NSV54" s="285" t="s">
        <v>988</v>
      </c>
      <c r="NSW54" s="294" t="s">
        <v>982</v>
      </c>
      <c r="NSX54" s="294" t="s">
        <v>987</v>
      </c>
      <c r="NSY54" s="284">
        <v>100000000</v>
      </c>
      <c r="NSZ54" s="285" t="s">
        <v>150</v>
      </c>
      <c r="NTA54" s="286" t="s">
        <v>933</v>
      </c>
      <c r="NTB54" s="286" t="s">
        <v>969</v>
      </c>
      <c r="NTC54" s="285" t="s">
        <v>966</v>
      </c>
      <c r="NTD54" s="285" t="s">
        <v>988</v>
      </c>
      <c r="NTE54" s="294" t="s">
        <v>982</v>
      </c>
      <c r="NTF54" s="294" t="s">
        <v>987</v>
      </c>
      <c r="NTG54" s="284">
        <v>100000000</v>
      </c>
      <c r="NTH54" s="285" t="s">
        <v>150</v>
      </c>
      <c r="NTI54" s="286" t="s">
        <v>933</v>
      </c>
      <c r="NTJ54" s="286" t="s">
        <v>969</v>
      </c>
      <c r="NTK54" s="285" t="s">
        <v>966</v>
      </c>
      <c r="NTL54" s="285" t="s">
        <v>988</v>
      </c>
      <c r="NTM54" s="294" t="s">
        <v>982</v>
      </c>
      <c r="NTN54" s="294" t="s">
        <v>987</v>
      </c>
      <c r="NTO54" s="284">
        <v>100000000</v>
      </c>
      <c r="NTP54" s="285" t="s">
        <v>150</v>
      </c>
      <c r="NTQ54" s="286" t="s">
        <v>933</v>
      </c>
      <c r="NTR54" s="286" t="s">
        <v>969</v>
      </c>
      <c r="NTS54" s="285" t="s">
        <v>966</v>
      </c>
      <c r="NTT54" s="285" t="s">
        <v>988</v>
      </c>
      <c r="NTU54" s="294" t="s">
        <v>982</v>
      </c>
      <c r="NTV54" s="294" t="s">
        <v>987</v>
      </c>
      <c r="NTW54" s="284">
        <v>100000000</v>
      </c>
      <c r="NTX54" s="285" t="s">
        <v>150</v>
      </c>
      <c r="NTY54" s="286" t="s">
        <v>933</v>
      </c>
      <c r="NTZ54" s="286" t="s">
        <v>969</v>
      </c>
      <c r="NUA54" s="285" t="s">
        <v>966</v>
      </c>
      <c r="NUB54" s="285" t="s">
        <v>988</v>
      </c>
      <c r="NUC54" s="294" t="s">
        <v>982</v>
      </c>
      <c r="NUD54" s="294" t="s">
        <v>987</v>
      </c>
      <c r="NUE54" s="284">
        <v>100000000</v>
      </c>
      <c r="NUF54" s="285" t="s">
        <v>150</v>
      </c>
      <c r="NUG54" s="286" t="s">
        <v>933</v>
      </c>
      <c r="NUH54" s="286" t="s">
        <v>969</v>
      </c>
      <c r="NUI54" s="285" t="s">
        <v>966</v>
      </c>
      <c r="NUJ54" s="285" t="s">
        <v>988</v>
      </c>
      <c r="NUK54" s="294" t="s">
        <v>982</v>
      </c>
      <c r="NUL54" s="294" t="s">
        <v>987</v>
      </c>
      <c r="NUM54" s="284">
        <v>100000000</v>
      </c>
      <c r="NUN54" s="285" t="s">
        <v>150</v>
      </c>
      <c r="NUO54" s="286" t="s">
        <v>933</v>
      </c>
      <c r="NUP54" s="286" t="s">
        <v>969</v>
      </c>
      <c r="NUQ54" s="285" t="s">
        <v>966</v>
      </c>
      <c r="NUR54" s="285" t="s">
        <v>988</v>
      </c>
      <c r="NUS54" s="294" t="s">
        <v>982</v>
      </c>
      <c r="NUT54" s="294" t="s">
        <v>987</v>
      </c>
      <c r="NUU54" s="284">
        <v>100000000</v>
      </c>
      <c r="NUV54" s="285" t="s">
        <v>150</v>
      </c>
      <c r="NUW54" s="286" t="s">
        <v>933</v>
      </c>
      <c r="NUX54" s="286" t="s">
        <v>969</v>
      </c>
      <c r="NUY54" s="285" t="s">
        <v>966</v>
      </c>
      <c r="NUZ54" s="285" t="s">
        <v>988</v>
      </c>
      <c r="NVA54" s="294" t="s">
        <v>982</v>
      </c>
      <c r="NVB54" s="294" t="s">
        <v>987</v>
      </c>
      <c r="NVC54" s="284">
        <v>100000000</v>
      </c>
      <c r="NVD54" s="285" t="s">
        <v>150</v>
      </c>
      <c r="NVE54" s="286" t="s">
        <v>933</v>
      </c>
      <c r="NVF54" s="286" t="s">
        <v>969</v>
      </c>
      <c r="NVG54" s="285" t="s">
        <v>966</v>
      </c>
      <c r="NVH54" s="285" t="s">
        <v>988</v>
      </c>
      <c r="NVI54" s="294" t="s">
        <v>982</v>
      </c>
      <c r="NVJ54" s="294" t="s">
        <v>987</v>
      </c>
      <c r="NVK54" s="284">
        <v>100000000</v>
      </c>
      <c r="NVL54" s="285" t="s">
        <v>150</v>
      </c>
      <c r="NVM54" s="286" t="s">
        <v>933</v>
      </c>
      <c r="NVN54" s="286" t="s">
        <v>969</v>
      </c>
      <c r="NVO54" s="285" t="s">
        <v>966</v>
      </c>
      <c r="NVP54" s="285" t="s">
        <v>988</v>
      </c>
      <c r="NVQ54" s="294" t="s">
        <v>982</v>
      </c>
      <c r="NVR54" s="294" t="s">
        <v>987</v>
      </c>
      <c r="NVS54" s="284">
        <v>100000000</v>
      </c>
      <c r="NVT54" s="285" t="s">
        <v>150</v>
      </c>
      <c r="NVU54" s="286" t="s">
        <v>933</v>
      </c>
      <c r="NVV54" s="286" t="s">
        <v>969</v>
      </c>
      <c r="NVW54" s="285" t="s">
        <v>966</v>
      </c>
      <c r="NVX54" s="285" t="s">
        <v>988</v>
      </c>
      <c r="NVY54" s="294" t="s">
        <v>982</v>
      </c>
      <c r="NVZ54" s="294" t="s">
        <v>987</v>
      </c>
      <c r="NWA54" s="284">
        <v>100000000</v>
      </c>
      <c r="NWB54" s="285" t="s">
        <v>150</v>
      </c>
      <c r="NWC54" s="286" t="s">
        <v>933</v>
      </c>
      <c r="NWD54" s="286" t="s">
        <v>969</v>
      </c>
      <c r="NWE54" s="285" t="s">
        <v>966</v>
      </c>
      <c r="NWF54" s="285" t="s">
        <v>988</v>
      </c>
      <c r="NWG54" s="294" t="s">
        <v>982</v>
      </c>
      <c r="NWH54" s="294" t="s">
        <v>987</v>
      </c>
      <c r="NWI54" s="284">
        <v>100000000</v>
      </c>
      <c r="NWJ54" s="285" t="s">
        <v>150</v>
      </c>
      <c r="NWK54" s="286" t="s">
        <v>933</v>
      </c>
      <c r="NWL54" s="286" t="s">
        <v>969</v>
      </c>
      <c r="NWM54" s="285" t="s">
        <v>966</v>
      </c>
      <c r="NWN54" s="285" t="s">
        <v>988</v>
      </c>
      <c r="NWO54" s="294" t="s">
        <v>982</v>
      </c>
      <c r="NWP54" s="294" t="s">
        <v>987</v>
      </c>
      <c r="NWQ54" s="284">
        <v>100000000</v>
      </c>
      <c r="NWR54" s="285" t="s">
        <v>150</v>
      </c>
      <c r="NWS54" s="286" t="s">
        <v>933</v>
      </c>
      <c r="NWT54" s="286" t="s">
        <v>969</v>
      </c>
      <c r="NWU54" s="285" t="s">
        <v>966</v>
      </c>
      <c r="NWV54" s="285" t="s">
        <v>988</v>
      </c>
      <c r="NWW54" s="294" t="s">
        <v>982</v>
      </c>
      <c r="NWX54" s="294" t="s">
        <v>987</v>
      </c>
      <c r="NWY54" s="284">
        <v>100000000</v>
      </c>
      <c r="NWZ54" s="285" t="s">
        <v>150</v>
      </c>
      <c r="NXA54" s="286" t="s">
        <v>933</v>
      </c>
      <c r="NXB54" s="286" t="s">
        <v>969</v>
      </c>
      <c r="NXC54" s="285" t="s">
        <v>966</v>
      </c>
      <c r="NXD54" s="285" t="s">
        <v>988</v>
      </c>
      <c r="NXE54" s="294" t="s">
        <v>982</v>
      </c>
      <c r="NXF54" s="294" t="s">
        <v>987</v>
      </c>
      <c r="NXG54" s="284">
        <v>100000000</v>
      </c>
      <c r="NXH54" s="285" t="s">
        <v>150</v>
      </c>
      <c r="NXI54" s="286" t="s">
        <v>933</v>
      </c>
      <c r="NXJ54" s="286" t="s">
        <v>969</v>
      </c>
      <c r="NXK54" s="285" t="s">
        <v>966</v>
      </c>
      <c r="NXL54" s="285" t="s">
        <v>988</v>
      </c>
      <c r="NXM54" s="294" t="s">
        <v>982</v>
      </c>
      <c r="NXN54" s="294" t="s">
        <v>987</v>
      </c>
      <c r="NXO54" s="284">
        <v>100000000</v>
      </c>
      <c r="NXP54" s="285" t="s">
        <v>150</v>
      </c>
      <c r="NXQ54" s="286" t="s">
        <v>933</v>
      </c>
      <c r="NXR54" s="286" t="s">
        <v>969</v>
      </c>
      <c r="NXS54" s="285" t="s">
        <v>966</v>
      </c>
      <c r="NXT54" s="285" t="s">
        <v>988</v>
      </c>
      <c r="NXU54" s="294" t="s">
        <v>982</v>
      </c>
      <c r="NXV54" s="294" t="s">
        <v>987</v>
      </c>
      <c r="NXW54" s="284">
        <v>100000000</v>
      </c>
      <c r="NXX54" s="285" t="s">
        <v>150</v>
      </c>
      <c r="NXY54" s="286" t="s">
        <v>933</v>
      </c>
      <c r="NXZ54" s="286" t="s">
        <v>969</v>
      </c>
      <c r="NYA54" s="285" t="s">
        <v>966</v>
      </c>
      <c r="NYB54" s="285" t="s">
        <v>988</v>
      </c>
      <c r="NYC54" s="294" t="s">
        <v>982</v>
      </c>
      <c r="NYD54" s="294" t="s">
        <v>987</v>
      </c>
      <c r="NYE54" s="284">
        <v>100000000</v>
      </c>
      <c r="NYF54" s="285" t="s">
        <v>150</v>
      </c>
      <c r="NYG54" s="286" t="s">
        <v>933</v>
      </c>
      <c r="NYH54" s="286" t="s">
        <v>969</v>
      </c>
      <c r="NYI54" s="285" t="s">
        <v>966</v>
      </c>
      <c r="NYJ54" s="285" t="s">
        <v>988</v>
      </c>
      <c r="NYK54" s="294" t="s">
        <v>982</v>
      </c>
      <c r="NYL54" s="294" t="s">
        <v>987</v>
      </c>
      <c r="NYM54" s="284">
        <v>100000000</v>
      </c>
      <c r="NYN54" s="285" t="s">
        <v>150</v>
      </c>
      <c r="NYO54" s="286" t="s">
        <v>933</v>
      </c>
      <c r="NYP54" s="286" t="s">
        <v>969</v>
      </c>
      <c r="NYQ54" s="285" t="s">
        <v>966</v>
      </c>
      <c r="NYR54" s="285" t="s">
        <v>988</v>
      </c>
      <c r="NYS54" s="294" t="s">
        <v>982</v>
      </c>
      <c r="NYT54" s="294" t="s">
        <v>987</v>
      </c>
      <c r="NYU54" s="284">
        <v>100000000</v>
      </c>
      <c r="NYV54" s="285" t="s">
        <v>150</v>
      </c>
      <c r="NYW54" s="286" t="s">
        <v>933</v>
      </c>
      <c r="NYX54" s="286" t="s">
        <v>969</v>
      </c>
      <c r="NYY54" s="285" t="s">
        <v>966</v>
      </c>
      <c r="NYZ54" s="285" t="s">
        <v>988</v>
      </c>
      <c r="NZA54" s="294" t="s">
        <v>982</v>
      </c>
      <c r="NZB54" s="294" t="s">
        <v>987</v>
      </c>
      <c r="NZC54" s="284">
        <v>100000000</v>
      </c>
      <c r="NZD54" s="285" t="s">
        <v>150</v>
      </c>
      <c r="NZE54" s="286" t="s">
        <v>933</v>
      </c>
      <c r="NZF54" s="286" t="s">
        <v>969</v>
      </c>
      <c r="NZG54" s="285" t="s">
        <v>966</v>
      </c>
      <c r="NZH54" s="285" t="s">
        <v>988</v>
      </c>
      <c r="NZI54" s="294" t="s">
        <v>982</v>
      </c>
      <c r="NZJ54" s="294" t="s">
        <v>987</v>
      </c>
      <c r="NZK54" s="284">
        <v>100000000</v>
      </c>
      <c r="NZL54" s="285" t="s">
        <v>150</v>
      </c>
      <c r="NZM54" s="286" t="s">
        <v>933</v>
      </c>
      <c r="NZN54" s="286" t="s">
        <v>969</v>
      </c>
      <c r="NZO54" s="285" t="s">
        <v>966</v>
      </c>
      <c r="NZP54" s="285" t="s">
        <v>988</v>
      </c>
      <c r="NZQ54" s="294" t="s">
        <v>982</v>
      </c>
      <c r="NZR54" s="294" t="s">
        <v>987</v>
      </c>
      <c r="NZS54" s="284">
        <v>100000000</v>
      </c>
      <c r="NZT54" s="285" t="s">
        <v>150</v>
      </c>
      <c r="NZU54" s="286" t="s">
        <v>933</v>
      </c>
      <c r="NZV54" s="286" t="s">
        <v>969</v>
      </c>
      <c r="NZW54" s="285" t="s">
        <v>966</v>
      </c>
      <c r="NZX54" s="285" t="s">
        <v>988</v>
      </c>
      <c r="NZY54" s="294" t="s">
        <v>982</v>
      </c>
      <c r="NZZ54" s="294" t="s">
        <v>987</v>
      </c>
      <c r="OAA54" s="284">
        <v>100000000</v>
      </c>
      <c r="OAB54" s="285" t="s">
        <v>150</v>
      </c>
      <c r="OAC54" s="286" t="s">
        <v>933</v>
      </c>
      <c r="OAD54" s="286" t="s">
        <v>969</v>
      </c>
      <c r="OAE54" s="285" t="s">
        <v>966</v>
      </c>
      <c r="OAF54" s="285" t="s">
        <v>988</v>
      </c>
      <c r="OAG54" s="294" t="s">
        <v>982</v>
      </c>
      <c r="OAH54" s="294" t="s">
        <v>987</v>
      </c>
      <c r="OAI54" s="284">
        <v>100000000</v>
      </c>
      <c r="OAJ54" s="285" t="s">
        <v>150</v>
      </c>
      <c r="OAK54" s="286" t="s">
        <v>933</v>
      </c>
      <c r="OAL54" s="286" t="s">
        <v>969</v>
      </c>
      <c r="OAM54" s="285" t="s">
        <v>966</v>
      </c>
      <c r="OAN54" s="285" t="s">
        <v>988</v>
      </c>
      <c r="OAO54" s="294" t="s">
        <v>982</v>
      </c>
      <c r="OAP54" s="294" t="s">
        <v>987</v>
      </c>
      <c r="OAQ54" s="284">
        <v>100000000</v>
      </c>
      <c r="OAR54" s="285" t="s">
        <v>150</v>
      </c>
      <c r="OAS54" s="286" t="s">
        <v>933</v>
      </c>
      <c r="OAT54" s="286" t="s">
        <v>969</v>
      </c>
      <c r="OAU54" s="285" t="s">
        <v>966</v>
      </c>
      <c r="OAV54" s="285" t="s">
        <v>988</v>
      </c>
      <c r="OAW54" s="294" t="s">
        <v>982</v>
      </c>
      <c r="OAX54" s="294" t="s">
        <v>987</v>
      </c>
      <c r="OAY54" s="284">
        <v>100000000</v>
      </c>
      <c r="OAZ54" s="285" t="s">
        <v>150</v>
      </c>
      <c r="OBA54" s="286" t="s">
        <v>933</v>
      </c>
      <c r="OBB54" s="286" t="s">
        <v>969</v>
      </c>
      <c r="OBC54" s="285" t="s">
        <v>966</v>
      </c>
      <c r="OBD54" s="285" t="s">
        <v>988</v>
      </c>
      <c r="OBE54" s="294" t="s">
        <v>982</v>
      </c>
      <c r="OBF54" s="294" t="s">
        <v>987</v>
      </c>
      <c r="OBG54" s="284">
        <v>100000000</v>
      </c>
      <c r="OBH54" s="285" t="s">
        <v>150</v>
      </c>
      <c r="OBI54" s="286" t="s">
        <v>933</v>
      </c>
      <c r="OBJ54" s="286" t="s">
        <v>969</v>
      </c>
      <c r="OBK54" s="285" t="s">
        <v>966</v>
      </c>
      <c r="OBL54" s="285" t="s">
        <v>988</v>
      </c>
      <c r="OBM54" s="294" t="s">
        <v>982</v>
      </c>
      <c r="OBN54" s="294" t="s">
        <v>987</v>
      </c>
      <c r="OBO54" s="284">
        <v>100000000</v>
      </c>
      <c r="OBP54" s="285" t="s">
        <v>150</v>
      </c>
      <c r="OBQ54" s="286" t="s">
        <v>933</v>
      </c>
      <c r="OBR54" s="286" t="s">
        <v>969</v>
      </c>
      <c r="OBS54" s="285" t="s">
        <v>966</v>
      </c>
      <c r="OBT54" s="285" t="s">
        <v>988</v>
      </c>
      <c r="OBU54" s="294" t="s">
        <v>982</v>
      </c>
      <c r="OBV54" s="294" t="s">
        <v>987</v>
      </c>
      <c r="OBW54" s="284">
        <v>100000000</v>
      </c>
      <c r="OBX54" s="285" t="s">
        <v>150</v>
      </c>
      <c r="OBY54" s="286" t="s">
        <v>933</v>
      </c>
      <c r="OBZ54" s="286" t="s">
        <v>969</v>
      </c>
      <c r="OCA54" s="285" t="s">
        <v>966</v>
      </c>
      <c r="OCB54" s="285" t="s">
        <v>988</v>
      </c>
      <c r="OCC54" s="294" t="s">
        <v>982</v>
      </c>
      <c r="OCD54" s="294" t="s">
        <v>987</v>
      </c>
      <c r="OCE54" s="284">
        <v>100000000</v>
      </c>
      <c r="OCF54" s="285" t="s">
        <v>150</v>
      </c>
      <c r="OCG54" s="286" t="s">
        <v>933</v>
      </c>
      <c r="OCH54" s="286" t="s">
        <v>969</v>
      </c>
      <c r="OCI54" s="285" t="s">
        <v>966</v>
      </c>
      <c r="OCJ54" s="285" t="s">
        <v>988</v>
      </c>
      <c r="OCK54" s="294" t="s">
        <v>982</v>
      </c>
      <c r="OCL54" s="294" t="s">
        <v>987</v>
      </c>
      <c r="OCM54" s="284">
        <v>100000000</v>
      </c>
      <c r="OCN54" s="285" t="s">
        <v>150</v>
      </c>
      <c r="OCO54" s="286" t="s">
        <v>933</v>
      </c>
      <c r="OCP54" s="286" t="s">
        <v>969</v>
      </c>
      <c r="OCQ54" s="285" t="s">
        <v>966</v>
      </c>
      <c r="OCR54" s="285" t="s">
        <v>988</v>
      </c>
      <c r="OCS54" s="294" t="s">
        <v>982</v>
      </c>
      <c r="OCT54" s="294" t="s">
        <v>987</v>
      </c>
      <c r="OCU54" s="284">
        <v>100000000</v>
      </c>
      <c r="OCV54" s="285" t="s">
        <v>150</v>
      </c>
      <c r="OCW54" s="286" t="s">
        <v>933</v>
      </c>
      <c r="OCX54" s="286" t="s">
        <v>969</v>
      </c>
      <c r="OCY54" s="285" t="s">
        <v>966</v>
      </c>
      <c r="OCZ54" s="285" t="s">
        <v>988</v>
      </c>
      <c r="ODA54" s="294" t="s">
        <v>982</v>
      </c>
      <c r="ODB54" s="294" t="s">
        <v>987</v>
      </c>
      <c r="ODC54" s="284">
        <v>100000000</v>
      </c>
      <c r="ODD54" s="285" t="s">
        <v>150</v>
      </c>
      <c r="ODE54" s="286" t="s">
        <v>933</v>
      </c>
      <c r="ODF54" s="286" t="s">
        <v>969</v>
      </c>
      <c r="ODG54" s="285" t="s">
        <v>966</v>
      </c>
      <c r="ODH54" s="285" t="s">
        <v>988</v>
      </c>
      <c r="ODI54" s="294" t="s">
        <v>982</v>
      </c>
      <c r="ODJ54" s="294" t="s">
        <v>987</v>
      </c>
      <c r="ODK54" s="284">
        <v>100000000</v>
      </c>
      <c r="ODL54" s="285" t="s">
        <v>150</v>
      </c>
      <c r="ODM54" s="286" t="s">
        <v>933</v>
      </c>
      <c r="ODN54" s="286" t="s">
        <v>969</v>
      </c>
      <c r="ODO54" s="285" t="s">
        <v>966</v>
      </c>
      <c r="ODP54" s="285" t="s">
        <v>988</v>
      </c>
      <c r="ODQ54" s="294" t="s">
        <v>982</v>
      </c>
      <c r="ODR54" s="294" t="s">
        <v>987</v>
      </c>
      <c r="ODS54" s="284">
        <v>100000000</v>
      </c>
      <c r="ODT54" s="285" t="s">
        <v>150</v>
      </c>
      <c r="ODU54" s="286" t="s">
        <v>933</v>
      </c>
      <c r="ODV54" s="286" t="s">
        <v>969</v>
      </c>
      <c r="ODW54" s="285" t="s">
        <v>966</v>
      </c>
      <c r="ODX54" s="285" t="s">
        <v>988</v>
      </c>
      <c r="ODY54" s="294" t="s">
        <v>982</v>
      </c>
      <c r="ODZ54" s="294" t="s">
        <v>987</v>
      </c>
      <c r="OEA54" s="284">
        <v>100000000</v>
      </c>
      <c r="OEB54" s="285" t="s">
        <v>150</v>
      </c>
      <c r="OEC54" s="286" t="s">
        <v>933</v>
      </c>
      <c r="OED54" s="286" t="s">
        <v>969</v>
      </c>
      <c r="OEE54" s="285" t="s">
        <v>966</v>
      </c>
      <c r="OEF54" s="285" t="s">
        <v>988</v>
      </c>
      <c r="OEG54" s="294" t="s">
        <v>982</v>
      </c>
      <c r="OEH54" s="294" t="s">
        <v>987</v>
      </c>
      <c r="OEI54" s="284">
        <v>100000000</v>
      </c>
      <c r="OEJ54" s="285" t="s">
        <v>150</v>
      </c>
      <c r="OEK54" s="286" t="s">
        <v>933</v>
      </c>
      <c r="OEL54" s="286" t="s">
        <v>969</v>
      </c>
      <c r="OEM54" s="285" t="s">
        <v>966</v>
      </c>
      <c r="OEN54" s="285" t="s">
        <v>988</v>
      </c>
      <c r="OEO54" s="294" t="s">
        <v>982</v>
      </c>
      <c r="OEP54" s="294" t="s">
        <v>987</v>
      </c>
      <c r="OEQ54" s="284">
        <v>100000000</v>
      </c>
      <c r="OER54" s="285" t="s">
        <v>150</v>
      </c>
      <c r="OES54" s="286" t="s">
        <v>933</v>
      </c>
      <c r="OET54" s="286" t="s">
        <v>969</v>
      </c>
      <c r="OEU54" s="285" t="s">
        <v>966</v>
      </c>
      <c r="OEV54" s="285" t="s">
        <v>988</v>
      </c>
      <c r="OEW54" s="294" t="s">
        <v>982</v>
      </c>
      <c r="OEX54" s="294" t="s">
        <v>987</v>
      </c>
      <c r="OEY54" s="284">
        <v>100000000</v>
      </c>
      <c r="OEZ54" s="285" t="s">
        <v>150</v>
      </c>
      <c r="OFA54" s="286" t="s">
        <v>933</v>
      </c>
      <c r="OFB54" s="286" t="s">
        <v>969</v>
      </c>
      <c r="OFC54" s="285" t="s">
        <v>966</v>
      </c>
      <c r="OFD54" s="285" t="s">
        <v>988</v>
      </c>
      <c r="OFE54" s="294" t="s">
        <v>982</v>
      </c>
      <c r="OFF54" s="294" t="s">
        <v>987</v>
      </c>
      <c r="OFG54" s="284">
        <v>100000000</v>
      </c>
      <c r="OFH54" s="285" t="s">
        <v>150</v>
      </c>
      <c r="OFI54" s="286" t="s">
        <v>933</v>
      </c>
      <c r="OFJ54" s="286" t="s">
        <v>969</v>
      </c>
      <c r="OFK54" s="285" t="s">
        <v>966</v>
      </c>
      <c r="OFL54" s="285" t="s">
        <v>988</v>
      </c>
      <c r="OFM54" s="294" t="s">
        <v>982</v>
      </c>
      <c r="OFN54" s="294" t="s">
        <v>987</v>
      </c>
      <c r="OFO54" s="284">
        <v>100000000</v>
      </c>
      <c r="OFP54" s="285" t="s">
        <v>150</v>
      </c>
      <c r="OFQ54" s="286" t="s">
        <v>933</v>
      </c>
      <c r="OFR54" s="286" t="s">
        <v>969</v>
      </c>
      <c r="OFS54" s="285" t="s">
        <v>966</v>
      </c>
      <c r="OFT54" s="285" t="s">
        <v>988</v>
      </c>
      <c r="OFU54" s="294" t="s">
        <v>982</v>
      </c>
      <c r="OFV54" s="294" t="s">
        <v>987</v>
      </c>
      <c r="OFW54" s="284">
        <v>100000000</v>
      </c>
      <c r="OFX54" s="285" t="s">
        <v>150</v>
      </c>
      <c r="OFY54" s="286" t="s">
        <v>933</v>
      </c>
      <c r="OFZ54" s="286" t="s">
        <v>969</v>
      </c>
      <c r="OGA54" s="285" t="s">
        <v>966</v>
      </c>
      <c r="OGB54" s="285" t="s">
        <v>988</v>
      </c>
      <c r="OGC54" s="294" t="s">
        <v>982</v>
      </c>
      <c r="OGD54" s="294" t="s">
        <v>987</v>
      </c>
      <c r="OGE54" s="284">
        <v>100000000</v>
      </c>
      <c r="OGF54" s="285" t="s">
        <v>150</v>
      </c>
      <c r="OGG54" s="286" t="s">
        <v>933</v>
      </c>
      <c r="OGH54" s="286" t="s">
        <v>969</v>
      </c>
      <c r="OGI54" s="285" t="s">
        <v>966</v>
      </c>
      <c r="OGJ54" s="285" t="s">
        <v>988</v>
      </c>
      <c r="OGK54" s="294" t="s">
        <v>982</v>
      </c>
      <c r="OGL54" s="294" t="s">
        <v>987</v>
      </c>
      <c r="OGM54" s="284">
        <v>100000000</v>
      </c>
      <c r="OGN54" s="285" t="s">
        <v>150</v>
      </c>
      <c r="OGO54" s="286" t="s">
        <v>933</v>
      </c>
      <c r="OGP54" s="286" t="s">
        <v>969</v>
      </c>
      <c r="OGQ54" s="285" t="s">
        <v>966</v>
      </c>
      <c r="OGR54" s="285" t="s">
        <v>988</v>
      </c>
      <c r="OGS54" s="294" t="s">
        <v>982</v>
      </c>
      <c r="OGT54" s="294" t="s">
        <v>987</v>
      </c>
      <c r="OGU54" s="284">
        <v>100000000</v>
      </c>
      <c r="OGV54" s="285" t="s">
        <v>150</v>
      </c>
      <c r="OGW54" s="286" t="s">
        <v>933</v>
      </c>
      <c r="OGX54" s="286" t="s">
        <v>969</v>
      </c>
      <c r="OGY54" s="285" t="s">
        <v>966</v>
      </c>
      <c r="OGZ54" s="285" t="s">
        <v>988</v>
      </c>
      <c r="OHA54" s="294" t="s">
        <v>982</v>
      </c>
      <c r="OHB54" s="294" t="s">
        <v>987</v>
      </c>
      <c r="OHC54" s="284">
        <v>100000000</v>
      </c>
      <c r="OHD54" s="285" t="s">
        <v>150</v>
      </c>
      <c r="OHE54" s="286" t="s">
        <v>933</v>
      </c>
      <c r="OHF54" s="286" t="s">
        <v>969</v>
      </c>
      <c r="OHG54" s="285" t="s">
        <v>966</v>
      </c>
      <c r="OHH54" s="285" t="s">
        <v>988</v>
      </c>
      <c r="OHI54" s="294" t="s">
        <v>982</v>
      </c>
      <c r="OHJ54" s="294" t="s">
        <v>987</v>
      </c>
      <c r="OHK54" s="284">
        <v>100000000</v>
      </c>
      <c r="OHL54" s="285" t="s">
        <v>150</v>
      </c>
      <c r="OHM54" s="286" t="s">
        <v>933</v>
      </c>
      <c r="OHN54" s="286" t="s">
        <v>969</v>
      </c>
      <c r="OHO54" s="285" t="s">
        <v>966</v>
      </c>
      <c r="OHP54" s="285" t="s">
        <v>988</v>
      </c>
      <c r="OHQ54" s="294" t="s">
        <v>982</v>
      </c>
      <c r="OHR54" s="294" t="s">
        <v>987</v>
      </c>
      <c r="OHS54" s="284">
        <v>100000000</v>
      </c>
      <c r="OHT54" s="285" t="s">
        <v>150</v>
      </c>
      <c r="OHU54" s="286" t="s">
        <v>933</v>
      </c>
      <c r="OHV54" s="286" t="s">
        <v>969</v>
      </c>
      <c r="OHW54" s="285" t="s">
        <v>966</v>
      </c>
      <c r="OHX54" s="285" t="s">
        <v>988</v>
      </c>
      <c r="OHY54" s="294" t="s">
        <v>982</v>
      </c>
      <c r="OHZ54" s="294" t="s">
        <v>987</v>
      </c>
      <c r="OIA54" s="284">
        <v>100000000</v>
      </c>
      <c r="OIB54" s="285" t="s">
        <v>150</v>
      </c>
      <c r="OIC54" s="286" t="s">
        <v>933</v>
      </c>
      <c r="OID54" s="286" t="s">
        <v>969</v>
      </c>
      <c r="OIE54" s="285" t="s">
        <v>966</v>
      </c>
      <c r="OIF54" s="285" t="s">
        <v>988</v>
      </c>
      <c r="OIG54" s="294" t="s">
        <v>982</v>
      </c>
      <c r="OIH54" s="294" t="s">
        <v>987</v>
      </c>
      <c r="OII54" s="284">
        <v>100000000</v>
      </c>
      <c r="OIJ54" s="285" t="s">
        <v>150</v>
      </c>
      <c r="OIK54" s="286" t="s">
        <v>933</v>
      </c>
      <c r="OIL54" s="286" t="s">
        <v>969</v>
      </c>
      <c r="OIM54" s="285" t="s">
        <v>966</v>
      </c>
      <c r="OIN54" s="285" t="s">
        <v>988</v>
      </c>
      <c r="OIO54" s="294" t="s">
        <v>982</v>
      </c>
      <c r="OIP54" s="294" t="s">
        <v>987</v>
      </c>
      <c r="OIQ54" s="284">
        <v>100000000</v>
      </c>
      <c r="OIR54" s="285" t="s">
        <v>150</v>
      </c>
      <c r="OIS54" s="286" t="s">
        <v>933</v>
      </c>
      <c r="OIT54" s="286" t="s">
        <v>969</v>
      </c>
      <c r="OIU54" s="285" t="s">
        <v>966</v>
      </c>
      <c r="OIV54" s="285" t="s">
        <v>988</v>
      </c>
      <c r="OIW54" s="294" t="s">
        <v>982</v>
      </c>
      <c r="OIX54" s="294" t="s">
        <v>987</v>
      </c>
      <c r="OIY54" s="284">
        <v>100000000</v>
      </c>
      <c r="OIZ54" s="285" t="s">
        <v>150</v>
      </c>
      <c r="OJA54" s="286" t="s">
        <v>933</v>
      </c>
      <c r="OJB54" s="286" t="s">
        <v>969</v>
      </c>
      <c r="OJC54" s="285" t="s">
        <v>966</v>
      </c>
      <c r="OJD54" s="285" t="s">
        <v>988</v>
      </c>
      <c r="OJE54" s="294" t="s">
        <v>982</v>
      </c>
      <c r="OJF54" s="294" t="s">
        <v>987</v>
      </c>
      <c r="OJG54" s="284">
        <v>100000000</v>
      </c>
      <c r="OJH54" s="285" t="s">
        <v>150</v>
      </c>
      <c r="OJI54" s="286" t="s">
        <v>933</v>
      </c>
      <c r="OJJ54" s="286" t="s">
        <v>969</v>
      </c>
      <c r="OJK54" s="285" t="s">
        <v>966</v>
      </c>
      <c r="OJL54" s="285" t="s">
        <v>988</v>
      </c>
      <c r="OJM54" s="294" t="s">
        <v>982</v>
      </c>
      <c r="OJN54" s="294" t="s">
        <v>987</v>
      </c>
      <c r="OJO54" s="284">
        <v>100000000</v>
      </c>
      <c r="OJP54" s="285" t="s">
        <v>150</v>
      </c>
      <c r="OJQ54" s="286" t="s">
        <v>933</v>
      </c>
      <c r="OJR54" s="286" t="s">
        <v>969</v>
      </c>
      <c r="OJS54" s="285" t="s">
        <v>966</v>
      </c>
      <c r="OJT54" s="285" t="s">
        <v>988</v>
      </c>
      <c r="OJU54" s="294" t="s">
        <v>982</v>
      </c>
      <c r="OJV54" s="294" t="s">
        <v>987</v>
      </c>
      <c r="OJW54" s="284">
        <v>100000000</v>
      </c>
      <c r="OJX54" s="285" t="s">
        <v>150</v>
      </c>
      <c r="OJY54" s="286" t="s">
        <v>933</v>
      </c>
      <c r="OJZ54" s="286" t="s">
        <v>969</v>
      </c>
      <c r="OKA54" s="285" t="s">
        <v>966</v>
      </c>
      <c r="OKB54" s="285" t="s">
        <v>988</v>
      </c>
      <c r="OKC54" s="294" t="s">
        <v>982</v>
      </c>
      <c r="OKD54" s="294" t="s">
        <v>987</v>
      </c>
      <c r="OKE54" s="284">
        <v>100000000</v>
      </c>
      <c r="OKF54" s="285" t="s">
        <v>150</v>
      </c>
      <c r="OKG54" s="286" t="s">
        <v>933</v>
      </c>
      <c r="OKH54" s="286" t="s">
        <v>969</v>
      </c>
      <c r="OKI54" s="285" t="s">
        <v>966</v>
      </c>
      <c r="OKJ54" s="285" t="s">
        <v>988</v>
      </c>
      <c r="OKK54" s="294" t="s">
        <v>982</v>
      </c>
      <c r="OKL54" s="294" t="s">
        <v>987</v>
      </c>
      <c r="OKM54" s="284">
        <v>100000000</v>
      </c>
      <c r="OKN54" s="285" t="s">
        <v>150</v>
      </c>
      <c r="OKO54" s="286" t="s">
        <v>933</v>
      </c>
      <c r="OKP54" s="286" t="s">
        <v>969</v>
      </c>
      <c r="OKQ54" s="285" t="s">
        <v>966</v>
      </c>
      <c r="OKR54" s="285" t="s">
        <v>988</v>
      </c>
      <c r="OKS54" s="294" t="s">
        <v>982</v>
      </c>
      <c r="OKT54" s="294" t="s">
        <v>987</v>
      </c>
      <c r="OKU54" s="284">
        <v>100000000</v>
      </c>
      <c r="OKV54" s="285" t="s">
        <v>150</v>
      </c>
      <c r="OKW54" s="286" t="s">
        <v>933</v>
      </c>
      <c r="OKX54" s="286" t="s">
        <v>969</v>
      </c>
      <c r="OKY54" s="285" t="s">
        <v>966</v>
      </c>
      <c r="OKZ54" s="285" t="s">
        <v>988</v>
      </c>
      <c r="OLA54" s="294" t="s">
        <v>982</v>
      </c>
      <c r="OLB54" s="294" t="s">
        <v>987</v>
      </c>
      <c r="OLC54" s="284">
        <v>100000000</v>
      </c>
      <c r="OLD54" s="285" t="s">
        <v>150</v>
      </c>
      <c r="OLE54" s="286" t="s">
        <v>933</v>
      </c>
      <c r="OLF54" s="286" t="s">
        <v>969</v>
      </c>
      <c r="OLG54" s="285" t="s">
        <v>966</v>
      </c>
      <c r="OLH54" s="285" t="s">
        <v>988</v>
      </c>
      <c r="OLI54" s="294" t="s">
        <v>982</v>
      </c>
      <c r="OLJ54" s="294" t="s">
        <v>987</v>
      </c>
      <c r="OLK54" s="284">
        <v>100000000</v>
      </c>
      <c r="OLL54" s="285" t="s">
        <v>150</v>
      </c>
      <c r="OLM54" s="286" t="s">
        <v>933</v>
      </c>
      <c r="OLN54" s="286" t="s">
        <v>969</v>
      </c>
      <c r="OLO54" s="285" t="s">
        <v>966</v>
      </c>
      <c r="OLP54" s="285" t="s">
        <v>988</v>
      </c>
      <c r="OLQ54" s="294" t="s">
        <v>982</v>
      </c>
      <c r="OLR54" s="294" t="s">
        <v>987</v>
      </c>
      <c r="OLS54" s="284">
        <v>100000000</v>
      </c>
      <c r="OLT54" s="285" t="s">
        <v>150</v>
      </c>
      <c r="OLU54" s="286" t="s">
        <v>933</v>
      </c>
      <c r="OLV54" s="286" t="s">
        <v>969</v>
      </c>
      <c r="OLW54" s="285" t="s">
        <v>966</v>
      </c>
      <c r="OLX54" s="285" t="s">
        <v>988</v>
      </c>
      <c r="OLY54" s="294" t="s">
        <v>982</v>
      </c>
      <c r="OLZ54" s="294" t="s">
        <v>987</v>
      </c>
      <c r="OMA54" s="284">
        <v>100000000</v>
      </c>
      <c r="OMB54" s="285" t="s">
        <v>150</v>
      </c>
      <c r="OMC54" s="286" t="s">
        <v>933</v>
      </c>
      <c r="OMD54" s="286" t="s">
        <v>969</v>
      </c>
      <c r="OME54" s="285" t="s">
        <v>966</v>
      </c>
      <c r="OMF54" s="285" t="s">
        <v>988</v>
      </c>
      <c r="OMG54" s="294" t="s">
        <v>982</v>
      </c>
      <c r="OMH54" s="294" t="s">
        <v>987</v>
      </c>
      <c r="OMI54" s="284">
        <v>100000000</v>
      </c>
      <c r="OMJ54" s="285" t="s">
        <v>150</v>
      </c>
      <c r="OMK54" s="286" t="s">
        <v>933</v>
      </c>
      <c r="OML54" s="286" t="s">
        <v>969</v>
      </c>
      <c r="OMM54" s="285" t="s">
        <v>966</v>
      </c>
      <c r="OMN54" s="285" t="s">
        <v>988</v>
      </c>
      <c r="OMO54" s="294" t="s">
        <v>982</v>
      </c>
      <c r="OMP54" s="294" t="s">
        <v>987</v>
      </c>
      <c r="OMQ54" s="284">
        <v>100000000</v>
      </c>
      <c r="OMR54" s="285" t="s">
        <v>150</v>
      </c>
      <c r="OMS54" s="286" t="s">
        <v>933</v>
      </c>
      <c r="OMT54" s="286" t="s">
        <v>969</v>
      </c>
      <c r="OMU54" s="285" t="s">
        <v>966</v>
      </c>
      <c r="OMV54" s="285" t="s">
        <v>988</v>
      </c>
      <c r="OMW54" s="294" t="s">
        <v>982</v>
      </c>
      <c r="OMX54" s="294" t="s">
        <v>987</v>
      </c>
      <c r="OMY54" s="284">
        <v>100000000</v>
      </c>
      <c r="OMZ54" s="285" t="s">
        <v>150</v>
      </c>
      <c r="ONA54" s="286" t="s">
        <v>933</v>
      </c>
      <c r="ONB54" s="286" t="s">
        <v>969</v>
      </c>
      <c r="ONC54" s="285" t="s">
        <v>966</v>
      </c>
      <c r="OND54" s="285" t="s">
        <v>988</v>
      </c>
      <c r="ONE54" s="294" t="s">
        <v>982</v>
      </c>
      <c r="ONF54" s="294" t="s">
        <v>987</v>
      </c>
      <c r="ONG54" s="284">
        <v>100000000</v>
      </c>
      <c r="ONH54" s="285" t="s">
        <v>150</v>
      </c>
      <c r="ONI54" s="286" t="s">
        <v>933</v>
      </c>
      <c r="ONJ54" s="286" t="s">
        <v>969</v>
      </c>
      <c r="ONK54" s="285" t="s">
        <v>966</v>
      </c>
      <c r="ONL54" s="285" t="s">
        <v>988</v>
      </c>
      <c r="ONM54" s="294" t="s">
        <v>982</v>
      </c>
      <c r="ONN54" s="294" t="s">
        <v>987</v>
      </c>
      <c r="ONO54" s="284">
        <v>100000000</v>
      </c>
      <c r="ONP54" s="285" t="s">
        <v>150</v>
      </c>
      <c r="ONQ54" s="286" t="s">
        <v>933</v>
      </c>
      <c r="ONR54" s="286" t="s">
        <v>969</v>
      </c>
      <c r="ONS54" s="285" t="s">
        <v>966</v>
      </c>
      <c r="ONT54" s="285" t="s">
        <v>988</v>
      </c>
      <c r="ONU54" s="294" t="s">
        <v>982</v>
      </c>
      <c r="ONV54" s="294" t="s">
        <v>987</v>
      </c>
      <c r="ONW54" s="284">
        <v>100000000</v>
      </c>
      <c r="ONX54" s="285" t="s">
        <v>150</v>
      </c>
      <c r="ONY54" s="286" t="s">
        <v>933</v>
      </c>
      <c r="ONZ54" s="286" t="s">
        <v>969</v>
      </c>
      <c r="OOA54" s="285" t="s">
        <v>966</v>
      </c>
      <c r="OOB54" s="285" t="s">
        <v>988</v>
      </c>
      <c r="OOC54" s="294" t="s">
        <v>982</v>
      </c>
      <c r="OOD54" s="294" t="s">
        <v>987</v>
      </c>
      <c r="OOE54" s="284">
        <v>100000000</v>
      </c>
      <c r="OOF54" s="285" t="s">
        <v>150</v>
      </c>
      <c r="OOG54" s="286" t="s">
        <v>933</v>
      </c>
      <c r="OOH54" s="286" t="s">
        <v>969</v>
      </c>
      <c r="OOI54" s="285" t="s">
        <v>966</v>
      </c>
      <c r="OOJ54" s="285" t="s">
        <v>988</v>
      </c>
      <c r="OOK54" s="294" t="s">
        <v>982</v>
      </c>
      <c r="OOL54" s="294" t="s">
        <v>987</v>
      </c>
      <c r="OOM54" s="284">
        <v>100000000</v>
      </c>
      <c r="OON54" s="285" t="s">
        <v>150</v>
      </c>
      <c r="OOO54" s="286" t="s">
        <v>933</v>
      </c>
      <c r="OOP54" s="286" t="s">
        <v>969</v>
      </c>
      <c r="OOQ54" s="285" t="s">
        <v>966</v>
      </c>
      <c r="OOR54" s="285" t="s">
        <v>988</v>
      </c>
      <c r="OOS54" s="294" t="s">
        <v>982</v>
      </c>
      <c r="OOT54" s="294" t="s">
        <v>987</v>
      </c>
      <c r="OOU54" s="284">
        <v>100000000</v>
      </c>
      <c r="OOV54" s="285" t="s">
        <v>150</v>
      </c>
      <c r="OOW54" s="286" t="s">
        <v>933</v>
      </c>
      <c r="OOX54" s="286" t="s">
        <v>969</v>
      </c>
      <c r="OOY54" s="285" t="s">
        <v>966</v>
      </c>
      <c r="OOZ54" s="285" t="s">
        <v>988</v>
      </c>
      <c r="OPA54" s="294" t="s">
        <v>982</v>
      </c>
      <c r="OPB54" s="294" t="s">
        <v>987</v>
      </c>
      <c r="OPC54" s="284">
        <v>100000000</v>
      </c>
      <c r="OPD54" s="285" t="s">
        <v>150</v>
      </c>
      <c r="OPE54" s="286" t="s">
        <v>933</v>
      </c>
      <c r="OPF54" s="286" t="s">
        <v>969</v>
      </c>
      <c r="OPG54" s="285" t="s">
        <v>966</v>
      </c>
      <c r="OPH54" s="285" t="s">
        <v>988</v>
      </c>
      <c r="OPI54" s="294" t="s">
        <v>982</v>
      </c>
      <c r="OPJ54" s="294" t="s">
        <v>987</v>
      </c>
      <c r="OPK54" s="284">
        <v>100000000</v>
      </c>
      <c r="OPL54" s="285" t="s">
        <v>150</v>
      </c>
      <c r="OPM54" s="286" t="s">
        <v>933</v>
      </c>
      <c r="OPN54" s="286" t="s">
        <v>969</v>
      </c>
      <c r="OPO54" s="285" t="s">
        <v>966</v>
      </c>
      <c r="OPP54" s="285" t="s">
        <v>988</v>
      </c>
      <c r="OPQ54" s="294" t="s">
        <v>982</v>
      </c>
      <c r="OPR54" s="294" t="s">
        <v>987</v>
      </c>
      <c r="OPS54" s="284">
        <v>100000000</v>
      </c>
      <c r="OPT54" s="285" t="s">
        <v>150</v>
      </c>
      <c r="OPU54" s="286" t="s">
        <v>933</v>
      </c>
      <c r="OPV54" s="286" t="s">
        <v>969</v>
      </c>
      <c r="OPW54" s="285" t="s">
        <v>966</v>
      </c>
      <c r="OPX54" s="285" t="s">
        <v>988</v>
      </c>
      <c r="OPY54" s="294" t="s">
        <v>982</v>
      </c>
      <c r="OPZ54" s="294" t="s">
        <v>987</v>
      </c>
      <c r="OQA54" s="284">
        <v>100000000</v>
      </c>
      <c r="OQB54" s="285" t="s">
        <v>150</v>
      </c>
      <c r="OQC54" s="286" t="s">
        <v>933</v>
      </c>
      <c r="OQD54" s="286" t="s">
        <v>969</v>
      </c>
      <c r="OQE54" s="285" t="s">
        <v>966</v>
      </c>
      <c r="OQF54" s="285" t="s">
        <v>988</v>
      </c>
      <c r="OQG54" s="294" t="s">
        <v>982</v>
      </c>
      <c r="OQH54" s="294" t="s">
        <v>987</v>
      </c>
      <c r="OQI54" s="284">
        <v>100000000</v>
      </c>
      <c r="OQJ54" s="285" t="s">
        <v>150</v>
      </c>
      <c r="OQK54" s="286" t="s">
        <v>933</v>
      </c>
      <c r="OQL54" s="286" t="s">
        <v>969</v>
      </c>
      <c r="OQM54" s="285" t="s">
        <v>966</v>
      </c>
      <c r="OQN54" s="285" t="s">
        <v>988</v>
      </c>
      <c r="OQO54" s="294" t="s">
        <v>982</v>
      </c>
      <c r="OQP54" s="294" t="s">
        <v>987</v>
      </c>
      <c r="OQQ54" s="284">
        <v>100000000</v>
      </c>
      <c r="OQR54" s="285" t="s">
        <v>150</v>
      </c>
      <c r="OQS54" s="286" t="s">
        <v>933</v>
      </c>
      <c r="OQT54" s="286" t="s">
        <v>969</v>
      </c>
      <c r="OQU54" s="285" t="s">
        <v>966</v>
      </c>
      <c r="OQV54" s="285" t="s">
        <v>988</v>
      </c>
      <c r="OQW54" s="294" t="s">
        <v>982</v>
      </c>
      <c r="OQX54" s="294" t="s">
        <v>987</v>
      </c>
      <c r="OQY54" s="284">
        <v>100000000</v>
      </c>
      <c r="OQZ54" s="285" t="s">
        <v>150</v>
      </c>
      <c r="ORA54" s="286" t="s">
        <v>933</v>
      </c>
      <c r="ORB54" s="286" t="s">
        <v>969</v>
      </c>
      <c r="ORC54" s="285" t="s">
        <v>966</v>
      </c>
      <c r="ORD54" s="285" t="s">
        <v>988</v>
      </c>
      <c r="ORE54" s="294" t="s">
        <v>982</v>
      </c>
      <c r="ORF54" s="294" t="s">
        <v>987</v>
      </c>
      <c r="ORG54" s="284">
        <v>100000000</v>
      </c>
      <c r="ORH54" s="285" t="s">
        <v>150</v>
      </c>
      <c r="ORI54" s="286" t="s">
        <v>933</v>
      </c>
      <c r="ORJ54" s="286" t="s">
        <v>969</v>
      </c>
      <c r="ORK54" s="285" t="s">
        <v>966</v>
      </c>
      <c r="ORL54" s="285" t="s">
        <v>988</v>
      </c>
      <c r="ORM54" s="294" t="s">
        <v>982</v>
      </c>
      <c r="ORN54" s="294" t="s">
        <v>987</v>
      </c>
      <c r="ORO54" s="284">
        <v>100000000</v>
      </c>
      <c r="ORP54" s="285" t="s">
        <v>150</v>
      </c>
      <c r="ORQ54" s="286" t="s">
        <v>933</v>
      </c>
      <c r="ORR54" s="286" t="s">
        <v>969</v>
      </c>
      <c r="ORS54" s="285" t="s">
        <v>966</v>
      </c>
      <c r="ORT54" s="285" t="s">
        <v>988</v>
      </c>
      <c r="ORU54" s="294" t="s">
        <v>982</v>
      </c>
      <c r="ORV54" s="294" t="s">
        <v>987</v>
      </c>
      <c r="ORW54" s="284">
        <v>100000000</v>
      </c>
      <c r="ORX54" s="285" t="s">
        <v>150</v>
      </c>
      <c r="ORY54" s="286" t="s">
        <v>933</v>
      </c>
      <c r="ORZ54" s="286" t="s">
        <v>969</v>
      </c>
      <c r="OSA54" s="285" t="s">
        <v>966</v>
      </c>
      <c r="OSB54" s="285" t="s">
        <v>988</v>
      </c>
      <c r="OSC54" s="294" t="s">
        <v>982</v>
      </c>
      <c r="OSD54" s="294" t="s">
        <v>987</v>
      </c>
      <c r="OSE54" s="284">
        <v>100000000</v>
      </c>
      <c r="OSF54" s="285" t="s">
        <v>150</v>
      </c>
      <c r="OSG54" s="286" t="s">
        <v>933</v>
      </c>
      <c r="OSH54" s="286" t="s">
        <v>969</v>
      </c>
      <c r="OSI54" s="285" t="s">
        <v>966</v>
      </c>
      <c r="OSJ54" s="285" t="s">
        <v>988</v>
      </c>
      <c r="OSK54" s="294" t="s">
        <v>982</v>
      </c>
      <c r="OSL54" s="294" t="s">
        <v>987</v>
      </c>
      <c r="OSM54" s="284">
        <v>100000000</v>
      </c>
      <c r="OSN54" s="285" t="s">
        <v>150</v>
      </c>
      <c r="OSO54" s="286" t="s">
        <v>933</v>
      </c>
      <c r="OSP54" s="286" t="s">
        <v>969</v>
      </c>
      <c r="OSQ54" s="285" t="s">
        <v>966</v>
      </c>
      <c r="OSR54" s="285" t="s">
        <v>988</v>
      </c>
      <c r="OSS54" s="294" t="s">
        <v>982</v>
      </c>
      <c r="OST54" s="294" t="s">
        <v>987</v>
      </c>
      <c r="OSU54" s="284">
        <v>100000000</v>
      </c>
      <c r="OSV54" s="285" t="s">
        <v>150</v>
      </c>
      <c r="OSW54" s="286" t="s">
        <v>933</v>
      </c>
      <c r="OSX54" s="286" t="s">
        <v>969</v>
      </c>
      <c r="OSY54" s="285" t="s">
        <v>966</v>
      </c>
      <c r="OSZ54" s="285" t="s">
        <v>988</v>
      </c>
      <c r="OTA54" s="294" t="s">
        <v>982</v>
      </c>
      <c r="OTB54" s="294" t="s">
        <v>987</v>
      </c>
      <c r="OTC54" s="284">
        <v>100000000</v>
      </c>
      <c r="OTD54" s="285" t="s">
        <v>150</v>
      </c>
      <c r="OTE54" s="286" t="s">
        <v>933</v>
      </c>
      <c r="OTF54" s="286" t="s">
        <v>969</v>
      </c>
      <c r="OTG54" s="285" t="s">
        <v>966</v>
      </c>
      <c r="OTH54" s="285" t="s">
        <v>988</v>
      </c>
      <c r="OTI54" s="294" t="s">
        <v>982</v>
      </c>
      <c r="OTJ54" s="294" t="s">
        <v>987</v>
      </c>
      <c r="OTK54" s="284">
        <v>100000000</v>
      </c>
      <c r="OTL54" s="285" t="s">
        <v>150</v>
      </c>
      <c r="OTM54" s="286" t="s">
        <v>933</v>
      </c>
      <c r="OTN54" s="286" t="s">
        <v>969</v>
      </c>
      <c r="OTO54" s="285" t="s">
        <v>966</v>
      </c>
      <c r="OTP54" s="285" t="s">
        <v>988</v>
      </c>
      <c r="OTQ54" s="294" t="s">
        <v>982</v>
      </c>
      <c r="OTR54" s="294" t="s">
        <v>987</v>
      </c>
      <c r="OTS54" s="284">
        <v>100000000</v>
      </c>
      <c r="OTT54" s="285" t="s">
        <v>150</v>
      </c>
      <c r="OTU54" s="286" t="s">
        <v>933</v>
      </c>
      <c r="OTV54" s="286" t="s">
        <v>969</v>
      </c>
      <c r="OTW54" s="285" t="s">
        <v>966</v>
      </c>
      <c r="OTX54" s="285" t="s">
        <v>988</v>
      </c>
      <c r="OTY54" s="294" t="s">
        <v>982</v>
      </c>
      <c r="OTZ54" s="294" t="s">
        <v>987</v>
      </c>
      <c r="OUA54" s="284">
        <v>100000000</v>
      </c>
      <c r="OUB54" s="285" t="s">
        <v>150</v>
      </c>
      <c r="OUC54" s="286" t="s">
        <v>933</v>
      </c>
      <c r="OUD54" s="286" t="s">
        <v>969</v>
      </c>
      <c r="OUE54" s="285" t="s">
        <v>966</v>
      </c>
      <c r="OUF54" s="285" t="s">
        <v>988</v>
      </c>
      <c r="OUG54" s="294" t="s">
        <v>982</v>
      </c>
      <c r="OUH54" s="294" t="s">
        <v>987</v>
      </c>
      <c r="OUI54" s="284">
        <v>100000000</v>
      </c>
      <c r="OUJ54" s="285" t="s">
        <v>150</v>
      </c>
      <c r="OUK54" s="286" t="s">
        <v>933</v>
      </c>
      <c r="OUL54" s="286" t="s">
        <v>969</v>
      </c>
      <c r="OUM54" s="285" t="s">
        <v>966</v>
      </c>
      <c r="OUN54" s="285" t="s">
        <v>988</v>
      </c>
      <c r="OUO54" s="294" t="s">
        <v>982</v>
      </c>
      <c r="OUP54" s="294" t="s">
        <v>987</v>
      </c>
      <c r="OUQ54" s="284">
        <v>100000000</v>
      </c>
      <c r="OUR54" s="285" t="s">
        <v>150</v>
      </c>
      <c r="OUS54" s="286" t="s">
        <v>933</v>
      </c>
      <c r="OUT54" s="286" t="s">
        <v>969</v>
      </c>
      <c r="OUU54" s="285" t="s">
        <v>966</v>
      </c>
      <c r="OUV54" s="285" t="s">
        <v>988</v>
      </c>
      <c r="OUW54" s="294" t="s">
        <v>982</v>
      </c>
      <c r="OUX54" s="294" t="s">
        <v>987</v>
      </c>
      <c r="OUY54" s="284">
        <v>100000000</v>
      </c>
      <c r="OUZ54" s="285" t="s">
        <v>150</v>
      </c>
      <c r="OVA54" s="286" t="s">
        <v>933</v>
      </c>
      <c r="OVB54" s="286" t="s">
        <v>969</v>
      </c>
      <c r="OVC54" s="285" t="s">
        <v>966</v>
      </c>
      <c r="OVD54" s="285" t="s">
        <v>988</v>
      </c>
      <c r="OVE54" s="294" t="s">
        <v>982</v>
      </c>
      <c r="OVF54" s="294" t="s">
        <v>987</v>
      </c>
      <c r="OVG54" s="284">
        <v>100000000</v>
      </c>
      <c r="OVH54" s="285" t="s">
        <v>150</v>
      </c>
      <c r="OVI54" s="286" t="s">
        <v>933</v>
      </c>
      <c r="OVJ54" s="286" t="s">
        <v>969</v>
      </c>
      <c r="OVK54" s="285" t="s">
        <v>966</v>
      </c>
      <c r="OVL54" s="285" t="s">
        <v>988</v>
      </c>
      <c r="OVM54" s="294" t="s">
        <v>982</v>
      </c>
      <c r="OVN54" s="294" t="s">
        <v>987</v>
      </c>
      <c r="OVO54" s="284">
        <v>100000000</v>
      </c>
      <c r="OVP54" s="285" t="s">
        <v>150</v>
      </c>
      <c r="OVQ54" s="286" t="s">
        <v>933</v>
      </c>
      <c r="OVR54" s="286" t="s">
        <v>969</v>
      </c>
      <c r="OVS54" s="285" t="s">
        <v>966</v>
      </c>
      <c r="OVT54" s="285" t="s">
        <v>988</v>
      </c>
      <c r="OVU54" s="294" t="s">
        <v>982</v>
      </c>
      <c r="OVV54" s="294" t="s">
        <v>987</v>
      </c>
      <c r="OVW54" s="284">
        <v>100000000</v>
      </c>
      <c r="OVX54" s="285" t="s">
        <v>150</v>
      </c>
      <c r="OVY54" s="286" t="s">
        <v>933</v>
      </c>
      <c r="OVZ54" s="286" t="s">
        <v>969</v>
      </c>
      <c r="OWA54" s="285" t="s">
        <v>966</v>
      </c>
      <c r="OWB54" s="285" t="s">
        <v>988</v>
      </c>
      <c r="OWC54" s="294" t="s">
        <v>982</v>
      </c>
      <c r="OWD54" s="294" t="s">
        <v>987</v>
      </c>
      <c r="OWE54" s="284">
        <v>100000000</v>
      </c>
      <c r="OWF54" s="285" t="s">
        <v>150</v>
      </c>
      <c r="OWG54" s="286" t="s">
        <v>933</v>
      </c>
      <c r="OWH54" s="286" t="s">
        <v>969</v>
      </c>
      <c r="OWI54" s="285" t="s">
        <v>966</v>
      </c>
      <c r="OWJ54" s="285" t="s">
        <v>988</v>
      </c>
      <c r="OWK54" s="294" t="s">
        <v>982</v>
      </c>
      <c r="OWL54" s="294" t="s">
        <v>987</v>
      </c>
      <c r="OWM54" s="284">
        <v>100000000</v>
      </c>
      <c r="OWN54" s="285" t="s">
        <v>150</v>
      </c>
      <c r="OWO54" s="286" t="s">
        <v>933</v>
      </c>
      <c r="OWP54" s="286" t="s">
        <v>969</v>
      </c>
      <c r="OWQ54" s="285" t="s">
        <v>966</v>
      </c>
      <c r="OWR54" s="285" t="s">
        <v>988</v>
      </c>
      <c r="OWS54" s="294" t="s">
        <v>982</v>
      </c>
      <c r="OWT54" s="294" t="s">
        <v>987</v>
      </c>
      <c r="OWU54" s="284">
        <v>100000000</v>
      </c>
      <c r="OWV54" s="285" t="s">
        <v>150</v>
      </c>
      <c r="OWW54" s="286" t="s">
        <v>933</v>
      </c>
      <c r="OWX54" s="286" t="s">
        <v>969</v>
      </c>
      <c r="OWY54" s="285" t="s">
        <v>966</v>
      </c>
      <c r="OWZ54" s="285" t="s">
        <v>988</v>
      </c>
      <c r="OXA54" s="294" t="s">
        <v>982</v>
      </c>
      <c r="OXB54" s="294" t="s">
        <v>987</v>
      </c>
      <c r="OXC54" s="284">
        <v>100000000</v>
      </c>
      <c r="OXD54" s="285" t="s">
        <v>150</v>
      </c>
      <c r="OXE54" s="286" t="s">
        <v>933</v>
      </c>
      <c r="OXF54" s="286" t="s">
        <v>969</v>
      </c>
      <c r="OXG54" s="285" t="s">
        <v>966</v>
      </c>
      <c r="OXH54" s="285" t="s">
        <v>988</v>
      </c>
      <c r="OXI54" s="294" t="s">
        <v>982</v>
      </c>
      <c r="OXJ54" s="294" t="s">
        <v>987</v>
      </c>
      <c r="OXK54" s="284">
        <v>100000000</v>
      </c>
      <c r="OXL54" s="285" t="s">
        <v>150</v>
      </c>
      <c r="OXM54" s="286" t="s">
        <v>933</v>
      </c>
      <c r="OXN54" s="286" t="s">
        <v>969</v>
      </c>
      <c r="OXO54" s="285" t="s">
        <v>966</v>
      </c>
      <c r="OXP54" s="285" t="s">
        <v>988</v>
      </c>
      <c r="OXQ54" s="294" t="s">
        <v>982</v>
      </c>
      <c r="OXR54" s="294" t="s">
        <v>987</v>
      </c>
      <c r="OXS54" s="284">
        <v>100000000</v>
      </c>
      <c r="OXT54" s="285" t="s">
        <v>150</v>
      </c>
      <c r="OXU54" s="286" t="s">
        <v>933</v>
      </c>
      <c r="OXV54" s="286" t="s">
        <v>969</v>
      </c>
      <c r="OXW54" s="285" t="s">
        <v>966</v>
      </c>
      <c r="OXX54" s="285" t="s">
        <v>988</v>
      </c>
      <c r="OXY54" s="294" t="s">
        <v>982</v>
      </c>
      <c r="OXZ54" s="294" t="s">
        <v>987</v>
      </c>
      <c r="OYA54" s="284">
        <v>100000000</v>
      </c>
      <c r="OYB54" s="285" t="s">
        <v>150</v>
      </c>
      <c r="OYC54" s="286" t="s">
        <v>933</v>
      </c>
      <c r="OYD54" s="286" t="s">
        <v>969</v>
      </c>
      <c r="OYE54" s="285" t="s">
        <v>966</v>
      </c>
      <c r="OYF54" s="285" t="s">
        <v>988</v>
      </c>
      <c r="OYG54" s="294" t="s">
        <v>982</v>
      </c>
      <c r="OYH54" s="294" t="s">
        <v>987</v>
      </c>
      <c r="OYI54" s="284">
        <v>100000000</v>
      </c>
      <c r="OYJ54" s="285" t="s">
        <v>150</v>
      </c>
      <c r="OYK54" s="286" t="s">
        <v>933</v>
      </c>
      <c r="OYL54" s="286" t="s">
        <v>969</v>
      </c>
      <c r="OYM54" s="285" t="s">
        <v>966</v>
      </c>
      <c r="OYN54" s="285" t="s">
        <v>988</v>
      </c>
      <c r="OYO54" s="294" t="s">
        <v>982</v>
      </c>
      <c r="OYP54" s="294" t="s">
        <v>987</v>
      </c>
      <c r="OYQ54" s="284">
        <v>100000000</v>
      </c>
      <c r="OYR54" s="285" t="s">
        <v>150</v>
      </c>
      <c r="OYS54" s="286" t="s">
        <v>933</v>
      </c>
      <c r="OYT54" s="286" t="s">
        <v>969</v>
      </c>
      <c r="OYU54" s="285" t="s">
        <v>966</v>
      </c>
      <c r="OYV54" s="285" t="s">
        <v>988</v>
      </c>
      <c r="OYW54" s="294" t="s">
        <v>982</v>
      </c>
      <c r="OYX54" s="294" t="s">
        <v>987</v>
      </c>
      <c r="OYY54" s="284">
        <v>100000000</v>
      </c>
      <c r="OYZ54" s="285" t="s">
        <v>150</v>
      </c>
      <c r="OZA54" s="286" t="s">
        <v>933</v>
      </c>
      <c r="OZB54" s="286" t="s">
        <v>969</v>
      </c>
      <c r="OZC54" s="285" t="s">
        <v>966</v>
      </c>
      <c r="OZD54" s="285" t="s">
        <v>988</v>
      </c>
      <c r="OZE54" s="294" t="s">
        <v>982</v>
      </c>
      <c r="OZF54" s="294" t="s">
        <v>987</v>
      </c>
      <c r="OZG54" s="284">
        <v>100000000</v>
      </c>
      <c r="OZH54" s="285" t="s">
        <v>150</v>
      </c>
      <c r="OZI54" s="286" t="s">
        <v>933</v>
      </c>
      <c r="OZJ54" s="286" t="s">
        <v>969</v>
      </c>
      <c r="OZK54" s="285" t="s">
        <v>966</v>
      </c>
      <c r="OZL54" s="285" t="s">
        <v>988</v>
      </c>
      <c r="OZM54" s="294" t="s">
        <v>982</v>
      </c>
      <c r="OZN54" s="294" t="s">
        <v>987</v>
      </c>
      <c r="OZO54" s="284">
        <v>100000000</v>
      </c>
      <c r="OZP54" s="285" t="s">
        <v>150</v>
      </c>
      <c r="OZQ54" s="286" t="s">
        <v>933</v>
      </c>
      <c r="OZR54" s="286" t="s">
        <v>969</v>
      </c>
      <c r="OZS54" s="285" t="s">
        <v>966</v>
      </c>
      <c r="OZT54" s="285" t="s">
        <v>988</v>
      </c>
      <c r="OZU54" s="294" t="s">
        <v>982</v>
      </c>
      <c r="OZV54" s="294" t="s">
        <v>987</v>
      </c>
      <c r="OZW54" s="284">
        <v>100000000</v>
      </c>
      <c r="OZX54" s="285" t="s">
        <v>150</v>
      </c>
      <c r="OZY54" s="286" t="s">
        <v>933</v>
      </c>
      <c r="OZZ54" s="286" t="s">
        <v>969</v>
      </c>
      <c r="PAA54" s="285" t="s">
        <v>966</v>
      </c>
      <c r="PAB54" s="285" t="s">
        <v>988</v>
      </c>
      <c r="PAC54" s="294" t="s">
        <v>982</v>
      </c>
      <c r="PAD54" s="294" t="s">
        <v>987</v>
      </c>
      <c r="PAE54" s="284">
        <v>100000000</v>
      </c>
      <c r="PAF54" s="285" t="s">
        <v>150</v>
      </c>
      <c r="PAG54" s="286" t="s">
        <v>933</v>
      </c>
      <c r="PAH54" s="286" t="s">
        <v>969</v>
      </c>
      <c r="PAI54" s="285" t="s">
        <v>966</v>
      </c>
      <c r="PAJ54" s="285" t="s">
        <v>988</v>
      </c>
      <c r="PAK54" s="294" t="s">
        <v>982</v>
      </c>
      <c r="PAL54" s="294" t="s">
        <v>987</v>
      </c>
      <c r="PAM54" s="284">
        <v>100000000</v>
      </c>
      <c r="PAN54" s="285" t="s">
        <v>150</v>
      </c>
      <c r="PAO54" s="286" t="s">
        <v>933</v>
      </c>
      <c r="PAP54" s="286" t="s">
        <v>969</v>
      </c>
      <c r="PAQ54" s="285" t="s">
        <v>966</v>
      </c>
      <c r="PAR54" s="285" t="s">
        <v>988</v>
      </c>
      <c r="PAS54" s="294" t="s">
        <v>982</v>
      </c>
      <c r="PAT54" s="294" t="s">
        <v>987</v>
      </c>
      <c r="PAU54" s="284">
        <v>100000000</v>
      </c>
      <c r="PAV54" s="285" t="s">
        <v>150</v>
      </c>
      <c r="PAW54" s="286" t="s">
        <v>933</v>
      </c>
      <c r="PAX54" s="286" t="s">
        <v>969</v>
      </c>
      <c r="PAY54" s="285" t="s">
        <v>966</v>
      </c>
      <c r="PAZ54" s="285" t="s">
        <v>988</v>
      </c>
      <c r="PBA54" s="294" t="s">
        <v>982</v>
      </c>
      <c r="PBB54" s="294" t="s">
        <v>987</v>
      </c>
      <c r="PBC54" s="284">
        <v>100000000</v>
      </c>
      <c r="PBD54" s="285" t="s">
        <v>150</v>
      </c>
      <c r="PBE54" s="286" t="s">
        <v>933</v>
      </c>
      <c r="PBF54" s="286" t="s">
        <v>969</v>
      </c>
      <c r="PBG54" s="285" t="s">
        <v>966</v>
      </c>
      <c r="PBH54" s="285" t="s">
        <v>988</v>
      </c>
      <c r="PBI54" s="294" t="s">
        <v>982</v>
      </c>
      <c r="PBJ54" s="294" t="s">
        <v>987</v>
      </c>
      <c r="PBK54" s="284">
        <v>100000000</v>
      </c>
      <c r="PBL54" s="285" t="s">
        <v>150</v>
      </c>
      <c r="PBM54" s="286" t="s">
        <v>933</v>
      </c>
      <c r="PBN54" s="286" t="s">
        <v>969</v>
      </c>
      <c r="PBO54" s="285" t="s">
        <v>966</v>
      </c>
      <c r="PBP54" s="285" t="s">
        <v>988</v>
      </c>
      <c r="PBQ54" s="294" t="s">
        <v>982</v>
      </c>
      <c r="PBR54" s="294" t="s">
        <v>987</v>
      </c>
      <c r="PBS54" s="284">
        <v>100000000</v>
      </c>
      <c r="PBT54" s="285" t="s">
        <v>150</v>
      </c>
      <c r="PBU54" s="286" t="s">
        <v>933</v>
      </c>
      <c r="PBV54" s="286" t="s">
        <v>969</v>
      </c>
      <c r="PBW54" s="285" t="s">
        <v>966</v>
      </c>
      <c r="PBX54" s="285" t="s">
        <v>988</v>
      </c>
      <c r="PBY54" s="294" t="s">
        <v>982</v>
      </c>
      <c r="PBZ54" s="294" t="s">
        <v>987</v>
      </c>
      <c r="PCA54" s="284">
        <v>100000000</v>
      </c>
      <c r="PCB54" s="285" t="s">
        <v>150</v>
      </c>
      <c r="PCC54" s="286" t="s">
        <v>933</v>
      </c>
      <c r="PCD54" s="286" t="s">
        <v>969</v>
      </c>
      <c r="PCE54" s="285" t="s">
        <v>966</v>
      </c>
      <c r="PCF54" s="285" t="s">
        <v>988</v>
      </c>
      <c r="PCG54" s="294" t="s">
        <v>982</v>
      </c>
      <c r="PCH54" s="294" t="s">
        <v>987</v>
      </c>
      <c r="PCI54" s="284">
        <v>100000000</v>
      </c>
      <c r="PCJ54" s="285" t="s">
        <v>150</v>
      </c>
      <c r="PCK54" s="286" t="s">
        <v>933</v>
      </c>
      <c r="PCL54" s="286" t="s">
        <v>969</v>
      </c>
      <c r="PCM54" s="285" t="s">
        <v>966</v>
      </c>
      <c r="PCN54" s="285" t="s">
        <v>988</v>
      </c>
      <c r="PCO54" s="294" t="s">
        <v>982</v>
      </c>
      <c r="PCP54" s="294" t="s">
        <v>987</v>
      </c>
      <c r="PCQ54" s="284">
        <v>100000000</v>
      </c>
      <c r="PCR54" s="285" t="s">
        <v>150</v>
      </c>
      <c r="PCS54" s="286" t="s">
        <v>933</v>
      </c>
      <c r="PCT54" s="286" t="s">
        <v>969</v>
      </c>
      <c r="PCU54" s="285" t="s">
        <v>966</v>
      </c>
      <c r="PCV54" s="285" t="s">
        <v>988</v>
      </c>
      <c r="PCW54" s="294" t="s">
        <v>982</v>
      </c>
      <c r="PCX54" s="294" t="s">
        <v>987</v>
      </c>
      <c r="PCY54" s="284">
        <v>100000000</v>
      </c>
      <c r="PCZ54" s="285" t="s">
        <v>150</v>
      </c>
      <c r="PDA54" s="286" t="s">
        <v>933</v>
      </c>
      <c r="PDB54" s="286" t="s">
        <v>969</v>
      </c>
      <c r="PDC54" s="285" t="s">
        <v>966</v>
      </c>
      <c r="PDD54" s="285" t="s">
        <v>988</v>
      </c>
      <c r="PDE54" s="294" t="s">
        <v>982</v>
      </c>
      <c r="PDF54" s="294" t="s">
        <v>987</v>
      </c>
      <c r="PDG54" s="284">
        <v>100000000</v>
      </c>
      <c r="PDH54" s="285" t="s">
        <v>150</v>
      </c>
      <c r="PDI54" s="286" t="s">
        <v>933</v>
      </c>
      <c r="PDJ54" s="286" t="s">
        <v>969</v>
      </c>
      <c r="PDK54" s="285" t="s">
        <v>966</v>
      </c>
      <c r="PDL54" s="285" t="s">
        <v>988</v>
      </c>
      <c r="PDM54" s="294" t="s">
        <v>982</v>
      </c>
      <c r="PDN54" s="294" t="s">
        <v>987</v>
      </c>
      <c r="PDO54" s="284">
        <v>100000000</v>
      </c>
      <c r="PDP54" s="285" t="s">
        <v>150</v>
      </c>
      <c r="PDQ54" s="286" t="s">
        <v>933</v>
      </c>
      <c r="PDR54" s="286" t="s">
        <v>969</v>
      </c>
      <c r="PDS54" s="285" t="s">
        <v>966</v>
      </c>
      <c r="PDT54" s="285" t="s">
        <v>988</v>
      </c>
      <c r="PDU54" s="294" t="s">
        <v>982</v>
      </c>
      <c r="PDV54" s="294" t="s">
        <v>987</v>
      </c>
      <c r="PDW54" s="284">
        <v>100000000</v>
      </c>
      <c r="PDX54" s="285" t="s">
        <v>150</v>
      </c>
      <c r="PDY54" s="286" t="s">
        <v>933</v>
      </c>
      <c r="PDZ54" s="286" t="s">
        <v>969</v>
      </c>
      <c r="PEA54" s="285" t="s">
        <v>966</v>
      </c>
      <c r="PEB54" s="285" t="s">
        <v>988</v>
      </c>
      <c r="PEC54" s="294" t="s">
        <v>982</v>
      </c>
      <c r="PED54" s="294" t="s">
        <v>987</v>
      </c>
      <c r="PEE54" s="284">
        <v>100000000</v>
      </c>
      <c r="PEF54" s="285" t="s">
        <v>150</v>
      </c>
      <c r="PEG54" s="286" t="s">
        <v>933</v>
      </c>
      <c r="PEH54" s="286" t="s">
        <v>969</v>
      </c>
      <c r="PEI54" s="285" t="s">
        <v>966</v>
      </c>
      <c r="PEJ54" s="285" t="s">
        <v>988</v>
      </c>
      <c r="PEK54" s="294" t="s">
        <v>982</v>
      </c>
      <c r="PEL54" s="294" t="s">
        <v>987</v>
      </c>
      <c r="PEM54" s="284">
        <v>100000000</v>
      </c>
      <c r="PEN54" s="285" t="s">
        <v>150</v>
      </c>
      <c r="PEO54" s="286" t="s">
        <v>933</v>
      </c>
      <c r="PEP54" s="286" t="s">
        <v>969</v>
      </c>
      <c r="PEQ54" s="285" t="s">
        <v>966</v>
      </c>
      <c r="PER54" s="285" t="s">
        <v>988</v>
      </c>
      <c r="PES54" s="294" t="s">
        <v>982</v>
      </c>
      <c r="PET54" s="294" t="s">
        <v>987</v>
      </c>
      <c r="PEU54" s="284">
        <v>100000000</v>
      </c>
      <c r="PEV54" s="285" t="s">
        <v>150</v>
      </c>
      <c r="PEW54" s="286" t="s">
        <v>933</v>
      </c>
      <c r="PEX54" s="286" t="s">
        <v>969</v>
      </c>
      <c r="PEY54" s="285" t="s">
        <v>966</v>
      </c>
      <c r="PEZ54" s="285" t="s">
        <v>988</v>
      </c>
      <c r="PFA54" s="294" t="s">
        <v>982</v>
      </c>
      <c r="PFB54" s="294" t="s">
        <v>987</v>
      </c>
      <c r="PFC54" s="284">
        <v>100000000</v>
      </c>
      <c r="PFD54" s="285" t="s">
        <v>150</v>
      </c>
      <c r="PFE54" s="286" t="s">
        <v>933</v>
      </c>
      <c r="PFF54" s="286" t="s">
        <v>969</v>
      </c>
      <c r="PFG54" s="285" t="s">
        <v>966</v>
      </c>
      <c r="PFH54" s="285" t="s">
        <v>988</v>
      </c>
      <c r="PFI54" s="294" t="s">
        <v>982</v>
      </c>
      <c r="PFJ54" s="294" t="s">
        <v>987</v>
      </c>
      <c r="PFK54" s="284">
        <v>100000000</v>
      </c>
      <c r="PFL54" s="285" t="s">
        <v>150</v>
      </c>
      <c r="PFM54" s="286" t="s">
        <v>933</v>
      </c>
      <c r="PFN54" s="286" t="s">
        <v>969</v>
      </c>
      <c r="PFO54" s="285" t="s">
        <v>966</v>
      </c>
      <c r="PFP54" s="285" t="s">
        <v>988</v>
      </c>
      <c r="PFQ54" s="294" t="s">
        <v>982</v>
      </c>
      <c r="PFR54" s="294" t="s">
        <v>987</v>
      </c>
      <c r="PFS54" s="284">
        <v>100000000</v>
      </c>
      <c r="PFT54" s="285" t="s">
        <v>150</v>
      </c>
      <c r="PFU54" s="286" t="s">
        <v>933</v>
      </c>
      <c r="PFV54" s="286" t="s">
        <v>969</v>
      </c>
      <c r="PFW54" s="285" t="s">
        <v>966</v>
      </c>
      <c r="PFX54" s="285" t="s">
        <v>988</v>
      </c>
      <c r="PFY54" s="294" t="s">
        <v>982</v>
      </c>
      <c r="PFZ54" s="294" t="s">
        <v>987</v>
      </c>
      <c r="PGA54" s="284">
        <v>100000000</v>
      </c>
      <c r="PGB54" s="285" t="s">
        <v>150</v>
      </c>
      <c r="PGC54" s="286" t="s">
        <v>933</v>
      </c>
      <c r="PGD54" s="286" t="s">
        <v>969</v>
      </c>
      <c r="PGE54" s="285" t="s">
        <v>966</v>
      </c>
      <c r="PGF54" s="285" t="s">
        <v>988</v>
      </c>
      <c r="PGG54" s="294" t="s">
        <v>982</v>
      </c>
      <c r="PGH54" s="294" t="s">
        <v>987</v>
      </c>
      <c r="PGI54" s="284">
        <v>100000000</v>
      </c>
      <c r="PGJ54" s="285" t="s">
        <v>150</v>
      </c>
      <c r="PGK54" s="286" t="s">
        <v>933</v>
      </c>
      <c r="PGL54" s="286" t="s">
        <v>969</v>
      </c>
      <c r="PGM54" s="285" t="s">
        <v>966</v>
      </c>
      <c r="PGN54" s="285" t="s">
        <v>988</v>
      </c>
      <c r="PGO54" s="294" t="s">
        <v>982</v>
      </c>
      <c r="PGP54" s="294" t="s">
        <v>987</v>
      </c>
      <c r="PGQ54" s="284">
        <v>100000000</v>
      </c>
      <c r="PGR54" s="285" t="s">
        <v>150</v>
      </c>
      <c r="PGS54" s="286" t="s">
        <v>933</v>
      </c>
      <c r="PGT54" s="286" t="s">
        <v>969</v>
      </c>
      <c r="PGU54" s="285" t="s">
        <v>966</v>
      </c>
      <c r="PGV54" s="285" t="s">
        <v>988</v>
      </c>
      <c r="PGW54" s="294" t="s">
        <v>982</v>
      </c>
      <c r="PGX54" s="294" t="s">
        <v>987</v>
      </c>
      <c r="PGY54" s="284">
        <v>100000000</v>
      </c>
      <c r="PGZ54" s="285" t="s">
        <v>150</v>
      </c>
      <c r="PHA54" s="286" t="s">
        <v>933</v>
      </c>
      <c r="PHB54" s="286" t="s">
        <v>969</v>
      </c>
      <c r="PHC54" s="285" t="s">
        <v>966</v>
      </c>
      <c r="PHD54" s="285" t="s">
        <v>988</v>
      </c>
      <c r="PHE54" s="294" t="s">
        <v>982</v>
      </c>
      <c r="PHF54" s="294" t="s">
        <v>987</v>
      </c>
      <c r="PHG54" s="284">
        <v>100000000</v>
      </c>
      <c r="PHH54" s="285" t="s">
        <v>150</v>
      </c>
      <c r="PHI54" s="286" t="s">
        <v>933</v>
      </c>
      <c r="PHJ54" s="286" t="s">
        <v>969</v>
      </c>
      <c r="PHK54" s="285" t="s">
        <v>966</v>
      </c>
      <c r="PHL54" s="285" t="s">
        <v>988</v>
      </c>
      <c r="PHM54" s="294" t="s">
        <v>982</v>
      </c>
      <c r="PHN54" s="294" t="s">
        <v>987</v>
      </c>
      <c r="PHO54" s="284">
        <v>100000000</v>
      </c>
      <c r="PHP54" s="285" t="s">
        <v>150</v>
      </c>
      <c r="PHQ54" s="286" t="s">
        <v>933</v>
      </c>
      <c r="PHR54" s="286" t="s">
        <v>969</v>
      </c>
      <c r="PHS54" s="285" t="s">
        <v>966</v>
      </c>
      <c r="PHT54" s="285" t="s">
        <v>988</v>
      </c>
      <c r="PHU54" s="294" t="s">
        <v>982</v>
      </c>
      <c r="PHV54" s="294" t="s">
        <v>987</v>
      </c>
      <c r="PHW54" s="284">
        <v>100000000</v>
      </c>
      <c r="PHX54" s="285" t="s">
        <v>150</v>
      </c>
      <c r="PHY54" s="286" t="s">
        <v>933</v>
      </c>
      <c r="PHZ54" s="286" t="s">
        <v>969</v>
      </c>
      <c r="PIA54" s="285" t="s">
        <v>966</v>
      </c>
      <c r="PIB54" s="285" t="s">
        <v>988</v>
      </c>
      <c r="PIC54" s="294" t="s">
        <v>982</v>
      </c>
      <c r="PID54" s="294" t="s">
        <v>987</v>
      </c>
      <c r="PIE54" s="284">
        <v>100000000</v>
      </c>
      <c r="PIF54" s="285" t="s">
        <v>150</v>
      </c>
      <c r="PIG54" s="286" t="s">
        <v>933</v>
      </c>
      <c r="PIH54" s="286" t="s">
        <v>969</v>
      </c>
      <c r="PII54" s="285" t="s">
        <v>966</v>
      </c>
      <c r="PIJ54" s="285" t="s">
        <v>988</v>
      </c>
      <c r="PIK54" s="294" t="s">
        <v>982</v>
      </c>
      <c r="PIL54" s="294" t="s">
        <v>987</v>
      </c>
      <c r="PIM54" s="284">
        <v>100000000</v>
      </c>
      <c r="PIN54" s="285" t="s">
        <v>150</v>
      </c>
      <c r="PIO54" s="286" t="s">
        <v>933</v>
      </c>
      <c r="PIP54" s="286" t="s">
        <v>969</v>
      </c>
      <c r="PIQ54" s="285" t="s">
        <v>966</v>
      </c>
      <c r="PIR54" s="285" t="s">
        <v>988</v>
      </c>
      <c r="PIS54" s="294" t="s">
        <v>982</v>
      </c>
      <c r="PIT54" s="294" t="s">
        <v>987</v>
      </c>
      <c r="PIU54" s="284">
        <v>100000000</v>
      </c>
      <c r="PIV54" s="285" t="s">
        <v>150</v>
      </c>
      <c r="PIW54" s="286" t="s">
        <v>933</v>
      </c>
      <c r="PIX54" s="286" t="s">
        <v>969</v>
      </c>
      <c r="PIY54" s="285" t="s">
        <v>966</v>
      </c>
      <c r="PIZ54" s="285" t="s">
        <v>988</v>
      </c>
      <c r="PJA54" s="294" t="s">
        <v>982</v>
      </c>
      <c r="PJB54" s="294" t="s">
        <v>987</v>
      </c>
      <c r="PJC54" s="284">
        <v>100000000</v>
      </c>
      <c r="PJD54" s="285" t="s">
        <v>150</v>
      </c>
      <c r="PJE54" s="286" t="s">
        <v>933</v>
      </c>
      <c r="PJF54" s="286" t="s">
        <v>969</v>
      </c>
      <c r="PJG54" s="285" t="s">
        <v>966</v>
      </c>
      <c r="PJH54" s="285" t="s">
        <v>988</v>
      </c>
      <c r="PJI54" s="294" t="s">
        <v>982</v>
      </c>
      <c r="PJJ54" s="294" t="s">
        <v>987</v>
      </c>
      <c r="PJK54" s="284">
        <v>100000000</v>
      </c>
      <c r="PJL54" s="285" t="s">
        <v>150</v>
      </c>
      <c r="PJM54" s="286" t="s">
        <v>933</v>
      </c>
      <c r="PJN54" s="286" t="s">
        <v>969</v>
      </c>
      <c r="PJO54" s="285" t="s">
        <v>966</v>
      </c>
      <c r="PJP54" s="285" t="s">
        <v>988</v>
      </c>
      <c r="PJQ54" s="294" t="s">
        <v>982</v>
      </c>
      <c r="PJR54" s="294" t="s">
        <v>987</v>
      </c>
      <c r="PJS54" s="284">
        <v>100000000</v>
      </c>
      <c r="PJT54" s="285" t="s">
        <v>150</v>
      </c>
      <c r="PJU54" s="286" t="s">
        <v>933</v>
      </c>
      <c r="PJV54" s="286" t="s">
        <v>969</v>
      </c>
      <c r="PJW54" s="285" t="s">
        <v>966</v>
      </c>
      <c r="PJX54" s="285" t="s">
        <v>988</v>
      </c>
      <c r="PJY54" s="294" t="s">
        <v>982</v>
      </c>
      <c r="PJZ54" s="294" t="s">
        <v>987</v>
      </c>
      <c r="PKA54" s="284">
        <v>100000000</v>
      </c>
      <c r="PKB54" s="285" t="s">
        <v>150</v>
      </c>
      <c r="PKC54" s="286" t="s">
        <v>933</v>
      </c>
      <c r="PKD54" s="286" t="s">
        <v>969</v>
      </c>
      <c r="PKE54" s="285" t="s">
        <v>966</v>
      </c>
      <c r="PKF54" s="285" t="s">
        <v>988</v>
      </c>
      <c r="PKG54" s="294" t="s">
        <v>982</v>
      </c>
      <c r="PKH54" s="294" t="s">
        <v>987</v>
      </c>
      <c r="PKI54" s="284">
        <v>100000000</v>
      </c>
      <c r="PKJ54" s="285" t="s">
        <v>150</v>
      </c>
      <c r="PKK54" s="286" t="s">
        <v>933</v>
      </c>
      <c r="PKL54" s="286" t="s">
        <v>969</v>
      </c>
      <c r="PKM54" s="285" t="s">
        <v>966</v>
      </c>
      <c r="PKN54" s="285" t="s">
        <v>988</v>
      </c>
      <c r="PKO54" s="294" t="s">
        <v>982</v>
      </c>
      <c r="PKP54" s="294" t="s">
        <v>987</v>
      </c>
      <c r="PKQ54" s="284">
        <v>100000000</v>
      </c>
      <c r="PKR54" s="285" t="s">
        <v>150</v>
      </c>
      <c r="PKS54" s="286" t="s">
        <v>933</v>
      </c>
      <c r="PKT54" s="286" t="s">
        <v>969</v>
      </c>
      <c r="PKU54" s="285" t="s">
        <v>966</v>
      </c>
      <c r="PKV54" s="285" t="s">
        <v>988</v>
      </c>
      <c r="PKW54" s="294" t="s">
        <v>982</v>
      </c>
      <c r="PKX54" s="294" t="s">
        <v>987</v>
      </c>
      <c r="PKY54" s="284">
        <v>100000000</v>
      </c>
      <c r="PKZ54" s="285" t="s">
        <v>150</v>
      </c>
      <c r="PLA54" s="286" t="s">
        <v>933</v>
      </c>
      <c r="PLB54" s="286" t="s">
        <v>969</v>
      </c>
      <c r="PLC54" s="285" t="s">
        <v>966</v>
      </c>
      <c r="PLD54" s="285" t="s">
        <v>988</v>
      </c>
      <c r="PLE54" s="294" t="s">
        <v>982</v>
      </c>
      <c r="PLF54" s="294" t="s">
        <v>987</v>
      </c>
      <c r="PLG54" s="284">
        <v>100000000</v>
      </c>
      <c r="PLH54" s="285" t="s">
        <v>150</v>
      </c>
      <c r="PLI54" s="286" t="s">
        <v>933</v>
      </c>
      <c r="PLJ54" s="286" t="s">
        <v>969</v>
      </c>
      <c r="PLK54" s="285" t="s">
        <v>966</v>
      </c>
      <c r="PLL54" s="285" t="s">
        <v>988</v>
      </c>
      <c r="PLM54" s="294" t="s">
        <v>982</v>
      </c>
      <c r="PLN54" s="294" t="s">
        <v>987</v>
      </c>
      <c r="PLO54" s="284">
        <v>100000000</v>
      </c>
      <c r="PLP54" s="285" t="s">
        <v>150</v>
      </c>
      <c r="PLQ54" s="286" t="s">
        <v>933</v>
      </c>
      <c r="PLR54" s="286" t="s">
        <v>969</v>
      </c>
      <c r="PLS54" s="285" t="s">
        <v>966</v>
      </c>
      <c r="PLT54" s="285" t="s">
        <v>988</v>
      </c>
      <c r="PLU54" s="294" t="s">
        <v>982</v>
      </c>
      <c r="PLV54" s="294" t="s">
        <v>987</v>
      </c>
      <c r="PLW54" s="284">
        <v>100000000</v>
      </c>
      <c r="PLX54" s="285" t="s">
        <v>150</v>
      </c>
      <c r="PLY54" s="286" t="s">
        <v>933</v>
      </c>
      <c r="PLZ54" s="286" t="s">
        <v>969</v>
      </c>
      <c r="PMA54" s="285" t="s">
        <v>966</v>
      </c>
      <c r="PMB54" s="285" t="s">
        <v>988</v>
      </c>
      <c r="PMC54" s="294" t="s">
        <v>982</v>
      </c>
      <c r="PMD54" s="294" t="s">
        <v>987</v>
      </c>
      <c r="PME54" s="284">
        <v>100000000</v>
      </c>
      <c r="PMF54" s="285" t="s">
        <v>150</v>
      </c>
      <c r="PMG54" s="286" t="s">
        <v>933</v>
      </c>
      <c r="PMH54" s="286" t="s">
        <v>969</v>
      </c>
      <c r="PMI54" s="285" t="s">
        <v>966</v>
      </c>
      <c r="PMJ54" s="285" t="s">
        <v>988</v>
      </c>
      <c r="PMK54" s="294" t="s">
        <v>982</v>
      </c>
      <c r="PML54" s="294" t="s">
        <v>987</v>
      </c>
      <c r="PMM54" s="284">
        <v>100000000</v>
      </c>
      <c r="PMN54" s="285" t="s">
        <v>150</v>
      </c>
      <c r="PMO54" s="286" t="s">
        <v>933</v>
      </c>
      <c r="PMP54" s="286" t="s">
        <v>969</v>
      </c>
      <c r="PMQ54" s="285" t="s">
        <v>966</v>
      </c>
      <c r="PMR54" s="285" t="s">
        <v>988</v>
      </c>
      <c r="PMS54" s="294" t="s">
        <v>982</v>
      </c>
      <c r="PMT54" s="294" t="s">
        <v>987</v>
      </c>
      <c r="PMU54" s="284">
        <v>100000000</v>
      </c>
      <c r="PMV54" s="285" t="s">
        <v>150</v>
      </c>
      <c r="PMW54" s="286" t="s">
        <v>933</v>
      </c>
      <c r="PMX54" s="286" t="s">
        <v>969</v>
      </c>
      <c r="PMY54" s="285" t="s">
        <v>966</v>
      </c>
      <c r="PMZ54" s="285" t="s">
        <v>988</v>
      </c>
      <c r="PNA54" s="294" t="s">
        <v>982</v>
      </c>
      <c r="PNB54" s="294" t="s">
        <v>987</v>
      </c>
      <c r="PNC54" s="284">
        <v>100000000</v>
      </c>
      <c r="PND54" s="285" t="s">
        <v>150</v>
      </c>
      <c r="PNE54" s="286" t="s">
        <v>933</v>
      </c>
      <c r="PNF54" s="286" t="s">
        <v>969</v>
      </c>
      <c r="PNG54" s="285" t="s">
        <v>966</v>
      </c>
      <c r="PNH54" s="285" t="s">
        <v>988</v>
      </c>
      <c r="PNI54" s="294" t="s">
        <v>982</v>
      </c>
      <c r="PNJ54" s="294" t="s">
        <v>987</v>
      </c>
      <c r="PNK54" s="284">
        <v>100000000</v>
      </c>
      <c r="PNL54" s="285" t="s">
        <v>150</v>
      </c>
      <c r="PNM54" s="286" t="s">
        <v>933</v>
      </c>
      <c r="PNN54" s="286" t="s">
        <v>969</v>
      </c>
      <c r="PNO54" s="285" t="s">
        <v>966</v>
      </c>
      <c r="PNP54" s="285" t="s">
        <v>988</v>
      </c>
      <c r="PNQ54" s="294" t="s">
        <v>982</v>
      </c>
      <c r="PNR54" s="294" t="s">
        <v>987</v>
      </c>
      <c r="PNS54" s="284">
        <v>100000000</v>
      </c>
      <c r="PNT54" s="285" t="s">
        <v>150</v>
      </c>
      <c r="PNU54" s="286" t="s">
        <v>933</v>
      </c>
      <c r="PNV54" s="286" t="s">
        <v>969</v>
      </c>
      <c r="PNW54" s="285" t="s">
        <v>966</v>
      </c>
      <c r="PNX54" s="285" t="s">
        <v>988</v>
      </c>
      <c r="PNY54" s="294" t="s">
        <v>982</v>
      </c>
      <c r="PNZ54" s="294" t="s">
        <v>987</v>
      </c>
      <c r="POA54" s="284">
        <v>100000000</v>
      </c>
      <c r="POB54" s="285" t="s">
        <v>150</v>
      </c>
      <c r="POC54" s="286" t="s">
        <v>933</v>
      </c>
      <c r="POD54" s="286" t="s">
        <v>969</v>
      </c>
      <c r="POE54" s="285" t="s">
        <v>966</v>
      </c>
      <c r="POF54" s="285" t="s">
        <v>988</v>
      </c>
      <c r="POG54" s="294" t="s">
        <v>982</v>
      </c>
      <c r="POH54" s="294" t="s">
        <v>987</v>
      </c>
      <c r="POI54" s="284">
        <v>100000000</v>
      </c>
      <c r="POJ54" s="285" t="s">
        <v>150</v>
      </c>
      <c r="POK54" s="286" t="s">
        <v>933</v>
      </c>
      <c r="POL54" s="286" t="s">
        <v>969</v>
      </c>
      <c r="POM54" s="285" t="s">
        <v>966</v>
      </c>
      <c r="PON54" s="285" t="s">
        <v>988</v>
      </c>
      <c r="POO54" s="294" t="s">
        <v>982</v>
      </c>
      <c r="POP54" s="294" t="s">
        <v>987</v>
      </c>
      <c r="POQ54" s="284">
        <v>100000000</v>
      </c>
      <c r="POR54" s="285" t="s">
        <v>150</v>
      </c>
      <c r="POS54" s="286" t="s">
        <v>933</v>
      </c>
      <c r="POT54" s="286" t="s">
        <v>969</v>
      </c>
      <c r="POU54" s="285" t="s">
        <v>966</v>
      </c>
      <c r="POV54" s="285" t="s">
        <v>988</v>
      </c>
      <c r="POW54" s="294" t="s">
        <v>982</v>
      </c>
      <c r="POX54" s="294" t="s">
        <v>987</v>
      </c>
      <c r="POY54" s="284">
        <v>100000000</v>
      </c>
      <c r="POZ54" s="285" t="s">
        <v>150</v>
      </c>
      <c r="PPA54" s="286" t="s">
        <v>933</v>
      </c>
      <c r="PPB54" s="286" t="s">
        <v>969</v>
      </c>
      <c r="PPC54" s="285" t="s">
        <v>966</v>
      </c>
      <c r="PPD54" s="285" t="s">
        <v>988</v>
      </c>
      <c r="PPE54" s="294" t="s">
        <v>982</v>
      </c>
      <c r="PPF54" s="294" t="s">
        <v>987</v>
      </c>
      <c r="PPG54" s="284">
        <v>100000000</v>
      </c>
      <c r="PPH54" s="285" t="s">
        <v>150</v>
      </c>
      <c r="PPI54" s="286" t="s">
        <v>933</v>
      </c>
      <c r="PPJ54" s="286" t="s">
        <v>969</v>
      </c>
      <c r="PPK54" s="285" t="s">
        <v>966</v>
      </c>
      <c r="PPL54" s="285" t="s">
        <v>988</v>
      </c>
      <c r="PPM54" s="294" t="s">
        <v>982</v>
      </c>
      <c r="PPN54" s="294" t="s">
        <v>987</v>
      </c>
      <c r="PPO54" s="284">
        <v>100000000</v>
      </c>
      <c r="PPP54" s="285" t="s">
        <v>150</v>
      </c>
      <c r="PPQ54" s="286" t="s">
        <v>933</v>
      </c>
      <c r="PPR54" s="286" t="s">
        <v>969</v>
      </c>
      <c r="PPS54" s="285" t="s">
        <v>966</v>
      </c>
      <c r="PPT54" s="285" t="s">
        <v>988</v>
      </c>
      <c r="PPU54" s="294" t="s">
        <v>982</v>
      </c>
      <c r="PPV54" s="294" t="s">
        <v>987</v>
      </c>
      <c r="PPW54" s="284">
        <v>100000000</v>
      </c>
      <c r="PPX54" s="285" t="s">
        <v>150</v>
      </c>
      <c r="PPY54" s="286" t="s">
        <v>933</v>
      </c>
      <c r="PPZ54" s="286" t="s">
        <v>969</v>
      </c>
      <c r="PQA54" s="285" t="s">
        <v>966</v>
      </c>
      <c r="PQB54" s="285" t="s">
        <v>988</v>
      </c>
      <c r="PQC54" s="294" t="s">
        <v>982</v>
      </c>
      <c r="PQD54" s="294" t="s">
        <v>987</v>
      </c>
      <c r="PQE54" s="284">
        <v>100000000</v>
      </c>
      <c r="PQF54" s="285" t="s">
        <v>150</v>
      </c>
      <c r="PQG54" s="286" t="s">
        <v>933</v>
      </c>
      <c r="PQH54" s="286" t="s">
        <v>969</v>
      </c>
      <c r="PQI54" s="285" t="s">
        <v>966</v>
      </c>
      <c r="PQJ54" s="285" t="s">
        <v>988</v>
      </c>
      <c r="PQK54" s="294" t="s">
        <v>982</v>
      </c>
      <c r="PQL54" s="294" t="s">
        <v>987</v>
      </c>
      <c r="PQM54" s="284">
        <v>100000000</v>
      </c>
      <c r="PQN54" s="285" t="s">
        <v>150</v>
      </c>
      <c r="PQO54" s="286" t="s">
        <v>933</v>
      </c>
      <c r="PQP54" s="286" t="s">
        <v>969</v>
      </c>
      <c r="PQQ54" s="285" t="s">
        <v>966</v>
      </c>
      <c r="PQR54" s="285" t="s">
        <v>988</v>
      </c>
      <c r="PQS54" s="294" t="s">
        <v>982</v>
      </c>
      <c r="PQT54" s="294" t="s">
        <v>987</v>
      </c>
      <c r="PQU54" s="284">
        <v>100000000</v>
      </c>
      <c r="PQV54" s="285" t="s">
        <v>150</v>
      </c>
      <c r="PQW54" s="286" t="s">
        <v>933</v>
      </c>
      <c r="PQX54" s="286" t="s">
        <v>969</v>
      </c>
      <c r="PQY54" s="285" t="s">
        <v>966</v>
      </c>
      <c r="PQZ54" s="285" t="s">
        <v>988</v>
      </c>
      <c r="PRA54" s="294" t="s">
        <v>982</v>
      </c>
      <c r="PRB54" s="294" t="s">
        <v>987</v>
      </c>
      <c r="PRC54" s="284">
        <v>100000000</v>
      </c>
      <c r="PRD54" s="285" t="s">
        <v>150</v>
      </c>
      <c r="PRE54" s="286" t="s">
        <v>933</v>
      </c>
      <c r="PRF54" s="286" t="s">
        <v>969</v>
      </c>
      <c r="PRG54" s="285" t="s">
        <v>966</v>
      </c>
      <c r="PRH54" s="285" t="s">
        <v>988</v>
      </c>
      <c r="PRI54" s="294" t="s">
        <v>982</v>
      </c>
      <c r="PRJ54" s="294" t="s">
        <v>987</v>
      </c>
      <c r="PRK54" s="284">
        <v>100000000</v>
      </c>
      <c r="PRL54" s="285" t="s">
        <v>150</v>
      </c>
      <c r="PRM54" s="286" t="s">
        <v>933</v>
      </c>
      <c r="PRN54" s="286" t="s">
        <v>969</v>
      </c>
      <c r="PRO54" s="285" t="s">
        <v>966</v>
      </c>
      <c r="PRP54" s="285" t="s">
        <v>988</v>
      </c>
      <c r="PRQ54" s="294" t="s">
        <v>982</v>
      </c>
      <c r="PRR54" s="294" t="s">
        <v>987</v>
      </c>
      <c r="PRS54" s="284">
        <v>100000000</v>
      </c>
      <c r="PRT54" s="285" t="s">
        <v>150</v>
      </c>
      <c r="PRU54" s="286" t="s">
        <v>933</v>
      </c>
      <c r="PRV54" s="286" t="s">
        <v>969</v>
      </c>
      <c r="PRW54" s="285" t="s">
        <v>966</v>
      </c>
      <c r="PRX54" s="285" t="s">
        <v>988</v>
      </c>
      <c r="PRY54" s="294" t="s">
        <v>982</v>
      </c>
      <c r="PRZ54" s="294" t="s">
        <v>987</v>
      </c>
      <c r="PSA54" s="284">
        <v>100000000</v>
      </c>
      <c r="PSB54" s="285" t="s">
        <v>150</v>
      </c>
      <c r="PSC54" s="286" t="s">
        <v>933</v>
      </c>
      <c r="PSD54" s="286" t="s">
        <v>969</v>
      </c>
      <c r="PSE54" s="285" t="s">
        <v>966</v>
      </c>
      <c r="PSF54" s="285" t="s">
        <v>988</v>
      </c>
      <c r="PSG54" s="294" t="s">
        <v>982</v>
      </c>
      <c r="PSH54" s="294" t="s">
        <v>987</v>
      </c>
      <c r="PSI54" s="284">
        <v>100000000</v>
      </c>
      <c r="PSJ54" s="285" t="s">
        <v>150</v>
      </c>
      <c r="PSK54" s="286" t="s">
        <v>933</v>
      </c>
      <c r="PSL54" s="286" t="s">
        <v>969</v>
      </c>
      <c r="PSM54" s="285" t="s">
        <v>966</v>
      </c>
      <c r="PSN54" s="285" t="s">
        <v>988</v>
      </c>
      <c r="PSO54" s="294" t="s">
        <v>982</v>
      </c>
      <c r="PSP54" s="294" t="s">
        <v>987</v>
      </c>
      <c r="PSQ54" s="284">
        <v>100000000</v>
      </c>
      <c r="PSR54" s="285" t="s">
        <v>150</v>
      </c>
      <c r="PSS54" s="286" t="s">
        <v>933</v>
      </c>
      <c r="PST54" s="286" t="s">
        <v>969</v>
      </c>
      <c r="PSU54" s="285" t="s">
        <v>966</v>
      </c>
      <c r="PSV54" s="285" t="s">
        <v>988</v>
      </c>
      <c r="PSW54" s="294" t="s">
        <v>982</v>
      </c>
      <c r="PSX54" s="294" t="s">
        <v>987</v>
      </c>
      <c r="PSY54" s="284">
        <v>100000000</v>
      </c>
      <c r="PSZ54" s="285" t="s">
        <v>150</v>
      </c>
      <c r="PTA54" s="286" t="s">
        <v>933</v>
      </c>
      <c r="PTB54" s="286" t="s">
        <v>969</v>
      </c>
      <c r="PTC54" s="285" t="s">
        <v>966</v>
      </c>
      <c r="PTD54" s="285" t="s">
        <v>988</v>
      </c>
      <c r="PTE54" s="294" t="s">
        <v>982</v>
      </c>
      <c r="PTF54" s="294" t="s">
        <v>987</v>
      </c>
      <c r="PTG54" s="284">
        <v>100000000</v>
      </c>
      <c r="PTH54" s="285" t="s">
        <v>150</v>
      </c>
      <c r="PTI54" s="286" t="s">
        <v>933</v>
      </c>
      <c r="PTJ54" s="286" t="s">
        <v>969</v>
      </c>
      <c r="PTK54" s="285" t="s">
        <v>966</v>
      </c>
      <c r="PTL54" s="285" t="s">
        <v>988</v>
      </c>
      <c r="PTM54" s="294" t="s">
        <v>982</v>
      </c>
      <c r="PTN54" s="294" t="s">
        <v>987</v>
      </c>
      <c r="PTO54" s="284">
        <v>100000000</v>
      </c>
      <c r="PTP54" s="285" t="s">
        <v>150</v>
      </c>
      <c r="PTQ54" s="286" t="s">
        <v>933</v>
      </c>
      <c r="PTR54" s="286" t="s">
        <v>969</v>
      </c>
      <c r="PTS54" s="285" t="s">
        <v>966</v>
      </c>
      <c r="PTT54" s="285" t="s">
        <v>988</v>
      </c>
      <c r="PTU54" s="294" t="s">
        <v>982</v>
      </c>
      <c r="PTV54" s="294" t="s">
        <v>987</v>
      </c>
      <c r="PTW54" s="284">
        <v>100000000</v>
      </c>
      <c r="PTX54" s="285" t="s">
        <v>150</v>
      </c>
      <c r="PTY54" s="286" t="s">
        <v>933</v>
      </c>
      <c r="PTZ54" s="286" t="s">
        <v>969</v>
      </c>
      <c r="PUA54" s="285" t="s">
        <v>966</v>
      </c>
      <c r="PUB54" s="285" t="s">
        <v>988</v>
      </c>
      <c r="PUC54" s="294" t="s">
        <v>982</v>
      </c>
      <c r="PUD54" s="294" t="s">
        <v>987</v>
      </c>
      <c r="PUE54" s="284">
        <v>100000000</v>
      </c>
      <c r="PUF54" s="285" t="s">
        <v>150</v>
      </c>
      <c r="PUG54" s="286" t="s">
        <v>933</v>
      </c>
      <c r="PUH54" s="286" t="s">
        <v>969</v>
      </c>
      <c r="PUI54" s="285" t="s">
        <v>966</v>
      </c>
      <c r="PUJ54" s="285" t="s">
        <v>988</v>
      </c>
      <c r="PUK54" s="294" t="s">
        <v>982</v>
      </c>
      <c r="PUL54" s="294" t="s">
        <v>987</v>
      </c>
      <c r="PUM54" s="284">
        <v>100000000</v>
      </c>
      <c r="PUN54" s="285" t="s">
        <v>150</v>
      </c>
      <c r="PUO54" s="286" t="s">
        <v>933</v>
      </c>
      <c r="PUP54" s="286" t="s">
        <v>969</v>
      </c>
      <c r="PUQ54" s="285" t="s">
        <v>966</v>
      </c>
      <c r="PUR54" s="285" t="s">
        <v>988</v>
      </c>
      <c r="PUS54" s="294" t="s">
        <v>982</v>
      </c>
      <c r="PUT54" s="294" t="s">
        <v>987</v>
      </c>
      <c r="PUU54" s="284">
        <v>100000000</v>
      </c>
      <c r="PUV54" s="285" t="s">
        <v>150</v>
      </c>
      <c r="PUW54" s="286" t="s">
        <v>933</v>
      </c>
      <c r="PUX54" s="286" t="s">
        <v>969</v>
      </c>
      <c r="PUY54" s="285" t="s">
        <v>966</v>
      </c>
      <c r="PUZ54" s="285" t="s">
        <v>988</v>
      </c>
      <c r="PVA54" s="294" t="s">
        <v>982</v>
      </c>
      <c r="PVB54" s="294" t="s">
        <v>987</v>
      </c>
      <c r="PVC54" s="284">
        <v>100000000</v>
      </c>
      <c r="PVD54" s="285" t="s">
        <v>150</v>
      </c>
      <c r="PVE54" s="286" t="s">
        <v>933</v>
      </c>
      <c r="PVF54" s="286" t="s">
        <v>969</v>
      </c>
      <c r="PVG54" s="285" t="s">
        <v>966</v>
      </c>
      <c r="PVH54" s="285" t="s">
        <v>988</v>
      </c>
      <c r="PVI54" s="294" t="s">
        <v>982</v>
      </c>
      <c r="PVJ54" s="294" t="s">
        <v>987</v>
      </c>
      <c r="PVK54" s="284">
        <v>100000000</v>
      </c>
      <c r="PVL54" s="285" t="s">
        <v>150</v>
      </c>
      <c r="PVM54" s="286" t="s">
        <v>933</v>
      </c>
      <c r="PVN54" s="286" t="s">
        <v>969</v>
      </c>
      <c r="PVO54" s="285" t="s">
        <v>966</v>
      </c>
      <c r="PVP54" s="285" t="s">
        <v>988</v>
      </c>
      <c r="PVQ54" s="294" t="s">
        <v>982</v>
      </c>
      <c r="PVR54" s="294" t="s">
        <v>987</v>
      </c>
      <c r="PVS54" s="284">
        <v>100000000</v>
      </c>
      <c r="PVT54" s="285" t="s">
        <v>150</v>
      </c>
      <c r="PVU54" s="286" t="s">
        <v>933</v>
      </c>
      <c r="PVV54" s="286" t="s">
        <v>969</v>
      </c>
      <c r="PVW54" s="285" t="s">
        <v>966</v>
      </c>
      <c r="PVX54" s="285" t="s">
        <v>988</v>
      </c>
      <c r="PVY54" s="294" t="s">
        <v>982</v>
      </c>
      <c r="PVZ54" s="294" t="s">
        <v>987</v>
      </c>
      <c r="PWA54" s="284">
        <v>100000000</v>
      </c>
      <c r="PWB54" s="285" t="s">
        <v>150</v>
      </c>
      <c r="PWC54" s="286" t="s">
        <v>933</v>
      </c>
      <c r="PWD54" s="286" t="s">
        <v>969</v>
      </c>
      <c r="PWE54" s="285" t="s">
        <v>966</v>
      </c>
      <c r="PWF54" s="285" t="s">
        <v>988</v>
      </c>
      <c r="PWG54" s="294" t="s">
        <v>982</v>
      </c>
      <c r="PWH54" s="294" t="s">
        <v>987</v>
      </c>
      <c r="PWI54" s="284">
        <v>100000000</v>
      </c>
      <c r="PWJ54" s="285" t="s">
        <v>150</v>
      </c>
      <c r="PWK54" s="286" t="s">
        <v>933</v>
      </c>
      <c r="PWL54" s="286" t="s">
        <v>969</v>
      </c>
      <c r="PWM54" s="285" t="s">
        <v>966</v>
      </c>
      <c r="PWN54" s="285" t="s">
        <v>988</v>
      </c>
      <c r="PWO54" s="294" t="s">
        <v>982</v>
      </c>
      <c r="PWP54" s="294" t="s">
        <v>987</v>
      </c>
      <c r="PWQ54" s="284">
        <v>100000000</v>
      </c>
      <c r="PWR54" s="285" t="s">
        <v>150</v>
      </c>
      <c r="PWS54" s="286" t="s">
        <v>933</v>
      </c>
      <c r="PWT54" s="286" t="s">
        <v>969</v>
      </c>
      <c r="PWU54" s="285" t="s">
        <v>966</v>
      </c>
      <c r="PWV54" s="285" t="s">
        <v>988</v>
      </c>
      <c r="PWW54" s="294" t="s">
        <v>982</v>
      </c>
      <c r="PWX54" s="294" t="s">
        <v>987</v>
      </c>
      <c r="PWY54" s="284">
        <v>100000000</v>
      </c>
      <c r="PWZ54" s="285" t="s">
        <v>150</v>
      </c>
      <c r="PXA54" s="286" t="s">
        <v>933</v>
      </c>
      <c r="PXB54" s="286" t="s">
        <v>969</v>
      </c>
      <c r="PXC54" s="285" t="s">
        <v>966</v>
      </c>
      <c r="PXD54" s="285" t="s">
        <v>988</v>
      </c>
      <c r="PXE54" s="294" t="s">
        <v>982</v>
      </c>
      <c r="PXF54" s="294" t="s">
        <v>987</v>
      </c>
      <c r="PXG54" s="284">
        <v>100000000</v>
      </c>
      <c r="PXH54" s="285" t="s">
        <v>150</v>
      </c>
      <c r="PXI54" s="286" t="s">
        <v>933</v>
      </c>
      <c r="PXJ54" s="286" t="s">
        <v>969</v>
      </c>
      <c r="PXK54" s="285" t="s">
        <v>966</v>
      </c>
      <c r="PXL54" s="285" t="s">
        <v>988</v>
      </c>
      <c r="PXM54" s="294" t="s">
        <v>982</v>
      </c>
      <c r="PXN54" s="294" t="s">
        <v>987</v>
      </c>
      <c r="PXO54" s="284">
        <v>100000000</v>
      </c>
      <c r="PXP54" s="285" t="s">
        <v>150</v>
      </c>
      <c r="PXQ54" s="286" t="s">
        <v>933</v>
      </c>
      <c r="PXR54" s="286" t="s">
        <v>969</v>
      </c>
      <c r="PXS54" s="285" t="s">
        <v>966</v>
      </c>
      <c r="PXT54" s="285" t="s">
        <v>988</v>
      </c>
      <c r="PXU54" s="294" t="s">
        <v>982</v>
      </c>
      <c r="PXV54" s="294" t="s">
        <v>987</v>
      </c>
      <c r="PXW54" s="284">
        <v>100000000</v>
      </c>
      <c r="PXX54" s="285" t="s">
        <v>150</v>
      </c>
      <c r="PXY54" s="286" t="s">
        <v>933</v>
      </c>
      <c r="PXZ54" s="286" t="s">
        <v>969</v>
      </c>
      <c r="PYA54" s="285" t="s">
        <v>966</v>
      </c>
      <c r="PYB54" s="285" t="s">
        <v>988</v>
      </c>
      <c r="PYC54" s="294" t="s">
        <v>982</v>
      </c>
      <c r="PYD54" s="294" t="s">
        <v>987</v>
      </c>
      <c r="PYE54" s="284">
        <v>100000000</v>
      </c>
      <c r="PYF54" s="285" t="s">
        <v>150</v>
      </c>
      <c r="PYG54" s="286" t="s">
        <v>933</v>
      </c>
      <c r="PYH54" s="286" t="s">
        <v>969</v>
      </c>
      <c r="PYI54" s="285" t="s">
        <v>966</v>
      </c>
      <c r="PYJ54" s="285" t="s">
        <v>988</v>
      </c>
      <c r="PYK54" s="294" t="s">
        <v>982</v>
      </c>
      <c r="PYL54" s="294" t="s">
        <v>987</v>
      </c>
      <c r="PYM54" s="284">
        <v>100000000</v>
      </c>
      <c r="PYN54" s="285" t="s">
        <v>150</v>
      </c>
      <c r="PYO54" s="286" t="s">
        <v>933</v>
      </c>
      <c r="PYP54" s="286" t="s">
        <v>969</v>
      </c>
      <c r="PYQ54" s="285" t="s">
        <v>966</v>
      </c>
      <c r="PYR54" s="285" t="s">
        <v>988</v>
      </c>
      <c r="PYS54" s="294" t="s">
        <v>982</v>
      </c>
      <c r="PYT54" s="294" t="s">
        <v>987</v>
      </c>
      <c r="PYU54" s="284">
        <v>100000000</v>
      </c>
      <c r="PYV54" s="285" t="s">
        <v>150</v>
      </c>
      <c r="PYW54" s="286" t="s">
        <v>933</v>
      </c>
      <c r="PYX54" s="286" t="s">
        <v>969</v>
      </c>
      <c r="PYY54" s="285" t="s">
        <v>966</v>
      </c>
      <c r="PYZ54" s="285" t="s">
        <v>988</v>
      </c>
      <c r="PZA54" s="294" t="s">
        <v>982</v>
      </c>
      <c r="PZB54" s="294" t="s">
        <v>987</v>
      </c>
      <c r="PZC54" s="284">
        <v>100000000</v>
      </c>
      <c r="PZD54" s="285" t="s">
        <v>150</v>
      </c>
      <c r="PZE54" s="286" t="s">
        <v>933</v>
      </c>
      <c r="PZF54" s="286" t="s">
        <v>969</v>
      </c>
      <c r="PZG54" s="285" t="s">
        <v>966</v>
      </c>
      <c r="PZH54" s="285" t="s">
        <v>988</v>
      </c>
      <c r="PZI54" s="294" t="s">
        <v>982</v>
      </c>
      <c r="PZJ54" s="294" t="s">
        <v>987</v>
      </c>
      <c r="PZK54" s="284">
        <v>100000000</v>
      </c>
      <c r="PZL54" s="285" t="s">
        <v>150</v>
      </c>
      <c r="PZM54" s="286" t="s">
        <v>933</v>
      </c>
      <c r="PZN54" s="286" t="s">
        <v>969</v>
      </c>
      <c r="PZO54" s="285" t="s">
        <v>966</v>
      </c>
      <c r="PZP54" s="285" t="s">
        <v>988</v>
      </c>
      <c r="PZQ54" s="294" t="s">
        <v>982</v>
      </c>
      <c r="PZR54" s="294" t="s">
        <v>987</v>
      </c>
      <c r="PZS54" s="284">
        <v>100000000</v>
      </c>
      <c r="PZT54" s="285" t="s">
        <v>150</v>
      </c>
      <c r="PZU54" s="286" t="s">
        <v>933</v>
      </c>
      <c r="PZV54" s="286" t="s">
        <v>969</v>
      </c>
      <c r="PZW54" s="285" t="s">
        <v>966</v>
      </c>
      <c r="PZX54" s="285" t="s">
        <v>988</v>
      </c>
      <c r="PZY54" s="294" t="s">
        <v>982</v>
      </c>
      <c r="PZZ54" s="294" t="s">
        <v>987</v>
      </c>
      <c r="QAA54" s="284">
        <v>100000000</v>
      </c>
      <c r="QAB54" s="285" t="s">
        <v>150</v>
      </c>
      <c r="QAC54" s="286" t="s">
        <v>933</v>
      </c>
      <c r="QAD54" s="286" t="s">
        <v>969</v>
      </c>
      <c r="QAE54" s="285" t="s">
        <v>966</v>
      </c>
      <c r="QAF54" s="285" t="s">
        <v>988</v>
      </c>
      <c r="QAG54" s="294" t="s">
        <v>982</v>
      </c>
      <c r="QAH54" s="294" t="s">
        <v>987</v>
      </c>
      <c r="QAI54" s="284">
        <v>100000000</v>
      </c>
      <c r="QAJ54" s="285" t="s">
        <v>150</v>
      </c>
      <c r="QAK54" s="286" t="s">
        <v>933</v>
      </c>
      <c r="QAL54" s="286" t="s">
        <v>969</v>
      </c>
      <c r="QAM54" s="285" t="s">
        <v>966</v>
      </c>
      <c r="QAN54" s="285" t="s">
        <v>988</v>
      </c>
      <c r="QAO54" s="294" t="s">
        <v>982</v>
      </c>
      <c r="QAP54" s="294" t="s">
        <v>987</v>
      </c>
      <c r="QAQ54" s="284">
        <v>100000000</v>
      </c>
      <c r="QAR54" s="285" t="s">
        <v>150</v>
      </c>
      <c r="QAS54" s="286" t="s">
        <v>933</v>
      </c>
      <c r="QAT54" s="286" t="s">
        <v>969</v>
      </c>
      <c r="QAU54" s="285" t="s">
        <v>966</v>
      </c>
      <c r="QAV54" s="285" t="s">
        <v>988</v>
      </c>
      <c r="QAW54" s="294" t="s">
        <v>982</v>
      </c>
      <c r="QAX54" s="294" t="s">
        <v>987</v>
      </c>
      <c r="QAY54" s="284">
        <v>100000000</v>
      </c>
      <c r="QAZ54" s="285" t="s">
        <v>150</v>
      </c>
      <c r="QBA54" s="286" t="s">
        <v>933</v>
      </c>
      <c r="QBB54" s="286" t="s">
        <v>969</v>
      </c>
      <c r="QBC54" s="285" t="s">
        <v>966</v>
      </c>
      <c r="QBD54" s="285" t="s">
        <v>988</v>
      </c>
      <c r="QBE54" s="294" t="s">
        <v>982</v>
      </c>
      <c r="QBF54" s="294" t="s">
        <v>987</v>
      </c>
      <c r="QBG54" s="284">
        <v>100000000</v>
      </c>
      <c r="QBH54" s="285" t="s">
        <v>150</v>
      </c>
      <c r="QBI54" s="286" t="s">
        <v>933</v>
      </c>
      <c r="QBJ54" s="286" t="s">
        <v>969</v>
      </c>
      <c r="QBK54" s="285" t="s">
        <v>966</v>
      </c>
      <c r="QBL54" s="285" t="s">
        <v>988</v>
      </c>
      <c r="QBM54" s="294" t="s">
        <v>982</v>
      </c>
      <c r="QBN54" s="294" t="s">
        <v>987</v>
      </c>
      <c r="QBO54" s="284">
        <v>100000000</v>
      </c>
      <c r="QBP54" s="285" t="s">
        <v>150</v>
      </c>
      <c r="QBQ54" s="286" t="s">
        <v>933</v>
      </c>
      <c r="QBR54" s="286" t="s">
        <v>969</v>
      </c>
      <c r="QBS54" s="285" t="s">
        <v>966</v>
      </c>
      <c r="QBT54" s="285" t="s">
        <v>988</v>
      </c>
      <c r="QBU54" s="294" t="s">
        <v>982</v>
      </c>
      <c r="QBV54" s="294" t="s">
        <v>987</v>
      </c>
      <c r="QBW54" s="284">
        <v>100000000</v>
      </c>
      <c r="QBX54" s="285" t="s">
        <v>150</v>
      </c>
      <c r="QBY54" s="286" t="s">
        <v>933</v>
      </c>
      <c r="QBZ54" s="286" t="s">
        <v>969</v>
      </c>
      <c r="QCA54" s="285" t="s">
        <v>966</v>
      </c>
      <c r="QCB54" s="285" t="s">
        <v>988</v>
      </c>
      <c r="QCC54" s="294" t="s">
        <v>982</v>
      </c>
      <c r="QCD54" s="294" t="s">
        <v>987</v>
      </c>
      <c r="QCE54" s="284">
        <v>100000000</v>
      </c>
      <c r="QCF54" s="285" t="s">
        <v>150</v>
      </c>
      <c r="QCG54" s="286" t="s">
        <v>933</v>
      </c>
      <c r="QCH54" s="286" t="s">
        <v>969</v>
      </c>
      <c r="QCI54" s="285" t="s">
        <v>966</v>
      </c>
      <c r="QCJ54" s="285" t="s">
        <v>988</v>
      </c>
      <c r="QCK54" s="294" t="s">
        <v>982</v>
      </c>
      <c r="QCL54" s="294" t="s">
        <v>987</v>
      </c>
      <c r="QCM54" s="284">
        <v>100000000</v>
      </c>
      <c r="QCN54" s="285" t="s">
        <v>150</v>
      </c>
      <c r="QCO54" s="286" t="s">
        <v>933</v>
      </c>
      <c r="QCP54" s="286" t="s">
        <v>969</v>
      </c>
      <c r="QCQ54" s="285" t="s">
        <v>966</v>
      </c>
      <c r="QCR54" s="285" t="s">
        <v>988</v>
      </c>
      <c r="QCS54" s="294" t="s">
        <v>982</v>
      </c>
      <c r="QCT54" s="294" t="s">
        <v>987</v>
      </c>
      <c r="QCU54" s="284">
        <v>100000000</v>
      </c>
      <c r="QCV54" s="285" t="s">
        <v>150</v>
      </c>
      <c r="QCW54" s="286" t="s">
        <v>933</v>
      </c>
      <c r="QCX54" s="286" t="s">
        <v>969</v>
      </c>
      <c r="QCY54" s="285" t="s">
        <v>966</v>
      </c>
      <c r="QCZ54" s="285" t="s">
        <v>988</v>
      </c>
      <c r="QDA54" s="294" t="s">
        <v>982</v>
      </c>
      <c r="QDB54" s="294" t="s">
        <v>987</v>
      </c>
      <c r="QDC54" s="284">
        <v>100000000</v>
      </c>
      <c r="QDD54" s="285" t="s">
        <v>150</v>
      </c>
      <c r="QDE54" s="286" t="s">
        <v>933</v>
      </c>
      <c r="QDF54" s="286" t="s">
        <v>969</v>
      </c>
      <c r="QDG54" s="285" t="s">
        <v>966</v>
      </c>
      <c r="QDH54" s="285" t="s">
        <v>988</v>
      </c>
      <c r="QDI54" s="294" t="s">
        <v>982</v>
      </c>
      <c r="QDJ54" s="294" t="s">
        <v>987</v>
      </c>
      <c r="QDK54" s="284">
        <v>100000000</v>
      </c>
      <c r="QDL54" s="285" t="s">
        <v>150</v>
      </c>
      <c r="QDM54" s="286" t="s">
        <v>933</v>
      </c>
      <c r="QDN54" s="286" t="s">
        <v>969</v>
      </c>
      <c r="QDO54" s="285" t="s">
        <v>966</v>
      </c>
      <c r="QDP54" s="285" t="s">
        <v>988</v>
      </c>
      <c r="QDQ54" s="294" t="s">
        <v>982</v>
      </c>
      <c r="QDR54" s="294" t="s">
        <v>987</v>
      </c>
      <c r="QDS54" s="284">
        <v>100000000</v>
      </c>
      <c r="QDT54" s="285" t="s">
        <v>150</v>
      </c>
      <c r="QDU54" s="286" t="s">
        <v>933</v>
      </c>
      <c r="QDV54" s="286" t="s">
        <v>969</v>
      </c>
      <c r="QDW54" s="285" t="s">
        <v>966</v>
      </c>
      <c r="QDX54" s="285" t="s">
        <v>988</v>
      </c>
      <c r="QDY54" s="294" t="s">
        <v>982</v>
      </c>
      <c r="QDZ54" s="294" t="s">
        <v>987</v>
      </c>
      <c r="QEA54" s="284">
        <v>100000000</v>
      </c>
      <c r="QEB54" s="285" t="s">
        <v>150</v>
      </c>
      <c r="QEC54" s="286" t="s">
        <v>933</v>
      </c>
      <c r="QED54" s="286" t="s">
        <v>969</v>
      </c>
      <c r="QEE54" s="285" t="s">
        <v>966</v>
      </c>
      <c r="QEF54" s="285" t="s">
        <v>988</v>
      </c>
      <c r="QEG54" s="294" t="s">
        <v>982</v>
      </c>
      <c r="QEH54" s="294" t="s">
        <v>987</v>
      </c>
      <c r="QEI54" s="284">
        <v>100000000</v>
      </c>
      <c r="QEJ54" s="285" t="s">
        <v>150</v>
      </c>
      <c r="QEK54" s="286" t="s">
        <v>933</v>
      </c>
      <c r="QEL54" s="286" t="s">
        <v>969</v>
      </c>
      <c r="QEM54" s="285" t="s">
        <v>966</v>
      </c>
      <c r="QEN54" s="285" t="s">
        <v>988</v>
      </c>
      <c r="QEO54" s="294" t="s">
        <v>982</v>
      </c>
      <c r="QEP54" s="294" t="s">
        <v>987</v>
      </c>
      <c r="QEQ54" s="284">
        <v>100000000</v>
      </c>
      <c r="QER54" s="285" t="s">
        <v>150</v>
      </c>
      <c r="QES54" s="286" t="s">
        <v>933</v>
      </c>
      <c r="QET54" s="286" t="s">
        <v>969</v>
      </c>
      <c r="QEU54" s="285" t="s">
        <v>966</v>
      </c>
      <c r="QEV54" s="285" t="s">
        <v>988</v>
      </c>
      <c r="QEW54" s="294" t="s">
        <v>982</v>
      </c>
      <c r="QEX54" s="294" t="s">
        <v>987</v>
      </c>
      <c r="QEY54" s="284">
        <v>100000000</v>
      </c>
      <c r="QEZ54" s="285" t="s">
        <v>150</v>
      </c>
      <c r="QFA54" s="286" t="s">
        <v>933</v>
      </c>
      <c r="QFB54" s="286" t="s">
        <v>969</v>
      </c>
      <c r="QFC54" s="285" t="s">
        <v>966</v>
      </c>
      <c r="QFD54" s="285" t="s">
        <v>988</v>
      </c>
      <c r="QFE54" s="294" t="s">
        <v>982</v>
      </c>
      <c r="QFF54" s="294" t="s">
        <v>987</v>
      </c>
      <c r="QFG54" s="284">
        <v>100000000</v>
      </c>
      <c r="QFH54" s="285" t="s">
        <v>150</v>
      </c>
      <c r="QFI54" s="286" t="s">
        <v>933</v>
      </c>
      <c r="QFJ54" s="286" t="s">
        <v>969</v>
      </c>
      <c r="QFK54" s="285" t="s">
        <v>966</v>
      </c>
      <c r="QFL54" s="285" t="s">
        <v>988</v>
      </c>
      <c r="QFM54" s="294" t="s">
        <v>982</v>
      </c>
      <c r="QFN54" s="294" t="s">
        <v>987</v>
      </c>
      <c r="QFO54" s="284">
        <v>100000000</v>
      </c>
      <c r="QFP54" s="285" t="s">
        <v>150</v>
      </c>
      <c r="QFQ54" s="286" t="s">
        <v>933</v>
      </c>
      <c r="QFR54" s="286" t="s">
        <v>969</v>
      </c>
      <c r="QFS54" s="285" t="s">
        <v>966</v>
      </c>
      <c r="QFT54" s="285" t="s">
        <v>988</v>
      </c>
      <c r="QFU54" s="294" t="s">
        <v>982</v>
      </c>
      <c r="QFV54" s="294" t="s">
        <v>987</v>
      </c>
      <c r="QFW54" s="284">
        <v>100000000</v>
      </c>
      <c r="QFX54" s="285" t="s">
        <v>150</v>
      </c>
      <c r="QFY54" s="286" t="s">
        <v>933</v>
      </c>
      <c r="QFZ54" s="286" t="s">
        <v>969</v>
      </c>
      <c r="QGA54" s="285" t="s">
        <v>966</v>
      </c>
      <c r="QGB54" s="285" t="s">
        <v>988</v>
      </c>
      <c r="QGC54" s="294" t="s">
        <v>982</v>
      </c>
      <c r="QGD54" s="294" t="s">
        <v>987</v>
      </c>
      <c r="QGE54" s="284">
        <v>100000000</v>
      </c>
      <c r="QGF54" s="285" t="s">
        <v>150</v>
      </c>
      <c r="QGG54" s="286" t="s">
        <v>933</v>
      </c>
      <c r="QGH54" s="286" t="s">
        <v>969</v>
      </c>
      <c r="QGI54" s="285" t="s">
        <v>966</v>
      </c>
      <c r="QGJ54" s="285" t="s">
        <v>988</v>
      </c>
      <c r="QGK54" s="294" t="s">
        <v>982</v>
      </c>
      <c r="QGL54" s="294" t="s">
        <v>987</v>
      </c>
      <c r="QGM54" s="284">
        <v>100000000</v>
      </c>
      <c r="QGN54" s="285" t="s">
        <v>150</v>
      </c>
      <c r="QGO54" s="286" t="s">
        <v>933</v>
      </c>
      <c r="QGP54" s="286" t="s">
        <v>969</v>
      </c>
      <c r="QGQ54" s="285" t="s">
        <v>966</v>
      </c>
      <c r="QGR54" s="285" t="s">
        <v>988</v>
      </c>
      <c r="QGS54" s="294" t="s">
        <v>982</v>
      </c>
      <c r="QGT54" s="294" t="s">
        <v>987</v>
      </c>
      <c r="QGU54" s="284">
        <v>100000000</v>
      </c>
      <c r="QGV54" s="285" t="s">
        <v>150</v>
      </c>
      <c r="QGW54" s="286" t="s">
        <v>933</v>
      </c>
      <c r="QGX54" s="286" t="s">
        <v>969</v>
      </c>
      <c r="QGY54" s="285" t="s">
        <v>966</v>
      </c>
      <c r="QGZ54" s="285" t="s">
        <v>988</v>
      </c>
      <c r="QHA54" s="294" t="s">
        <v>982</v>
      </c>
      <c r="QHB54" s="294" t="s">
        <v>987</v>
      </c>
      <c r="QHC54" s="284">
        <v>100000000</v>
      </c>
      <c r="QHD54" s="285" t="s">
        <v>150</v>
      </c>
      <c r="QHE54" s="286" t="s">
        <v>933</v>
      </c>
      <c r="QHF54" s="286" t="s">
        <v>969</v>
      </c>
      <c r="QHG54" s="285" t="s">
        <v>966</v>
      </c>
      <c r="QHH54" s="285" t="s">
        <v>988</v>
      </c>
      <c r="QHI54" s="294" t="s">
        <v>982</v>
      </c>
      <c r="QHJ54" s="294" t="s">
        <v>987</v>
      </c>
      <c r="QHK54" s="284">
        <v>100000000</v>
      </c>
      <c r="QHL54" s="285" t="s">
        <v>150</v>
      </c>
      <c r="QHM54" s="286" t="s">
        <v>933</v>
      </c>
      <c r="QHN54" s="286" t="s">
        <v>969</v>
      </c>
      <c r="QHO54" s="285" t="s">
        <v>966</v>
      </c>
      <c r="QHP54" s="285" t="s">
        <v>988</v>
      </c>
      <c r="QHQ54" s="294" t="s">
        <v>982</v>
      </c>
      <c r="QHR54" s="294" t="s">
        <v>987</v>
      </c>
      <c r="QHS54" s="284">
        <v>100000000</v>
      </c>
      <c r="QHT54" s="285" t="s">
        <v>150</v>
      </c>
      <c r="QHU54" s="286" t="s">
        <v>933</v>
      </c>
      <c r="QHV54" s="286" t="s">
        <v>969</v>
      </c>
      <c r="QHW54" s="285" t="s">
        <v>966</v>
      </c>
      <c r="QHX54" s="285" t="s">
        <v>988</v>
      </c>
      <c r="QHY54" s="294" t="s">
        <v>982</v>
      </c>
      <c r="QHZ54" s="294" t="s">
        <v>987</v>
      </c>
      <c r="QIA54" s="284">
        <v>100000000</v>
      </c>
      <c r="QIB54" s="285" t="s">
        <v>150</v>
      </c>
      <c r="QIC54" s="286" t="s">
        <v>933</v>
      </c>
      <c r="QID54" s="286" t="s">
        <v>969</v>
      </c>
      <c r="QIE54" s="285" t="s">
        <v>966</v>
      </c>
      <c r="QIF54" s="285" t="s">
        <v>988</v>
      </c>
      <c r="QIG54" s="294" t="s">
        <v>982</v>
      </c>
      <c r="QIH54" s="294" t="s">
        <v>987</v>
      </c>
      <c r="QII54" s="284">
        <v>100000000</v>
      </c>
      <c r="QIJ54" s="285" t="s">
        <v>150</v>
      </c>
      <c r="QIK54" s="286" t="s">
        <v>933</v>
      </c>
      <c r="QIL54" s="286" t="s">
        <v>969</v>
      </c>
      <c r="QIM54" s="285" t="s">
        <v>966</v>
      </c>
      <c r="QIN54" s="285" t="s">
        <v>988</v>
      </c>
      <c r="QIO54" s="294" t="s">
        <v>982</v>
      </c>
      <c r="QIP54" s="294" t="s">
        <v>987</v>
      </c>
      <c r="QIQ54" s="284">
        <v>100000000</v>
      </c>
      <c r="QIR54" s="285" t="s">
        <v>150</v>
      </c>
      <c r="QIS54" s="286" t="s">
        <v>933</v>
      </c>
      <c r="QIT54" s="286" t="s">
        <v>969</v>
      </c>
      <c r="QIU54" s="285" t="s">
        <v>966</v>
      </c>
      <c r="QIV54" s="285" t="s">
        <v>988</v>
      </c>
      <c r="QIW54" s="294" t="s">
        <v>982</v>
      </c>
      <c r="QIX54" s="294" t="s">
        <v>987</v>
      </c>
      <c r="QIY54" s="284">
        <v>100000000</v>
      </c>
      <c r="QIZ54" s="285" t="s">
        <v>150</v>
      </c>
      <c r="QJA54" s="286" t="s">
        <v>933</v>
      </c>
      <c r="QJB54" s="286" t="s">
        <v>969</v>
      </c>
      <c r="QJC54" s="285" t="s">
        <v>966</v>
      </c>
      <c r="QJD54" s="285" t="s">
        <v>988</v>
      </c>
      <c r="QJE54" s="294" t="s">
        <v>982</v>
      </c>
      <c r="QJF54" s="294" t="s">
        <v>987</v>
      </c>
      <c r="QJG54" s="284">
        <v>100000000</v>
      </c>
      <c r="QJH54" s="285" t="s">
        <v>150</v>
      </c>
      <c r="QJI54" s="286" t="s">
        <v>933</v>
      </c>
      <c r="QJJ54" s="286" t="s">
        <v>969</v>
      </c>
      <c r="QJK54" s="285" t="s">
        <v>966</v>
      </c>
      <c r="QJL54" s="285" t="s">
        <v>988</v>
      </c>
      <c r="QJM54" s="294" t="s">
        <v>982</v>
      </c>
      <c r="QJN54" s="294" t="s">
        <v>987</v>
      </c>
      <c r="QJO54" s="284">
        <v>100000000</v>
      </c>
      <c r="QJP54" s="285" t="s">
        <v>150</v>
      </c>
      <c r="QJQ54" s="286" t="s">
        <v>933</v>
      </c>
      <c r="QJR54" s="286" t="s">
        <v>969</v>
      </c>
      <c r="QJS54" s="285" t="s">
        <v>966</v>
      </c>
      <c r="QJT54" s="285" t="s">
        <v>988</v>
      </c>
      <c r="QJU54" s="294" t="s">
        <v>982</v>
      </c>
      <c r="QJV54" s="294" t="s">
        <v>987</v>
      </c>
      <c r="QJW54" s="284">
        <v>100000000</v>
      </c>
      <c r="QJX54" s="285" t="s">
        <v>150</v>
      </c>
      <c r="QJY54" s="286" t="s">
        <v>933</v>
      </c>
      <c r="QJZ54" s="286" t="s">
        <v>969</v>
      </c>
      <c r="QKA54" s="285" t="s">
        <v>966</v>
      </c>
      <c r="QKB54" s="285" t="s">
        <v>988</v>
      </c>
      <c r="QKC54" s="294" t="s">
        <v>982</v>
      </c>
      <c r="QKD54" s="294" t="s">
        <v>987</v>
      </c>
      <c r="QKE54" s="284">
        <v>100000000</v>
      </c>
      <c r="QKF54" s="285" t="s">
        <v>150</v>
      </c>
      <c r="QKG54" s="286" t="s">
        <v>933</v>
      </c>
      <c r="QKH54" s="286" t="s">
        <v>969</v>
      </c>
      <c r="QKI54" s="285" t="s">
        <v>966</v>
      </c>
      <c r="QKJ54" s="285" t="s">
        <v>988</v>
      </c>
      <c r="QKK54" s="294" t="s">
        <v>982</v>
      </c>
      <c r="QKL54" s="294" t="s">
        <v>987</v>
      </c>
      <c r="QKM54" s="284">
        <v>100000000</v>
      </c>
      <c r="QKN54" s="285" t="s">
        <v>150</v>
      </c>
      <c r="QKO54" s="286" t="s">
        <v>933</v>
      </c>
      <c r="QKP54" s="286" t="s">
        <v>969</v>
      </c>
      <c r="QKQ54" s="285" t="s">
        <v>966</v>
      </c>
      <c r="QKR54" s="285" t="s">
        <v>988</v>
      </c>
      <c r="QKS54" s="294" t="s">
        <v>982</v>
      </c>
      <c r="QKT54" s="294" t="s">
        <v>987</v>
      </c>
      <c r="QKU54" s="284">
        <v>100000000</v>
      </c>
      <c r="QKV54" s="285" t="s">
        <v>150</v>
      </c>
      <c r="QKW54" s="286" t="s">
        <v>933</v>
      </c>
      <c r="QKX54" s="286" t="s">
        <v>969</v>
      </c>
      <c r="QKY54" s="285" t="s">
        <v>966</v>
      </c>
      <c r="QKZ54" s="285" t="s">
        <v>988</v>
      </c>
      <c r="QLA54" s="294" t="s">
        <v>982</v>
      </c>
      <c r="QLB54" s="294" t="s">
        <v>987</v>
      </c>
      <c r="QLC54" s="284">
        <v>100000000</v>
      </c>
      <c r="QLD54" s="285" t="s">
        <v>150</v>
      </c>
      <c r="QLE54" s="286" t="s">
        <v>933</v>
      </c>
      <c r="QLF54" s="286" t="s">
        <v>969</v>
      </c>
      <c r="QLG54" s="285" t="s">
        <v>966</v>
      </c>
      <c r="QLH54" s="285" t="s">
        <v>988</v>
      </c>
      <c r="QLI54" s="294" t="s">
        <v>982</v>
      </c>
      <c r="QLJ54" s="294" t="s">
        <v>987</v>
      </c>
      <c r="QLK54" s="284">
        <v>100000000</v>
      </c>
      <c r="QLL54" s="285" t="s">
        <v>150</v>
      </c>
      <c r="QLM54" s="286" t="s">
        <v>933</v>
      </c>
      <c r="QLN54" s="286" t="s">
        <v>969</v>
      </c>
      <c r="QLO54" s="285" t="s">
        <v>966</v>
      </c>
      <c r="QLP54" s="285" t="s">
        <v>988</v>
      </c>
      <c r="QLQ54" s="294" t="s">
        <v>982</v>
      </c>
      <c r="QLR54" s="294" t="s">
        <v>987</v>
      </c>
      <c r="QLS54" s="284">
        <v>100000000</v>
      </c>
      <c r="QLT54" s="285" t="s">
        <v>150</v>
      </c>
      <c r="QLU54" s="286" t="s">
        <v>933</v>
      </c>
      <c r="QLV54" s="286" t="s">
        <v>969</v>
      </c>
      <c r="QLW54" s="285" t="s">
        <v>966</v>
      </c>
      <c r="QLX54" s="285" t="s">
        <v>988</v>
      </c>
      <c r="QLY54" s="294" t="s">
        <v>982</v>
      </c>
      <c r="QLZ54" s="294" t="s">
        <v>987</v>
      </c>
      <c r="QMA54" s="284">
        <v>100000000</v>
      </c>
      <c r="QMB54" s="285" t="s">
        <v>150</v>
      </c>
      <c r="QMC54" s="286" t="s">
        <v>933</v>
      </c>
      <c r="QMD54" s="286" t="s">
        <v>969</v>
      </c>
      <c r="QME54" s="285" t="s">
        <v>966</v>
      </c>
      <c r="QMF54" s="285" t="s">
        <v>988</v>
      </c>
      <c r="QMG54" s="294" t="s">
        <v>982</v>
      </c>
      <c r="QMH54" s="294" t="s">
        <v>987</v>
      </c>
      <c r="QMI54" s="284">
        <v>100000000</v>
      </c>
      <c r="QMJ54" s="285" t="s">
        <v>150</v>
      </c>
      <c r="QMK54" s="286" t="s">
        <v>933</v>
      </c>
      <c r="QML54" s="286" t="s">
        <v>969</v>
      </c>
      <c r="QMM54" s="285" t="s">
        <v>966</v>
      </c>
      <c r="QMN54" s="285" t="s">
        <v>988</v>
      </c>
      <c r="QMO54" s="294" t="s">
        <v>982</v>
      </c>
      <c r="QMP54" s="294" t="s">
        <v>987</v>
      </c>
      <c r="QMQ54" s="284">
        <v>100000000</v>
      </c>
      <c r="QMR54" s="285" t="s">
        <v>150</v>
      </c>
      <c r="QMS54" s="286" t="s">
        <v>933</v>
      </c>
      <c r="QMT54" s="286" t="s">
        <v>969</v>
      </c>
      <c r="QMU54" s="285" t="s">
        <v>966</v>
      </c>
      <c r="QMV54" s="285" t="s">
        <v>988</v>
      </c>
      <c r="QMW54" s="294" t="s">
        <v>982</v>
      </c>
      <c r="QMX54" s="294" t="s">
        <v>987</v>
      </c>
      <c r="QMY54" s="284">
        <v>100000000</v>
      </c>
      <c r="QMZ54" s="285" t="s">
        <v>150</v>
      </c>
      <c r="QNA54" s="286" t="s">
        <v>933</v>
      </c>
      <c r="QNB54" s="286" t="s">
        <v>969</v>
      </c>
      <c r="QNC54" s="285" t="s">
        <v>966</v>
      </c>
      <c r="QND54" s="285" t="s">
        <v>988</v>
      </c>
      <c r="QNE54" s="294" t="s">
        <v>982</v>
      </c>
      <c r="QNF54" s="294" t="s">
        <v>987</v>
      </c>
      <c r="QNG54" s="284">
        <v>100000000</v>
      </c>
      <c r="QNH54" s="285" t="s">
        <v>150</v>
      </c>
      <c r="QNI54" s="286" t="s">
        <v>933</v>
      </c>
      <c r="QNJ54" s="286" t="s">
        <v>969</v>
      </c>
      <c r="QNK54" s="285" t="s">
        <v>966</v>
      </c>
      <c r="QNL54" s="285" t="s">
        <v>988</v>
      </c>
      <c r="QNM54" s="294" t="s">
        <v>982</v>
      </c>
      <c r="QNN54" s="294" t="s">
        <v>987</v>
      </c>
      <c r="QNO54" s="284">
        <v>100000000</v>
      </c>
      <c r="QNP54" s="285" t="s">
        <v>150</v>
      </c>
      <c r="QNQ54" s="286" t="s">
        <v>933</v>
      </c>
      <c r="QNR54" s="286" t="s">
        <v>969</v>
      </c>
      <c r="QNS54" s="285" t="s">
        <v>966</v>
      </c>
      <c r="QNT54" s="285" t="s">
        <v>988</v>
      </c>
      <c r="QNU54" s="294" t="s">
        <v>982</v>
      </c>
      <c r="QNV54" s="294" t="s">
        <v>987</v>
      </c>
      <c r="QNW54" s="284">
        <v>100000000</v>
      </c>
      <c r="QNX54" s="285" t="s">
        <v>150</v>
      </c>
      <c r="QNY54" s="286" t="s">
        <v>933</v>
      </c>
      <c r="QNZ54" s="286" t="s">
        <v>969</v>
      </c>
      <c r="QOA54" s="285" t="s">
        <v>966</v>
      </c>
      <c r="QOB54" s="285" t="s">
        <v>988</v>
      </c>
      <c r="QOC54" s="294" t="s">
        <v>982</v>
      </c>
      <c r="QOD54" s="294" t="s">
        <v>987</v>
      </c>
      <c r="QOE54" s="284">
        <v>100000000</v>
      </c>
      <c r="QOF54" s="285" t="s">
        <v>150</v>
      </c>
      <c r="QOG54" s="286" t="s">
        <v>933</v>
      </c>
      <c r="QOH54" s="286" t="s">
        <v>969</v>
      </c>
      <c r="QOI54" s="285" t="s">
        <v>966</v>
      </c>
      <c r="QOJ54" s="285" t="s">
        <v>988</v>
      </c>
      <c r="QOK54" s="294" t="s">
        <v>982</v>
      </c>
      <c r="QOL54" s="294" t="s">
        <v>987</v>
      </c>
      <c r="QOM54" s="284">
        <v>100000000</v>
      </c>
      <c r="QON54" s="285" t="s">
        <v>150</v>
      </c>
      <c r="QOO54" s="286" t="s">
        <v>933</v>
      </c>
      <c r="QOP54" s="286" t="s">
        <v>969</v>
      </c>
      <c r="QOQ54" s="285" t="s">
        <v>966</v>
      </c>
      <c r="QOR54" s="285" t="s">
        <v>988</v>
      </c>
      <c r="QOS54" s="294" t="s">
        <v>982</v>
      </c>
      <c r="QOT54" s="294" t="s">
        <v>987</v>
      </c>
      <c r="QOU54" s="284">
        <v>100000000</v>
      </c>
      <c r="QOV54" s="285" t="s">
        <v>150</v>
      </c>
      <c r="QOW54" s="286" t="s">
        <v>933</v>
      </c>
      <c r="QOX54" s="286" t="s">
        <v>969</v>
      </c>
      <c r="QOY54" s="285" t="s">
        <v>966</v>
      </c>
      <c r="QOZ54" s="285" t="s">
        <v>988</v>
      </c>
      <c r="QPA54" s="294" t="s">
        <v>982</v>
      </c>
      <c r="QPB54" s="294" t="s">
        <v>987</v>
      </c>
      <c r="QPC54" s="284">
        <v>100000000</v>
      </c>
      <c r="QPD54" s="285" t="s">
        <v>150</v>
      </c>
      <c r="QPE54" s="286" t="s">
        <v>933</v>
      </c>
      <c r="QPF54" s="286" t="s">
        <v>969</v>
      </c>
      <c r="QPG54" s="285" t="s">
        <v>966</v>
      </c>
      <c r="QPH54" s="285" t="s">
        <v>988</v>
      </c>
      <c r="QPI54" s="294" t="s">
        <v>982</v>
      </c>
      <c r="QPJ54" s="294" t="s">
        <v>987</v>
      </c>
      <c r="QPK54" s="284">
        <v>100000000</v>
      </c>
      <c r="QPL54" s="285" t="s">
        <v>150</v>
      </c>
      <c r="QPM54" s="286" t="s">
        <v>933</v>
      </c>
      <c r="QPN54" s="286" t="s">
        <v>969</v>
      </c>
      <c r="QPO54" s="285" t="s">
        <v>966</v>
      </c>
      <c r="QPP54" s="285" t="s">
        <v>988</v>
      </c>
      <c r="QPQ54" s="294" t="s">
        <v>982</v>
      </c>
      <c r="QPR54" s="294" t="s">
        <v>987</v>
      </c>
      <c r="QPS54" s="284">
        <v>100000000</v>
      </c>
      <c r="QPT54" s="285" t="s">
        <v>150</v>
      </c>
      <c r="QPU54" s="286" t="s">
        <v>933</v>
      </c>
      <c r="QPV54" s="286" t="s">
        <v>969</v>
      </c>
      <c r="QPW54" s="285" t="s">
        <v>966</v>
      </c>
      <c r="QPX54" s="285" t="s">
        <v>988</v>
      </c>
      <c r="QPY54" s="294" t="s">
        <v>982</v>
      </c>
      <c r="QPZ54" s="294" t="s">
        <v>987</v>
      </c>
      <c r="QQA54" s="284">
        <v>100000000</v>
      </c>
      <c r="QQB54" s="285" t="s">
        <v>150</v>
      </c>
      <c r="QQC54" s="286" t="s">
        <v>933</v>
      </c>
      <c r="QQD54" s="286" t="s">
        <v>969</v>
      </c>
      <c r="QQE54" s="285" t="s">
        <v>966</v>
      </c>
      <c r="QQF54" s="285" t="s">
        <v>988</v>
      </c>
      <c r="QQG54" s="294" t="s">
        <v>982</v>
      </c>
      <c r="QQH54" s="294" t="s">
        <v>987</v>
      </c>
      <c r="QQI54" s="284">
        <v>100000000</v>
      </c>
      <c r="QQJ54" s="285" t="s">
        <v>150</v>
      </c>
      <c r="QQK54" s="286" t="s">
        <v>933</v>
      </c>
      <c r="QQL54" s="286" t="s">
        <v>969</v>
      </c>
      <c r="QQM54" s="285" t="s">
        <v>966</v>
      </c>
      <c r="QQN54" s="285" t="s">
        <v>988</v>
      </c>
      <c r="QQO54" s="294" t="s">
        <v>982</v>
      </c>
      <c r="QQP54" s="294" t="s">
        <v>987</v>
      </c>
      <c r="QQQ54" s="284">
        <v>100000000</v>
      </c>
      <c r="QQR54" s="285" t="s">
        <v>150</v>
      </c>
      <c r="QQS54" s="286" t="s">
        <v>933</v>
      </c>
      <c r="QQT54" s="286" t="s">
        <v>969</v>
      </c>
      <c r="QQU54" s="285" t="s">
        <v>966</v>
      </c>
      <c r="QQV54" s="285" t="s">
        <v>988</v>
      </c>
      <c r="QQW54" s="294" t="s">
        <v>982</v>
      </c>
      <c r="QQX54" s="294" t="s">
        <v>987</v>
      </c>
      <c r="QQY54" s="284">
        <v>100000000</v>
      </c>
      <c r="QQZ54" s="285" t="s">
        <v>150</v>
      </c>
      <c r="QRA54" s="286" t="s">
        <v>933</v>
      </c>
      <c r="QRB54" s="286" t="s">
        <v>969</v>
      </c>
      <c r="QRC54" s="285" t="s">
        <v>966</v>
      </c>
      <c r="QRD54" s="285" t="s">
        <v>988</v>
      </c>
      <c r="QRE54" s="294" t="s">
        <v>982</v>
      </c>
      <c r="QRF54" s="294" t="s">
        <v>987</v>
      </c>
      <c r="QRG54" s="284">
        <v>100000000</v>
      </c>
      <c r="QRH54" s="285" t="s">
        <v>150</v>
      </c>
      <c r="QRI54" s="286" t="s">
        <v>933</v>
      </c>
      <c r="QRJ54" s="286" t="s">
        <v>969</v>
      </c>
      <c r="QRK54" s="285" t="s">
        <v>966</v>
      </c>
      <c r="QRL54" s="285" t="s">
        <v>988</v>
      </c>
      <c r="QRM54" s="294" t="s">
        <v>982</v>
      </c>
      <c r="QRN54" s="294" t="s">
        <v>987</v>
      </c>
      <c r="QRO54" s="284">
        <v>100000000</v>
      </c>
      <c r="QRP54" s="285" t="s">
        <v>150</v>
      </c>
      <c r="QRQ54" s="286" t="s">
        <v>933</v>
      </c>
      <c r="QRR54" s="286" t="s">
        <v>969</v>
      </c>
      <c r="QRS54" s="285" t="s">
        <v>966</v>
      </c>
      <c r="QRT54" s="285" t="s">
        <v>988</v>
      </c>
      <c r="QRU54" s="294" t="s">
        <v>982</v>
      </c>
      <c r="QRV54" s="294" t="s">
        <v>987</v>
      </c>
      <c r="QRW54" s="284">
        <v>100000000</v>
      </c>
      <c r="QRX54" s="285" t="s">
        <v>150</v>
      </c>
      <c r="QRY54" s="286" t="s">
        <v>933</v>
      </c>
      <c r="QRZ54" s="286" t="s">
        <v>969</v>
      </c>
      <c r="QSA54" s="285" t="s">
        <v>966</v>
      </c>
      <c r="QSB54" s="285" t="s">
        <v>988</v>
      </c>
      <c r="QSC54" s="294" t="s">
        <v>982</v>
      </c>
      <c r="QSD54" s="294" t="s">
        <v>987</v>
      </c>
      <c r="QSE54" s="284">
        <v>100000000</v>
      </c>
      <c r="QSF54" s="285" t="s">
        <v>150</v>
      </c>
      <c r="QSG54" s="286" t="s">
        <v>933</v>
      </c>
      <c r="QSH54" s="286" t="s">
        <v>969</v>
      </c>
      <c r="QSI54" s="285" t="s">
        <v>966</v>
      </c>
      <c r="QSJ54" s="285" t="s">
        <v>988</v>
      </c>
      <c r="QSK54" s="294" t="s">
        <v>982</v>
      </c>
      <c r="QSL54" s="294" t="s">
        <v>987</v>
      </c>
      <c r="QSM54" s="284">
        <v>100000000</v>
      </c>
      <c r="QSN54" s="285" t="s">
        <v>150</v>
      </c>
      <c r="QSO54" s="286" t="s">
        <v>933</v>
      </c>
      <c r="QSP54" s="286" t="s">
        <v>969</v>
      </c>
      <c r="QSQ54" s="285" t="s">
        <v>966</v>
      </c>
      <c r="QSR54" s="285" t="s">
        <v>988</v>
      </c>
      <c r="QSS54" s="294" t="s">
        <v>982</v>
      </c>
      <c r="QST54" s="294" t="s">
        <v>987</v>
      </c>
      <c r="QSU54" s="284">
        <v>100000000</v>
      </c>
      <c r="QSV54" s="285" t="s">
        <v>150</v>
      </c>
      <c r="QSW54" s="286" t="s">
        <v>933</v>
      </c>
      <c r="QSX54" s="286" t="s">
        <v>969</v>
      </c>
      <c r="QSY54" s="285" t="s">
        <v>966</v>
      </c>
      <c r="QSZ54" s="285" t="s">
        <v>988</v>
      </c>
      <c r="QTA54" s="294" t="s">
        <v>982</v>
      </c>
      <c r="QTB54" s="294" t="s">
        <v>987</v>
      </c>
      <c r="QTC54" s="284">
        <v>100000000</v>
      </c>
      <c r="QTD54" s="285" t="s">
        <v>150</v>
      </c>
      <c r="QTE54" s="286" t="s">
        <v>933</v>
      </c>
      <c r="QTF54" s="286" t="s">
        <v>969</v>
      </c>
      <c r="QTG54" s="285" t="s">
        <v>966</v>
      </c>
      <c r="QTH54" s="285" t="s">
        <v>988</v>
      </c>
      <c r="QTI54" s="294" t="s">
        <v>982</v>
      </c>
      <c r="QTJ54" s="294" t="s">
        <v>987</v>
      </c>
      <c r="QTK54" s="284">
        <v>100000000</v>
      </c>
      <c r="QTL54" s="285" t="s">
        <v>150</v>
      </c>
      <c r="QTM54" s="286" t="s">
        <v>933</v>
      </c>
      <c r="QTN54" s="286" t="s">
        <v>969</v>
      </c>
      <c r="QTO54" s="285" t="s">
        <v>966</v>
      </c>
      <c r="QTP54" s="285" t="s">
        <v>988</v>
      </c>
      <c r="QTQ54" s="294" t="s">
        <v>982</v>
      </c>
      <c r="QTR54" s="294" t="s">
        <v>987</v>
      </c>
      <c r="QTS54" s="284">
        <v>100000000</v>
      </c>
      <c r="QTT54" s="285" t="s">
        <v>150</v>
      </c>
      <c r="QTU54" s="286" t="s">
        <v>933</v>
      </c>
      <c r="QTV54" s="286" t="s">
        <v>969</v>
      </c>
      <c r="QTW54" s="285" t="s">
        <v>966</v>
      </c>
      <c r="QTX54" s="285" t="s">
        <v>988</v>
      </c>
      <c r="QTY54" s="294" t="s">
        <v>982</v>
      </c>
      <c r="QTZ54" s="294" t="s">
        <v>987</v>
      </c>
      <c r="QUA54" s="284">
        <v>100000000</v>
      </c>
      <c r="QUB54" s="285" t="s">
        <v>150</v>
      </c>
      <c r="QUC54" s="286" t="s">
        <v>933</v>
      </c>
      <c r="QUD54" s="286" t="s">
        <v>969</v>
      </c>
      <c r="QUE54" s="285" t="s">
        <v>966</v>
      </c>
      <c r="QUF54" s="285" t="s">
        <v>988</v>
      </c>
      <c r="QUG54" s="294" t="s">
        <v>982</v>
      </c>
      <c r="QUH54" s="294" t="s">
        <v>987</v>
      </c>
      <c r="QUI54" s="284">
        <v>100000000</v>
      </c>
      <c r="QUJ54" s="285" t="s">
        <v>150</v>
      </c>
      <c r="QUK54" s="286" t="s">
        <v>933</v>
      </c>
      <c r="QUL54" s="286" t="s">
        <v>969</v>
      </c>
      <c r="QUM54" s="285" t="s">
        <v>966</v>
      </c>
      <c r="QUN54" s="285" t="s">
        <v>988</v>
      </c>
      <c r="QUO54" s="294" t="s">
        <v>982</v>
      </c>
      <c r="QUP54" s="294" t="s">
        <v>987</v>
      </c>
      <c r="QUQ54" s="284">
        <v>100000000</v>
      </c>
      <c r="QUR54" s="285" t="s">
        <v>150</v>
      </c>
      <c r="QUS54" s="286" t="s">
        <v>933</v>
      </c>
      <c r="QUT54" s="286" t="s">
        <v>969</v>
      </c>
      <c r="QUU54" s="285" t="s">
        <v>966</v>
      </c>
      <c r="QUV54" s="285" t="s">
        <v>988</v>
      </c>
      <c r="QUW54" s="294" t="s">
        <v>982</v>
      </c>
      <c r="QUX54" s="294" t="s">
        <v>987</v>
      </c>
      <c r="QUY54" s="284">
        <v>100000000</v>
      </c>
      <c r="QUZ54" s="285" t="s">
        <v>150</v>
      </c>
      <c r="QVA54" s="286" t="s">
        <v>933</v>
      </c>
      <c r="QVB54" s="286" t="s">
        <v>969</v>
      </c>
      <c r="QVC54" s="285" t="s">
        <v>966</v>
      </c>
      <c r="QVD54" s="285" t="s">
        <v>988</v>
      </c>
      <c r="QVE54" s="294" t="s">
        <v>982</v>
      </c>
      <c r="QVF54" s="294" t="s">
        <v>987</v>
      </c>
      <c r="QVG54" s="284">
        <v>100000000</v>
      </c>
      <c r="QVH54" s="285" t="s">
        <v>150</v>
      </c>
      <c r="QVI54" s="286" t="s">
        <v>933</v>
      </c>
      <c r="QVJ54" s="286" t="s">
        <v>969</v>
      </c>
      <c r="QVK54" s="285" t="s">
        <v>966</v>
      </c>
      <c r="QVL54" s="285" t="s">
        <v>988</v>
      </c>
      <c r="QVM54" s="294" t="s">
        <v>982</v>
      </c>
      <c r="QVN54" s="294" t="s">
        <v>987</v>
      </c>
      <c r="QVO54" s="284">
        <v>100000000</v>
      </c>
      <c r="QVP54" s="285" t="s">
        <v>150</v>
      </c>
      <c r="QVQ54" s="286" t="s">
        <v>933</v>
      </c>
      <c r="QVR54" s="286" t="s">
        <v>969</v>
      </c>
      <c r="QVS54" s="285" t="s">
        <v>966</v>
      </c>
      <c r="QVT54" s="285" t="s">
        <v>988</v>
      </c>
      <c r="QVU54" s="294" t="s">
        <v>982</v>
      </c>
      <c r="QVV54" s="294" t="s">
        <v>987</v>
      </c>
      <c r="QVW54" s="284">
        <v>100000000</v>
      </c>
      <c r="QVX54" s="285" t="s">
        <v>150</v>
      </c>
      <c r="QVY54" s="286" t="s">
        <v>933</v>
      </c>
      <c r="QVZ54" s="286" t="s">
        <v>969</v>
      </c>
      <c r="QWA54" s="285" t="s">
        <v>966</v>
      </c>
      <c r="QWB54" s="285" t="s">
        <v>988</v>
      </c>
      <c r="QWC54" s="294" t="s">
        <v>982</v>
      </c>
      <c r="QWD54" s="294" t="s">
        <v>987</v>
      </c>
      <c r="QWE54" s="284">
        <v>100000000</v>
      </c>
      <c r="QWF54" s="285" t="s">
        <v>150</v>
      </c>
      <c r="QWG54" s="286" t="s">
        <v>933</v>
      </c>
      <c r="QWH54" s="286" t="s">
        <v>969</v>
      </c>
      <c r="QWI54" s="285" t="s">
        <v>966</v>
      </c>
      <c r="QWJ54" s="285" t="s">
        <v>988</v>
      </c>
      <c r="QWK54" s="294" t="s">
        <v>982</v>
      </c>
      <c r="QWL54" s="294" t="s">
        <v>987</v>
      </c>
      <c r="QWM54" s="284">
        <v>100000000</v>
      </c>
      <c r="QWN54" s="285" t="s">
        <v>150</v>
      </c>
      <c r="QWO54" s="286" t="s">
        <v>933</v>
      </c>
      <c r="QWP54" s="286" t="s">
        <v>969</v>
      </c>
      <c r="QWQ54" s="285" t="s">
        <v>966</v>
      </c>
      <c r="QWR54" s="285" t="s">
        <v>988</v>
      </c>
      <c r="QWS54" s="294" t="s">
        <v>982</v>
      </c>
      <c r="QWT54" s="294" t="s">
        <v>987</v>
      </c>
      <c r="QWU54" s="284">
        <v>100000000</v>
      </c>
      <c r="QWV54" s="285" t="s">
        <v>150</v>
      </c>
      <c r="QWW54" s="286" t="s">
        <v>933</v>
      </c>
      <c r="QWX54" s="286" t="s">
        <v>969</v>
      </c>
      <c r="QWY54" s="285" t="s">
        <v>966</v>
      </c>
      <c r="QWZ54" s="285" t="s">
        <v>988</v>
      </c>
      <c r="QXA54" s="294" t="s">
        <v>982</v>
      </c>
      <c r="QXB54" s="294" t="s">
        <v>987</v>
      </c>
      <c r="QXC54" s="284">
        <v>100000000</v>
      </c>
      <c r="QXD54" s="285" t="s">
        <v>150</v>
      </c>
      <c r="QXE54" s="286" t="s">
        <v>933</v>
      </c>
      <c r="QXF54" s="286" t="s">
        <v>969</v>
      </c>
      <c r="QXG54" s="285" t="s">
        <v>966</v>
      </c>
      <c r="QXH54" s="285" t="s">
        <v>988</v>
      </c>
      <c r="QXI54" s="294" t="s">
        <v>982</v>
      </c>
      <c r="QXJ54" s="294" t="s">
        <v>987</v>
      </c>
      <c r="QXK54" s="284">
        <v>100000000</v>
      </c>
      <c r="QXL54" s="285" t="s">
        <v>150</v>
      </c>
      <c r="QXM54" s="286" t="s">
        <v>933</v>
      </c>
      <c r="QXN54" s="286" t="s">
        <v>969</v>
      </c>
      <c r="QXO54" s="285" t="s">
        <v>966</v>
      </c>
      <c r="QXP54" s="285" t="s">
        <v>988</v>
      </c>
      <c r="QXQ54" s="294" t="s">
        <v>982</v>
      </c>
      <c r="QXR54" s="294" t="s">
        <v>987</v>
      </c>
      <c r="QXS54" s="284">
        <v>100000000</v>
      </c>
      <c r="QXT54" s="285" t="s">
        <v>150</v>
      </c>
      <c r="QXU54" s="286" t="s">
        <v>933</v>
      </c>
      <c r="QXV54" s="286" t="s">
        <v>969</v>
      </c>
      <c r="QXW54" s="285" t="s">
        <v>966</v>
      </c>
      <c r="QXX54" s="285" t="s">
        <v>988</v>
      </c>
      <c r="QXY54" s="294" t="s">
        <v>982</v>
      </c>
      <c r="QXZ54" s="294" t="s">
        <v>987</v>
      </c>
      <c r="QYA54" s="284">
        <v>100000000</v>
      </c>
      <c r="QYB54" s="285" t="s">
        <v>150</v>
      </c>
      <c r="QYC54" s="286" t="s">
        <v>933</v>
      </c>
      <c r="QYD54" s="286" t="s">
        <v>969</v>
      </c>
      <c r="QYE54" s="285" t="s">
        <v>966</v>
      </c>
      <c r="QYF54" s="285" t="s">
        <v>988</v>
      </c>
      <c r="QYG54" s="294" t="s">
        <v>982</v>
      </c>
      <c r="QYH54" s="294" t="s">
        <v>987</v>
      </c>
      <c r="QYI54" s="284">
        <v>100000000</v>
      </c>
      <c r="QYJ54" s="285" t="s">
        <v>150</v>
      </c>
      <c r="QYK54" s="286" t="s">
        <v>933</v>
      </c>
      <c r="QYL54" s="286" t="s">
        <v>969</v>
      </c>
      <c r="QYM54" s="285" t="s">
        <v>966</v>
      </c>
      <c r="QYN54" s="285" t="s">
        <v>988</v>
      </c>
      <c r="QYO54" s="294" t="s">
        <v>982</v>
      </c>
      <c r="QYP54" s="294" t="s">
        <v>987</v>
      </c>
      <c r="QYQ54" s="284">
        <v>100000000</v>
      </c>
      <c r="QYR54" s="285" t="s">
        <v>150</v>
      </c>
      <c r="QYS54" s="286" t="s">
        <v>933</v>
      </c>
      <c r="QYT54" s="286" t="s">
        <v>969</v>
      </c>
      <c r="QYU54" s="285" t="s">
        <v>966</v>
      </c>
      <c r="QYV54" s="285" t="s">
        <v>988</v>
      </c>
      <c r="QYW54" s="294" t="s">
        <v>982</v>
      </c>
      <c r="QYX54" s="294" t="s">
        <v>987</v>
      </c>
      <c r="QYY54" s="284">
        <v>100000000</v>
      </c>
      <c r="QYZ54" s="285" t="s">
        <v>150</v>
      </c>
      <c r="QZA54" s="286" t="s">
        <v>933</v>
      </c>
      <c r="QZB54" s="286" t="s">
        <v>969</v>
      </c>
      <c r="QZC54" s="285" t="s">
        <v>966</v>
      </c>
      <c r="QZD54" s="285" t="s">
        <v>988</v>
      </c>
      <c r="QZE54" s="294" t="s">
        <v>982</v>
      </c>
      <c r="QZF54" s="294" t="s">
        <v>987</v>
      </c>
      <c r="QZG54" s="284">
        <v>100000000</v>
      </c>
      <c r="QZH54" s="285" t="s">
        <v>150</v>
      </c>
      <c r="QZI54" s="286" t="s">
        <v>933</v>
      </c>
      <c r="QZJ54" s="286" t="s">
        <v>969</v>
      </c>
      <c r="QZK54" s="285" t="s">
        <v>966</v>
      </c>
      <c r="QZL54" s="285" t="s">
        <v>988</v>
      </c>
      <c r="QZM54" s="294" t="s">
        <v>982</v>
      </c>
      <c r="QZN54" s="294" t="s">
        <v>987</v>
      </c>
      <c r="QZO54" s="284">
        <v>100000000</v>
      </c>
      <c r="QZP54" s="285" t="s">
        <v>150</v>
      </c>
      <c r="QZQ54" s="286" t="s">
        <v>933</v>
      </c>
      <c r="QZR54" s="286" t="s">
        <v>969</v>
      </c>
      <c r="QZS54" s="285" t="s">
        <v>966</v>
      </c>
      <c r="QZT54" s="285" t="s">
        <v>988</v>
      </c>
      <c r="QZU54" s="294" t="s">
        <v>982</v>
      </c>
      <c r="QZV54" s="294" t="s">
        <v>987</v>
      </c>
      <c r="QZW54" s="284">
        <v>100000000</v>
      </c>
      <c r="QZX54" s="285" t="s">
        <v>150</v>
      </c>
      <c r="QZY54" s="286" t="s">
        <v>933</v>
      </c>
      <c r="QZZ54" s="286" t="s">
        <v>969</v>
      </c>
      <c r="RAA54" s="285" t="s">
        <v>966</v>
      </c>
      <c r="RAB54" s="285" t="s">
        <v>988</v>
      </c>
      <c r="RAC54" s="294" t="s">
        <v>982</v>
      </c>
      <c r="RAD54" s="294" t="s">
        <v>987</v>
      </c>
      <c r="RAE54" s="284">
        <v>100000000</v>
      </c>
      <c r="RAF54" s="285" t="s">
        <v>150</v>
      </c>
      <c r="RAG54" s="286" t="s">
        <v>933</v>
      </c>
      <c r="RAH54" s="286" t="s">
        <v>969</v>
      </c>
      <c r="RAI54" s="285" t="s">
        <v>966</v>
      </c>
      <c r="RAJ54" s="285" t="s">
        <v>988</v>
      </c>
      <c r="RAK54" s="294" t="s">
        <v>982</v>
      </c>
      <c r="RAL54" s="294" t="s">
        <v>987</v>
      </c>
      <c r="RAM54" s="284">
        <v>100000000</v>
      </c>
      <c r="RAN54" s="285" t="s">
        <v>150</v>
      </c>
      <c r="RAO54" s="286" t="s">
        <v>933</v>
      </c>
      <c r="RAP54" s="286" t="s">
        <v>969</v>
      </c>
      <c r="RAQ54" s="285" t="s">
        <v>966</v>
      </c>
      <c r="RAR54" s="285" t="s">
        <v>988</v>
      </c>
      <c r="RAS54" s="294" t="s">
        <v>982</v>
      </c>
      <c r="RAT54" s="294" t="s">
        <v>987</v>
      </c>
      <c r="RAU54" s="284">
        <v>100000000</v>
      </c>
      <c r="RAV54" s="285" t="s">
        <v>150</v>
      </c>
      <c r="RAW54" s="286" t="s">
        <v>933</v>
      </c>
      <c r="RAX54" s="286" t="s">
        <v>969</v>
      </c>
      <c r="RAY54" s="285" t="s">
        <v>966</v>
      </c>
      <c r="RAZ54" s="285" t="s">
        <v>988</v>
      </c>
      <c r="RBA54" s="294" t="s">
        <v>982</v>
      </c>
      <c r="RBB54" s="294" t="s">
        <v>987</v>
      </c>
      <c r="RBC54" s="284">
        <v>100000000</v>
      </c>
      <c r="RBD54" s="285" t="s">
        <v>150</v>
      </c>
      <c r="RBE54" s="286" t="s">
        <v>933</v>
      </c>
      <c r="RBF54" s="286" t="s">
        <v>969</v>
      </c>
      <c r="RBG54" s="285" t="s">
        <v>966</v>
      </c>
      <c r="RBH54" s="285" t="s">
        <v>988</v>
      </c>
      <c r="RBI54" s="294" t="s">
        <v>982</v>
      </c>
      <c r="RBJ54" s="294" t="s">
        <v>987</v>
      </c>
      <c r="RBK54" s="284">
        <v>100000000</v>
      </c>
      <c r="RBL54" s="285" t="s">
        <v>150</v>
      </c>
      <c r="RBM54" s="286" t="s">
        <v>933</v>
      </c>
      <c r="RBN54" s="286" t="s">
        <v>969</v>
      </c>
      <c r="RBO54" s="285" t="s">
        <v>966</v>
      </c>
      <c r="RBP54" s="285" t="s">
        <v>988</v>
      </c>
      <c r="RBQ54" s="294" t="s">
        <v>982</v>
      </c>
      <c r="RBR54" s="294" t="s">
        <v>987</v>
      </c>
      <c r="RBS54" s="284">
        <v>100000000</v>
      </c>
      <c r="RBT54" s="285" t="s">
        <v>150</v>
      </c>
      <c r="RBU54" s="286" t="s">
        <v>933</v>
      </c>
      <c r="RBV54" s="286" t="s">
        <v>969</v>
      </c>
      <c r="RBW54" s="285" t="s">
        <v>966</v>
      </c>
      <c r="RBX54" s="285" t="s">
        <v>988</v>
      </c>
      <c r="RBY54" s="294" t="s">
        <v>982</v>
      </c>
      <c r="RBZ54" s="294" t="s">
        <v>987</v>
      </c>
      <c r="RCA54" s="284">
        <v>100000000</v>
      </c>
      <c r="RCB54" s="285" t="s">
        <v>150</v>
      </c>
      <c r="RCC54" s="286" t="s">
        <v>933</v>
      </c>
      <c r="RCD54" s="286" t="s">
        <v>969</v>
      </c>
      <c r="RCE54" s="285" t="s">
        <v>966</v>
      </c>
      <c r="RCF54" s="285" t="s">
        <v>988</v>
      </c>
      <c r="RCG54" s="294" t="s">
        <v>982</v>
      </c>
      <c r="RCH54" s="294" t="s">
        <v>987</v>
      </c>
      <c r="RCI54" s="284">
        <v>100000000</v>
      </c>
      <c r="RCJ54" s="285" t="s">
        <v>150</v>
      </c>
      <c r="RCK54" s="286" t="s">
        <v>933</v>
      </c>
      <c r="RCL54" s="286" t="s">
        <v>969</v>
      </c>
      <c r="RCM54" s="285" t="s">
        <v>966</v>
      </c>
      <c r="RCN54" s="285" t="s">
        <v>988</v>
      </c>
      <c r="RCO54" s="294" t="s">
        <v>982</v>
      </c>
      <c r="RCP54" s="294" t="s">
        <v>987</v>
      </c>
      <c r="RCQ54" s="284">
        <v>100000000</v>
      </c>
      <c r="RCR54" s="285" t="s">
        <v>150</v>
      </c>
      <c r="RCS54" s="286" t="s">
        <v>933</v>
      </c>
      <c r="RCT54" s="286" t="s">
        <v>969</v>
      </c>
      <c r="RCU54" s="285" t="s">
        <v>966</v>
      </c>
      <c r="RCV54" s="285" t="s">
        <v>988</v>
      </c>
      <c r="RCW54" s="294" t="s">
        <v>982</v>
      </c>
      <c r="RCX54" s="294" t="s">
        <v>987</v>
      </c>
      <c r="RCY54" s="284">
        <v>100000000</v>
      </c>
      <c r="RCZ54" s="285" t="s">
        <v>150</v>
      </c>
      <c r="RDA54" s="286" t="s">
        <v>933</v>
      </c>
      <c r="RDB54" s="286" t="s">
        <v>969</v>
      </c>
      <c r="RDC54" s="285" t="s">
        <v>966</v>
      </c>
      <c r="RDD54" s="285" t="s">
        <v>988</v>
      </c>
      <c r="RDE54" s="294" t="s">
        <v>982</v>
      </c>
      <c r="RDF54" s="294" t="s">
        <v>987</v>
      </c>
      <c r="RDG54" s="284">
        <v>100000000</v>
      </c>
      <c r="RDH54" s="285" t="s">
        <v>150</v>
      </c>
      <c r="RDI54" s="286" t="s">
        <v>933</v>
      </c>
      <c r="RDJ54" s="286" t="s">
        <v>969</v>
      </c>
      <c r="RDK54" s="285" t="s">
        <v>966</v>
      </c>
      <c r="RDL54" s="285" t="s">
        <v>988</v>
      </c>
      <c r="RDM54" s="294" t="s">
        <v>982</v>
      </c>
      <c r="RDN54" s="294" t="s">
        <v>987</v>
      </c>
      <c r="RDO54" s="284">
        <v>100000000</v>
      </c>
      <c r="RDP54" s="285" t="s">
        <v>150</v>
      </c>
      <c r="RDQ54" s="286" t="s">
        <v>933</v>
      </c>
      <c r="RDR54" s="286" t="s">
        <v>969</v>
      </c>
      <c r="RDS54" s="285" t="s">
        <v>966</v>
      </c>
      <c r="RDT54" s="285" t="s">
        <v>988</v>
      </c>
      <c r="RDU54" s="294" t="s">
        <v>982</v>
      </c>
      <c r="RDV54" s="294" t="s">
        <v>987</v>
      </c>
      <c r="RDW54" s="284">
        <v>100000000</v>
      </c>
      <c r="RDX54" s="285" t="s">
        <v>150</v>
      </c>
      <c r="RDY54" s="286" t="s">
        <v>933</v>
      </c>
      <c r="RDZ54" s="286" t="s">
        <v>969</v>
      </c>
      <c r="REA54" s="285" t="s">
        <v>966</v>
      </c>
      <c r="REB54" s="285" t="s">
        <v>988</v>
      </c>
      <c r="REC54" s="294" t="s">
        <v>982</v>
      </c>
      <c r="RED54" s="294" t="s">
        <v>987</v>
      </c>
      <c r="REE54" s="284">
        <v>100000000</v>
      </c>
      <c r="REF54" s="285" t="s">
        <v>150</v>
      </c>
      <c r="REG54" s="286" t="s">
        <v>933</v>
      </c>
      <c r="REH54" s="286" t="s">
        <v>969</v>
      </c>
      <c r="REI54" s="285" t="s">
        <v>966</v>
      </c>
      <c r="REJ54" s="285" t="s">
        <v>988</v>
      </c>
      <c r="REK54" s="294" t="s">
        <v>982</v>
      </c>
      <c r="REL54" s="294" t="s">
        <v>987</v>
      </c>
      <c r="REM54" s="284">
        <v>100000000</v>
      </c>
      <c r="REN54" s="285" t="s">
        <v>150</v>
      </c>
      <c r="REO54" s="286" t="s">
        <v>933</v>
      </c>
      <c r="REP54" s="286" t="s">
        <v>969</v>
      </c>
      <c r="REQ54" s="285" t="s">
        <v>966</v>
      </c>
      <c r="RER54" s="285" t="s">
        <v>988</v>
      </c>
      <c r="RES54" s="294" t="s">
        <v>982</v>
      </c>
      <c r="RET54" s="294" t="s">
        <v>987</v>
      </c>
      <c r="REU54" s="284">
        <v>100000000</v>
      </c>
      <c r="REV54" s="285" t="s">
        <v>150</v>
      </c>
      <c r="REW54" s="286" t="s">
        <v>933</v>
      </c>
      <c r="REX54" s="286" t="s">
        <v>969</v>
      </c>
      <c r="REY54" s="285" t="s">
        <v>966</v>
      </c>
      <c r="REZ54" s="285" t="s">
        <v>988</v>
      </c>
      <c r="RFA54" s="294" t="s">
        <v>982</v>
      </c>
      <c r="RFB54" s="294" t="s">
        <v>987</v>
      </c>
      <c r="RFC54" s="284">
        <v>100000000</v>
      </c>
      <c r="RFD54" s="285" t="s">
        <v>150</v>
      </c>
      <c r="RFE54" s="286" t="s">
        <v>933</v>
      </c>
      <c r="RFF54" s="286" t="s">
        <v>969</v>
      </c>
      <c r="RFG54" s="285" t="s">
        <v>966</v>
      </c>
      <c r="RFH54" s="285" t="s">
        <v>988</v>
      </c>
      <c r="RFI54" s="294" t="s">
        <v>982</v>
      </c>
      <c r="RFJ54" s="294" t="s">
        <v>987</v>
      </c>
      <c r="RFK54" s="284">
        <v>100000000</v>
      </c>
      <c r="RFL54" s="285" t="s">
        <v>150</v>
      </c>
      <c r="RFM54" s="286" t="s">
        <v>933</v>
      </c>
      <c r="RFN54" s="286" t="s">
        <v>969</v>
      </c>
      <c r="RFO54" s="285" t="s">
        <v>966</v>
      </c>
      <c r="RFP54" s="285" t="s">
        <v>988</v>
      </c>
      <c r="RFQ54" s="294" t="s">
        <v>982</v>
      </c>
      <c r="RFR54" s="294" t="s">
        <v>987</v>
      </c>
      <c r="RFS54" s="284">
        <v>100000000</v>
      </c>
      <c r="RFT54" s="285" t="s">
        <v>150</v>
      </c>
      <c r="RFU54" s="286" t="s">
        <v>933</v>
      </c>
      <c r="RFV54" s="286" t="s">
        <v>969</v>
      </c>
      <c r="RFW54" s="285" t="s">
        <v>966</v>
      </c>
      <c r="RFX54" s="285" t="s">
        <v>988</v>
      </c>
      <c r="RFY54" s="294" t="s">
        <v>982</v>
      </c>
      <c r="RFZ54" s="294" t="s">
        <v>987</v>
      </c>
      <c r="RGA54" s="284">
        <v>100000000</v>
      </c>
      <c r="RGB54" s="285" t="s">
        <v>150</v>
      </c>
      <c r="RGC54" s="286" t="s">
        <v>933</v>
      </c>
      <c r="RGD54" s="286" t="s">
        <v>969</v>
      </c>
      <c r="RGE54" s="285" t="s">
        <v>966</v>
      </c>
      <c r="RGF54" s="285" t="s">
        <v>988</v>
      </c>
      <c r="RGG54" s="294" t="s">
        <v>982</v>
      </c>
      <c r="RGH54" s="294" t="s">
        <v>987</v>
      </c>
      <c r="RGI54" s="284">
        <v>100000000</v>
      </c>
      <c r="RGJ54" s="285" t="s">
        <v>150</v>
      </c>
      <c r="RGK54" s="286" t="s">
        <v>933</v>
      </c>
      <c r="RGL54" s="286" t="s">
        <v>969</v>
      </c>
      <c r="RGM54" s="285" t="s">
        <v>966</v>
      </c>
      <c r="RGN54" s="285" t="s">
        <v>988</v>
      </c>
      <c r="RGO54" s="294" t="s">
        <v>982</v>
      </c>
      <c r="RGP54" s="294" t="s">
        <v>987</v>
      </c>
      <c r="RGQ54" s="284">
        <v>100000000</v>
      </c>
      <c r="RGR54" s="285" t="s">
        <v>150</v>
      </c>
      <c r="RGS54" s="286" t="s">
        <v>933</v>
      </c>
      <c r="RGT54" s="286" t="s">
        <v>969</v>
      </c>
      <c r="RGU54" s="285" t="s">
        <v>966</v>
      </c>
      <c r="RGV54" s="285" t="s">
        <v>988</v>
      </c>
      <c r="RGW54" s="294" t="s">
        <v>982</v>
      </c>
      <c r="RGX54" s="294" t="s">
        <v>987</v>
      </c>
      <c r="RGY54" s="284">
        <v>100000000</v>
      </c>
      <c r="RGZ54" s="285" t="s">
        <v>150</v>
      </c>
      <c r="RHA54" s="286" t="s">
        <v>933</v>
      </c>
      <c r="RHB54" s="286" t="s">
        <v>969</v>
      </c>
      <c r="RHC54" s="285" t="s">
        <v>966</v>
      </c>
      <c r="RHD54" s="285" t="s">
        <v>988</v>
      </c>
      <c r="RHE54" s="294" t="s">
        <v>982</v>
      </c>
      <c r="RHF54" s="294" t="s">
        <v>987</v>
      </c>
      <c r="RHG54" s="284">
        <v>100000000</v>
      </c>
      <c r="RHH54" s="285" t="s">
        <v>150</v>
      </c>
      <c r="RHI54" s="286" t="s">
        <v>933</v>
      </c>
      <c r="RHJ54" s="286" t="s">
        <v>969</v>
      </c>
      <c r="RHK54" s="285" t="s">
        <v>966</v>
      </c>
      <c r="RHL54" s="285" t="s">
        <v>988</v>
      </c>
      <c r="RHM54" s="294" t="s">
        <v>982</v>
      </c>
      <c r="RHN54" s="294" t="s">
        <v>987</v>
      </c>
      <c r="RHO54" s="284">
        <v>100000000</v>
      </c>
      <c r="RHP54" s="285" t="s">
        <v>150</v>
      </c>
      <c r="RHQ54" s="286" t="s">
        <v>933</v>
      </c>
      <c r="RHR54" s="286" t="s">
        <v>969</v>
      </c>
      <c r="RHS54" s="285" t="s">
        <v>966</v>
      </c>
      <c r="RHT54" s="285" t="s">
        <v>988</v>
      </c>
      <c r="RHU54" s="294" t="s">
        <v>982</v>
      </c>
      <c r="RHV54" s="294" t="s">
        <v>987</v>
      </c>
      <c r="RHW54" s="284">
        <v>100000000</v>
      </c>
      <c r="RHX54" s="285" t="s">
        <v>150</v>
      </c>
      <c r="RHY54" s="286" t="s">
        <v>933</v>
      </c>
      <c r="RHZ54" s="286" t="s">
        <v>969</v>
      </c>
      <c r="RIA54" s="285" t="s">
        <v>966</v>
      </c>
      <c r="RIB54" s="285" t="s">
        <v>988</v>
      </c>
      <c r="RIC54" s="294" t="s">
        <v>982</v>
      </c>
      <c r="RID54" s="294" t="s">
        <v>987</v>
      </c>
      <c r="RIE54" s="284">
        <v>100000000</v>
      </c>
      <c r="RIF54" s="285" t="s">
        <v>150</v>
      </c>
      <c r="RIG54" s="286" t="s">
        <v>933</v>
      </c>
      <c r="RIH54" s="286" t="s">
        <v>969</v>
      </c>
      <c r="RII54" s="285" t="s">
        <v>966</v>
      </c>
      <c r="RIJ54" s="285" t="s">
        <v>988</v>
      </c>
      <c r="RIK54" s="294" t="s">
        <v>982</v>
      </c>
      <c r="RIL54" s="294" t="s">
        <v>987</v>
      </c>
      <c r="RIM54" s="284">
        <v>100000000</v>
      </c>
      <c r="RIN54" s="285" t="s">
        <v>150</v>
      </c>
      <c r="RIO54" s="286" t="s">
        <v>933</v>
      </c>
      <c r="RIP54" s="286" t="s">
        <v>969</v>
      </c>
      <c r="RIQ54" s="285" t="s">
        <v>966</v>
      </c>
      <c r="RIR54" s="285" t="s">
        <v>988</v>
      </c>
      <c r="RIS54" s="294" t="s">
        <v>982</v>
      </c>
      <c r="RIT54" s="294" t="s">
        <v>987</v>
      </c>
      <c r="RIU54" s="284">
        <v>100000000</v>
      </c>
      <c r="RIV54" s="285" t="s">
        <v>150</v>
      </c>
      <c r="RIW54" s="286" t="s">
        <v>933</v>
      </c>
      <c r="RIX54" s="286" t="s">
        <v>969</v>
      </c>
      <c r="RIY54" s="285" t="s">
        <v>966</v>
      </c>
      <c r="RIZ54" s="285" t="s">
        <v>988</v>
      </c>
      <c r="RJA54" s="294" t="s">
        <v>982</v>
      </c>
      <c r="RJB54" s="294" t="s">
        <v>987</v>
      </c>
      <c r="RJC54" s="284">
        <v>100000000</v>
      </c>
      <c r="RJD54" s="285" t="s">
        <v>150</v>
      </c>
      <c r="RJE54" s="286" t="s">
        <v>933</v>
      </c>
      <c r="RJF54" s="286" t="s">
        <v>969</v>
      </c>
      <c r="RJG54" s="285" t="s">
        <v>966</v>
      </c>
      <c r="RJH54" s="285" t="s">
        <v>988</v>
      </c>
      <c r="RJI54" s="294" t="s">
        <v>982</v>
      </c>
      <c r="RJJ54" s="294" t="s">
        <v>987</v>
      </c>
      <c r="RJK54" s="284">
        <v>100000000</v>
      </c>
      <c r="RJL54" s="285" t="s">
        <v>150</v>
      </c>
      <c r="RJM54" s="286" t="s">
        <v>933</v>
      </c>
      <c r="RJN54" s="286" t="s">
        <v>969</v>
      </c>
      <c r="RJO54" s="285" t="s">
        <v>966</v>
      </c>
      <c r="RJP54" s="285" t="s">
        <v>988</v>
      </c>
      <c r="RJQ54" s="294" t="s">
        <v>982</v>
      </c>
      <c r="RJR54" s="294" t="s">
        <v>987</v>
      </c>
      <c r="RJS54" s="284">
        <v>100000000</v>
      </c>
      <c r="RJT54" s="285" t="s">
        <v>150</v>
      </c>
      <c r="RJU54" s="286" t="s">
        <v>933</v>
      </c>
      <c r="RJV54" s="286" t="s">
        <v>969</v>
      </c>
      <c r="RJW54" s="285" t="s">
        <v>966</v>
      </c>
      <c r="RJX54" s="285" t="s">
        <v>988</v>
      </c>
      <c r="RJY54" s="294" t="s">
        <v>982</v>
      </c>
      <c r="RJZ54" s="294" t="s">
        <v>987</v>
      </c>
      <c r="RKA54" s="284">
        <v>100000000</v>
      </c>
      <c r="RKB54" s="285" t="s">
        <v>150</v>
      </c>
      <c r="RKC54" s="286" t="s">
        <v>933</v>
      </c>
      <c r="RKD54" s="286" t="s">
        <v>969</v>
      </c>
      <c r="RKE54" s="285" t="s">
        <v>966</v>
      </c>
      <c r="RKF54" s="285" t="s">
        <v>988</v>
      </c>
      <c r="RKG54" s="294" t="s">
        <v>982</v>
      </c>
      <c r="RKH54" s="294" t="s">
        <v>987</v>
      </c>
      <c r="RKI54" s="284">
        <v>100000000</v>
      </c>
      <c r="RKJ54" s="285" t="s">
        <v>150</v>
      </c>
      <c r="RKK54" s="286" t="s">
        <v>933</v>
      </c>
      <c r="RKL54" s="286" t="s">
        <v>969</v>
      </c>
      <c r="RKM54" s="285" t="s">
        <v>966</v>
      </c>
      <c r="RKN54" s="285" t="s">
        <v>988</v>
      </c>
      <c r="RKO54" s="294" t="s">
        <v>982</v>
      </c>
      <c r="RKP54" s="294" t="s">
        <v>987</v>
      </c>
      <c r="RKQ54" s="284">
        <v>100000000</v>
      </c>
      <c r="RKR54" s="285" t="s">
        <v>150</v>
      </c>
      <c r="RKS54" s="286" t="s">
        <v>933</v>
      </c>
      <c r="RKT54" s="286" t="s">
        <v>969</v>
      </c>
      <c r="RKU54" s="285" t="s">
        <v>966</v>
      </c>
      <c r="RKV54" s="285" t="s">
        <v>988</v>
      </c>
      <c r="RKW54" s="294" t="s">
        <v>982</v>
      </c>
      <c r="RKX54" s="294" t="s">
        <v>987</v>
      </c>
      <c r="RKY54" s="284">
        <v>100000000</v>
      </c>
      <c r="RKZ54" s="285" t="s">
        <v>150</v>
      </c>
      <c r="RLA54" s="286" t="s">
        <v>933</v>
      </c>
      <c r="RLB54" s="286" t="s">
        <v>969</v>
      </c>
      <c r="RLC54" s="285" t="s">
        <v>966</v>
      </c>
      <c r="RLD54" s="285" t="s">
        <v>988</v>
      </c>
      <c r="RLE54" s="294" t="s">
        <v>982</v>
      </c>
      <c r="RLF54" s="294" t="s">
        <v>987</v>
      </c>
      <c r="RLG54" s="284">
        <v>100000000</v>
      </c>
      <c r="RLH54" s="285" t="s">
        <v>150</v>
      </c>
      <c r="RLI54" s="286" t="s">
        <v>933</v>
      </c>
      <c r="RLJ54" s="286" t="s">
        <v>969</v>
      </c>
      <c r="RLK54" s="285" t="s">
        <v>966</v>
      </c>
      <c r="RLL54" s="285" t="s">
        <v>988</v>
      </c>
      <c r="RLM54" s="294" t="s">
        <v>982</v>
      </c>
      <c r="RLN54" s="294" t="s">
        <v>987</v>
      </c>
      <c r="RLO54" s="284">
        <v>100000000</v>
      </c>
      <c r="RLP54" s="285" t="s">
        <v>150</v>
      </c>
      <c r="RLQ54" s="286" t="s">
        <v>933</v>
      </c>
      <c r="RLR54" s="286" t="s">
        <v>969</v>
      </c>
      <c r="RLS54" s="285" t="s">
        <v>966</v>
      </c>
      <c r="RLT54" s="285" t="s">
        <v>988</v>
      </c>
      <c r="RLU54" s="294" t="s">
        <v>982</v>
      </c>
      <c r="RLV54" s="294" t="s">
        <v>987</v>
      </c>
      <c r="RLW54" s="284">
        <v>100000000</v>
      </c>
      <c r="RLX54" s="285" t="s">
        <v>150</v>
      </c>
      <c r="RLY54" s="286" t="s">
        <v>933</v>
      </c>
      <c r="RLZ54" s="286" t="s">
        <v>969</v>
      </c>
      <c r="RMA54" s="285" t="s">
        <v>966</v>
      </c>
      <c r="RMB54" s="285" t="s">
        <v>988</v>
      </c>
      <c r="RMC54" s="294" t="s">
        <v>982</v>
      </c>
      <c r="RMD54" s="294" t="s">
        <v>987</v>
      </c>
      <c r="RME54" s="284">
        <v>100000000</v>
      </c>
      <c r="RMF54" s="285" t="s">
        <v>150</v>
      </c>
      <c r="RMG54" s="286" t="s">
        <v>933</v>
      </c>
      <c r="RMH54" s="286" t="s">
        <v>969</v>
      </c>
      <c r="RMI54" s="285" t="s">
        <v>966</v>
      </c>
      <c r="RMJ54" s="285" t="s">
        <v>988</v>
      </c>
      <c r="RMK54" s="294" t="s">
        <v>982</v>
      </c>
      <c r="RML54" s="294" t="s">
        <v>987</v>
      </c>
      <c r="RMM54" s="284">
        <v>100000000</v>
      </c>
      <c r="RMN54" s="285" t="s">
        <v>150</v>
      </c>
      <c r="RMO54" s="286" t="s">
        <v>933</v>
      </c>
      <c r="RMP54" s="286" t="s">
        <v>969</v>
      </c>
      <c r="RMQ54" s="285" t="s">
        <v>966</v>
      </c>
      <c r="RMR54" s="285" t="s">
        <v>988</v>
      </c>
      <c r="RMS54" s="294" t="s">
        <v>982</v>
      </c>
      <c r="RMT54" s="294" t="s">
        <v>987</v>
      </c>
      <c r="RMU54" s="284">
        <v>100000000</v>
      </c>
      <c r="RMV54" s="285" t="s">
        <v>150</v>
      </c>
      <c r="RMW54" s="286" t="s">
        <v>933</v>
      </c>
      <c r="RMX54" s="286" t="s">
        <v>969</v>
      </c>
      <c r="RMY54" s="285" t="s">
        <v>966</v>
      </c>
      <c r="RMZ54" s="285" t="s">
        <v>988</v>
      </c>
      <c r="RNA54" s="294" t="s">
        <v>982</v>
      </c>
      <c r="RNB54" s="294" t="s">
        <v>987</v>
      </c>
      <c r="RNC54" s="284">
        <v>100000000</v>
      </c>
      <c r="RND54" s="285" t="s">
        <v>150</v>
      </c>
      <c r="RNE54" s="286" t="s">
        <v>933</v>
      </c>
      <c r="RNF54" s="286" t="s">
        <v>969</v>
      </c>
      <c r="RNG54" s="285" t="s">
        <v>966</v>
      </c>
      <c r="RNH54" s="285" t="s">
        <v>988</v>
      </c>
      <c r="RNI54" s="294" t="s">
        <v>982</v>
      </c>
      <c r="RNJ54" s="294" t="s">
        <v>987</v>
      </c>
      <c r="RNK54" s="284">
        <v>100000000</v>
      </c>
      <c r="RNL54" s="285" t="s">
        <v>150</v>
      </c>
      <c r="RNM54" s="286" t="s">
        <v>933</v>
      </c>
      <c r="RNN54" s="286" t="s">
        <v>969</v>
      </c>
      <c r="RNO54" s="285" t="s">
        <v>966</v>
      </c>
      <c r="RNP54" s="285" t="s">
        <v>988</v>
      </c>
      <c r="RNQ54" s="294" t="s">
        <v>982</v>
      </c>
      <c r="RNR54" s="294" t="s">
        <v>987</v>
      </c>
      <c r="RNS54" s="284">
        <v>100000000</v>
      </c>
      <c r="RNT54" s="285" t="s">
        <v>150</v>
      </c>
      <c r="RNU54" s="286" t="s">
        <v>933</v>
      </c>
      <c r="RNV54" s="286" t="s">
        <v>969</v>
      </c>
      <c r="RNW54" s="285" t="s">
        <v>966</v>
      </c>
      <c r="RNX54" s="285" t="s">
        <v>988</v>
      </c>
      <c r="RNY54" s="294" t="s">
        <v>982</v>
      </c>
      <c r="RNZ54" s="294" t="s">
        <v>987</v>
      </c>
      <c r="ROA54" s="284">
        <v>100000000</v>
      </c>
      <c r="ROB54" s="285" t="s">
        <v>150</v>
      </c>
      <c r="ROC54" s="286" t="s">
        <v>933</v>
      </c>
      <c r="ROD54" s="286" t="s">
        <v>969</v>
      </c>
      <c r="ROE54" s="285" t="s">
        <v>966</v>
      </c>
      <c r="ROF54" s="285" t="s">
        <v>988</v>
      </c>
      <c r="ROG54" s="294" t="s">
        <v>982</v>
      </c>
      <c r="ROH54" s="294" t="s">
        <v>987</v>
      </c>
      <c r="ROI54" s="284">
        <v>100000000</v>
      </c>
      <c r="ROJ54" s="285" t="s">
        <v>150</v>
      </c>
      <c r="ROK54" s="286" t="s">
        <v>933</v>
      </c>
      <c r="ROL54" s="286" t="s">
        <v>969</v>
      </c>
      <c r="ROM54" s="285" t="s">
        <v>966</v>
      </c>
      <c r="RON54" s="285" t="s">
        <v>988</v>
      </c>
      <c r="ROO54" s="294" t="s">
        <v>982</v>
      </c>
      <c r="ROP54" s="294" t="s">
        <v>987</v>
      </c>
      <c r="ROQ54" s="284">
        <v>100000000</v>
      </c>
      <c r="ROR54" s="285" t="s">
        <v>150</v>
      </c>
      <c r="ROS54" s="286" t="s">
        <v>933</v>
      </c>
      <c r="ROT54" s="286" t="s">
        <v>969</v>
      </c>
      <c r="ROU54" s="285" t="s">
        <v>966</v>
      </c>
      <c r="ROV54" s="285" t="s">
        <v>988</v>
      </c>
      <c r="ROW54" s="294" t="s">
        <v>982</v>
      </c>
      <c r="ROX54" s="294" t="s">
        <v>987</v>
      </c>
      <c r="ROY54" s="284">
        <v>100000000</v>
      </c>
      <c r="ROZ54" s="285" t="s">
        <v>150</v>
      </c>
      <c r="RPA54" s="286" t="s">
        <v>933</v>
      </c>
      <c r="RPB54" s="286" t="s">
        <v>969</v>
      </c>
      <c r="RPC54" s="285" t="s">
        <v>966</v>
      </c>
      <c r="RPD54" s="285" t="s">
        <v>988</v>
      </c>
      <c r="RPE54" s="294" t="s">
        <v>982</v>
      </c>
      <c r="RPF54" s="294" t="s">
        <v>987</v>
      </c>
      <c r="RPG54" s="284">
        <v>100000000</v>
      </c>
      <c r="RPH54" s="285" t="s">
        <v>150</v>
      </c>
      <c r="RPI54" s="286" t="s">
        <v>933</v>
      </c>
      <c r="RPJ54" s="286" t="s">
        <v>969</v>
      </c>
      <c r="RPK54" s="285" t="s">
        <v>966</v>
      </c>
      <c r="RPL54" s="285" t="s">
        <v>988</v>
      </c>
      <c r="RPM54" s="294" t="s">
        <v>982</v>
      </c>
      <c r="RPN54" s="294" t="s">
        <v>987</v>
      </c>
      <c r="RPO54" s="284">
        <v>100000000</v>
      </c>
      <c r="RPP54" s="285" t="s">
        <v>150</v>
      </c>
      <c r="RPQ54" s="286" t="s">
        <v>933</v>
      </c>
      <c r="RPR54" s="286" t="s">
        <v>969</v>
      </c>
      <c r="RPS54" s="285" t="s">
        <v>966</v>
      </c>
      <c r="RPT54" s="285" t="s">
        <v>988</v>
      </c>
      <c r="RPU54" s="294" t="s">
        <v>982</v>
      </c>
      <c r="RPV54" s="294" t="s">
        <v>987</v>
      </c>
      <c r="RPW54" s="284">
        <v>100000000</v>
      </c>
      <c r="RPX54" s="285" t="s">
        <v>150</v>
      </c>
      <c r="RPY54" s="286" t="s">
        <v>933</v>
      </c>
      <c r="RPZ54" s="286" t="s">
        <v>969</v>
      </c>
      <c r="RQA54" s="285" t="s">
        <v>966</v>
      </c>
      <c r="RQB54" s="285" t="s">
        <v>988</v>
      </c>
      <c r="RQC54" s="294" t="s">
        <v>982</v>
      </c>
      <c r="RQD54" s="294" t="s">
        <v>987</v>
      </c>
      <c r="RQE54" s="284">
        <v>100000000</v>
      </c>
      <c r="RQF54" s="285" t="s">
        <v>150</v>
      </c>
      <c r="RQG54" s="286" t="s">
        <v>933</v>
      </c>
      <c r="RQH54" s="286" t="s">
        <v>969</v>
      </c>
      <c r="RQI54" s="285" t="s">
        <v>966</v>
      </c>
      <c r="RQJ54" s="285" t="s">
        <v>988</v>
      </c>
      <c r="RQK54" s="294" t="s">
        <v>982</v>
      </c>
      <c r="RQL54" s="294" t="s">
        <v>987</v>
      </c>
      <c r="RQM54" s="284">
        <v>100000000</v>
      </c>
      <c r="RQN54" s="285" t="s">
        <v>150</v>
      </c>
      <c r="RQO54" s="286" t="s">
        <v>933</v>
      </c>
      <c r="RQP54" s="286" t="s">
        <v>969</v>
      </c>
      <c r="RQQ54" s="285" t="s">
        <v>966</v>
      </c>
      <c r="RQR54" s="285" t="s">
        <v>988</v>
      </c>
      <c r="RQS54" s="294" t="s">
        <v>982</v>
      </c>
      <c r="RQT54" s="294" t="s">
        <v>987</v>
      </c>
      <c r="RQU54" s="284">
        <v>100000000</v>
      </c>
      <c r="RQV54" s="285" t="s">
        <v>150</v>
      </c>
      <c r="RQW54" s="286" t="s">
        <v>933</v>
      </c>
      <c r="RQX54" s="286" t="s">
        <v>969</v>
      </c>
      <c r="RQY54" s="285" t="s">
        <v>966</v>
      </c>
      <c r="RQZ54" s="285" t="s">
        <v>988</v>
      </c>
      <c r="RRA54" s="294" t="s">
        <v>982</v>
      </c>
      <c r="RRB54" s="294" t="s">
        <v>987</v>
      </c>
      <c r="RRC54" s="284">
        <v>100000000</v>
      </c>
      <c r="RRD54" s="285" t="s">
        <v>150</v>
      </c>
      <c r="RRE54" s="286" t="s">
        <v>933</v>
      </c>
      <c r="RRF54" s="286" t="s">
        <v>969</v>
      </c>
      <c r="RRG54" s="285" t="s">
        <v>966</v>
      </c>
      <c r="RRH54" s="285" t="s">
        <v>988</v>
      </c>
      <c r="RRI54" s="294" t="s">
        <v>982</v>
      </c>
      <c r="RRJ54" s="294" t="s">
        <v>987</v>
      </c>
      <c r="RRK54" s="284">
        <v>100000000</v>
      </c>
      <c r="RRL54" s="285" t="s">
        <v>150</v>
      </c>
      <c r="RRM54" s="286" t="s">
        <v>933</v>
      </c>
      <c r="RRN54" s="286" t="s">
        <v>969</v>
      </c>
      <c r="RRO54" s="285" t="s">
        <v>966</v>
      </c>
      <c r="RRP54" s="285" t="s">
        <v>988</v>
      </c>
      <c r="RRQ54" s="294" t="s">
        <v>982</v>
      </c>
      <c r="RRR54" s="294" t="s">
        <v>987</v>
      </c>
      <c r="RRS54" s="284">
        <v>100000000</v>
      </c>
      <c r="RRT54" s="285" t="s">
        <v>150</v>
      </c>
      <c r="RRU54" s="286" t="s">
        <v>933</v>
      </c>
      <c r="RRV54" s="286" t="s">
        <v>969</v>
      </c>
      <c r="RRW54" s="285" t="s">
        <v>966</v>
      </c>
      <c r="RRX54" s="285" t="s">
        <v>988</v>
      </c>
      <c r="RRY54" s="294" t="s">
        <v>982</v>
      </c>
      <c r="RRZ54" s="294" t="s">
        <v>987</v>
      </c>
      <c r="RSA54" s="284">
        <v>100000000</v>
      </c>
      <c r="RSB54" s="285" t="s">
        <v>150</v>
      </c>
      <c r="RSC54" s="286" t="s">
        <v>933</v>
      </c>
      <c r="RSD54" s="286" t="s">
        <v>969</v>
      </c>
      <c r="RSE54" s="285" t="s">
        <v>966</v>
      </c>
      <c r="RSF54" s="285" t="s">
        <v>988</v>
      </c>
      <c r="RSG54" s="294" t="s">
        <v>982</v>
      </c>
      <c r="RSH54" s="294" t="s">
        <v>987</v>
      </c>
      <c r="RSI54" s="284">
        <v>100000000</v>
      </c>
      <c r="RSJ54" s="285" t="s">
        <v>150</v>
      </c>
      <c r="RSK54" s="286" t="s">
        <v>933</v>
      </c>
      <c r="RSL54" s="286" t="s">
        <v>969</v>
      </c>
      <c r="RSM54" s="285" t="s">
        <v>966</v>
      </c>
      <c r="RSN54" s="285" t="s">
        <v>988</v>
      </c>
      <c r="RSO54" s="294" t="s">
        <v>982</v>
      </c>
      <c r="RSP54" s="294" t="s">
        <v>987</v>
      </c>
      <c r="RSQ54" s="284">
        <v>100000000</v>
      </c>
      <c r="RSR54" s="285" t="s">
        <v>150</v>
      </c>
      <c r="RSS54" s="286" t="s">
        <v>933</v>
      </c>
      <c r="RST54" s="286" t="s">
        <v>969</v>
      </c>
      <c r="RSU54" s="285" t="s">
        <v>966</v>
      </c>
      <c r="RSV54" s="285" t="s">
        <v>988</v>
      </c>
      <c r="RSW54" s="294" t="s">
        <v>982</v>
      </c>
      <c r="RSX54" s="294" t="s">
        <v>987</v>
      </c>
      <c r="RSY54" s="284">
        <v>100000000</v>
      </c>
      <c r="RSZ54" s="285" t="s">
        <v>150</v>
      </c>
      <c r="RTA54" s="286" t="s">
        <v>933</v>
      </c>
      <c r="RTB54" s="286" t="s">
        <v>969</v>
      </c>
      <c r="RTC54" s="285" t="s">
        <v>966</v>
      </c>
      <c r="RTD54" s="285" t="s">
        <v>988</v>
      </c>
      <c r="RTE54" s="294" t="s">
        <v>982</v>
      </c>
      <c r="RTF54" s="294" t="s">
        <v>987</v>
      </c>
      <c r="RTG54" s="284">
        <v>100000000</v>
      </c>
      <c r="RTH54" s="285" t="s">
        <v>150</v>
      </c>
      <c r="RTI54" s="286" t="s">
        <v>933</v>
      </c>
      <c r="RTJ54" s="286" t="s">
        <v>969</v>
      </c>
      <c r="RTK54" s="285" t="s">
        <v>966</v>
      </c>
      <c r="RTL54" s="285" t="s">
        <v>988</v>
      </c>
      <c r="RTM54" s="294" t="s">
        <v>982</v>
      </c>
      <c r="RTN54" s="294" t="s">
        <v>987</v>
      </c>
      <c r="RTO54" s="284">
        <v>100000000</v>
      </c>
      <c r="RTP54" s="285" t="s">
        <v>150</v>
      </c>
      <c r="RTQ54" s="286" t="s">
        <v>933</v>
      </c>
      <c r="RTR54" s="286" t="s">
        <v>969</v>
      </c>
      <c r="RTS54" s="285" t="s">
        <v>966</v>
      </c>
      <c r="RTT54" s="285" t="s">
        <v>988</v>
      </c>
      <c r="RTU54" s="294" t="s">
        <v>982</v>
      </c>
      <c r="RTV54" s="294" t="s">
        <v>987</v>
      </c>
      <c r="RTW54" s="284">
        <v>100000000</v>
      </c>
      <c r="RTX54" s="285" t="s">
        <v>150</v>
      </c>
      <c r="RTY54" s="286" t="s">
        <v>933</v>
      </c>
      <c r="RTZ54" s="286" t="s">
        <v>969</v>
      </c>
      <c r="RUA54" s="285" t="s">
        <v>966</v>
      </c>
      <c r="RUB54" s="285" t="s">
        <v>988</v>
      </c>
      <c r="RUC54" s="294" t="s">
        <v>982</v>
      </c>
      <c r="RUD54" s="294" t="s">
        <v>987</v>
      </c>
      <c r="RUE54" s="284">
        <v>100000000</v>
      </c>
      <c r="RUF54" s="285" t="s">
        <v>150</v>
      </c>
      <c r="RUG54" s="286" t="s">
        <v>933</v>
      </c>
      <c r="RUH54" s="286" t="s">
        <v>969</v>
      </c>
      <c r="RUI54" s="285" t="s">
        <v>966</v>
      </c>
      <c r="RUJ54" s="285" t="s">
        <v>988</v>
      </c>
      <c r="RUK54" s="294" t="s">
        <v>982</v>
      </c>
      <c r="RUL54" s="294" t="s">
        <v>987</v>
      </c>
      <c r="RUM54" s="284">
        <v>100000000</v>
      </c>
      <c r="RUN54" s="285" t="s">
        <v>150</v>
      </c>
      <c r="RUO54" s="286" t="s">
        <v>933</v>
      </c>
      <c r="RUP54" s="286" t="s">
        <v>969</v>
      </c>
      <c r="RUQ54" s="285" t="s">
        <v>966</v>
      </c>
      <c r="RUR54" s="285" t="s">
        <v>988</v>
      </c>
      <c r="RUS54" s="294" t="s">
        <v>982</v>
      </c>
      <c r="RUT54" s="294" t="s">
        <v>987</v>
      </c>
      <c r="RUU54" s="284">
        <v>100000000</v>
      </c>
      <c r="RUV54" s="285" t="s">
        <v>150</v>
      </c>
      <c r="RUW54" s="286" t="s">
        <v>933</v>
      </c>
      <c r="RUX54" s="286" t="s">
        <v>969</v>
      </c>
      <c r="RUY54" s="285" t="s">
        <v>966</v>
      </c>
      <c r="RUZ54" s="285" t="s">
        <v>988</v>
      </c>
      <c r="RVA54" s="294" t="s">
        <v>982</v>
      </c>
      <c r="RVB54" s="294" t="s">
        <v>987</v>
      </c>
      <c r="RVC54" s="284">
        <v>100000000</v>
      </c>
      <c r="RVD54" s="285" t="s">
        <v>150</v>
      </c>
      <c r="RVE54" s="286" t="s">
        <v>933</v>
      </c>
      <c r="RVF54" s="286" t="s">
        <v>969</v>
      </c>
      <c r="RVG54" s="285" t="s">
        <v>966</v>
      </c>
      <c r="RVH54" s="285" t="s">
        <v>988</v>
      </c>
      <c r="RVI54" s="294" t="s">
        <v>982</v>
      </c>
      <c r="RVJ54" s="294" t="s">
        <v>987</v>
      </c>
      <c r="RVK54" s="284">
        <v>100000000</v>
      </c>
      <c r="RVL54" s="285" t="s">
        <v>150</v>
      </c>
      <c r="RVM54" s="286" t="s">
        <v>933</v>
      </c>
      <c r="RVN54" s="286" t="s">
        <v>969</v>
      </c>
      <c r="RVO54" s="285" t="s">
        <v>966</v>
      </c>
      <c r="RVP54" s="285" t="s">
        <v>988</v>
      </c>
      <c r="RVQ54" s="294" t="s">
        <v>982</v>
      </c>
      <c r="RVR54" s="294" t="s">
        <v>987</v>
      </c>
      <c r="RVS54" s="284">
        <v>100000000</v>
      </c>
      <c r="RVT54" s="285" t="s">
        <v>150</v>
      </c>
      <c r="RVU54" s="286" t="s">
        <v>933</v>
      </c>
      <c r="RVV54" s="286" t="s">
        <v>969</v>
      </c>
      <c r="RVW54" s="285" t="s">
        <v>966</v>
      </c>
      <c r="RVX54" s="285" t="s">
        <v>988</v>
      </c>
      <c r="RVY54" s="294" t="s">
        <v>982</v>
      </c>
      <c r="RVZ54" s="294" t="s">
        <v>987</v>
      </c>
      <c r="RWA54" s="284">
        <v>100000000</v>
      </c>
      <c r="RWB54" s="285" t="s">
        <v>150</v>
      </c>
      <c r="RWC54" s="286" t="s">
        <v>933</v>
      </c>
      <c r="RWD54" s="286" t="s">
        <v>969</v>
      </c>
      <c r="RWE54" s="285" t="s">
        <v>966</v>
      </c>
      <c r="RWF54" s="285" t="s">
        <v>988</v>
      </c>
      <c r="RWG54" s="294" t="s">
        <v>982</v>
      </c>
      <c r="RWH54" s="294" t="s">
        <v>987</v>
      </c>
      <c r="RWI54" s="284">
        <v>100000000</v>
      </c>
      <c r="RWJ54" s="285" t="s">
        <v>150</v>
      </c>
      <c r="RWK54" s="286" t="s">
        <v>933</v>
      </c>
      <c r="RWL54" s="286" t="s">
        <v>969</v>
      </c>
      <c r="RWM54" s="285" t="s">
        <v>966</v>
      </c>
      <c r="RWN54" s="285" t="s">
        <v>988</v>
      </c>
      <c r="RWO54" s="294" t="s">
        <v>982</v>
      </c>
      <c r="RWP54" s="294" t="s">
        <v>987</v>
      </c>
      <c r="RWQ54" s="284">
        <v>100000000</v>
      </c>
      <c r="RWR54" s="285" t="s">
        <v>150</v>
      </c>
      <c r="RWS54" s="286" t="s">
        <v>933</v>
      </c>
      <c r="RWT54" s="286" t="s">
        <v>969</v>
      </c>
      <c r="RWU54" s="285" t="s">
        <v>966</v>
      </c>
      <c r="RWV54" s="285" t="s">
        <v>988</v>
      </c>
      <c r="RWW54" s="294" t="s">
        <v>982</v>
      </c>
      <c r="RWX54" s="294" t="s">
        <v>987</v>
      </c>
      <c r="RWY54" s="284">
        <v>100000000</v>
      </c>
      <c r="RWZ54" s="285" t="s">
        <v>150</v>
      </c>
      <c r="RXA54" s="286" t="s">
        <v>933</v>
      </c>
      <c r="RXB54" s="286" t="s">
        <v>969</v>
      </c>
      <c r="RXC54" s="285" t="s">
        <v>966</v>
      </c>
      <c r="RXD54" s="285" t="s">
        <v>988</v>
      </c>
      <c r="RXE54" s="294" t="s">
        <v>982</v>
      </c>
      <c r="RXF54" s="294" t="s">
        <v>987</v>
      </c>
      <c r="RXG54" s="284">
        <v>100000000</v>
      </c>
      <c r="RXH54" s="285" t="s">
        <v>150</v>
      </c>
      <c r="RXI54" s="286" t="s">
        <v>933</v>
      </c>
      <c r="RXJ54" s="286" t="s">
        <v>969</v>
      </c>
      <c r="RXK54" s="285" t="s">
        <v>966</v>
      </c>
      <c r="RXL54" s="285" t="s">
        <v>988</v>
      </c>
      <c r="RXM54" s="294" t="s">
        <v>982</v>
      </c>
      <c r="RXN54" s="294" t="s">
        <v>987</v>
      </c>
      <c r="RXO54" s="284">
        <v>100000000</v>
      </c>
      <c r="RXP54" s="285" t="s">
        <v>150</v>
      </c>
      <c r="RXQ54" s="286" t="s">
        <v>933</v>
      </c>
      <c r="RXR54" s="286" t="s">
        <v>969</v>
      </c>
      <c r="RXS54" s="285" t="s">
        <v>966</v>
      </c>
      <c r="RXT54" s="285" t="s">
        <v>988</v>
      </c>
      <c r="RXU54" s="294" t="s">
        <v>982</v>
      </c>
      <c r="RXV54" s="294" t="s">
        <v>987</v>
      </c>
      <c r="RXW54" s="284">
        <v>100000000</v>
      </c>
      <c r="RXX54" s="285" t="s">
        <v>150</v>
      </c>
      <c r="RXY54" s="286" t="s">
        <v>933</v>
      </c>
      <c r="RXZ54" s="286" t="s">
        <v>969</v>
      </c>
      <c r="RYA54" s="285" t="s">
        <v>966</v>
      </c>
      <c r="RYB54" s="285" t="s">
        <v>988</v>
      </c>
      <c r="RYC54" s="294" t="s">
        <v>982</v>
      </c>
      <c r="RYD54" s="294" t="s">
        <v>987</v>
      </c>
      <c r="RYE54" s="284">
        <v>100000000</v>
      </c>
      <c r="RYF54" s="285" t="s">
        <v>150</v>
      </c>
      <c r="RYG54" s="286" t="s">
        <v>933</v>
      </c>
      <c r="RYH54" s="286" t="s">
        <v>969</v>
      </c>
      <c r="RYI54" s="285" t="s">
        <v>966</v>
      </c>
      <c r="RYJ54" s="285" t="s">
        <v>988</v>
      </c>
      <c r="RYK54" s="294" t="s">
        <v>982</v>
      </c>
      <c r="RYL54" s="294" t="s">
        <v>987</v>
      </c>
      <c r="RYM54" s="284">
        <v>100000000</v>
      </c>
      <c r="RYN54" s="285" t="s">
        <v>150</v>
      </c>
      <c r="RYO54" s="286" t="s">
        <v>933</v>
      </c>
      <c r="RYP54" s="286" t="s">
        <v>969</v>
      </c>
      <c r="RYQ54" s="285" t="s">
        <v>966</v>
      </c>
      <c r="RYR54" s="285" t="s">
        <v>988</v>
      </c>
      <c r="RYS54" s="294" t="s">
        <v>982</v>
      </c>
      <c r="RYT54" s="294" t="s">
        <v>987</v>
      </c>
      <c r="RYU54" s="284">
        <v>100000000</v>
      </c>
      <c r="RYV54" s="285" t="s">
        <v>150</v>
      </c>
      <c r="RYW54" s="286" t="s">
        <v>933</v>
      </c>
      <c r="RYX54" s="286" t="s">
        <v>969</v>
      </c>
      <c r="RYY54" s="285" t="s">
        <v>966</v>
      </c>
      <c r="RYZ54" s="285" t="s">
        <v>988</v>
      </c>
      <c r="RZA54" s="294" t="s">
        <v>982</v>
      </c>
      <c r="RZB54" s="294" t="s">
        <v>987</v>
      </c>
      <c r="RZC54" s="284">
        <v>100000000</v>
      </c>
      <c r="RZD54" s="285" t="s">
        <v>150</v>
      </c>
      <c r="RZE54" s="286" t="s">
        <v>933</v>
      </c>
      <c r="RZF54" s="286" t="s">
        <v>969</v>
      </c>
      <c r="RZG54" s="285" t="s">
        <v>966</v>
      </c>
      <c r="RZH54" s="285" t="s">
        <v>988</v>
      </c>
      <c r="RZI54" s="294" t="s">
        <v>982</v>
      </c>
      <c r="RZJ54" s="294" t="s">
        <v>987</v>
      </c>
      <c r="RZK54" s="284">
        <v>100000000</v>
      </c>
      <c r="RZL54" s="285" t="s">
        <v>150</v>
      </c>
      <c r="RZM54" s="286" t="s">
        <v>933</v>
      </c>
      <c r="RZN54" s="286" t="s">
        <v>969</v>
      </c>
      <c r="RZO54" s="285" t="s">
        <v>966</v>
      </c>
      <c r="RZP54" s="285" t="s">
        <v>988</v>
      </c>
      <c r="RZQ54" s="294" t="s">
        <v>982</v>
      </c>
      <c r="RZR54" s="294" t="s">
        <v>987</v>
      </c>
      <c r="RZS54" s="284">
        <v>100000000</v>
      </c>
      <c r="RZT54" s="285" t="s">
        <v>150</v>
      </c>
      <c r="RZU54" s="286" t="s">
        <v>933</v>
      </c>
      <c r="RZV54" s="286" t="s">
        <v>969</v>
      </c>
      <c r="RZW54" s="285" t="s">
        <v>966</v>
      </c>
      <c r="RZX54" s="285" t="s">
        <v>988</v>
      </c>
      <c r="RZY54" s="294" t="s">
        <v>982</v>
      </c>
      <c r="RZZ54" s="294" t="s">
        <v>987</v>
      </c>
      <c r="SAA54" s="284">
        <v>100000000</v>
      </c>
      <c r="SAB54" s="285" t="s">
        <v>150</v>
      </c>
      <c r="SAC54" s="286" t="s">
        <v>933</v>
      </c>
      <c r="SAD54" s="286" t="s">
        <v>969</v>
      </c>
      <c r="SAE54" s="285" t="s">
        <v>966</v>
      </c>
      <c r="SAF54" s="285" t="s">
        <v>988</v>
      </c>
      <c r="SAG54" s="294" t="s">
        <v>982</v>
      </c>
      <c r="SAH54" s="294" t="s">
        <v>987</v>
      </c>
      <c r="SAI54" s="284">
        <v>100000000</v>
      </c>
      <c r="SAJ54" s="285" t="s">
        <v>150</v>
      </c>
      <c r="SAK54" s="286" t="s">
        <v>933</v>
      </c>
      <c r="SAL54" s="286" t="s">
        <v>969</v>
      </c>
      <c r="SAM54" s="285" t="s">
        <v>966</v>
      </c>
      <c r="SAN54" s="285" t="s">
        <v>988</v>
      </c>
      <c r="SAO54" s="294" t="s">
        <v>982</v>
      </c>
      <c r="SAP54" s="294" t="s">
        <v>987</v>
      </c>
      <c r="SAQ54" s="284">
        <v>100000000</v>
      </c>
      <c r="SAR54" s="285" t="s">
        <v>150</v>
      </c>
      <c r="SAS54" s="286" t="s">
        <v>933</v>
      </c>
      <c r="SAT54" s="286" t="s">
        <v>969</v>
      </c>
      <c r="SAU54" s="285" t="s">
        <v>966</v>
      </c>
      <c r="SAV54" s="285" t="s">
        <v>988</v>
      </c>
      <c r="SAW54" s="294" t="s">
        <v>982</v>
      </c>
      <c r="SAX54" s="294" t="s">
        <v>987</v>
      </c>
      <c r="SAY54" s="284">
        <v>100000000</v>
      </c>
      <c r="SAZ54" s="285" t="s">
        <v>150</v>
      </c>
      <c r="SBA54" s="286" t="s">
        <v>933</v>
      </c>
      <c r="SBB54" s="286" t="s">
        <v>969</v>
      </c>
      <c r="SBC54" s="285" t="s">
        <v>966</v>
      </c>
      <c r="SBD54" s="285" t="s">
        <v>988</v>
      </c>
      <c r="SBE54" s="294" t="s">
        <v>982</v>
      </c>
      <c r="SBF54" s="294" t="s">
        <v>987</v>
      </c>
      <c r="SBG54" s="284">
        <v>100000000</v>
      </c>
      <c r="SBH54" s="285" t="s">
        <v>150</v>
      </c>
      <c r="SBI54" s="286" t="s">
        <v>933</v>
      </c>
      <c r="SBJ54" s="286" t="s">
        <v>969</v>
      </c>
      <c r="SBK54" s="285" t="s">
        <v>966</v>
      </c>
      <c r="SBL54" s="285" t="s">
        <v>988</v>
      </c>
      <c r="SBM54" s="294" t="s">
        <v>982</v>
      </c>
      <c r="SBN54" s="294" t="s">
        <v>987</v>
      </c>
      <c r="SBO54" s="284">
        <v>100000000</v>
      </c>
      <c r="SBP54" s="285" t="s">
        <v>150</v>
      </c>
      <c r="SBQ54" s="286" t="s">
        <v>933</v>
      </c>
      <c r="SBR54" s="286" t="s">
        <v>969</v>
      </c>
      <c r="SBS54" s="285" t="s">
        <v>966</v>
      </c>
      <c r="SBT54" s="285" t="s">
        <v>988</v>
      </c>
      <c r="SBU54" s="294" t="s">
        <v>982</v>
      </c>
      <c r="SBV54" s="294" t="s">
        <v>987</v>
      </c>
      <c r="SBW54" s="284">
        <v>100000000</v>
      </c>
      <c r="SBX54" s="285" t="s">
        <v>150</v>
      </c>
      <c r="SBY54" s="286" t="s">
        <v>933</v>
      </c>
      <c r="SBZ54" s="286" t="s">
        <v>969</v>
      </c>
      <c r="SCA54" s="285" t="s">
        <v>966</v>
      </c>
      <c r="SCB54" s="285" t="s">
        <v>988</v>
      </c>
      <c r="SCC54" s="294" t="s">
        <v>982</v>
      </c>
      <c r="SCD54" s="294" t="s">
        <v>987</v>
      </c>
      <c r="SCE54" s="284">
        <v>100000000</v>
      </c>
      <c r="SCF54" s="285" t="s">
        <v>150</v>
      </c>
      <c r="SCG54" s="286" t="s">
        <v>933</v>
      </c>
      <c r="SCH54" s="286" t="s">
        <v>969</v>
      </c>
      <c r="SCI54" s="285" t="s">
        <v>966</v>
      </c>
      <c r="SCJ54" s="285" t="s">
        <v>988</v>
      </c>
      <c r="SCK54" s="294" t="s">
        <v>982</v>
      </c>
      <c r="SCL54" s="294" t="s">
        <v>987</v>
      </c>
      <c r="SCM54" s="284">
        <v>100000000</v>
      </c>
      <c r="SCN54" s="285" t="s">
        <v>150</v>
      </c>
      <c r="SCO54" s="286" t="s">
        <v>933</v>
      </c>
      <c r="SCP54" s="286" t="s">
        <v>969</v>
      </c>
      <c r="SCQ54" s="285" t="s">
        <v>966</v>
      </c>
      <c r="SCR54" s="285" t="s">
        <v>988</v>
      </c>
      <c r="SCS54" s="294" t="s">
        <v>982</v>
      </c>
      <c r="SCT54" s="294" t="s">
        <v>987</v>
      </c>
      <c r="SCU54" s="284">
        <v>100000000</v>
      </c>
      <c r="SCV54" s="285" t="s">
        <v>150</v>
      </c>
      <c r="SCW54" s="286" t="s">
        <v>933</v>
      </c>
      <c r="SCX54" s="286" t="s">
        <v>969</v>
      </c>
      <c r="SCY54" s="285" t="s">
        <v>966</v>
      </c>
      <c r="SCZ54" s="285" t="s">
        <v>988</v>
      </c>
      <c r="SDA54" s="294" t="s">
        <v>982</v>
      </c>
      <c r="SDB54" s="294" t="s">
        <v>987</v>
      </c>
      <c r="SDC54" s="284">
        <v>100000000</v>
      </c>
      <c r="SDD54" s="285" t="s">
        <v>150</v>
      </c>
      <c r="SDE54" s="286" t="s">
        <v>933</v>
      </c>
      <c r="SDF54" s="286" t="s">
        <v>969</v>
      </c>
      <c r="SDG54" s="285" t="s">
        <v>966</v>
      </c>
      <c r="SDH54" s="285" t="s">
        <v>988</v>
      </c>
      <c r="SDI54" s="294" t="s">
        <v>982</v>
      </c>
      <c r="SDJ54" s="294" t="s">
        <v>987</v>
      </c>
      <c r="SDK54" s="284">
        <v>100000000</v>
      </c>
      <c r="SDL54" s="285" t="s">
        <v>150</v>
      </c>
      <c r="SDM54" s="286" t="s">
        <v>933</v>
      </c>
      <c r="SDN54" s="286" t="s">
        <v>969</v>
      </c>
      <c r="SDO54" s="285" t="s">
        <v>966</v>
      </c>
      <c r="SDP54" s="285" t="s">
        <v>988</v>
      </c>
      <c r="SDQ54" s="294" t="s">
        <v>982</v>
      </c>
      <c r="SDR54" s="294" t="s">
        <v>987</v>
      </c>
      <c r="SDS54" s="284">
        <v>100000000</v>
      </c>
      <c r="SDT54" s="285" t="s">
        <v>150</v>
      </c>
      <c r="SDU54" s="286" t="s">
        <v>933</v>
      </c>
      <c r="SDV54" s="286" t="s">
        <v>969</v>
      </c>
      <c r="SDW54" s="285" t="s">
        <v>966</v>
      </c>
      <c r="SDX54" s="285" t="s">
        <v>988</v>
      </c>
      <c r="SDY54" s="294" t="s">
        <v>982</v>
      </c>
      <c r="SDZ54" s="294" t="s">
        <v>987</v>
      </c>
      <c r="SEA54" s="284">
        <v>100000000</v>
      </c>
      <c r="SEB54" s="285" t="s">
        <v>150</v>
      </c>
      <c r="SEC54" s="286" t="s">
        <v>933</v>
      </c>
      <c r="SED54" s="286" t="s">
        <v>969</v>
      </c>
      <c r="SEE54" s="285" t="s">
        <v>966</v>
      </c>
      <c r="SEF54" s="285" t="s">
        <v>988</v>
      </c>
      <c r="SEG54" s="294" t="s">
        <v>982</v>
      </c>
      <c r="SEH54" s="294" t="s">
        <v>987</v>
      </c>
      <c r="SEI54" s="284">
        <v>100000000</v>
      </c>
      <c r="SEJ54" s="285" t="s">
        <v>150</v>
      </c>
      <c r="SEK54" s="286" t="s">
        <v>933</v>
      </c>
      <c r="SEL54" s="286" t="s">
        <v>969</v>
      </c>
      <c r="SEM54" s="285" t="s">
        <v>966</v>
      </c>
      <c r="SEN54" s="285" t="s">
        <v>988</v>
      </c>
      <c r="SEO54" s="294" t="s">
        <v>982</v>
      </c>
      <c r="SEP54" s="294" t="s">
        <v>987</v>
      </c>
      <c r="SEQ54" s="284">
        <v>100000000</v>
      </c>
      <c r="SER54" s="285" t="s">
        <v>150</v>
      </c>
      <c r="SES54" s="286" t="s">
        <v>933</v>
      </c>
      <c r="SET54" s="286" t="s">
        <v>969</v>
      </c>
      <c r="SEU54" s="285" t="s">
        <v>966</v>
      </c>
      <c r="SEV54" s="285" t="s">
        <v>988</v>
      </c>
      <c r="SEW54" s="294" t="s">
        <v>982</v>
      </c>
      <c r="SEX54" s="294" t="s">
        <v>987</v>
      </c>
      <c r="SEY54" s="284">
        <v>100000000</v>
      </c>
      <c r="SEZ54" s="285" t="s">
        <v>150</v>
      </c>
      <c r="SFA54" s="286" t="s">
        <v>933</v>
      </c>
      <c r="SFB54" s="286" t="s">
        <v>969</v>
      </c>
      <c r="SFC54" s="285" t="s">
        <v>966</v>
      </c>
      <c r="SFD54" s="285" t="s">
        <v>988</v>
      </c>
      <c r="SFE54" s="294" t="s">
        <v>982</v>
      </c>
      <c r="SFF54" s="294" t="s">
        <v>987</v>
      </c>
      <c r="SFG54" s="284">
        <v>100000000</v>
      </c>
      <c r="SFH54" s="285" t="s">
        <v>150</v>
      </c>
      <c r="SFI54" s="286" t="s">
        <v>933</v>
      </c>
      <c r="SFJ54" s="286" t="s">
        <v>969</v>
      </c>
      <c r="SFK54" s="285" t="s">
        <v>966</v>
      </c>
      <c r="SFL54" s="285" t="s">
        <v>988</v>
      </c>
      <c r="SFM54" s="294" t="s">
        <v>982</v>
      </c>
      <c r="SFN54" s="294" t="s">
        <v>987</v>
      </c>
      <c r="SFO54" s="284">
        <v>100000000</v>
      </c>
      <c r="SFP54" s="285" t="s">
        <v>150</v>
      </c>
      <c r="SFQ54" s="286" t="s">
        <v>933</v>
      </c>
      <c r="SFR54" s="286" t="s">
        <v>969</v>
      </c>
      <c r="SFS54" s="285" t="s">
        <v>966</v>
      </c>
      <c r="SFT54" s="285" t="s">
        <v>988</v>
      </c>
      <c r="SFU54" s="294" t="s">
        <v>982</v>
      </c>
      <c r="SFV54" s="294" t="s">
        <v>987</v>
      </c>
      <c r="SFW54" s="284">
        <v>100000000</v>
      </c>
      <c r="SFX54" s="285" t="s">
        <v>150</v>
      </c>
      <c r="SFY54" s="286" t="s">
        <v>933</v>
      </c>
      <c r="SFZ54" s="286" t="s">
        <v>969</v>
      </c>
      <c r="SGA54" s="285" t="s">
        <v>966</v>
      </c>
      <c r="SGB54" s="285" t="s">
        <v>988</v>
      </c>
      <c r="SGC54" s="294" t="s">
        <v>982</v>
      </c>
      <c r="SGD54" s="294" t="s">
        <v>987</v>
      </c>
      <c r="SGE54" s="284">
        <v>100000000</v>
      </c>
      <c r="SGF54" s="285" t="s">
        <v>150</v>
      </c>
      <c r="SGG54" s="286" t="s">
        <v>933</v>
      </c>
      <c r="SGH54" s="286" t="s">
        <v>969</v>
      </c>
      <c r="SGI54" s="285" t="s">
        <v>966</v>
      </c>
      <c r="SGJ54" s="285" t="s">
        <v>988</v>
      </c>
      <c r="SGK54" s="294" t="s">
        <v>982</v>
      </c>
      <c r="SGL54" s="294" t="s">
        <v>987</v>
      </c>
      <c r="SGM54" s="284">
        <v>100000000</v>
      </c>
      <c r="SGN54" s="285" t="s">
        <v>150</v>
      </c>
      <c r="SGO54" s="286" t="s">
        <v>933</v>
      </c>
      <c r="SGP54" s="286" t="s">
        <v>969</v>
      </c>
      <c r="SGQ54" s="285" t="s">
        <v>966</v>
      </c>
      <c r="SGR54" s="285" t="s">
        <v>988</v>
      </c>
      <c r="SGS54" s="294" t="s">
        <v>982</v>
      </c>
      <c r="SGT54" s="294" t="s">
        <v>987</v>
      </c>
      <c r="SGU54" s="284">
        <v>100000000</v>
      </c>
      <c r="SGV54" s="285" t="s">
        <v>150</v>
      </c>
      <c r="SGW54" s="286" t="s">
        <v>933</v>
      </c>
      <c r="SGX54" s="286" t="s">
        <v>969</v>
      </c>
      <c r="SGY54" s="285" t="s">
        <v>966</v>
      </c>
      <c r="SGZ54" s="285" t="s">
        <v>988</v>
      </c>
      <c r="SHA54" s="294" t="s">
        <v>982</v>
      </c>
      <c r="SHB54" s="294" t="s">
        <v>987</v>
      </c>
      <c r="SHC54" s="284">
        <v>100000000</v>
      </c>
      <c r="SHD54" s="285" t="s">
        <v>150</v>
      </c>
      <c r="SHE54" s="286" t="s">
        <v>933</v>
      </c>
      <c r="SHF54" s="286" t="s">
        <v>969</v>
      </c>
      <c r="SHG54" s="285" t="s">
        <v>966</v>
      </c>
      <c r="SHH54" s="285" t="s">
        <v>988</v>
      </c>
      <c r="SHI54" s="294" t="s">
        <v>982</v>
      </c>
      <c r="SHJ54" s="294" t="s">
        <v>987</v>
      </c>
      <c r="SHK54" s="284">
        <v>100000000</v>
      </c>
      <c r="SHL54" s="285" t="s">
        <v>150</v>
      </c>
      <c r="SHM54" s="286" t="s">
        <v>933</v>
      </c>
      <c r="SHN54" s="286" t="s">
        <v>969</v>
      </c>
      <c r="SHO54" s="285" t="s">
        <v>966</v>
      </c>
      <c r="SHP54" s="285" t="s">
        <v>988</v>
      </c>
      <c r="SHQ54" s="294" t="s">
        <v>982</v>
      </c>
      <c r="SHR54" s="294" t="s">
        <v>987</v>
      </c>
      <c r="SHS54" s="284">
        <v>100000000</v>
      </c>
      <c r="SHT54" s="285" t="s">
        <v>150</v>
      </c>
      <c r="SHU54" s="286" t="s">
        <v>933</v>
      </c>
      <c r="SHV54" s="286" t="s">
        <v>969</v>
      </c>
      <c r="SHW54" s="285" t="s">
        <v>966</v>
      </c>
      <c r="SHX54" s="285" t="s">
        <v>988</v>
      </c>
      <c r="SHY54" s="294" t="s">
        <v>982</v>
      </c>
      <c r="SHZ54" s="294" t="s">
        <v>987</v>
      </c>
      <c r="SIA54" s="284">
        <v>100000000</v>
      </c>
      <c r="SIB54" s="285" t="s">
        <v>150</v>
      </c>
      <c r="SIC54" s="286" t="s">
        <v>933</v>
      </c>
      <c r="SID54" s="286" t="s">
        <v>969</v>
      </c>
      <c r="SIE54" s="285" t="s">
        <v>966</v>
      </c>
      <c r="SIF54" s="285" t="s">
        <v>988</v>
      </c>
      <c r="SIG54" s="294" t="s">
        <v>982</v>
      </c>
      <c r="SIH54" s="294" t="s">
        <v>987</v>
      </c>
      <c r="SII54" s="284">
        <v>100000000</v>
      </c>
      <c r="SIJ54" s="285" t="s">
        <v>150</v>
      </c>
      <c r="SIK54" s="286" t="s">
        <v>933</v>
      </c>
      <c r="SIL54" s="286" t="s">
        <v>969</v>
      </c>
      <c r="SIM54" s="285" t="s">
        <v>966</v>
      </c>
      <c r="SIN54" s="285" t="s">
        <v>988</v>
      </c>
      <c r="SIO54" s="294" t="s">
        <v>982</v>
      </c>
      <c r="SIP54" s="294" t="s">
        <v>987</v>
      </c>
      <c r="SIQ54" s="284">
        <v>100000000</v>
      </c>
      <c r="SIR54" s="285" t="s">
        <v>150</v>
      </c>
      <c r="SIS54" s="286" t="s">
        <v>933</v>
      </c>
      <c r="SIT54" s="286" t="s">
        <v>969</v>
      </c>
      <c r="SIU54" s="285" t="s">
        <v>966</v>
      </c>
      <c r="SIV54" s="285" t="s">
        <v>988</v>
      </c>
      <c r="SIW54" s="294" t="s">
        <v>982</v>
      </c>
      <c r="SIX54" s="294" t="s">
        <v>987</v>
      </c>
      <c r="SIY54" s="284">
        <v>100000000</v>
      </c>
      <c r="SIZ54" s="285" t="s">
        <v>150</v>
      </c>
      <c r="SJA54" s="286" t="s">
        <v>933</v>
      </c>
      <c r="SJB54" s="286" t="s">
        <v>969</v>
      </c>
      <c r="SJC54" s="285" t="s">
        <v>966</v>
      </c>
      <c r="SJD54" s="285" t="s">
        <v>988</v>
      </c>
      <c r="SJE54" s="294" t="s">
        <v>982</v>
      </c>
      <c r="SJF54" s="294" t="s">
        <v>987</v>
      </c>
      <c r="SJG54" s="284">
        <v>100000000</v>
      </c>
      <c r="SJH54" s="285" t="s">
        <v>150</v>
      </c>
      <c r="SJI54" s="286" t="s">
        <v>933</v>
      </c>
      <c r="SJJ54" s="286" t="s">
        <v>969</v>
      </c>
      <c r="SJK54" s="285" t="s">
        <v>966</v>
      </c>
      <c r="SJL54" s="285" t="s">
        <v>988</v>
      </c>
      <c r="SJM54" s="294" t="s">
        <v>982</v>
      </c>
      <c r="SJN54" s="294" t="s">
        <v>987</v>
      </c>
      <c r="SJO54" s="284">
        <v>100000000</v>
      </c>
      <c r="SJP54" s="285" t="s">
        <v>150</v>
      </c>
      <c r="SJQ54" s="286" t="s">
        <v>933</v>
      </c>
      <c r="SJR54" s="286" t="s">
        <v>969</v>
      </c>
      <c r="SJS54" s="285" t="s">
        <v>966</v>
      </c>
      <c r="SJT54" s="285" t="s">
        <v>988</v>
      </c>
      <c r="SJU54" s="294" t="s">
        <v>982</v>
      </c>
      <c r="SJV54" s="294" t="s">
        <v>987</v>
      </c>
      <c r="SJW54" s="284">
        <v>100000000</v>
      </c>
      <c r="SJX54" s="285" t="s">
        <v>150</v>
      </c>
      <c r="SJY54" s="286" t="s">
        <v>933</v>
      </c>
      <c r="SJZ54" s="286" t="s">
        <v>969</v>
      </c>
      <c r="SKA54" s="285" t="s">
        <v>966</v>
      </c>
      <c r="SKB54" s="285" t="s">
        <v>988</v>
      </c>
      <c r="SKC54" s="294" t="s">
        <v>982</v>
      </c>
      <c r="SKD54" s="294" t="s">
        <v>987</v>
      </c>
      <c r="SKE54" s="284">
        <v>100000000</v>
      </c>
      <c r="SKF54" s="285" t="s">
        <v>150</v>
      </c>
      <c r="SKG54" s="286" t="s">
        <v>933</v>
      </c>
      <c r="SKH54" s="286" t="s">
        <v>969</v>
      </c>
      <c r="SKI54" s="285" t="s">
        <v>966</v>
      </c>
      <c r="SKJ54" s="285" t="s">
        <v>988</v>
      </c>
      <c r="SKK54" s="294" t="s">
        <v>982</v>
      </c>
      <c r="SKL54" s="294" t="s">
        <v>987</v>
      </c>
      <c r="SKM54" s="284">
        <v>100000000</v>
      </c>
      <c r="SKN54" s="285" t="s">
        <v>150</v>
      </c>
      <c r="SKO54" s="286" t="s">
        <v>933</v>
      </c>
      <c r="SKP54" s="286" t="s">
        <v>969</v>
      </c>
      <c r="SKQ54" s="285" t="s">
        <v>966</v>
      </c>
      <c r="SKR54" s="285" t="s">
        <v>988</v>
      </c>
      <c r="SKS54" s="294" t="s">
        <v>982</v>
      </c>
      <c r="SKT54" s="294" t="s">
        <v>987</v>
      </c>
      <c r="SKU54" s="284">
        <v>100000000</v>
      </c>
      <c r="SKV54" s="285" t="s">
        <v>150</v>
      </c>
      <c r="SKW54" s="286" t="s">
        <v>933</v>
      </c>
      <c r="SKX54" s="286" t="s">
        <v>969</v>
      </c>
      <c r="SKY54" s="285" t="s">
        <v>966</v>
      </c>
      <c r="SKZ54" s="285" t="s">
        <v>988</v>
      </c>
      <c r="SLA54" s="294" t="s">
        <v>982</v>
      </c>
      <c r="SLB54" s="294" t="s">
        <v>987</v>
      </c>
      <c r="SLC54" s="284">
        <v>100000000</v>
      </c>
      <c r="SLD54" s="285" t="s">
        <v>150</v>
      </c>
      <c r="SLE54" s="286" t="s">
        <v>933</v>
      </c>
      <c r="SLF54" s="286" t="s">
        <v>969</v>
      </c>
      <c r="SLG54" s="285" t="s">
        <v>966</v>
      </c>
      <c r="SLH54" s="285" t="s">
        <v>988</v>
      </c>
      <c r="SLI54" s="294" t="s">
        <v>982</v>
      </c>
      <c r="SLJ54" s="294" t="s">
        <v>987</v>
      </c>
      <c r="SLK54" s="284">
        <v>100000000</v>
      </c>
      <c r="SLL54" s="285" t="s">
        <v>150</v>
      </c>
      <c r="SLM54" s="286" t="s">
        <v>933</v>
      </c>
      <c r="SLN54" s="286" t="s">
        <v>969</v>
      </c>
      <c r="SLO54" s="285" t="s">
        <v>966</v>
      </c>
      <c r="SLP54" s="285" t="s">
        <v>988</v>
      </c>
      <c r="SLQ54" s="294" t="s">
        <v>982</v>
      </c>
      <c r="SLR54" s="294" t="s">
        <v>987</v>
      </c>
      <c r="SLS54" s="284">
        <v>100000000</v>
      </c>
      <c r="SLT54" s="285" t="s">
        <v>150</v>
      </c>
      <c r="SLU54" s="286" t="s">
        <v>933</v>
      </c>
      <c r="SLV54" s="286" t="s">
        <v>969</v>
      </c>
      <c r="SLW54" s="285" t="s">
        <v>966</v>
      </c>
      <c r="SLX54" s="285" t="s">
        <v>988</v>
      </c>
      <c r="SLY54" s="294" t="s">
        <v>982</v>
      </c>
      <c r="SLZ54" s="294" t="s">
        <v>987</v>
      </c>
      <c r="SMA54" s="284">
        <v>100000000</v>
      </c>
      <c r="SMB54" s="285" t="s">
        <v>150</v>
      </c>
      <c r="SMC54" s="286" t="s">
        <v>933</v>
      </c>
      <c r="SMD54" s="286" t="s">
        <v>969</v>
      </c>
      <c r="SME54" s="285" t="s">
        <v>966</v>
      </c>
      <c r="SMF54" s="285" t="s">
        <v>988</v>
      </c>
      <c r="SMG54" s="294" t="s">
        <v>982</v>
      </c>
      <c r="SMH54" s="294" t="s">
        <v>987</v>
      </c>
      <c r="SMI54" s="284">
        <v>100000000</v>
      </c>
      <c r="SMJ54" s="285" t="s">
        <v>150</v>
      </c>
      <c r="SMK54" s="286" t="s">
        <v>933</v>
      </c>
      <c r="SML54" s="286" t="s">
        <v>969</v>
      </c>
      <c r="SMM54" s="285" t="s">
        <v>966</v>
      </c>
      <c r="SMN54" s="285" t="s">
        <v>988</v>
      </c>
      <c r="SMO54" s="294" t="s">
        <v>982</v>
      </c>
      <c r="SMP54" s="294" t="s">
        <v>987</v>
      </c>
      <c r="SMQ54" s="284">
        <v>100000000</v>
      </c>
      <c r="SMR54" s="285" t="s">
        <v>150</v>
      </c>
      <c r="SMS54" s="286" t="s">
        <v>933</v>
      </c>
      <c r="SMT54" s="286" t="s">
        <v>969</v>
      </c>
      <c r="SMU54" s="285" t="s">
        <v>966</v>
      </c>
      <c r="SMV54" s="285" t="s">
        <v>988</v>
      </c>
      <c r="SMW54" s="294" t="s">
        <v>982</v>
      </c>
      <c r="SMX54" s="294" t="s">
        <v>987</v>
      </c>
      <c r="SMY54" s="284">
        <v>100000000</v>
      </c>
      <c r="SMZ54" s="285" t="s">
        <v>150</v>
      </c>
      <c r="SNA54" s="286" t="s">
        <v>933</v>
      </c>
      <c r="SNB54" s="286" t="s">
        <v>969</v>
      </c>
      <c r="SNC54" s="285" t="s">
        <v>966</v>
      </c>
      <c r="SND54" s="285" t="s">
        <v>988</v>
      </c>
      <c r="SNE54" s="294" t="s">
        <v>982</v>
      </c>
      <c r="SNF54" s="294" t="s">
        <v>987</v>
      </c>
      <c r="SNG54" s="284">
        <v>100000000</v>
      </c>
      <c r="SNH54" s="285" t="s">
        <v>150</v>
      </c>
      <c r="SNI54" s="286" t="s">
        <v>933</v>
      </c>
      <c r="SNJ54" s="286" t="s">
        <v>969</v>
      </c>
      <c r="SNK54" s="285" t="s">
        <v>966</v>
      </c>
      <c r="SNL54" s="285" t="s">
        <v>988</v>
      </c>
      <c r="SNM54" s="294" t="s">
        <v>982</v>
      </c>
      <c r="SNN54" s="294" t="s">
        <v>987</v>
      </c>
      <c r="SNO54" s="284">
        <v>100000000</v>
      </c>
      <c r="SNP54" s="285" t="s">
        <v>150</v>
      </c>
      <c r="SNQ54" s="286" t="s">
        <v>933</v>
      </c>
      <c r="SNR54" s="286" t="s">
        <v>969</v>
      </c>
      <c r="SNS54" s="285" t="s">
        <v>966</v>
      </c>
      <c r="SNT54" s="285" t="s">
        <v>988</v>
      </c>
      <c r="SNU54" s="294" t="s">
        <v>982</v>
      </c>
      <c r="SNV54" s="294" t="s">
        <v>987</v>
      </c>
      <c r="SNW54" s="284">
        <v>100000000</v>
      </c>
      <c r="SNX54" s="285" t="s">
        <v>150</v>
      </c>
      <c r="SNY54" s="286" t="s">
        <v>933</v>
      </c>
      <c r="SNZ54" s="286" t="s">
        <v>969</v>
      </c>
      <c r="SOA54" s="285" t="s">
        <v>966</v>
      </c>
      <c r="SOB54" s="285" t="s">
        <v>988</v>
      </c>
      <c r="SOC54" s="294" t="s">
        <v>982</v>
      </c>
      <c r="SOD54" s="294" t="s">
        <v>987</v>
      </c>
      <c r="SOE54" s="284">
        <v>100000000</v>
      </c>
      <c r="SOF54" s="285" t="s">
        <v>150</v>
      </c>
      <c r="SOG54" s="286" t="s">
        <v>933</v>
      </c>
      <c r="SOH54" s="286" t="s">
        <v>969</v>
      </c>
      <c r="SOI54" s="285" t="s">
        <v>966</v>
      </c>
      <c r="SOJ54" s="285" t="s">
        <v>988</v>
      </c>
      <c r="SOK54" s="294" t="s">
        <v>982</v>
      </c>
      <c r="SOL54" s="294" t="s">
        <v>987</v>
      </c>
      <c r="SOM54" s="284">
        <v>100000000</v>
      </c>
      <c r="SON54" s="285" t="s">
        <v>150</v>
      </c>
      <c r="SOO54" s="286" t="s">
        <v>933</v>
      </c>
      <c r="SOP54" s="286" t="s">
        <v>969</v>
      </c>
      <c r="SOQ54" s="285" t="s">
        <v>966</v>
      </c>
      <c r="SOR54" s="285" t="s">
        <v>988</v>
      </c>
      <c r="SOS54" s="294" t="s">
        <v>982</v>
      </c>
      <c r="SOT54" s="294" t="s">
        <v>987</v>
      </c>
      <c r="SOU54" s="284">
        <v>100000000</v>
      </c>
      <c r="SOV54" s="285" t="s">
        <v>150</v>
      </c>
      <c r="SOW54" s="286" t="s">
        <v>933</v>
      </c>
      <c r="SOX54" s="286" t="s">
        <v>969</v>
      </c>
      <c r="SOY54" s="285" t="s">
        <v>966</v>
      </c>
      <c r="SOZ54" s="285" t="s">
        <v>988</v>
      </c>
      <c r="SPA54" s="294" t="s">
        <v>982</v>
      </c>
      <c r="SPB54" s="294" t="s">
        <v>987</v>
      </c>
      <c r="SPC54" s="284">
        <v>100000000</v>
      </c>
      <c r="SPD54" s="285" t="s">
        <v>150</v>
      </c>
      <c r="SPE54" s="286" t="s">
        <v>933</v>
      </c>
      <c r="SPF54" s="286" t="s">
        <v>969</v>
      </c>
      <c r="SPG54" s="285" t="s">
        <v>966</v>
      </c>
      <c r="SPH54" s="285" t="s">
        <v>988</v>
      </c>
      <c r="SPI54" s="294" t="s">
        <v>982</v>
      </c>
      <c r="SPJ54" s="294" t="s">
        <v>987</v>
      </c>
      <c r="SPK54" s="284">
        <v>100000000</v>
      </c>
      <c r="SPL54" s="285" t="s">
        <v>150</v>
      </c>
      <c r="SPM54" s="286" t="s">
        <v>933</v>
      </c>
      <c r="SPN54" s="286" t="s">
        <v>969</v>
      </c>
      <c r="SPO54" s="285" t="s">
        <v>966</v>
      </c>
      <c r="SPP54" s="285" t="s">
        <v>988</v>
      </c>
      <c r="SPQ54" s="294" t="s">
        <v>982</v>
      </c>
      <c r="SPR54" s="294" t="s">
        <v>987</v>
      </c>
      <c r="SPS54" s="284">
        <v>100000000</v>
      </c>
      <c r="SPT54" s="285" t="s">
        <v>150</v>
      </c>
      <c r="SPU54" s="286" t="s">
        <v>933</v>
      </c>
      <c r="SPV54" s="286" t="s">
        <v>969</v>
      </c>
      <c r="SPW54" s="285" t="s">
        <v>966</v>
      </c>
      <c r="SPX54" s="285" t="s">
        <v>988</v>
      </c>
      <c r="SPY54" s="294" t="s">
        <v>982</v>
      </c>
      <c r="SPZ54" s="294" t="s">
        <v>987</v>
      </c>
      <c r="SQA54" s="284">
        <v>100000000</v>
      </c>
      <c r="SQB54" s="285" t="s">
        <v>150</v>
      </c>
      <c r="SQC54" s="286" t="s">
        <v>933</v>
      </c>
      <c r="SQD54" s="286" t="s">
        <v>969</v>
      </c>
      <c r="SQE54" s="285" t="s">
        <v>966</v>
      </c>
      <c r="SQF54" s="285" t="s">
        <v>988</v>
      </c>
      <c r="SQG54" s="294" t="s">
        <v>982</v>
      </c>
      <c r="SQH54" s="294" t="s">
        <v>987</v>
      </c>
      <c r="SQI54" s="284">
        <v>100000000</v>
      </c>
      <c r="SQJ54" s="285" t="s">
        <v>150</v>
      </c>
      <c r="SQK54" s="286" t="s">
        <v>933</v>
      </c>
      <c r="SQL54" s="286" t="s">
        <v>969</v>
      </c>
      <c r="SQM54" s="285" t="s">
        <v>966</v>
      </c>
      <c r="SQN54" s="285" t="s">
        <v>988</v>
      </c>
      <c r="SQO54" s="294" t="s">
        <v>982</v>
      </c>
      <c r="SQP54" s="294" t="s">
        <v>987</v>
      </c>
      <c r="SQQ54" s="284">
        <v>100000000</v>
      </c>
      <c r="SQR54" s="285" t="s">
        <v>150</v>
      </c>
      <c r="SQS54" s="286" t="s">
        <v>933</v>
      </c>
      <c r="SQT54" s="286" t="s">
        <v>969</v>
      </c>
      <c r="SQU54" s="285" t="s">
        <v>966</v>
      </c>
      <c r="SQV54" s="285" t="s">
        <v>988</v>
      </c>
      <c r="SQW54" s="294" t="s">
        <v>982</v>
      </c>
      <c r="SQX54" s="294" t="s">
        <v>987</v>
      </c>
      <c r="SQY54" s="284">
        <v>100000000</v>
      </c>
      <c r="SQZ54" s="285" t="s">
        <v>150</v>
      </c>
      <c r="SRA54" s="286" t="s">
        <v>933</v>
      </c>
      <c r="SRB54" s="286" t="s">
        <v>969</v>
      </c>
      <c r="SRC54" s="285" t="s">
        <v>966</v>
      </c>
      <c r="SRD54" s="285" t="s">
        <v>988</v>
      </c>
      <c r="SRE54" s="294" t="s">
        <v>982</v>
      </c>
      <c r="SRF54" s="294" t="s">
        <v>987</v>
      </c>
      <c r="SRG54" s="284">
        <v>100000000</v>
      </c>
      <c r="SRH54" s="285" t="s">
        <v>150</v>
      </c>
      <c r="SRI54" s="286" t="s">
        <v>933</v>
      </c>
      <c r="SRJ54" s="286" t="s">
        <v>969</v>
      </c>
      <c r="SRK54" s="285" t="s">
        <v>966</v>
      </c>
      <c r="SRL54" s="285" t="s">
        <v>988</v>
      </c>
      <c r="SRM54" s="294" t="s">
        <v>982</v>
      </c>
      <c r="SRN54" s="294" t="s">
        <v>987</v>
      </c>
      <c r="SRO54" s="284">
        <v>100000000</v>
      </c>
      <c r="SRP54" s="285" t="s">
        <v>150</v>
      </c>
      <c r="SRQ54" s="286" t="s">
        <v>933</v>
      </c>
      <c r="SRR54" s="286" t="s">
        <v>969</v>
      </c>
      <c r="SRS54" s="285" t="s">
        <v>966</v>
      </c>
      <c r="SRT54" s="285" t="s">
        <v>988</v>
      </c>
      <c r="SRU54" s="294" t="s">
        <v>982</v>
      </c>
      <c r="SRV54" s="294" t="s">
        <v>987</v>
      </c>
      <c r="SRW54" s="284">
        <v>100000000</v>
      </c>
      <c r="SRX54" s="285" t="s">
        <v>150</v>
      </c>
      <c r="SRY54" s="286" t="s">
        <v>933</v>
      </c>
      <c r="SRZ54" s="286" t="s">
        <v>969</v>
      </c>
      <c r="SSA54" s="285" t="s">
        <v>966</v>
      </c>
      <c r="SSB54" s="285" t="s">
        <v>988</v>
      </c>
      <c r="SSC54" s="294" t="s">
        <v>982</v>
      </c>
      <c r="SSD54" s="294" t="s">
        <v>987</v>
      </c>
      <c r="SSE54" s="284">
        <v>100000000</v>
      </c>
      <c r="SSF54" s="285" t="s">
        <v>150</v>
      </c>
      <c r="SSG54" s="286" t="s">
        <v>933</v>
      </c>
      <c r="SSH54" s="286" t="s">
        <v>969</v>
      </c>
      <c r="SSI54" s="285" t="s">
        <v>966</v>
      </c>
      <c r="SSJ54" s="285" t="s">
        <v>988</v>
      </c>
      <c r="SSK54" s="294" t="s">
        <v>982</v>
      </c>
      <c r="SSL54" s="294" t="s">
        <v>987</v>
      </c>
      <c r="SSM54" s="284">
        <v>100000000</v>
      </c>
      <c r="SSN54" s="285" t="s">
        <v>150</v>
      </c>
      <c r="SSO54" s="286" t="s">
        <v>933</v>
      </c>
      <c r="SSP54" s="286" t="s">
        <v>969</v>
      </c>
      <c r="SSQ54" s="285" t="s">
        <v>966</v>
      </c>
      <c r="SSR54" s="285" t="s">
        <v>988</v>
      </c>
      <c r="SSS54" s="294" t="s">
        <v>982</v>
      </c>
      <c r="SST54" s="294" t="s">
        <v>987</v>
      </c>
      <c r="SSU54" s="284">
        <v>100000000</v>
      </c>
      <c r="SSV54" s="285" t="s">
        <v>150</v>
      </c>
      <c r="SSW54" s="286" t="s">
        <v>933</v>
      </c>
      <c r="SSX54" s="286" t="s">
        <v>969</v>
      </c>
      <c r="SSY54" s="285" t="s">
        <v>966</v>
      </c>
      <c r="SSZ54" s="285" t="s">
        <v>988</v>
      </c>
      <c r="STA54" s="294" t="s">
        <v>982</v>
      </c>
      <c r="STB54" s="294" t="s">
        <v>987</v>
      </c>
      <c r="STC54" s="284">
        <v>100000000</v>
      </c>
      <c r="STD54" s="285" t="s">
        <v>150</v>
      </c>
      <c r="STE54" s="286" t="s">
        <v>933</v>
      </c>
      <c r="STF54" s="286" t="s">
        <v>969</v>
      </c>
      <c r="STG54" s="285" t="s">
        <v>966</v>
      </c>
      <c r="STH54" s="285" t="s">
        <v>988</v>
      </c>
      <c r="STI54" s="294" t="s">
        <v>982</v>
      </c>
      <c r="STJ54" s="294" t="s">
        <v>987</v>
      </c>
      <c r="STK54" s="284">
        <v>100000000</v>
      </c>
      <c r="STL54" s="285" t="s">
        <v>150</v>
      </c>
      <c r="STM54" s="286" t="s">
        <v>933</v>
      </c>
      <c r="STN54" s="286" t="s">
        <v>969</v>
      </c>
      <c r="STO54" s="285" t="s">
        <v>966</v>
      </c>
      <c r="STP54" s="285" t="s">
        <v>988</v>
      </c>
      <c r="STQ54" s="294" t="s">
        <v>982</v>
      </c>
      <c r="STR54" s="294" t="s">
        <v>987</v>
      </c>
      <c r="STS54" s="284">
        <v>100000000</v>
      </c>
      <c r="STT54" s="285" t="s">
        <v>150</v>
      </c>
      <c r="STU54" s="286" t="s">
        <v>933</v>
      </c>
      <c r="STV54" s="286" t="s">
        <v>969</v>
      </c>
      <c r="STW54" s="285" t="s">
        <v>966</v>
      </c>
      <c r="STX54" s="285" t="s">
        <v>988</v>
      </c>
      <c r="STY54" s="294" t="s">
        <v>982</v>
      </c>
      <c r="STZ54" s="294" t="s">
        <v>987</v>
      </c>
      <c r="SUA54" s="284">
        <v>100000000</v>
      </c>
      <c r="SUB54" s="285" t="s">
        <v>150</v>
      </c>
      <c r="SUC54" s="286" t="s">
        <v>933</v>
      </c>
      <c r="SUD54" s="286" t="s">
        <v>969</v>
      </c>
      <c r="SUE54" s="285" t="s">
        <v>966</v>
      </c>
      <c r="SUF54" s="285" t="s">
        <v>988</v>
      </c>
      <c r="SUG54" s="294" t="s">
        <v>982</v>
      </c>
      <c r="SUH54" s="294" t="s">
        <v>987</v>
      </c>
      <c r="SUI54" s="284">
        <v>100000000</v>
      </c>
      <c r="SUJ54" s="285" t="s">
        <v>150</v>
      </c>
      <c r="SUK54" s="286" t="s">
        <v>933</v>
      </c>
      <c r="SUL54" s="286" t="s">
        <v>969</v>
      </c>
      <c r="SUM54" s="285" t="s">
        <v>966</v>
      </c>
      <c r="SUN54" s="285" t="s">
        <v>988</v>
      </c>
      <c r="SUO54" s="294" t="s">
        <v>982</v>
      </c>
      <c r="SUP54" s="294" t="s">
        <v>987</v>
      </c>
      <c r="SUQ54" s="284">
        <v>100000000</v>
      </c>
      <c r="SUR54" s="285" t="s">
        <v>150</v>
      </c>
      <c r="SUS54" s="286" t="s">
        <v>933</v>
      </c>
      <c r="SUT54" s="286" t="s">
        <v>969</v>
      </c>
      <c r="SUU54" s="285" t="s">
        <v>966</v>
      </c>
      <c r="SUV54" s="285" t="s">
        <v>988</v>
      </c>
      <c r="SUW54" s="294" t="s">
        <v>982</v>
      </c>
      <c r="SUX54" s="294" t="s">
        <v>987</v>
      </c>
      <c r="SUY54" s="284">
        <v>100000000</v>
      </c>
      <c r="SUZ54" s="285" t="s">
        <v>150</v>
      </c>
      <c r="SVA54" s="286" t="s">
        <v>933</v>
      </c>
      <c r="SVB54" s="286" t="s">
        <v>969</v>
      </c>
      <c r="SVC54" s="285" t="s">
        <v>966</v>
      </c>
      <c r="SVD54" s="285" t="s">
        <v>988</v>
      </c>
      <c r="SVE54" s="294" t="s">
        <v>982</v>
      </c>
      <c r="SVF54" s="294" t="s">
        <v>987</v>
      </c>
      <c r="SVG54" s="284">
        <v>100000000</v>
      </c>
      <c r="SVH54" s="285" t="s">
        <v>150</v>
      </c>
      <c r="SVI54" s="286" t="s">
        <v>933</v>
      </c>
      <c r="SVJ54" s="286" t="s">
        <v>969</v>
      </c>
      <c r="SVK54" s="285" t="s">
        <v>966</v>
      </c>
      <c r="SVL54" s="285" t="s">
        <v>988</v>
      </c>
      <c r="SVM54" s="294" t="s">
        <v>982</v>
      </c>
      <c r="SVN54" s="294" t="s">
        <v>987</v>
      </c>
      <c r="SVO54" s="284">
        <v>100000000</v>
      </c>
      <c r="SVP54" s="285" t="s">
        <v>150</v>
      </c>
      <c r="SVQ54" s="286" t="s">
        <v>933</v>
      </c>
      <c r="SVR54" s="286" t="s">
        <v>969</v>
      </c>
      <c r="SVS54" s="285" t="s">
        <v>966</v>
      </c>
      <c r="SVT54" s="285" t="s">
        <v>988</v>
      </c>
      <c r="SVU54" s="294" t="s">
        <v>982</v>
      </c>
      <c r="SVV54" s="294" t="s">
        <v>987</v>
      </c>
      <c r="SVW54" s="284">
        <v>100000000</v>
      </c>
      <c r="SVX54" s="285" t="s">
        <v>150</v>
      </c>
      <c r="SVY54" s="286" t="s">
        <v>933</v>
      </c>
      <c r="SVZ54" s="286" t="s">
        <v>969</v>
      </c>
      <c r="SWA54" s="285" t="s">
        <v>966</v>
      </c>
      <c r="SWB54" s="285" t="s">
        <v>988</v>
      </c>
      <c r="SWC54" s="294" t="s">
        <v>982</v>
      </c>
      <c r="SWD54" s="294" t="s">
        <v>987</v>
      </c>
      <c r="SWE54" s="284">
        <v>100000000</v>
      </c>
      <c r="SWF54" s="285" t="s">
        <v>150</v>
      </c>
      <c r="SWG54" s="286" t="s">
        <v>933</v>
      </c>
      <c r="SWH54" s="286" t="s">
        <v>969</v>
      </c>
      <c r="SWI54" s="285" t="s">
        <v>966</v>
      </c>
      <c r="SWJ54" s="285" t="s">
        <v>988</v>
      </c>
      <c r="SWK54" s="294" t="s">
        <v>982</v>
      </c>
      <c r="SWL54" s="294" t="s">
        <v>987</v>
      </c>
      <c r="SWM54" s="284">
        <v>100000000</v>
      </c>
      <c r="SWN54" s="285" t="s">
        <v>150</v>
      </c>
      <c r="SWO54" s="286" t="s">
        <v>933</v>
      </c>
      <c r="SWP54" s="286" t="s">
        <v>969</v>
      </c>
      <c r="SWQ54" s="285" t="s">
        <v>966</v>
      </c>
      <c r="SWR54" s="285" t="s">
        <v>988</v>
      </c>
      <c r="SWS54" s="294" t="s">
        <v>982</v>
      </c>
      <c r="SWT54" s="294" t="s">
        <v>987</v>
      </c>
      <c r="SWU54" s="284">
        <v>100000000</v>
      </c>
      <c r="SWV54" s="285" t="s">
        <v>150</v>
      </c>
      <c r="SWW54" s="286" t="s">
        <v>933</v>
      </c>
      <c r="SWX54" s="286" t="s">
        <v>969</v>
      </c>
      <c r="SWY54" s="285" t="s">
        <v>966</v>
      </c>
      <c r="SWZ54" s="285" t="s">
        <v>988</v>
      </c>
      <c r="SXA54" s="294" t="s">
        <v>982</v>
      </c>
      <c r="SXB54" s="294" t="s">
        <v>987</v>
      </c>
      <c r="SXC54" s="284">
        <v>100000000</v>
      </c>
      <c r="SXD54" s="285" t="s">
        <v>150</v>
      </c>
      <c r="SXE54" s="286" t="s">
        <v>933</v>
      </c>
      <c r="SXF54" s="286" t="s">
        <v>969</v>
      </c>
      <c r="SXG54" s="285" t="s">
        <v>966</v>
      </c>
      <c r="SXH54" s="285" t="s">
        <v>988</v>
      </c>
      <c r="SXI54" s="294" t="s">
        <v>982</v>
      </c>
      <c r="SXJ54" s="294" t="s">
        <v>987</v>
      </c>
      <c r="SXK54" s="284">
        <v>100000000</v>
      </c>
      <c r="SXL54" s="285" t="s">
        <v>150</v>
      </c>
      <c r="SXM54" s="286" t="s">
        <v>933</v>
      </c>
      <c r="SXN54" s="286" t="s">
        <v>969</v>
      </c>
      <c r="SXO54" s="285" t="s">
        <v>966</v>
      </c>
      <c r="SXP54" s="285" t="s">
        <v>988</v>
      </c>
      <c r="SXQ54" s="294" t="s">
        <v>982</v>
      </c>
      <c r="SXR54" s="294" t="s">
        <v>987</v>
      </c>
      <c r="SXS54" s="284">
        <v>100000000</v>
      </c>
      <c r="SXT54" s="285" t="s">
        <v>150</v>
      </c>
      <c r="SXU54" s="286" t="s">
        <v>933</v>
      </c>
      <c r="SXV54" s="286" t="s">
        <v>969</v>
      </c>
      <c r="SXW54" s="285" t="s">
        <v>966</v>
      </c>
      <c r="SXX54" s="285" t="s">
        <v>988</v>
      </c>
      <c r="SXY54" s="294" t="s">
        <v>982</v>
      </c>
      <c r="SXZ54" s="294" t="s">
        <v>987</v>
      </c>
      <c r="SYA54" s="284">
        <v>100000000</v>
      </c>
      <c r="SYB54" s="285" t="s">
        <v>150</v>
      </c>
      <c r="SYC54" s="286" t="s">
        <v>933</v>
      </c>
      <c r="SYD54" s="286" t="s">
        <v>969</v>
      </c>
      <c r="SYE54" s="285" t="s">
        <v>966</v>
      </c>
      <c r="SYF54" s="285" t="s">
        <v>988</v>
      </c>
      <c r="SYG54" s="294" t="s">
        <v>982</v>
      </c>
      <c r="SYH54" s="294" t="s">
        <v>987</v>
      </c>
      <c r="SYI54" s="284">
        <v>100000000</v>
      </c>
      <c r="SYJ54" s="285" t="s">
        <v>150</v>
      </c>
      <c r="SYK54" s="286" t="s">
        <v>933</v>
      </c>
      <c r="SYL54" s="286" t="s">
        <v>969</v>
      </c>
      <c r="SYM54" s="285" t="s">
        <v>966</v>
      </c>
      <c r="SYN54" s="285" t="s">
        <v>988</v>
      </c>
      <c r="SYO54" s="294" t="s">
        <v>982</v>
      </c>
      <c r="SYP54" s="294" t="s">
        <v>987</v>
      </c>
      <c r="SYQ54" s="284">
        <v>100000000</v>
      </c>
      <c r="SYR54" s="285" t="s">
        <v>150</v>
      </c>
      <c r="SYS54" s="286" t="s">
        <v>933</v>
      </c>
      <c r="SYT54" s="286" t="s">
        <v>969</v>
      </c>
      <c r="SYU54" s="285" t="s">
        <v>966</v>
      </c>
      <c r="SYV54" s="285" t="s">
        <v>988</v>
      </c>
      <c r="SYW54" s="294" t="s">
        <v>982</v>
      </c>
      <c r="SYX54" s="294" t="s">
        <v>987</v>
      </c>
      <c r="SYY54" s="284">
        <v>100000000</v>
      </c>
      <c r="SYZ54" s="285" t="s">
        <v>150</v>
      </c>
      <c r="SZA54" s="286" t="s">
        <v>933</v>
      </c>
      <c r="SZB54" s="286" t="s">
        <v>969</v>
      </c>
      <c r="SZC54" s="285" t="s">
        <v>966</v>
      </c>
      <c r="SZD54" s="285" t="s">
        <v>988</v>
      </c>
      <c r="SZE54" s="294" t="s">
        <v>982</v>
      </c>
      <c r="SZF54" s="294" t="s">
        <v>987</v>
      </c>
      <c r="SZG54" s="284">
        <v>100000000</v>
      </c>
      <c r="SZH54" s="285" t="s">
        <v>150</v>
      </c>
      <c r="SZI54" s="286" t="s">
        <v>933</v>
      </c>
      <c r="SZJ54" s="286" t="s">
        <v>969</v>
      </c>
      <c r="SZK54" s="285" t="s">
        <v>966</v>
      </c>
      <c r="SZL54" s="285" t="s">
        <v>988</v>
      </c>
      <c r="SZM54" s="294" t="s">
        <v>982</v>
      </c>
      <c r="SZN54" s="294" t="s">
        <v>987</v>
      </c>
      <c r="SZO54" s="284">
        <v>100000000</v>
      </c>
      <c r="SZP54" s="285" t="s">
        <v>150</v>
      </c>
      <c r="SZQ54" s="286" t="s">
        <v>933</v>
      </c>
      <c r="SZR54" s="286" t="s">
        <v>969</v>
      </c>
      <c r="SZS54" s="285" t="s">
        <v>966</v>
      </c>
      <c r="SZT54" s="285" t="s">
        <v>988</v>
      </c>
      <c r="SZU54" s="294" t="s">
        <v>982</v>
      </c>
      <c r="SZV54" s="294" t="s">
        <v>987</v>
      </c>
      <c r="SZW54" s="284">
        <v>100000000</v>
      </c>
      <c r="SZX54" s="285" t="s">
        <v>150</v>
      </c>
      <c r="SZY54" s="286" t="s">
        <v>933</v>
      </c>
      <c r="SZZ54" s="286" t="s">
        <v>969</v>
      </c>
      <c r="TAA54" s="285" t="s">
        <v>966</v>
      </c>
      <c r="TAB54" s="285" t="s">
        <v>988</v>
      </c>
      <c r="TAC54" s="294" t="s">
        <v>982</v>
      </c>
      <c r="TAD54" s="294" t="s">
        <v>987</v>
      </c>
      <c r="TAE54" s="284">
        <v>100000000</v>
      </c>
      <c r="TAF54" s="285" t="s">
        <v>150</v>
      </c>
      <c r="TAG54" s="286" t="s">
        <v>933</v>
      </c>
      <c r="TAH54" s="286" t="s">
        <v>969</v>
      </c>
      <c r="TAI54" s="285" t="s">
        <v>966</v>
      </c>
      <c r="TAJ54" s="285" t="s">
        <v>988</v>
      </c>
      <c r="TAK54" s="294" t="s">
        <v>982</v>
      </c>
      <c r="TAL54" s="294" t="s">
        <v>987</v>
      </c>
      <c r="TAM54" s="284">
        <v>100000000</v>
      </c>
      <c r="TAN54" s="285" t="s">
        <v>150</v>
      </c>
      <c r="TAO54" s="286" t="s">
        <v>933</v>
      </c>
      <c r="TAP54" s="286" t="s">
        <v>969</v>
      </c>
      <c r="TAQ54" s="285" t="s">
        <v>966</v>
      </c>
      <c r="TAR54" s="285" t="s">
        <v>988</v>
      </c>
      <c r="TAS54" s="294" t="s">
        <v>982</v>
      </c>
      <c r="TAT54" s="294" t="s">
        <v>987</v>
      </c>
      <c r="TAU54" s="284">
        <v>100000000</v>
      </c>
      <c r="TAV54" s="285" t="s">
        <v>150</v>
      </c>
      <c r="TAW54" s="286" t="s">
        <v>933</v>
      </c>
      <c r="TAX54" s="286" t="s">
        <v>969</v>
      </c>
      <c r="TAY54" s="285" t="s">
        <v>966</v>
      </c>
      <c r="TAZ54" s="285" t="s">
        <v>988</v>
      </c>
      <c r="TBA54" s="294" t="s">
        <v>982</v>
      </c>
      <c r="TBB54" s="294" t="s">
        <v>987</v>
      </c>
      <c r="TBC54" s="284">
        <v>100000000</v>
      </c>
      <c r="TBD54" s="285" t="s">
        <v>150</v>
      </c>
      <c r="TBE54" s="286" t="s">
        <v>933</v>
      </c>
      <c r="TBF54" s="286" t="s">
        <v>969</v>
      </c>
      <c r="TBG54" s="285" t="s">
        <v>966</v>
      </c>
      <c r="TBH54" s="285" t="s">
        <v>988</v>
      </c>
      <c r="TBI54" s="294" t="s">
        <v>982</v>
      </c>
      <c r="TBJ54" s="294" t="s">
        <v>987</v>
      </c>
      <c r="TBK54" s="284">
        <v>100000000</v>
      </c>
      <c r="TBL54" s="285" t="s">
        <v>150</v>
      </c>
      <c r="TBM54" s="286" t="s">
        <v>933</v>
      </c>
      <c r="TBN54" s="286" t="s">
        <v>969</v>
      </c>
      <c r="TBO54" s="285" t="s">
        <v>966</v>
      </c>
      <c r="TBP54" s="285" t="s">
        <v>988</v>
      </c>
      <c r="TBQ54" s="294" t="s">
        <v>982</v>
      </c>
      <c r="TBR54" s="294" t="s">
        <v>987</v>
      </c>
      <c r="TBS54" s="284">
        <v>100000000</v>
      </c>
      <c r="TBT54" s="285" t="s">
        <v>150</v>
      </c>
      <c r="TBU54" s="286" t="s">
        <v>933</v>
      </c>
      <c r="TBV54" s="286" t="s">
        <v>969</v>
      </c>
      <c r="TBW54" s="285" t="s">
        <v>966</v>
      </c>
      <c r="TBX54" s="285" t="s">
        <v>988</v>
      </c>
      <c r="TBY54" s="294" t="s">
        <v>982</v>
      </c>
      <c r="TBZ54" s="294" t="s">
        <v>987</v>
      </c>
      <c r="TCA54" s="284">
        <v>100000000</v>
      </c>
      <c r="TCB54" s="285" t="s">
        <v>150</v>
      </c>
      <c r="TCC54" s="286" t="s">
        <v>933</v>
      </c>
      <c r="TCD54" s="286" t="s">
        <v>969</v>
      </c>
      <c r="TCE54" s="285" t="s">
        <v>966</v>
      </c>
      <c r="TCF54" s="285" t="s">
        <v>988</v>
      </c>
      <c r="TCG54" s="294" t="s">
        <v>982</v>
      </c>
      <c r="TCH54" s="294" t="s">
        <v>987</v>
      </c>
      <c r="TCI54" s="284">
        <v>100000000</v>
      </c>
      <c r="TCJ54" s="285" t="s">
        <v>150</v>
      </c>
      <c r="TCK54" s="286" t="s">
        <v>933</v>
      </c>
      <c r="TCL54" s="286" t="s">
        <v>969</v>
      </c>
      <c r="TCM54" s="285" t="s">
        <v>966</v>
      </c>
      <c r="TCN54" s="285" t="s">
        <v>988</v>
      </c>
      <c r="TCO54" s="294" t="s">
        <v>982</v>
      </c>
      <c r="TCP54" s="294" t="s">
        <v>987</v>
      </c>
      <c r="TCQ54" s="284">
        <v>100000000</v>
      </c>
      <c r="TCR54" s="285" t="s">
        <v>150</v>
      </c>
      <c r="TCS54" s="286" t="s">
        <v>933</v>
      </c>
      <c r="TCT54" s="286" t="s">
        <v>969</v>
      </c>
      <c r="TCU54" s="285" t="s">
        <v>966</v>
      </c>
      <c r="TCV54" s="285" t="s">
        <v>988</v>
      </c>
      <c r="TCW54" s="294" t="s">
        <v>982</v>
      </c>
      <c r="TCX54" s="294" t="s">
        <v>987</v>
      </c>
      <c r="TCY54" s="284">
        <v>100000000</v>
      </c>
      <c r="TCZ54" s="285" t="s">
        <v>150</v>
      </c>
      <c r="TDA54" s="286" t="s">
        <v>933</v>
      </c>
      <c r="TDB54" s="286" t="s">
        <v>969</v>
      </c>
      <c r="TDC54" s="285" t="s">
        <v>966</v>
      </c>
      <c r="TDD54" s="285" t="s">
        <v>988</v>
      </c>
      <c r="TDE54" s="294" t="s">
        <v>982</v>
      </c>
      <c r="TDF54" s="294" t="s">
        <v>987</v>
      </c>
      <c r="TDG54" s="284">
        <v>100000000</v>
      </c>
      <c r="TDH54" s="285" t="s">
        <v>150</v>
      </c>
      <c r="TDI54" s="286" t="s">
        <v>933</v>
      </c>
      <c r="TDJ54" s="286" t="s">
        <v>969</v>
      </c>
      <c r="TDK54" s="285" t="s">
        <v>966</v>
      </c>
      <c r="TDL54" s="285" t="s">
        <v>988</v>
      </c>
      <c r="TDM54" s="294" t="s">
        <v>982</v>
      </c>
      <c r="TDN54" s="294" t="s">
        <v>987</v>
      </c>
      <c r="TDO54" s="284">
        <v>100000000</v>
      </c>
      <c r="TDP54" s="285" t="s">
        <v>150</v>
      </c>
      <c r="TDQ54" s="286" t="s">
        <v>933</v>
      </c>
      <c r="TDR54" s="286" t="s">
        <v>969</v>
      </c>
      <c r="TDS54" s="285" t="s">
        <v>966</v>
      </c>
      <c r="TDT54" s="285" t="s">
        <v>988</v>
      </c>
      <c r="TDU54" s="294" t="s">
        <v>982</v>
      </c>
      <c r="TDV54" s="294" t="s">
        <v>987</v>
      </c>
      <c r="TDW54" s="284">
        <v>100000000</v>
      </c>
      <c r="TDX54" s="285" t="s">
        <v>150</v>
      </c>
      <c r="TDY54" s="286" t="s">
        <v>933</v>
      </c>
      <c r="TDZ54" s="286" t="s">
        <v>969</v>
      </c>
      <c r="TEA54" s="285" t="s">
        <v>966</v>
      </c>
      <c r="TEB54" s="285" t="s">
        <v>988</v>
      </c>
      <c r="TEC54" s="294" t="s">
        <v>982</v>
      </c>
      <c r="TED54" s="294" t="s">
        <v>987</v>
      </c>
      <c r="TEE54" s="284">
        <v>100000000</v>
      </c>
      <c r="TEF54" s="285" t="s">
        <v>150</v>
      </c>
      <c r="TEG54" s="286" t="s">
        <v>933</v>
      </c>
      <c r="TEH54" s="286" t="s">
        <v>969</v>
      </c>
      <c r="TEI54" s="285" t="s">
        <v>966</v>
      </c>
      <c r="TEJ54" s="285" t="s">
        <v>988</v>
      </c>
      <c r="TEK54" s="294" t="s">
        <v>982</v>
      </c>
      <c r="TEL54" s="294" t="s">
        <v>987</v>
      </c>
      <c r="TEM54" s="284">
        <v>100000000</v>
      </c>
      <c r="TEN54" s="285" t="s">
        <v>150</v>
      </c>
      <c r="TEO54" s="286" t="s">
        <v>933</v>
      </c>
      <c r="TEP54" s="286" t="s">
        <v>969</v>
      </c>
      <c r="TEQ54" s="285" t="s">
        <v>966</v>
      </c>
      <c r="TER54" s="285" t="s">
        <v>988</v>
      </c>
      <c r="TES54" s="294" t="s">
        <v>982</v>
      </c>
      <c r="TET54" s="294" t="s">
        <v>987</v>
      </c>
      <c r="TEU54" s="284">
        <v>100000000</v>
      </c>
      <c r="TEV54" s="285" t="s">
        <v>150</v>
      </c>
      <c r="TEW54" s="286" t="s">
        <v>933</v>
      </c>
      <c r="TEX54" s="286" t="s">
        <v>969</v>
      </c>
      <c r="TEY54" s="285" t="s">
        <v>966</v>
      </c>
      <c r="TEZ54" s="285" t="s">
        <v>988</v>
      </c>
      <c r="TFA54" s="294" t="s">
        <v>982</v>
      </c>
      <c r="TFB54" s="294" t="s">
        <v>987</v>
      </c>
      <c r="TFC54" s="284">
        <v>100000000</v>
      </c>
      <c r="TFD54" s="285" t="s">
        <v>150</v>
      </c>
      <c r="TFE54" s="286" t="s">
        <v>933</v>
      </c>
      <c r="TFF54" s="286" t="s">
        <v>969</v>
      </c>
      <c r="TFG54" s="285" t="s">
        <v>966</v>
      </c>
      <c r="TFH54" s="285" t="s">
        <v>988</v>
      </c>
      <c r="TFI54" s="294" t="s">
        <v>982</v>
      </c>
      <c r="TFJ54" s="294" t="s">
        <v>987</v>
      </c>
      <c r="TFK54" s="284">
        <v>100000000</v>
      </c>
      <c r="TFL54" s="285" t="s">
        <v>150</v>
      </c>
      <c r="TFM54" s="286" t="s">
        <v>933</v>
      </c>
      <c r="TFN54" s="286" t="s">
        <v>969</v>
      </c>
      <c r="TFO54" s="285" t="s">
        <v>966</v>
      </c>
      <c r="TFP54" s="285" t="s">
        <v>988</v>
      </c>
      <c r="TFQ54" s="294" t="s">
        <v>982</v>
      </c>
      <c r="TFR54" s="294" t="s">
        <v>987</v>
      </c>
      <c r="TFS54" s="284">
        <v>100000000</v>
      </c>
      <c r="TFT54" s="285" t="s">
        <v>150</v>
      </c>
      <c r="TFU54" s="286" t="s">
        <v>933</v>
      </c>
      <c r="TFV54" s="286" t="s">
        <v>969</v>
      </c>
      <c r="TFW54" s="285" t="s">
        <v>966</v>
      </c>
      <c r="TFX54" s="285" t="s">
        <v>988</v>
      </c>
      <c r="TFY54" s="294" t="s">
        <v>982</v>
      </c>
      <c r="TFZ54" s="294" t="s">
        <v>987</v>
      </c>
      <c r="TGA54" s="284">
        <v>100000000</v>
      </c>
      <c r="TGB54" s="285" t="s">
        <v>150</v>
      </c>
      <c r="TGC54" s="286" t="s">
        <v>933</v>
      </c>
      <c r="TGD54" s="286" t="s">
        <v>969</v>
      </c>
      <c r="TGE54" s="285" t="s">
        <v>966</v>
      </c>
      <c r="TGF54" s="285" t="s">
        <v>988</v>
      </c>
      <c r="TGG54" s="294" t="s">
        <v>982</v>
      </c>
      <c r="TGH54" s="294" t="s">
        <v>987</v>
      </c>
      <c r="TGI54" s="284">
        <v>100000000</v>
      </c>
      <c r="TGJ54" s="285" t="s">
        <v>150</v>
      </c>
      <c r="TGK54" s="286" t="s">
        <v>933</v>
      </c>
      <c r="TGL54" s="286" t="s">
        <v>969</v>
      </c>
      <c r="TGM54" s="285" t="s">
        <v>966</v>
      </c>
      <c r="TGN54" s="285" t="s">
        <v>988</v>
      </c>
      <c r="TGO54" s="294" t="s">
        <v>982</v>
      </c>
      <c r="TGP54" s="294" t="s">
        <v>987</v>
      </c>
      <c r="TGQ54" s="284">
        <v>100000000</v>
      </c>
      <c r="TGR54" s="285" t="s">
        <v>150</v>
      </c>
      <c r="TGS54" s="286" t="s">
        <v>933</v>
      </c>
      <c r="TGT54" s="286" t="s">
        <v>969</v>
      </c>
      <c r="TGU54" s="285" t="s">
        <v>966</v>
      </c>
      <c r="TGV54" s="285" t="s">
        <v>988</v>
      </c>
      <c r="TGW54" s="294" t="s">
        <v>982</v>
      </c>
      <c r="TGX54" s="294" t="s">
        <v>987</v>
      </c>
      <c r="TGY54" s="284">
        <v>100000000</v>
      </c>
      <c r="TGZ54" s="285" t="s">
        <v>150</v>
      </c>
      <c r="THA54" s="286" t="s">
        <v>933</v>
      </c>
      <c r="THB54" s="286" t="s">
        <v>969</v>
      </c>
      <c r="THC54" s="285" t="s">
        <v>966</v>
      </c>
      <c r="THD54" s="285" t="s">
        <v>988</v>
      </c>
      <c r="THE54" s="294" t="s">
        <v>982</v>
      </c>
      <c r="THF54" s="294" t="s">
        <v>987</v>
      </c>
      <c r="THG54" s="284">
        <v>100000000</v>
      </c>
      <c r="THH54" s="285" t="s">
        <v>150</v>
      </c>
      <c r="THI54" s="286" t="s">
        <v>933</v>
      </c>
      <c r="THJ54" s="286" t="s">
        <v>969</v>
      </c>
      <c r="THK54" s="285" t="s">
        <v>966</v>
      </c>
      <c r="THL54" s="285" t="s">
        <v>988</v>
      </c>
      <c r="THM54" s="294" t="s">
        <v>982</v>
      </c>
      <c r="THN54" s="294" t="s">
        <v>987</v>
      </c>
      <c r="THO54" s="284">
        <v>100000000</v>
      </c>
      <c r="THP54" s="285" t="s">
        <v>150</v>
      </c>
      <c r="THQ54" s="286" t="s">
        <v>933</v>
      </c>
      <c r="THR54" s="286" t="s">
        <v>969</v>
      </c>
      <c r="THS54" s="285" t="s">
        <v>966</v>
      </c>
      <c r="THT54" s="285" t="s">
        <v>988</v>
      </c>
      <c r="THU54" s="294" t="s">
        <v>982</v>
      </c>
      <c r="THV54" s="294" t="s">
        <v>987</v>
      </c>
      <c r="THW54" s="284">
        <v>100000000</v>
      </c>
      <c r="THX54" s="285" t="s">
        <v>150</v>
      </c>
      <c r="THY54" s="286" t="s">
        <v>933</v>
      </c>
      <c r="THZ54" s="286" t="s">
        <v>969</v>
      </c>
      <c r="TIA54" s="285" t="s">
        <v>966</v>
      </c>
      <c r="TIB54" s="285" t="s">
        <v>988</v>
      </c>
      <c r="TIC54" s="294" t="s">
        <v>982</v>
      </c>
      <c r="TID54" s="294" t="s">
        <v>987</v>
      </c>
      <c r="TIE54" s="284">
        <v>100000000</v>
      </c>
      <c r="TIF54" s="285" t="s">
        <v>150</v>
      </c>
      <c r="TIG54" s="286" t="s">
        <v>933</v>
      </c>
      <c r="TIH54" s="286" t="s">
        <v>969</v>
      </c>
      <c r="TII54" s="285" t="s">
        <v>966</v>
      </c>
      <c r="TIJ54" s="285" t="s">
        <v>988</v>
      </c>
      <c r="TIK54" s="294" t="s">
        <v>982</v>
      </c>
      <c r="TIL54" s="294" t="s">
        <v>987</v>
      </c>
      <c r="TIM54" s="284">
        <v>100000000</v>
      </c>
      <c r="TIN54" s="285" t="s">
        <v>150</v>
      </c>
      <c r="TIO54" s="286" t="s">
        <v>933</v>
      </c>
      <c r="TIP54" s="286" t="s">
        <v>969</v>
      </c>
      <c r="TIQ54" s="285" t="s">
        <v>966</v>
      </c>
      <c r="TIR54" s="285" t="s">
        <v>988</v>
      </c>
      <c r="TIS54" s="294" t="s">
        <v>982</v>
      </c>
      <c r="TIT54" s="294" t="s">
        <v>987</v>
      </c>
      <c r="TIU54" s="284">
        <v>100000000</v>
      </c>
      <c r="TIV54" s="285" t="s">
        <v>150</v>
      </c>
      <c r="TIW54" s="286" t="s">
        <v>933</v>
      </c>
      <c r="TIX54" s="286" t="s">
        <v>969</v>
      </c>
      <c r="TIY54" s="285" t="s">
        <v>966</v>
      </c>
      <c r="TIZ54" s="285" t="s">
        <v>988</v>
      </c>
      <c r="TJA54" s="294" t="s">
        <v>982</v>
      </c>
      <c r="TJB54" s="294" t="s">
        <v>987</v>
      </c>
      <c r="TJC54" s="284">
        <v>100000000</v>
      </c>
      <c r="TJD54" s="285" t="s">
        <v>150</v>
      </c>
      <c r="TJE54" s="286" t="s">
        <v>933</v>
      </c>
      <c r="TJF54" s="286" t="s">
        <v>969</v>
      </c>
      <c r="TJG54" s="285" t="s">
        <v>966</v>
      </c>
      <c r="TJH54" s="285" t="s">
        <v>988</v>
      </c>
      <c r="TJI54" s="294" t="s">
        <v>982</v>
      </c>
      <c r="TJJ54" s="294" t="s">
        <v>987</v>
      </c>
      <c r="TJK54" s="284">
        <v>100000000</v>
      </c>
      <c r="TJL54" s="285" t="s">
        <v>150</v>
      </c>
      <c r="TJM54" s="286" t="s">
        <v>933</v>
      </c>
      <c r="TJN54" s="286" t="s">
        <v>969</v>
      </c>
      <c r="TJO54" s="285" t="s">
        <v>966</v>
      </c>
      <c r="TJP54" s="285" t="s">
        <v>988</v>
      </c>
      <c r="TJQ54" s="294" t="s">
        <v>982</v>
      </c>
      <c r="TJR54" s="294" t="s">
        <v>987</v>
      </c>
      <c r="TJS54" s="284">
        <v>100000000</v>
      </c>
      <c r="TJT54" s="285" t="s">
        <v>150</v>
      </c>
      <c r="TJU54" s="286" t="s">
        <v>933</v>
      </c>
      <c r="TJV54" s="286" t="s">
        <v>969</v>
      </c>
      <c r="TJW54" s="285" t="s">
        <v>966</v>
      </c>
      <c r="TJX54" s="285" t="s">
        <v>988</v>
      </c>
      <c r="TJY54" s="294" t="s">
        <v>982</v>
      </c>
      <c r="TJZ54" s="294" t="s">
        <v>987</v>
      </c>
      <c r="TKA54" s="284">
        <v>100000000</v>
      </c>
      <c r="TKB54" s="285" t="s">
        <v>150</v>
      </c>
      <c r="TKC54" s="286" t="s">
        <v>933</v>
      </c>
      <c r="TKD54" s="286" t="s">
        <v>969</v>
      </c>
      <c r="TKE54" s="285" t="s">
        <v>966</v>
      </c>
      <c r="TKF54" s="285" t="s">
        <v>988</v>
      </c>
      <c r="TKG54" s="294" t="s">
        <v>982</v>
      </c>
      <c r="TKH54" s="294" t="s">
        <v>987</v>
      </c>
      <c r="TKI54" s="284">
        <v>100000000</v>
      </c>
      <c r="TKJ54" s="285" t="s">
        <v>150</v>
      </c>
      <c r="TKK54" s="286" t="s">
        <v>933</v>
      </c>
      <c r="TKL54" s="286" t="s">
        <v>969</v>
      </c>
      <c r="TKM54" s="285" t="s">
        <v>966</v>
      </c>
      <c r="TKN54" s="285" t="s">
        <v>988</v>
      </c>
      <c r="TKO54" s="294" t="s">
        <v>982</v>
      </c>
      <c r="TKP54" s="294" t="s">
        <v>987</v>
      </c>
      <c r="TKQ54" s="284">
        <v>100000000</v>
      </c>
      <c r="TKR54" s="285" t="s">
        <v>150</v>
      </c>
      <c r="TKS54" s="286" t="s">
        <v>933</v>
      </c>
      <c r="TKT54" s="286" t="s">
        <v>969</v>
      </c>
      <c r="TKU54" s="285" t="s">
        <v>966</v>
      </c>
      <c r="TKV54" s="285" t="s">
        <v>988</v>
      </c>
      <c r="TKW54" s="294" t="s">
        <v>982</v>
      </c>
      <c r="TKX54" s="294" t="s">
        <v>987</v>
      </c>
      <c r="TKY54" s="284">
        <v>100000000</v>
      </c>
      <c r="TKZ54" s="285" t="s">
        <v>150</v>
      </c>
      <c r="TLA54" s="286" t="s">
        <v>933</v>
      </c>
      <c r="TLB54" s="286" t="s">
        <v>969</v>
      </c>
      <c r="TLC54" s="285" t="s">
        <v>966</v>
      </c>
      <c r="TLD54" s="285" t="s">
        <v>988</v>
      </c>
      <c r="TLE54" s="294" t="s">
        <v>982</v>
      </c>
      <c r="TLF54" s="294" t="s">
        <v>987</v>
      </c>
      <c r="TLG54" s="284">
        <v>100000000</v>
      </c>
      <c r="TLH54" s="285" t="s">
        <v>150</v>
      </c>
      <c r="TLI54" s="286" t="s">
        <v>933</v>
      </c>
      <c r="TLJ54" s="286" t="s">
        <v>969</v>
      </c>
      <c r="TLK54" s="285" t="s">
        <v>966</v>
      </c>
      <c r="TLL54" s="285" t="s">
        <v>988</v>
      </c>
      <c r="TLM54" s="294" t="s">
        <v>982</v>
      </c>
      <c r="TLN54" s="294" t="s">
        <v>987</v>
      </c>
      <c r="TLO54" s="284">
        <v>100000000</v>
      </c>
      <c r="TLP54" s="285" t="s">
        <v>150</v>
      </c>
      <c r="TLQ54" s="286" t="s">
        <v>933</v>
      </c>
      <c r="TLR54" s="286" t="s">
        <v>969</v>
      </c>
      <c r="TLS54" s="285" t="s">
        <v>966</v>
      </c>
      <c r="TLT54" s="285" t="s">
        <v>988</v>
      </c>
      <c r="TLU54" s="294" t="s">
        <v>982</v>
      </c>
      <c r="TLV54" s="294" t="s">
        <v>987</v>
      </c>
      <c r="TLW54" s="284">
        <v>100000000</v>
      </c>
      <c r="TLX54" s="285" t="s">
        <v>150</v>
      </c>
      <c r="TLY54" s="286" t="s">
        <v>933</v>
      </c>
      <c r="TLZ54" s="286" t="s">
        <v>969</v>
      </c>
      <c r="TMA54" s="285" t="s">
        <v>966</v>
      </c>
      <c r="TMB54" s="285" t="s">
        <v>988</v>
      </c>
      <c r="TMC54" s="294" t="s">
        <v>982</v>
      </c>
      <c r="TMD54" s="294" t="s">
        <v>987</v>
      </c>
      <c r="TME54" s="284">
        <v>100000000</v>
      </c>
      <c r="TMF54" s="285" t="s">
        <v>150</v>
      </c>
      <c r="TMG54" s="286" t="s">
        <v>933</v>
      </c>
      <c r="TMH54" s="286" t="s">
        <v>969</v>
      </c>
      <c r="TMI54" s="285" t="s">
        <v>966</v>
      </c>
      <c r="TMJ54" s="285" t="s">
        <v>988</v>
      </c>
      <c r="TMK54" s="294" t="s">
        <v>982</v>
      </c>
      <c r="TML54" s="294" t="s">
        <v>987</v>
      </c>
      <c r="TMM54" s="284">
        <v>100000000</v>
      </c>
      <c r="TMN54" s="285" t="s">
        <v>150</v>
      </c>
      <c r="TMO54" s="286" t="s">
        <v>933</v>
      </c>
      <c r="TMP54" s="286" t="s">
        <v>969</v>
      </c>
      <c r="TMQ54" s="285" t="s">
        <v>966</v>
      </c>
      <c r="TMR54" s="285" t="s">
        <v>988</v>
      </c>
      <c r="TMS54" s="294" t="s">
        <v>982</v>
      </c>
      <c r="TMT54" s="294" t="s">
        <v>987</v>
      </c>
      <c r="TMU54" s="284">
        <v>100000000</v>
      </c>
      <c r="TMV54" s="285" t="s">
        <v>150</v>
      </c>
      <c r="TMW54" s="286" t="s">
        <v>933</v>
      </c>
      <c r="TMX54" s="286" t="s">
        <v>969</v>
      </c>
      <c r="TMY54" s="285" t="s">
        <v>966</v>
      </c>
      <c r="TMZ54" s="285" t="s">
        <v>988</v>
      </c>
      <c r="TNA54" s="294" t="s">
        <v>982</v>
      </c>
      <c r="TNB54" s="294" t="s">
        <v>987</v>
      </c>
      <c r="TNC54" s="284">
        <v>100000000</v>
      </c>
      <c r="TND54" s="285" t="s">
        <v>150</v>
      </c>
      <c r="TNE54" s="286" t="s">
        <v>933</v>
      </c>
      <c r="TNF54" s="286" t="s">
        <v>969</v>
      </c>
      <c r="TNG54" s="285" t="s">
        <v>966</v>
      </c>
      <c r="TNH54" s="285" t="s">
        <v>988</v>
      </c>
      <c r="TNI54" s="294" t="s">
        <v>982</v>
      </c>
      <c r="TNJ54" s="294" t="s">
        <v>987</v>
      </c>
      <c r="TNK54" s="284">
        <v>100000000</v>
      </c>
      <c r="TNL54" s="285" t="s">
        <v>150</v>
      </c>
      <c r="TNM54" s="286" t="s">
        <v>933</v>
      </c>
      <c r="TNN54" s="286" t="s">
        <v>969</v>
      </c>
      <c r="TNO54" s="285" t="s">
        <v>966</v>
      </c>
      <c r="TNP54" s="285" t="s">
        <v>988</v>
      </c>
      <c r="TNQ54" s="294" t="s">
        <v>982</v>
      </c>
      <c r="TNR54" s="294" t="s">
        <v>987</v>
      </c>
      <c r="TNS54" s="284">
        <v>100000000</v>
      </c>
      <c r="TNT54" s="285" t="s">
        <v>150</v>
      </c>
      <c r="TNU54" s="286" t="s">
        <v>933</v>
      </c>
      <c r="TNV54" s="286" t="s">
        <v>969</v>
      </c>
      <c r="TNW54" s="285" t="s">
        <v>966</v>
      </c>
      <c r="TNX54" s="285" t="s">
        <v>988</v>
      </c>
      <c r="TNY54" s="294" t="s">
        <v>982</v>
      </c>
      <c r="TNZ54" s="294" t="s">
        <v>987</v>
      </c>
      <c r="TOA54" s="284">
        <v>100000000</v>
      </c>
      <c r="TOB54" s="285" t="s">
        <v>150</v>
      </c>
      <c r="TOC54" s="286" t="s">
        <v>933</v>
      </c>
      <c r="TOD54" s="286" t="s">
        <v>969</v>
      </c>
      <c r="TOE54" s="285" t="s">
        <v>966</v>
      </c>
      <c r="TOF54" s="285" t="s">
        <v>988</v>
      </c>
      <c r="TOG54" s="294" t="s">
        <v>982</v>
      </c>
      <c r="TOH54" s="294" t="s">
        <v>987</v>
      </c>
      <c r="TOI54" s="284">
        <v>100000000</v>
      </c>
      <c r="TOJ54" s="285" t="s">
        <v>150</v>
      </c>
      <c r="TOK54" s="286" t="s">
        <v>933</v>
      </c>
      <c r="TOL54" s="286" t="s">
        <v>969</v>
      </c>
      <c r="TOM54" s="285" t="s">
        <v>966</v>
      </c>
      <c r="TON54" s="285" t="s">
        <v>988</v>
      </c>
      <c r="TOO54" s="294" t="s">
        <v>982</v>
      </c>
      <c r="TOP54" s="294" t="s">
        <v>987</v>
      </c>
      <c r="TOQ54" s="284">
        <v>100000000</v>
      </c>
      <c r="TOR54" s="285" t="s">
        <v>150</v>
      </c>
      <c r="TOS54" s="286" t="s">
        <v>933</v>
      </c>
      <c r="TOT54" s="286" t="s">
        <v>969</v>
      </c>
      <c r="TOU54" s="285" t="s">
        <v>966</v>
      </c>
      <c r="TOV54" s="285" t="s">
        <v>988</v>
      </c>
      <c r="TOW54" s="294" t="s">
        <v>982</v>
      </c>
      <c r="TOX54" s="294" t="s">
        <v>987</v>
      </c>
      <c r="TOY54" s="284">
        <v>100000000</v>
      </c>
      <c r="TOZ54" s="285" t="s">
        <v>150</v>
      </c>
      <c r="TPA54" s="286" t="s">
        <v>933</v>
      </c>
      <c r="TPB54" s="286" t="s">
        <v>969</v>
      </c>
      <c r="TPC54" s="285" t="s">
        <v>966</v>
      </c>
      <c r="TPD54" s="285" t="s">
        <v>988</v>
      </c>
      <c r="TPE54" s="294" t="s">
        <v>982</v>
      </c>
      <c r="TPF54" s="294" t="s">
        <v>987</v>
      </c>
      <c r="TPG54" s="284">
        <v>100000000</v>
      </c>
      <c r="TPH54" s="285" t="s">
        <v>150</v>
      </c>
      <c r="TPI54" s="286" t="s">
        <v>933</v>
      </c>
      <c r="TPJ54" s="286" t="s">
        <v>969</v>
      </c>
      <c r="TPK54" s="285" t="s">
        <v>966</v>
      </c>
      <c r="TPL54" s="285" t="s">
        <v>988</v>
      </c>
      <c r="TPM54" s="294" t="s">
        <v>982</v>
      </c>
      <c r="TPN54" s="294" t="s">
        <v>987</v>
      </c>
      <c r="TPO54" s="284">
        <v>100000000</v>
      </c>
      <c r="TPP54" s="285" t="s">
        <v>150</v>
      </c>
      <c r="TPQ54" s="286" t="s">
        <v>933</v>
      </c>
      <c r="TPR54" s="286" t="s">
        <v>969</v>
      </c>
      <c r="TPS54" s="285" t="s">
        <v>966</v>
      </c>
      <c r="TPT54" s="285" t="s">
        <v>988</v>
      </c>
      <c r="TPU54" s="294" t="s">
        <v>982</v>
      </c>
      <c r="TPV54" s="294" t="s">
        <v>987</v>
      </c>
      <c r="TPW54" s="284">
        <v>100000000</v>
      </c>
      <c r="TPX54" s="285" t="s">
        <v>150</v>
      </c>
      <c r="TPY54" s="286" t="s">
        <v>933</v>
      </c>
      <c r="TPZ54" s="286" t="s">
        <v>969</v>
      </c>
      <c r="TQA54" s="285" t="s">
        <v>966</v>
      </c>
      <c r="TQB54" s="285" t="s">
        <v>988</v>
      </c>
      <c r="TQC54" s="294" t="s">
        <v>982</v>
      </c>
      <c r="TQD54" s="294" t="s">
        <v>987</v>
      </c>
      <c r="TQE54" s="284">
        <v>100000000</v>
      </c>
      <c r="TQF54" s="285" t="s">
        <v>150</v>
      </c>
      <c r="TQG54" s="286" t="s">
        <v>933</v>
      </c>
      <c r="TQH54" s="286" t="s">
        <v>969</v>
      </c>
      <c r="TQI54" s="285" t="s">
        <v>966</v>
      </c>
      <c r="TQJ54" s="285" t="s">
        <v>988</v>
      </c>
      <c r="TQK54" s="294" t="s">
        <v>982</v>
      </c>
      <c r="TQL54" s="294" t="s">
        <v>987</v>
      </c>
      <c r="TQM54" s="284">
        <v>100000000</v>
      </c>
      <c r="TQN54" s="285" t="s">
        <v>150</v>
      </c>
      <c r="TQO54" s="286" t="s">
        <v>933</v>
      </c>
      <c r="TQP54" s="286" t="s">
        <v>969</v>
      </c>
      <c r="TQQ54" s="285" t="s">
        <v>966</v>
      </c>
      <c r="TQR54" s="285" t="s">
        <v>988</v>
      </c>
      <c r="TQS54" s="294" t="s">
        <v>982</v>
      </c>
      <c r="TQT54" s="294" t="s">
        <v>987</v>
      </c>
      <c r="TQU54" s="284">
        <v>100000000</v>
      </c>
      <c r="TQV54" s="285" t="s">
        <v>150</v>
      </c>
      <c r="TQW54" s="286" t="s">
        <v>933</v>
      </c>
      <c r="TQX54" s="286" t="s">
        <v>969</v>
      </c>
      <c r="TQY54" s="285" t="s">
        <v>966</v>
      </c>
      <c r="TQZ54" s="285" t="s">
        <v>988</v>
      </c>
      <c r="TRA54" s="294" t="s">
        <v>982</v>
      </c>
      <c r="TRB54" s="294" t="s">
        <v>987</v>
      </c>
      <c r="TRC54" s="284">
        <v>100000000</v>
      </c>
      <c r="TRD54" s="285" t="s">
        <v>150</v>
      </c>
      <c r="TRE54" s="286" t="s">
        <v>933</v>
      </c>
      <c r="TRF54" s="286" t="s">
        <v>969</v>
      </c>
      <c r="TRG54" s="285" t="s">
        <v>966</v>
      </c>
      <c r="TRH54" s="285" t="s">
        <v>988</v>
      </c>
      <c r="TRI54" s="294" t="s">
        <v>982</v>
      </c>
      <c r="TRJ54" s="294" t="s">
        <v>987</v>
      </c>
      <c r="TRK54" s="284">
        <v>100000000</v>
      </c>
      <c r="TRL54" s="285" t="s">
        <v>150</v>
      </c>
      <c r="TRM54" s="286" t="s">
        <v>933</v>
      </c>
      <c r="TRN54" s="286" t="s">
        <v>969</v>
      </c>
      <c r="TRO54" s="285" t="s">
        <v>966</v>
      </c>
      <c r="TRP54" s="285" t="s">
        <v>988</v>
      </c>
      <c r="TRQ54" s="294" t="s">
        <v>982</v>
      </c>
      <c r="TRR54" s="294" t="s">
        <v>987</v>
      </c>
      <c r="TRS54" s="284">
        <v>100000000</v>
      </c>
      <c r="TRT54" s="285" t="s">
        <v>150</v>
      </c>
      <c r="TRU54" s="286" t="s">
        <v>933</v>
      </c>
      <c r="TRV54" s="286" t="s">
        <v>969</v>
      </c>
      <c r="TRW54" s="285" t="s">
        <v>966</v>
      </c>
      <c r="TRX54" s="285" t="s">
        <v>988</v>
      </c>
      <c r="TRY54" s="294" t="s">
        <v>982</v>
      </c>
      <c r="TRZ54" s="294" t="s">
        <v>987</v>
      </c>
      <c r="TSA54" s="284">
        <v>100000000</v>
      </c>
      <c r="TSB54" s="285" t="s">
        <v>150</v>
      </c>
      <c r="TSC54" s="286" t="s">
        <v>933</v>
      </c>
      <c r="TSD54" s="286" t="s">
        <v>969</v>
      </c>
      <c r="TSE54" s="285" t="s">
        <v>966</v>
      </c>
      <c r="TSF54" s="285" t="s">
        <v>988</v>
      </c>
      <c r="TSG54" s="294" t="s">
        <v>982</v>
      </c>
      <c r="TSH54" s="294" t="s">
        <v>987</v>
      </c>
      <c r="TSI54" s="284">
        <v>100000000</v>
      </c>
      <c r="TSJ54" s="285" t="s">
        <v>150</v>
      </c>
      <c r="TSK54" s="286" t="s">
        <v>933</v>
      </c>
      <c r="TSL54" s="286" t="s">
        <v>969</v>
      </c>
      <c r="TSM54" s="285" t="s">
        <v>966</v>
      </c>
      <c r="TSN54" s="285" t="s">
        <v>988</v>
      </c>
      <c r="TSO54" s="294" t="s">
        <v>982</v>
      </c>
      <c r="TSP54" s="294" t="s">
        <v>987</v>
      </c>
      <c r="TSQ54" s="284">
        <v>100000000</v>
      </c>
      <c r="TSR54" s="285" t="s">
        <v>150</v>
      </c>
      <c r="TSS54" s="286" t="s">
        <v>933</v>
      </c>
      <c r="TST54" s="286" t="s">
        <v>969</v>
      </c>
      <c r="TSU54" s="285" t="s">
        <v>966</v>
      </c>
      <c r="TSV54" s="285" t="s">
        <v>988</v>
      </c>
      <c r="TSW54" s="294" t="s">
        <v>982</v>
      </c>
      <c r="TSX54" s="294" t="s">
        <v>987</v>
      </c>
      <c r="TSY54" s="284">
        <v>100000000</v>
      </c>
      <c r="TSZ54" s="285" t="s">
        <v>150</v>
      </c>
      <c r="TTA54" s="286" t="s">
        <v>933</v>
      </c>
      <c r="TTB54" s="286" t="s">
        <v>969</v>
      </c>
      <c r="TTC54" s="285" t="s">
        <v>966</v>
      </c>
      <c r="TTD54" s="285" t="s">
        <v>988</v>
      </c>
      <c r="TTE54" s="294" t="s">
        <v>982</v>
      </c>
      <c r="TTF54" s="294" t="s">
        <v>987</v>
      </c>
      <c r="TTG54" s="284">
        <v>100000000</v>
      </c>
      <c r="TTH54" s="285" t="s">
        <v>150</v>
      </c>
      <c r="TTI54" s="286" t="s">
        <v>933</v>
      </c>
      <c r="TTJ54" s="286" t="s">
        <v>969</v>
      </c>
      <c r="TTK54" s="285" t="s">
        <v>966</v>
      </c>
      <c r="TTL54" s="285" t="s">
        <v>988</v>
      </c>
      <c r="TTM54" s="294" t="s">
        <v>982</v>
      </c>
      <c r="TTN54" s="294" t="s">
        <v>987</v>
      </c>
      <c r="TTO54" s="284">
        <v>100000000</v>
      </c>
      <c r="TTP54" s="285" t="s">
        <v>150</v>
      </c>
      <c r="TTQ54" s="286" t="s">
        <v>933</v>
      </c>
      <c r="TTR54" s="286" t="s">
        <v>969</v>
      </c>
      <c r="TTS54" s="285" t="s">
        <v>966</v>
      </c>
      <c r="TTT54" s="285" t="s">
        <v>988</v>
      </c>
      <c r="TTU54" s="294" t="s">
        <v>982</v>
      </c>
      <c r="TTV54" s="294" t="s">
        <v>987</v>
      </c>
      <c r="TTW54" s="284">
        <v>100000000</v>
      </c>
      <c r="TTX54" s="285" t="s">
        <v>150</v>
      </c>
      <c r="TTY54" s="286" t="s">
        <v>933</v>
      </c>
      <c r="TTZ54" s="286" t="s">
        <v>969</v>
      </c>
      <c r="TUA54" s="285" t="s">
        <v>966</v>
      </c>
      <c r="TUB54" s="285" t="s">
        <v>988</v>
      </c>
      <c r="TUC54" s="294" t="s">
        <v>982</v>
      </c>
      <c r="TUD54" s="294" t="s">
        <v>987</v>
      </c>
      <c r="TUE54" s="284">
        <v>100000000</v>
      </c>
      <c r="TUF54" s="285" t="s">
        <v>150</v>
      </c>
      <c r="TUG54" s="286" t="s">
        <v>933</v>
      </c>
      <c r="TUH54" s="286" t="s">
        <v>969</v>
      </c>
      <c r="TUI54" s="285" t="s">
        <v>966</v>
      </c>
      <c r="TUJ54" s="285" t="s">
        <v>988</v>
      </c>
      <c r="TUK54" s="294" t="s">
        <v>982</v>
      </c>
      <c r="TUL54" s="294" t="s">
        <v>987</v>
      </c>
      <c r="TUM54" s="284">
        <v>100000000</v>
      </c>
      <c r="TUN54" s="285" t="s">
        <v>150</v>
      </c>
      <c r="TUO54" s="286" t="s">
        <v>933</v>
      </c>
      <c r="TUP54" s="286" t="s">
        <v>969</v>
      </c>
      <c r="TUQ54" s="285" t="s">
        <v>966</v>
      </c>
      <c r="TUR54" s="285" t="s">
        <v>988</v>
      </c>
      <c r="TUS54" s="294" t="s">
        <v>982</v>
      </c>
      <c r="TUT54" s="294" t="s">
        <v>987</v>
      </c>
      <c r="TUU54" s="284">
        <v>100000000</v>
      </c>
      <c r="TUV54" s="285" t="s">
        <v>150</v>
      </c>
      <c r="TUW54" s="286" t="s">
        <v>933</v>
      </c>
      <c r="TUX54" s="286" t="s">
        <v>969</v>
      </c>
      <c r="TUY54" s="285" t="s">
        <v>966</v>
      </c>
      <c r="TUZ54" s="285" t="s">
        <v>988</v>
      </c>
      <c r="TVA54" s="294" t="s">
        <v>982</v>
      </c>
      <c r="TVB54" s="294" t="s">
        <v>987</v>
      </c>
      <c r="TVC54" s="284">
        <v>100000000</v>
      </c>
      <c r="TVD54" s="285" t="s">
        <v>150</v>
      </c>
      <c r="TVE54" s="286" t="s">
        <v>933</v>
      </c>
      <c r="TVF54" s="286" t="s">
        <v>969</v>
      </c>
      <c r="TVG54" s="285" t="s">
        <v>966</v>
      </c>
      <c r="TVH54" s="285" t="s">
        <v>988</v>
      </c>
      <c r="TVI54" s="294" t="s">
        <v>982</v>
      </c>
      <c r="TVJ54" s="294" t="s">
        <v>987</v>
      </c>
      <c r="TVK54" s="284">
        <v>100000000</v>
      </c>
      <c r="TVL54" s="285" t="s">
        <v>150</v>
      </c>
      <c r="TVM54" s="286" t="s">
        <v>933</v>
      </c>
      <c r="TVN54" s="286" t="s">
        <v>969</v>
      </c>
      <c r="TVO54" s="285" t="s">
        <v>966</v>
      </c>
      <c r="TVP54" s="285" t="s">
        <v>988</v>
      </c>
      <c r="TVQ54" s="294" t="s">
        <v>982</v>
      </c>
      <c r="TVR54" s="294" t="s">
        <v>987</v>
      </c>
      <c r="TVS54" s="284">
        <v>100000000</v>
      </c>
      <c r="TVT54" s="285" t="s">
        <v>150</v>
      </c>
      <c r="TVU54" s="286" t="s">
        <v>933</v>
      </c>
      <c r="TVV54" s="286" t="s">
        <v>969</v>
      </c>
      <c r="TVW54" s="285" t="s">
        <v>966</v>
      </c>
      <c r="TVX54" s="285" t="s">
        <v>988</v>
      </c>
      <c r="TVY54" s="294" t="s">
        <v>982</v>
      </c>
      <c r="TVZ54" s="294" t="s">
        <v>987</v>
      </c>
      <c r="TWA54" s="284">
        <v>100000000</v>
      </c>
      <c r="TWB54" s="285" t="s">
        <v>150</v>
      </c>
      <c r="TWC54" s="286" t="s">
        <v>933</v>
      </c>
      <c r="TWD54" s="286" t="s">
        <v>969</v>
      </c>
      <c r="TWE54" s="285" t="s">
        <v>966</v>
      </c>
      <c r="TWF54" s="285" t="s">
        <v>988</v>
      </c>
      <c r="TWG54" s="294" t="s">
        <v>982</v>
      </c>
      <c r="TWH54" s="294" t="s">
        <v>987</v>
      </c>
      <c r="TWI54" s="284">
        <v>100000000</v>
      </c>
      <c r="TWJ54" s="285" t="s">
        <v>150</v>
      </c>
      <c r="TWK54" s="286" t="s">
        <v>933</v>
      </c>
      <c r="TWL54" s="286" t="s">
        <v>969</v>
      </c>
      <c r="TWM54" s="285" t="s">
        <v>966</v>
      </c>
      <c r="TWN54" s="285" t="s">
        <v>988</v>
      </c>
      <c r="TWO54" s="294" t="s">
        <v>982</v>
      </c>
      <c r="TWP54" s="294" t="s">
        <v>987</v>
      </c>
      <c r="TWQ54" s="284">
        <v>100000000</v>
      </c>
      <c r="TWR54" s="285" t="s">
        <v>150</v>
      </c>
      <c r="TWS54" s="286" t="s">
        <v>933</v>
      </c>
      <c r="TWT54" s="286" t="s">
        <v>969</v>
      </c>
      <c r="TWU54" s="285" t="s">
        <v>966</v>
      </c>
      <c r="TWV54" s="285" t="s">
        <v>988</v>
      </c>
      <c r="TWW54" s="294" t="s">
        <v>982</v>
      </c>
      <c r="TWX54" s="294" t="s">
        <v>987</v>
      </c>
      <c r="TWY54" s="284">
        <v>100000000</v>
      </c>
      <c r="TWZ54" s="285" t="s">
        <v>150</v>
      </c>
      <c r="TXA54" s="286" t="s">
        <v>933</v>
      </c>
      <c r="TXB54" s="286" t="s">
        <v>969</v>
      </c>
      <c r="TXC54" s="285" t="s">
        <v>966</v>
      </c>
      <c r="TXD54" s="285" t="s">
        <v>988</v>
      </c>
      <c r="TXE54" s="294" t="s">
        <v>982</v>
      </c>
      <c r="TXF54" s="294" t="s">
        <v>987</v>
      </c>
      <c r="TXG54" s="284">
        <v>100000000</v>
      </c>
      <c r="TXH54" s="285" t="s">
        <v>150</v>
      </c>
      <c r="TXI54" s="286" t="s">
        <v>933</v>
      </c>
      <c r="TXJ54" s="286" t="s">
        <v>969</v>
      </c>
      <c r="TXK54" s="285" t="s">
        <v>966</v>
      </c>
      <c r="TXL54" s="285" t="s">
        <v>988</v>
      </c>
      <c r="TXM54" s="294" t="s">
        <v>982</v>
      </c>
      <c r="TXN54" s="294" t="s">
        <v>987</v>
      </c>
      <c r="TXO54" s="284">
        <v>100000000</v>
      </c>
      <c r="TXP54" s="285" t="s">
        <v>150</v>
      </c>
      <c r="TXQ54" s="286" t="s">
        <v>933</v>
      </c>
      <c r="TXR54" s="286" t="s">
        <v>969</v>
      </c>
      <c r="TXS54" s="285" t="s">
        <v>966</v>
      </c>
      <c r="TXT54" s="285" t="s">
        <v>988</v>
      </c>
      <c r="TXU54" s="294" t="s">
        <v>982</v>
      </c>
      <c r="TXV54" s="294" t="s">
        <v>987</v>
      </c>
      <c r="TXW54" s="284">
        <v>100000000</v>
      </c>
      <c r="TXX54" s="285" t="s">
        <v>150</v>
      </c>
      <c r="TXY54" s="286" t="s">
        <v>933</v>
      </c>
      <c r="TXZ54" s="286" t="s">
        <v>969</v>
      </c>
      <c r="TYA54" s="285" t="s">
        <v>966</v>
      </c>
      <c r="TYB54" s="285" t="s">
        <v>988</v>
      </c>
      <c r="TYC54" s="294" t="s">
        <v>982</v>
      </c>
      <c r="TYD54" s="294" t="s">
        <v>987</v>
      </c>
      <c r="TYE54" s="284">
        <v>100000000</v>
      </c>
      <c r="TYF54" s="285" t="s">
        <v>150</v>
      </c>
      <c r="TYG54" s="286" t="s">
        <v>933</v>
      </c>
      <c r="TYH54" s="286" t="s">
        <v>969</v>
      </c>
      <c r="TYI54" s="285" t="s">
        <v>966</v>
      </c>
      <c r="TYJ54" s="285" t="s">
        <v>988</v>
      </c>
      <c r="TYK54" s="294" t="s">
        <v>982</v>
      </c>
      <c r="TYL54" s="294" t="s">
        <v>987</v>
      </c>
      <c r="TYM54" s="284">
        <v>100000000</v>
      </c>
      <c r="TYN54" s="285" t="s">
        <v>150</v>
      </c>
      <c r="TYO54" s="286" t="s">
        <v>933</v>
      </c>
      <c r="TYP54" s="286" t="s">
        <v>969</v>
      </c>
      <c r="TYQ54" s="285" t="s">
        <v>966</v>
      </c>
      <c r="TYR54" s="285" t="s">
        <v>988</v>
      </c>
      <c r="TYS54" s="294" t="s">
        <v>982</v>
      </c>
      <c r="TYT54" s="294" t="s">
        <v>987</v>
      </c>
      <c r="TYU54" s="284">
        <v>100000000</v>
      </c>
      <c r="TYV54" s="285" t="s">
        <v>150</v>
      </c>
      <c r="TYW54" s="286" t="s">
        <v>933</v>
      </c>
      <c r="TYX54" s="286" t="s">
        <v>969</v>
      </c>
      <c r="TYY54" s="285" t="s">
        <v>966</v>
      </c>
      <c r="TYZ54" s="285" t="s">
        <v>988</v>
      </c>
      <c r="TZA54" s="294" t="s">
        <v>982</v>
      </c>
      <c r="TZB54" s="294" t="s">
        <v>987</v>
      </c>
      <c r="TZC54" s="284">
        <v>100000000</v>
      </c>
      <c r="TZD54" s="285" t="s">
        <v>150</v>
      </c>
      <c r="TZE54" s="286" t="s">
        <v>933</v>
      </c>
      <c r="TZF54" s="286" t="s">
        <v>969</v>
      </c>
      <c r="TZG54" s="285" t="s">
        <v>966</v>
      </c>
      <c r="TZH54" s="285" t="s">
        <v>988</v>
      </c>
      <c r="TZI54" s="294" t="s">
        <v>982</v>
      </c>
      <c r="TZJ54" s="294" t="s">
        <v>987</v>
      </c>
      <c r="TZK54" s="284">
        <v>100000000</v>
      </c>
      <c r="TZL54" s="285" t="s">
        <v>150</v>
      </c>
      <c r="TZM54" s="286" t="s">
        <v>933</v>
      </c>
      <c r="TZN54" s="286" t="s">
        <v>969</v>
      </c>
      <c r="TZO54" s="285" t="s">
        <v>966</v>
      </c>
      <c r="TZP54" s="285" t="s">
        <v>988</v>
      </c>
      <c r="TZQ54" s="294" t="s">
        <v>982</v>
      </c>
      <c r="TZR54" s="294" t="s">
        <v>987</v>
      </c>
      <c r="TZS54" s="284">
        <v>100000000</v>
      </c>
      <c r="TZT54" s="285" t="s">
        <v>150</v>
      </c>
      <c r="TZU54" s="286" t="s">
        <v>933</v>
      </c>
      <c r="TZV54" s="286" t="s">
        <v>969</v>
      </c>
      <c r="TZW54" s="285" t="s">
        <v>966</v>
      </c>
      <c r="TZX54" s="285" t="s">
        <v>988</v>
      </c>
      <c r="TZY54" s="294" t="s">
        <v>982</v>
      </c>
      <c r="TZZ54" s="294" t="s">
        <v>987</v>
      </c>
      <c r="UAA54" s="284">
        <v>100000000</v>
      </c>
      <c r="UAB54" s="285" t="s">
        <v>150</v>
      </c>
      <c r="UAC54" s="286" t="s">
        <v>933</v>
      </c>
      <c r="UAD54" s="286" t="s">
        <v>969</v>
      </c>
      <c r="UAE54" s="285" t="s">
        <v>966</v>
      </c>
      <c r="UAF54" s="285" t="s">
        <v>988</v>
      </c>
      <c r="UAG54" s="294" t="s">
        <v>982</v>
      </c>
      <c r="UAH54" s="294" t="s">
        <v>987</v>
      </c>
      <c r="UAI54" s="284">
        <v>100000000</v>
      </c>
      <c r="UAJ54" s="285" t="s">
        <v>150</v>
      </c>
      <c r="UAK54" s="286" t="s">
        <v>933</v>
      </c>
      <c r="UAL54" s="286" t="s">
        <v>969</v>
      </c>
      <c r="UAM54" s="285" t="s">
        <v>966</v>
      </c>
      <c r="UAN54" s="285" t="s">
        <v>988</v>
      </c>
      <c r="UAO54" s="294" t="s">
        <v>982</v>
      </c>
      <c r="UAP54" s="294" t="s">
        <v>987</v>
      </c>
      <c r="UAQ54" s="284">
        <v>100000000</v>
      </c>
      <c r="UAR54" s="285" t="s">
        <v>150</v>
      </c>
      <c r="UAS54" s="286" t="s">
        <v>933</v>
      </c>
      <c r="UAT54" s="286" t="s">
        <v>969</v>
      </c>
      <c r="UAU54" s="285" t="s">
        <v>966</v>
      </c>
      <c r="UAV54" s="285" t="s">
        <v>988</v>
      </c>
      <c r="UAW54" s="294" t="s">
        <v>982</v>
      </c>
      <c r="UAX54" s="294" t="s">
        <v>987</v>
      </c>
      <c r="UAY54" s="284">
        <v>100000000</v>
      </c>
      <c r="UAZ54" s="285" t="s">
        <v>150</v>
      </c>
      <c r="UBA54" s="286" t="s">
        <v>933</v>
      </c>
      <c r="UBB54" s="286" t="s">
        <v>969</v>
      </c>
      <c r="UBC54" s="285" t="s">
        <v>966</v>
      </c>
      <c r="UBD54" s="285" t="s">
        <v>988</v>
      </c>
      <c r="UBE54" s="294" t="s">
        <v>982</v>
      </c>
      <c r="UBF54" s="294" t="s">
        <v>987</v>
      </c>
      <c r="UBG54" s="284">
        <v>100000000</v>
      </c>
      <c r="UBH54" s="285" t="s">
        <v>150</v>
      </c>
      <c r="UBI54" s="286" t="s">
        <v>933</v>
      </c>
      <c r="UBJ54" s="286" t="s">
        <v>969</v>
      </c>
      <c r="UBK54" s="285" t="s">
        <v>966</v>
      </c>
      <c r="UBL54" s="285" t="s">
        <v>988</v>
      </c>
      <c r="UBM54" s="294" t="s">
        <v>982</v>
      </c>
      <c r="UBN54" s="294" t="s">
        <v>987</v>
      </c>
      <c r="UBO54" s="284">
        <v>100000000</v>
      </c>
      <c r="UBP54" s="285" t="s">
        <v>150</v>
      </c>
      <c r="UBQ54" s="286" t="s">
        <v>933</v>
      </c>
      <c r="UBR54" s="286" t="s">
        <v>969</v>
      </c>
      <c r="UBS54" s="285" t="s">
        <v>966</v>
      </c>
      <c r="UBT54" s="285" t="s">
        <v>988</v>
      </c>
      <c r="UBU54" s="294" t="s">
        <v>982</v>
      </c>
      <c r="UBV54" s="294" t="s">
        <v>987</v>
      </c>
      <c r="UBW54" s="284">
        <v>100000000</v>
      </c>
      <c r="UBX54" s="285" t="s">
        <v>150</v>
      </c>
      <c r="UBY54" s="286" t="s">
        <v>933</v>
      </c>
      <c r="UBZ54" s="286" t="s">
        <v>969</v>
      </c>
      <c r="UCA54" s="285" t="s">
        <v>966</v>
      </c>
      <c r="UCB54" s="285" t="s">
        <v>988</v>
      </c>
      <c r="UCC54" s="294" t="s">
        <v>982</v>
      </c>
      <c r="UCD54" s="294" t="s">
        <v>987</v>
      </c>
      <c r="UCE54" s="284">
        <v>100000000</v>
      </c>
      <c r="UCF54" s="285" t="s">
        <v>150</v>
      </c>
      <c r="UCG54" s="286" t="s">
        <v>933</v>
      </c>
      <c r="UCH54" s="286" t="s">
        <v>969</v>
      </c>
      <c r="UCI54" s="285" t="s">
        <v>966</v>
      </c>
      <c r="UCJ54" s="285" t="s">
        <v>988</v>
      </c>
      <c r="UCK54" s="294" t="s">
        <v>982</v>
      </c>
      <c r="UCL54" s="294" t="s">
        <v>987</v>
      </c>
      <c r="UCM54" s="284">
        <v>100000000</v>
      </c>
      <c r="UCN54" s="285" t="s">
        <v>150</v>
      </c>
      <c r="UCO54" s="286" t="s">
        <v>933</v>
      </c>
      <c r="UCP54" s="286" t="s">
        <v>969</v>
      </c>
      <c r="UCQ54" s="285" t="s">
        <v>966</v>
      </c>
      <c r="UCR54" s="285" t="s">
        <v>988</v>
      </c>
      <c r="UCS54" s="294" t="s">
        <v>982</v>
      </c>
      <c r="UCT54" s="294" t="s">
        <v>987</v>
      </c>
      <c r="UCU54" s="284">
        <v>100000000</v>
      </c>
      <c r="UCV54" s="285" t="s">
        <v>150</v>
      </c>
      <c r="UCW54" s="286" t="s">
        <v>933</v>
      </c>
      <c r="UCX54" s="286" t="s">
        <v>969</v>
      </c>
      <c r="UCY54" s="285" t="s">
        <v>966</v>
      </c>
      <c r="UCZ54" s="285" t="s">
        <v>988</v>
      </c>
      <c r="UDA54" s="294" t="s">
        <v>982</v>
      </c>
      <c r="UDB54" s="294" t="s">
        <v>987</v>
      </c>
      <c r="UDC54" s="284">
        <v>100000000</v>
      </c>
      <c r="UDD54" s="285" t="s">
        <v>150</v>
      </c>
      <c r="UDE54" s="286" t="s">
        <v>933</v>
      </c>
      <c r="UDF54" s="286" t="s">
        <v>969</v>
      </c>
      <c r="UDG54" s="285" t="s">
        <v>966</v>
      </c>
      <c r="UDH54" s="285" t="s">
        <v>988</v>
      </c>
      <c r="UDI54" s="294" t="s">
        <v>982</v>
      </c>
      <c r="UDJ54" s="294" t="s">
        <v>987</v>
      </c>
      <c r="UDK54" s="284">
        <v>100000000</v>
      </c>
      <c r="UDL54" s="285" t="s">
        <v>150</v>
      </c>
      <c r="UDM54" s="286" t="s">
        <v>933</v>
      </c>
      <c r="UDN54" s="286" t="s">
        <v>969</v>
      </c>
      <c r="UDO54" s="285" t="s">
        <v>966</v>
      </c>
      <c r="UDP54" s="285" t="s">
        <v>988</v>
      </c>
      <c r="UDQ54" s="294" t="s">
        <v>982</v>
      </c>
      <c r="UDR54" s="294" t="s">
        <v>987</v>
      </c>
      <c r="UDS54" s="284">
        <v>100000000</v>
      </c>
      <c r="UDT54" s="285" t="s">
        <v>150</v>
      </c>
      <c r="UDU54" s="286" t="s">
        <v>933</v>
      </c>
      <c r="UDV54" s="286" t="s">
        <v>969</v>
      </c>
      <c r="UDW54" s="285" t="s">
        <v>966</v>
      </c>
      <c r="UDX54" s="285" t="s">
        <v>988</v>
      </c>
      <c r="UDY54" s="294" t="s">
        <v>982</v>
      </c>
      <c r="UDZ54" s="294" t="s">
        <v>987</v>
      </c>
      <c r="UEA54" s="284">
        <v>100000000</v>
      </c>
      <c r="UEB54" s="285" t="s">
        <v>150</v>
      </c>
      <c r="UEC54" s="286" t="s">
        <v>933</v>
      </c>
      <c r="UED54" s="286" t="s">
        <v>969</v>
      </c>
      <c r="UEE54" s="285" t="s">
        <v>966</v>
      </c>
      <c r="UEF54" s="285" t="s">
        <v>988</v>
      </c>
      <c r="UEG54" s="294" t="s">
        <v>982</v>
      </c>
      <c r="UEH54" s="294" t="s">
        <v>987</v>
      </c>
      <c r="UEI54" s="284">
        <v>100000000</v>
      </c>
      <c r="UEJ54" s="285" t="s">
        <v>150</v>
      </c>
      <c r="UEK54" s="286" t="s">
        <v>933</v>
      </c>
      <c r="UEL54" s="286" t="s">
        <v>969</v>
      </c>
      <c r="UEM54" s="285" t="s">
        <v>966</v>
      </c>
      <c r="UEN54" s="285" t="s">
        <v>988</v>
      </c>
      <c r="UEO54" s="294" t="s">
        <v>982</v>
      </c>
      <c r="UEP54" s="294" t="s">
        <v>987</v>
      </c>
      <c r="UEQ54" s="284">
        <v>100000000</v>
      </c>
      <c r="UER54" s="285" t="s">
        <v>150</v>
      </c>
      <c r="UES54" s="286" t="s">
        <v>933</v>
      </c>
      <c r="UET54" s="286" t="s">
        <v>969</v>
      </c>
      <c r="UEU54" s="285" t="s">
        <v>966</v>
      </c>
      <c r="UEV54" s="285" t="s">
        <v>988</v>
      </c>
      <c r="UEW54" s="294" t="s">
        <v>982</v>
      </c>
      <c r="UEX54" s="294" t="s">
        <v>987</v>
      </c>
      <c r="UEY54" s="284">
        <v>100000000</v>
      </c>
      <c r="UEZ54" s="285" t="s">
        <v>150</v>
      </c>
      <c r="UFA54" s="286" t="s">
        <v>933</v>
      </c>
      <c r="UFB54" s="286" t="s">
        <v>969</v>
      </c>
      <c r="UFC54" s="285" t="s">
        <v>966</v>
      </c>
      <c r="UFD54" s="285" t="s">
        <v>988</v>
      </c>
      <c r="UFE54" s="294" t="s">
        <v>982</v>
      </c>
      <c r="UFF54" s="294" t="s">
        <v>987</v>
      </c>
      <c r="UFG54" s="284">
        <v>100000000</v>
      </c>
      <c r="UFH54" s="285" t="s">
        <v>150</v>
      </c>
      <c r="UFI54" s="286" t="s">
        <v>933</v>
      </c>
      <c r="UFJ54" s="286" t="s">
        <v>969</v>
      </c>
      <c r="UFK54" s="285" t="s">
        <v>966</v>
      </c>
      <c r="UFL54" s="285" t="s">
        <v>988</v>
      </c>
      <c r="UFM54" s="294" t="s">
        <v>982</v>
      </c>
      <c r="UFN54" s="294" t="s">
        <v>987</v>
      </c>
      <c r="UFO54" s="284">
        <v>100000000</v>
      </c>
      <c r="UFP54" s="285" t="s">
        <v>150</v>
      </c>
      <c r="UFQ54" s="286" t="s">
        <v>933</v>
      </c>
      <c r="UFR54" s="286" t="s">
        <v>969</v>
      </c>
      <c r="UFS54" s="285" t="s">
        <v>966</v>
      </c>
      <c r="UFT54" s="285" t="s">
        <v>988</v>
      </c>
      <c r="UFU54" s="294" t="s">
        <v>982</v>
      </c>
      <c r="UFV54" s="294" t="s">
        <v>987</v>
      </c>
      <c r="UFW54" s="284">
        <v>100000000</v>
      </c>
      <c r="UFX54" s="285" t="s">
        <v>150</v>
      </c>
      <c r="UFY54" s="286" t="s">
        <v>933</v>
      </c>
      <c r="UFZ54" s="286" t="s">
        <v>969</v>
      </c>
      <c r="UGA54" s="285" t="s">
        <v>966</v>
      </c>
      <c r="UGB54" s="285" t="s">
        <v>988</v>
      </c>
      <c r="UGC54" s="294" t="s">
        <v>982</v>
      </c>
      <c r="UGD54" s="294" t="s">
        <v>987</v>
      </c>
      <c r="UGE54" s="284">
        <v>100000000</v>
      </c>
      <c r="UGF54" s="285" t="s">
        <v>150</v>
      </c>
      <c r="UGG54" s="286" t="s">
        <v>933</v>
      </c>
      <c r="UGH54" s="286" t="s">
        <v>969</v>
      </c>
      <c r="UGI54" s="285" t="s">
        <v>966</v>
      </c>
      <c r="UGJ54" s="285" t="s">
        <v>988</v>
      </c>
      <c r="UGK54" s="294" t="s">
        <v>982</v>
      </c>
      <c r="UGL54" s="294" t="s">
        <v>987</v>
      </c>
      <c r="UGM54" s="284">
        <v>100000000</v>
      </c>
      <c r="UGN54" s="285" t="s">
        <v>150</v>
      </c>
      <c r="UGO54" s="286" t="s">
        <v>933</v>
      </c>
      <c r="UGP54" s="286" t="s">
        <v>969</v>
      </c>
      <c r="UGQ54" s="285" t="s">
        <v>966</v>
      </c>
      <c r="UGR54" s="285" t="s">
        <v>988</v>
      </c>
      <c r="UGS54" s="294" t="s">
        <v>982</v>
      </c>
      <c r="UGT54" s="294" t="s">
        <v>987</v>
      </c>
      <c r="UGU54" s="284">
        <v>100000000</v>
      </c>
      <c r="UGV54" s="285" t="s">
        <v>150</v>
      </c>
      <c r="UGW54" s="286" t="s">
        <v>933</v>
      </c>
      <c r="UGX54" s="286" t="s">
        <v>969</v>
      </c>
      <c r="UGY54" s="285" t="s">
        <v>966</v>
      </c>
      <c r="UGZ54" s="285" t="s">
        <v>988</v>
      </c>
      <c r="UHA54" s="294" t="s">
        <v>982</v>
      </c>
      <c r="UHB54" s="294" t="s">
        <v>987</v>
      </c>
      <c r="UHC54" s="284">
        <v>100000000</v>
      </c>
      <c r="UHD54" s="285" t="s">
        <v>150</v>
      </c>
      <c r="UHE54" s="286" t="s">
        <v>933</v>
      </c>
      <c r="UHF54" s="286" t="s">
        <v>969</v>
      </c>
      <c r="UHG54" s="285" t="s">
        <v>966</v>
      </c>
      <c r="UHH54" s="285" t="s">
        <v>988</v>
      </c>
      <c r="UHI54" s="294" t="s">
        <v>982</v>
      </c>
      <c r="UHJ54" s="294" t="s">
        <v>987</v>
      </c>
      <c r="UHK54" s="284">
        <v>100000000</v>
      </c>
      <c r="UHL54" s="285" t="s">
        <v>150</v>
      </c>
      <c r="UHM54" s="286" t="s">
        <v>933</v>
      </c>
      <c r="UHN54" s="286" t="s">
        <v>969</v>
      </c>
      <c r="UHO54" s="285" t="s">
        <v>966</v>
      </c>
      <c r="UHP54" s="285" t="s">
        <v>988</v>
      </c>
      <c r="UHQ54" s="294" t="s">
        <v>982</v>
      </c>
      <c r="UHR54" s="294" t="s">
        <v>987</v>
      </c>
      <c r="UHS54" s="284">
        <v>100000000</v>
      </c>
      <c r="UHT54" s="285" t="s">
        <v>150</v>
      </c>
      <c r="UHU54" s="286" t="s">
        <v>933</v>
      </c>
      <c r="UHV54" s="286" t="s">
        <v>969</v>
      </c>
      <c r="UHW54" s="285" t="s">
        <v>966</v>
      </c>
      <c r="UHX54" s="285" t="s">
        <v>988</v>
      </c>
      <c r="UHY54" s="294" t="s">
        <v>982</v>
      </c>
      <c r="UHZ54" s="294" t="s">
        <v>987</v>
      </c>
      <c r="UIA54" s="284">
        <v>100000000</v>
      </c>
      <c r="UIB54" s="285" t="s">
        <v>150</v>
      </c>
      <c r="UIC54" s="286" t="s">
        <v>933</v>
      </c>
      <c r="UID54" s="286" t="s">
        <v>969</v>
      </c>
      <c r="UIE54" s="285" t="s">
        <v>966</v>
      </c>
      <c r="UIF54" s="285" t="s">
        <v>988</v>
      </c>
      <c r="UIG54" s="294" t="s">
        <v>982</v>
      </c>
      <c r="UIH54" s="294" t="s">
        <v>987</v>
      </c>
      <c r="UII54" s="284">
        <v>100000000</v>
      </c>
      <c r="UIJ54" s="285" t="s">
        <v>150</v>
      </c>
      <c r="UIK54" s="286" t="s">
        <v>933</v>
      </c>
      <c r="UIL54" s="286" t="s">
        <v>969</v>
      </c>
      <c r="UIM54" s="285" t="s">
        <v>966</v>
      </c>
      <c r="UIN54" s="285" t="s">
        <v>988</v>
      </c>
      <c r="UIO54" s="294" t="s">
        <v>982</v>
      </c>
      <c r="UIP54" s="294" t="s">
        <v>987</v>
      </c>
      <c r="UIQ54" s="284">
        <v>100000000</v>
      </c>
      <c r="UIR54" s="285" t="s">
        <v>150</v>
      </c>
      <c r="UIS54" s="286" t="s">
        <v>933</v>
      </c>
      <c r="UIT54" s="286" t="s">
        <v>969</v>
      </c>
      <c r="UIU54" s="285" t="s">
        <v>966</v>
      </c>
      <c r="UIV54" s="285" t="s">
        <v>988</v>
      </c>
      <c r="UIW54" s="294" t="s">
        <v>982</v>
      </c>
      <c r="UIX54" s="294" t="s">
        <v>987</v>
      </c>
      <c r="UIY54" s="284">
        <v>100000000</v>
      </c>
      <c r="UIZ54" s="285" t="s">
        <v>150</v>
      </c>
      <c r="UJA54" s="286" t="s">
        <v>933</v>
      </c>
      <c r="UJB54" s="286" t="s">
        <v>969</v>
      </c>
      <c r="UJC54" s="285" t="s">
        <v>966</v>
      </c>
      <c r="UJD54" s="285" t="s">
        <v>988</v>
      </c>
      <c r="UJE54" s="294" t="s">
        <v>982</v>
      </c>
      <c r="UJF54" s="294" t="s">
        <v>987</v>
      </c>
      <c r="UJG54" s="284">
        <v>100000000</v>
      </c>
      <c r="UJH54" s="285" t="s">
        <v>150</v>
      </c>
      <c r="UJI54" s="286" t="s">
        <v>933</v>
      </c>
      <c r="UJJ54" s="286" t="s">
        <v>969</v>
      </c>
      <c r="UJK54" s="285" t="s">
        <v>966</v>
      </c>
      <c r="UJL54" s="285" t="s">
        <v>988</v>
      </c>
      <c r="UJM54" s="294" t="s">
        <v>982</v>
      </c>
      <c r="UJN54" s="294" t="s">
        <v>987</v>
      </c>
      <c r="UJO54" s="284">
        <v>100000000</v>
      </c>
      <c r="UJP54" s="285" t="s">
        <v>150</v>
      </c>
      <c r="UJQ54" s="286" t="s">
        <v>933</v>
      </c>
      <c r="UJR54" s="286" t="s">
        <v>969</v>
      </c>
      <c r="UJS54" s="285" t="s">
        <v>966</v>
      </c>
      <c r="UJT54" s="285" t="s">
        <v>988</v>
      </c>
      <c r="UJU54" s="294" t="s">
        <v>982</v>
      </c>
      <c r="UJV54" s="294" t="s">
        <v>987</v>
      </c>
      <c r="UJW54" s="284">
        <v>100000000</v>
      </c>
      <c r="UJX54" s="285" t="s">
        <v>150</v>
      </c>
      <c r="UJY54" s="286" t="s">
        <v>933</v>
      </c>
      <c r="UJZ54" s="286" t="s">
        <v>969</v>
      </c>
      <c r="UKA54" s="285" t="s">
        <v>966</v>
      </c>
      <c r="UKB54" s="285" t="s">
        <v>988</v>
      </c>
      <c r="UKC54" s="294" t="s">
        <v>982</v>
      </c>
      <c r="UKD54" s="294" t="s">
        <v>987</v>
      </c>
      <c r="UKE54" s="284">
        <v>100000000</v>
      </c>
      <c r="UKF54" s="285" t="s">
        <v>150</v>
      </c>
      <c r="UKG54" s="286" t="s">
        <v>933</v>
      </c>
      <c r="UKH54" s="286" t="s">
        <v>969</v>
      </c>
      <c r="UKI54" s="285" t="s">
        <v>966</v>
      </c>
      <c r="UKJ54" s="285" t="s">
        <v>988</v>
      </c>
      <c r="UKK54" s="294" t="s">
        <v>982</v>
      </c>
      <c r="UKL54" s="294" t="s">
        <v>987</v>
      </c>
      <c r="UKM54" s="284">
        <v>100000000</v>
      </c>
      <c r="UKN54" s="285" t="s">
        <v>150</v>
      </c>
      <c r="UKO54" s="286" t="s">
        <v>933</v>
      </c>
      <c r="UKP54" s="286" t="s">
        <v>969</v>
      </c>
      <c r="UKQ54" s="285" t="s">
        <v>966</v>
      </c>
      <c r="UKR54" s="285" t="s">
        <v>988</v>
      </c>
      <c r="UKS54" s="294" t="s">
        <v>982</v>
      </c>
      <c r="UKT54" s="294" t="s">
        <v>987</v>
      </c>
      <c r="UKU54" s="284">
        <v>100000000</v>
      </c>
      <c r="UKV54" s="285" t="s">
        <v>150</v>
      </c>
      <c r="UKW54" s="286" t="s">
        <v>933</v>
      </c>
      <c r="UKX54" s="286" t="s">
        <v>969</v>
      </c>
      <c r="UKY54" s="285" t="s">
        <v>966</v>
      </c>
      <c r="UKZ54" s="285" t="s">
        <v>988</v>
      </c>
      <c r="ULA54" s="294" t="s">
        <v>982</v>
      </c>
      <c r="ULB54" s="294" t="s">
        <v>987</v>
      </c>
      <c r="ULC54" s="284">
        <v>100000000</v>
      </c>
      <c r="ULD54" s="285" t="s">
        <v>150</v>
      </c>
      <c r="ULE54" s="286" t="s">
        <v>933</v>
      </c>
      <c r="ULF54" s="286" t="s">
        <v>969</v>
      </c>
      <c r="ULG54" s="285" t="s">
        <v>966</v>
      </c>
      <c r="ULH54" s="285" t="s">
        <v>988</v>
      </c>
      <c r="ULI54" s="294" t="s">
        <v>982</v>
      </c>
      <c r="ULJ54" s="294" t="s">
        <v>987</v>
      </c>
      <c r="ULK54" s="284">
        <v>100000000</v>
      </c>
      <c r="ULL54" s="285" t="s">
        <v>150</v>
      </c>
      <c r="ULM54" s="286" t="s">
        <v>933</v>
      </c>
      <c r="ULN54" s="286" t="s">
        <v>969</v>
      </c>
      <c r="ULO54" s="285" t="s">
        <v>966</v>
      </c>
      <c r="ULP54" s="285" t="s">
        <v>988</v>
      </c>
      <c r="ULQ54" s="294" t="s">
        <v>982</v>
      </c>
      <c r="ULR54" s="294" t="s">
        <v>987</v>
      </c>
      <c r="ULS54" s="284">
        <v>100000000</v>
      </c>
      <c r="ULT54" s="285" t="s">
        <v>150</v>
      </c>
      <c r="ULU54" s="286" t="s">
        <v>933</v>
      </c>
      <c r="ULV54" s="286" t="s">
        <v>969</v>
      </c>
      <c r="ULW54" s="285" t="s">
        <v>966</v>
      </c>
      <c r="ULX54" s="285" t="s">
        <v>988</v>
      </c>
      <c r="ULY54" s="294" t="s">
        <v>982</v>
      </c>
      <c r="ULZ54" s="294" t="s">
        <v>987</v>
      </c>
      <c r="UMA54" s="284">
        <v>100000000</v>
      </c>
      <c r="UMB54" s="285" t="s">
        <v>150</v>
      </c>
      <c r="UMC54" s="286" t="s">
        <v>933</v>
      </c>
      <c r="UMD54" s="286" t="s">
        <v>969</v>
      </c>
      <c r="UME54" s="285" t="s">
        <v>966</v>
      </c>
      <c r="UMF54" s="285" t="s">
        <v>988</v>
      </c>
      <c r="UMG54" s="294" t="s">
        <v>982</v>
      </c>
      <c r="UMH54" s="294" t="s">
        <v>987</v>
      </c>
      <c r="UMI54" s="284">
        <v>100000000</v>
      </c>
      <c r="UMJ54" s="285" t="s">
        <v>150</v>
      </c>
      <c r="UMK54" s="286" t="s">
        <v>933</v>
      </c>
      <c r="UML54" s="286" t="s">
        <v>969</v>
      </c>
      <c r="UMM54" s="285" t="s">
        <v>966</v>
      </c>
      <c r="UMN54" s="285" t="s">
        <v>988</v>
      </c>
      <c r="UMO54" s="294" t="s">
        <v>982</v>
      </c>
      <c r="UMP54" s="294" t="s">
        <v>987</v>
      </c>
      <c r="UMQ54" s="284">
        <v>100000000</v>
      </c>
      <c r="UMR54" s="285" t="s">
        <v>150</v>
      </c>
      <c r="UMS54" s="286" t="s">
        <v>933</v>
      </c>
      <c r="UMT54" s="286" t="s">
        <v>969</v>
      </c>
      <c r="UMU54" s="285" t="s">
        <v>966</v>
      </c>
      <c r="UMV54" s="285" t="s">
        <v>988</v>
      </c>
      <c r="UMW54" s="294" t="s">
        <v>982</v>
      </c>
      <c r="UMX54" s="294" t="s">
        <v>987</v>
      </c>
      <c r="UMY54" s="284">
        <v>100000000</v>
      </c>
      <c r="UMZ54" s="285" t="s">
        <v>150</v>
      </c>
      <c r="UNA54" s="286" t="s">
        <v>933</v>
      </c>
      <c r="UNB54" s="286" t="s">
        <v>969</v>
      </c>
      <c r="UNC54" s="285" t="s">
        <v>966</v>
      </c>
      <c r="UND54" s="285" t="s">
        <v>988</v>
      </c>
      <c r="UNE54" s="294" t="s">
        <v>982</v>
      </c>
      <c r="UNF54" s="294" t="s">
        <v>987</v>
      </c>
      <c r="UNG54" s="284">
        <v>100000000</v>
      </c>
      <c r="UNH54" s="285" t="s">
        <v>150</v>
      </c>
      <c r="UNI54" s="286" t="s">
        <v>933</v>
      </c>
      <c r="UNJ54" s="286" t="s">
        <v>969</v>
      </c>
      <c r="UNK54" s="285" t="s">
        <v>966</v>
      </c>
      <c r="UNL54" s="285" t="s">
        <v>988</v>
      </c>
      <c r="UNM54" s="294" t="s">
        <v>982</v>
      </c>
      <c r="UNN54" s="294" t="s">
        <v>987</v>
      </c>
      <c r="UNO54" s="284">
        <v>100000000</v>
      </c>
      <c r="UNP54" s="285" t="s">
        <v>150</v>
      </c>
      <c r="UNQ54" s="286" t="s">
        <v>933</v>
      </c>
      <c r="UNR54" s="286" t="s">
        <v>969</v>
      </c>
      <c r="UNS54" s="285" t="s">
        <v>966</v>
      </c>
      <c r="UNT54" s="285" t="s">
        <v>988</v>
      </c>
      <c r="UNU54" s="294" t="s">
        <v>982</v>
      </c>
      <c r="UNV54" s="294" t="s">
        <v>987</v>
      </c>
      <c r="UNW54" s="284">
        <v>100000000</v>
      </c>
      <c r="UNX54" s="285" t="s">
        <v>150</v>
      </c>
      <c r="UNY54" s="286" t="s">
        <v>933</v>
      </c>
      <c r="UNZ54" s="286" t="s">
        <v>969</v>
      </c>
      <c r="UOA54" s="285" t="s">
        <v>966</v>
      </c>
      <c r="UOB54" s="285" t="s">
        <v>988</v>
      </c>
      <c r="UOC54" s="294" t="s">
        <v>982</v>
      </c>
      <c r="UOD54" s="294" t="s">
        <v>987</v>
      </c>
      <c r="UOE54" s="284">
        <v>100000000</v>
      </c>
      <c r="UOF54" s="285" t="s">
        <v>150</v>
      </c>
      <c r="UOG54" s="286" t="s">
        <v>933</v>
      </c>
      <c r="UOH54" s="286" t="s">
        <v>969</v>
      </c>
      <c r="UOI54" s="285" t="s">
        <v>966</v>
      </c>
      <c r="UOJ54" s="285" t="s">
        <v>988</v>
      </c>
      <c r="UOK54" s="294" t="s">
        <v>982</v>
      </c>
      <c r="UOL54" s="294" t="s">
        <v>987</v>
      </c>
      <c r="UOM54" s="284">
        <v>100000000</v>
      </c>
      <c r="UON54" s="285" t="s">
        <v>150</v>
      </c>
      <c r="UOO54" s="286" t="s">
        <v>933</v>
      </c>
      <c r="UOP54" s="286" t="s">
        <v>969</v>
      </c>
      <c r="UOQ54" s="285" t="s">
        <v>966</v>
      </c>
      <c r="UOR54" s="285" t="s">
        <v>988</v>
      </c>
      <c r="UOS54" s="294" t="s">
        <v>982</v>
      </c>
      <c r="UOT54" s="294" t="s">
        <v>987</v>
      </c>
      <c r="UOU54" s="284">
        <v>100000000</v>
      </c>
      <c r="UOV54" s="285" t="s">
        <v>150</v>
      </c>
      <c r="UOW54" s="286" t="s">
        <v>933</v>
      </c>
      <c r="UOX54" s="286" t="s">
        <v>969</v>
      </c>
      <c r="UOY54" s="285" t="s">
        <v>966</v>
      </c>
      <c r="UOZ54" s="285" t="s">
        <v>988</v>
      </c>
      <c r="UPA54" s="294" t="s">
        <v>982</v>
      </c>
      <c r="UPB54" s="294" t="s">
        <v>987</v>
      </c>
      <c r="UPC54" s="284">
        <v>100000000</v>
      </c>
      <c r="UPD54" s="285" t="s">
        <v>150</v>
      </c>
      <c r="UPE54" s="286" t="s">
        <v>933</v>
      </c>
      <c r="UPF54" s="286" t="s">
        <v>969</v>
      </c>
      <c r="UPG54" s="285" t="s">
        <v>966</v>
      </c>
      <c r="UPH54" s="285" t="s">
        <v>988</v>
      </c>
      <c r="UPI54" s="294" t="s">
        <v>982</v>
      </c>
      <c r="UPJ54" s="294" t="s">
        <v>987</v>
      </c>
      <c r="UPK54" s="284">
        <v>100000000</v>
      </c>
      <c r="UPL54" s="285" t="s">
        <v>150</v>
      </c>
      <c r="UPM54" s="286" t="s">
        <v>933</v>
      </c>
      <c r="UPN54" s="286" t="s">
        <v>969</v>
      </c>
      <c r="UPO54" s="285" t="s">
        <v>966</v>
      </c>
      <c r="UPP54" s="285" t="s">
        <v>988</v>
      </c>
      <c r="UPQ54" s="294" t="s">
        <v>982</v>
      </c>
      <c r="UPR54" s="294" t="s">
        <v>987</v>
      </c>
      <c r="UPS54" s="284">
        <v>100000000</v>
      </c>
      <c r="UPT54" s="285" t="s">
        <v>150</v>
      </c>
      <c r="UPU54" s="286" t="s">
        <v>933</v>
      </c>
      <c r="UPV54" s="286" t="s">
        <v>969</v>
      </c>
      <c r="UPW54" s="285" t="s">
        <v>966</v>
      </c>
      <c r="UPX54" s="285" t="s">
        <v>988</v>
      </c>
      <c r="UPY54" s="294" t="s">
        <v>982</v>
      </c>
      <c r="UPZ54" s="294" t="s">
        <v>987</v>
      </c>
      <c r="UQA54" s="284">
        <v>100000000</v>
      </c>
      <c r="UQB54" s="285" t="s">
        <v>150</v>
      </c>
      <c r="UQC54" s="286" t="s">
        <v>933</v>
      </c>
      <c r="UQD54" s="286" t="s">
        <v>969</v>
      </c>
      <c r="UQE54" s="285" t="s">
        <v>966</v>
      </c>
      <c r="UQF54" s="285" t="s">
        <v>988</v>
      </c>
      <c r="UQG54" s="294" t="s">
        <v>982</v>
      </c>
      <c r="UQH54" s="294" t="s">
        <v>987</v>
      </c>
      <c r="UQI54" s="284">
        <v>100000000</v>
      </c>
      <c r="UQJ54" s="285" t="s">
        <v>150</v>
      </c>
      <c r="UQK54" s="286" t="s">
        <v>933</v>
      </c>
      <c r="UQL54" s="286" t="s">
        <v>969</v>
      </c>
      <c r="UQM54" s="285" t="s">
        <v>966</v>
      </c>
      <c r="UQN54" s="285" t="s">
        <v>988</v>
      </c>
      <c r="UQO54" s="294" t="s">
        <v>982</v>
      </c>
      <c r="UQP54" s="294" t="s">
        <v>987</v>
      </c>
      <c r="UQQ54" s="284">
        <v>100000000</v>
      </c>
      <c r="UQR54" s="285" t="s">
        <v>150</v>
      </c>
      <c r="UQS54" s="286" t="s">
        <v>933</v>
      </c>
      <c r="UQT54" s="286" t="s">
        <v>969</v>
      </c>
      <c r="UQU54" s="285" t="s">
        <v>966</v>
      </c>
      <c r="UQV54" s="285" t="s">
        <v>988</v>
      </c>
      <c r="UQW54" s="294" t="s">
        <v>982</v>
      </c>
      <c r="UQX54" s="294" t="s">
        <v>987</v>
      </c>
      <c r="UQY54" s="284">
        <v>100000000</v>
      </c>
      <c r="UQZ54" s="285" t="s">
        <v>150</v>
      </c>
      <c r="URA54" s="286" t="s">
        <v>933</v>
      </c>
      <c r="URB54" s="286" t="s">
        <v>969</v>
      </c>
      <c r="URC54" s="285" t="s">
        <v>966</v>
      </c>
      <c r="URD54" s="285" t="s">
        <v>988</v>
      </c>
      <c r="URE54" s="294" t="s">
        <v>982</v>
      </c>
      <c r="URF54" s="294" t="s">
        <v>987</v>
      </c>
      <c r="URG54" s="284">
        <v>100000000</v>
      </c>
      <c r="URH54" s="285" t="s">
        <v>150</v>
      </c>
      <c r="URI54" s="286" t="s">
        <v>933</v>
      </c>
      <c r="URJ54" s="286" t="s">
        <v>969</v>
      </c>
      <c r="URK54" s="285" t="s">
        <v>966</v>
      </c>
      <c r="URL54" s="285" t="s">
        <v>988</v>
      </c>
      <c r="URM54" s="294" t="s">
        <v>982</v>
      </c>
      <c r="URN54" s="294" t="s">
        <v>987</v>
      </c>
      <c r="URO54" s="284">
        <v>100000000</v>
      </c>
      <c r="URP54" s="285" t="s">
        <v>150</v>
      </c>
      <c r="URQ54" s="286" t="s">
        <v>933</v>
      </c>
      <c r="URR54" s="286" t="s">
        <v>969</v>
      </c>
      <c r="URS54" s="285" t="s">
        <v>966</v>
      </c>
      <c r="URT54" s="285" t="s">
        <v>988</v>
      </c>
      <c r="URU54" s="294" t="s">
        <v>982</v>
      </c>
      <c r="URV54" s="294" t="s">
        <v>987</v>
      </c>
      <c r="URW54" s="284">
        <v>100000000</v>
      </c>
      <c r="URX54" s="285" t="s">
        <v>150</v>
      </c>
      <c r="URY54" s="286" t="s">
        <v>933</v>
      </c>
      <c r="URZ54" s="286" t="s">
        <v>969</v>
      </c>
      <c r="USA54" s="285" t="s">
        <v>966</v>
      </c>
      <c r="USB54" s="285" t="s">
        <v>988</v>
      </c>
      <c r="USC54" s="294" t="s">
        <v>982</v>
      </c>
      <c r="USD54" s="294" t="s">
        <v>987</v>
      </c>
      <c r="USE54" s="284">
        <v>100000000</v>
      </c>
      <c r="USF54" s="285" t="s">
        <v>150</v>
      </c>
      <c r="USG54" s="286" t="s">
        <v>933</v>
      </c>
      <c r="USH54" s="286" t="s">
        <v>969</v>
      </c>
      <c r="USI54" s="285" t="s">
        <v>966</v>
      </c>
      <c r="USJ54" s="285" t="s">
        <v>988</v>
      </c>
      <c r="USK54" s="294" t="s">
        <v>982</v>
      </c>
      <c r="USL54" s="294" t="s">
        <v>987</v>
      </c>
      <c r="USM54" s="284">
        <v>100000000</v>
      </c>
      <c r="USN54" s="285" t="s">
        <v>150</v>
      </c>
      <c r="USO54" s="286" t="s">
        <v>933</v>
      </c>
      <c r="USP54" s="286" t="s">
        <v>969</v>
      </c>
      <c r="USQ54" s="285" t="s">
        <v>966</v>
      </c>
      <c r="USR54" s="285" t="s">
        <v>988</v>
      </c>
      <c r="USS54" s="294" t="s">
        <v>982</v>
      </c>
      <c r="UST54" s="294" t="s">
        <v>987</v>
      </c>
      <c r="USU54" s="284">
        <v>100000000</v>
      </c>
      <c r="USV54" s="285" t="s">
        <v>150</v>
      </c>
      <c r="USW54" s="286" t="s">
        <v>933</v>
      </c>
      <c r="USX54" s="286" t="s">
        <v>969</v>
      </c>
      <c r="USY54" s="285" t="s">
        <v>966</v>
      </c>
      <c r="USZ54" s="285" t="s">
        <v>988</v>
      </c>
      <c r="UTA54" s="294" t="s">
        <v>982</v>
      </c>
      <c r="UTB54" s="294" t="s">
        <v>987</v>
      </c>
      <c r="UTC54" s="284">
        <v>100000000</v>
      </c>
      <c r="UTD54" s="285" t="s">
        <v>150</v>
      </c>
      <c r="UTE54" s="286" t="s">
        <v>933</v>
      </c>
      <c r="UTF54" s="286" t="s">
        <v>969</v>
      </c>
      <c r="UTG54" s="285" t="s">
        <v>966</v>
      </c>
      <c r="UTH54" s="285" t="s">
        <v>988</v>
      </c>
      <c r="UTI54" s="294" t="s">
        <v>982</v>
      </c>
      <c r="UTJ54" s="294" t="s">
        <v>987</v>
      </c>
      <c r="UTK54" s="284">
        <v>100000000</v>
      </c>
      <c r="UTL54" s="285" t="s">
        <v>150</v>
      </c>
      <c r="UTM54" s="286" t="s">
        <v>933</v>
      </c>
      <c r="UTN54" s="286" t="s">
        <v>969</v>
      </c>
      <c r="UTO54" s="285" t="s">
        <v>966</v>
      </c>
      <c r="UTP54" s="285" t="s">
        <v>988</v>
      </c>
      <c r="UTQ54" s="294" t="s">
        <v>982</v>
      </c>
      <c r="UTR54" s="294" t="s">
        <v>987</v>
      </c>
      <c r="UTS54" s="284">
        <v>100000000</v>
      </c>
      <c r="UTT54" s="285" t="s">
        <v>150</v>
      </c>
      <c r="UTU54" s="286" t="s">
        <v>933</v>
      </c>
      <c r="UTV54" s="286" t="s">
        <v>969</v>
      </c>
      <c r="UTW54" s="285" t="s">
        <v>966</v>
      </c>
      <c r="UTX54" s="285" t="s">
        <v>988</v>
      </c>
      <c r="UTY54" s="294" t="s">
        <v>982</v>
      </c>
      <c r="UTZ54" s="294" t="s">
        <v>987</v>
      </c>
      <c r="UUA54" s="284">
        <v>100000000</v>
      </c>
      <c r="UUB54" s="285" t="s">
        <v>150</v>
      </c>
      <c r="UUC54" s="286" t="s">
        <v>933</v>
      </c>
      <c r="UUD54" s="286" t="s">
        <v>969</v>
      </c>
      <c r="UUE54" s="285" t="s">
        <v>966</v>
      </c>
      <c r="UUF54" s="285" t="s">
        <v>988</v>
      </c>
      <c r="UUG54" s="294" t="s">
        <v>982</v>
      </c>
      <c r="UUH54" s="294" t="s">
        <v>987</v>
      </c>
      <c r="UUI54" s="284">
        <v>100000000</v>
      </c>
      <c r="UUJ54" s="285" t="s">
        <v>150</v>
      </c>
      <c r="UUK54" s="286" t="s">
        <v>933</v>
      </c>
      <c r="UUL54" s="286" t="s">
        <v>969</v>
      </c>
      <c r="UUM54" s="285" t="s">
        <v>966</v>
      </c>
      <c r="UUN54" s="285" t="s">
        <v>988</v>
      </c>
      <c r="UUO54" s="294" t="s">
        <v>982</v>
      </c>
      <c r="UUP54" s="294" t="s">
        <v>987</v>
      </c>
      <c r="UUQ54" s="284">
        <v>100000000</v>
      </c>
      <c r="UUR54" s="285" t="s">
        <v>150</v>
      </c>
      <c r="UUS54" s="286" t="s">
        <v>933</v>
      </c>
      <c r="UUT54" s="286" t="s">
        <v>969</v>
      </c>
      <c r="UUU54" s="285" t="s">
        <v>966</v>
      </c>
      <c r="UUV54" s="285" t="s">
        <v>988</v>
      </c>
      <c r="UUW54" s="294" t="s">
        <v>982</v>
      </c>
      <c r="UUX54" s="294" t="s">
        <v>987</v>
      </c>
      <c r="UUY54" s="284">
        <v>100000000</v>
      </c>
      <c r="UUZ54" s="285" t="s">
        <v>150</v>
      </c>
      <c r="UVA54" s="286" t="s">
        <v>933</v>
      </c>
      <c r="UVB54" s="286" t="s">
        <v>969</v>
      </c>
      <c r="UVC54" s="285" t="s">
        <v>966</v>
      </c>
      <c r="UVD54" s="285" t="s">
        <v>988</v>
      </c>
      <c r="UVE54" s="294" t="s">
        <v>982</v>
      </c>
      <c r="UVF54" s="294" t="s">
        <v>987</v>
      </c>
      <c r="UVG54" s="284">
        <v>100000000</v>
      </c>
      <c r="UVH54" s="285" t="s">
        <v>150</v>
      </c>
      <c r="UVI54" s="286" t="s">
        <v>933</v>
      </c>
      <c r="UVJ54" s="286" t="s">
        <v>969</v>
      </c>
      <c r="UVK54" s="285" t="s">
        <v>966</v>
      </c>
      <c r="UVL54" s="285" t="s">
        <v>988</v>
      </c>
      <c r="UVM54" s="294" t="s">
        <v>982</v>
      </c>
      <c r="UVN54" s="294" t="s">
        <v>987</v>
      </c>
      <c r="UVO54" s="284">
        <v>100000000</v>
      </c>
      <c r="UVP54" s="285" t="s">
        <v>150</v>
      </c>
      <c r="UVQ54" s="286" t="s">
        <v>933</v>
      </c>
      <c r="UVR54" s="286" t="s">
        <v>969</v>
      </c>
      <c r="UVS54" s="285" t="s">
        <v>966</v>
      </c>
      <c r="UVT54" s="285" t="s">
        <v>988</v>
      </c>
      <c r="UVU54" s="294" t="s">
        <v>982</v>
      </c>
      <c r="UVV54" s="294" t="s">
        <v>987</v>
      </c>
      <c r="UVW54" s="284">
        <v>100000000</v>
      </c>
      <c r="UVX54" s="285" t="s">
        <v>150</v>
      </c>
      <c r="UVY54" s="286" t="s">
        <v>933</v>
      </c>
      <c r="UVZ54" s="286" t="s">
        <v>969</v>
      </c>
      <c r="UWA54" s="285" t="s">
        <v>966</v>
      </c>
      <c r="UWB54" s="285" t="s">
        <v>988</v>
      </c>
      <c r="UWC54" s="294" t="s">
        <v>982</v>
      </c>
      <c r="UWD54" s="294" t="s">
        <v>987</v>
      </c>
      <c r="UWE54" s="284">
        <v>100000000</v>
      </c>
      <c r="UWF54" s="285" t="s">
        <v>150</v>
      </c>
      <c r="UWG54" s="286" t="s">
        <v>933</v>
      </c>
      <c r="UWH54" s="286" t="s">
        <v>969</v>
      </c>
      <c r="UWI54" s="285" t="s">
        <v>966</v>
      </c>
      <c r="UWJ54" s="285" t="s">
        <v>988</v>
      </c>
      <c r="UWK54" s="294" t="s">
        <v>982</v>
      </c>
      <c r="UWL54" s="294" t="s">
        <v>987</v>
      </c>
      <c r="UWM54" s="284">
        <v>100000000</v>
      </c>
      <c r="UWN54" s="285" t="s">
        <v>150</v>
      </c>
      <c r="UWO54" s="286" t="s">
        <v>933</v>
      </c>
      <c r="UWP54" s="286" t="s">
        <v>969</v>
      </c>
      <c r="UWQ54" s="285" t="s">
        <v>966</v>
      </c>
      <c r="UWR54" s="285" t="s">
        <v>988</v>
      </c>
      <c r="UWS54" s="294" t="s">
        <v>982</v>
      </c>
      <c r="UWT54" s="294" t="s">
        <v>987</v>
      </c>
      <c r="UWU54" s="284">
        <v>100000000</v>
      </c>
      <c r="UWV54" s="285" t="s">
        <v>150</v>
      </c>
      <c r="UWW54" s="286" t="s">
        <v>933</v>
      </c>
      <c r="UWX54" s="286" t="s">
        <v>969</v>
      </c>
      <c r="UWY54" s="285" t="s">
        <v>966</v>
      </c>
      <c r="UWZ54" s="285" t="s">
        <v>988</v>
      </c>
      <c r="UXA54" s="294" t="s">
        <v>982</v>
      </c>
      <c r="UXB54" s="294" t="s">
        <v>987</v>
      </c>
      <c r="UXC54" s="284">
        <v>100000000</v>
      </c>
      <c r="UXD54" s="285" t="s">
        <v>150</v>
      </c>
      <c r="UXE54" s="286" t="s">
        <v>933</v>
      </c>
      <c r="UXF54" s="286" t="s">
        <v>969</v>
      </c>
      <c r="UXG54" s="285" t="s">
        <v>966</v>
      </c>
      <c r="UXH54" s="285" t="s">
        <v>988</v>
      </c>
      <c r="UXI54" s="294" t="s">
        <v>982</v>
      </c>
      <c r="UXJ54" s="294" t="s">
        <v>987</v>
      </c>
      <c r="UXK54" s="284">
        <v>100000000</v>
      </c>
      <c r="UXL54" s="285" t="s">
        <v>150</v>
      </c>
      <c r="UXM54" s="286" t="s">
        <v>933</v>
      </c>
      <c r="UXN54" s="286" t="s">
        <v>969</v>
      </c>
      <c r="UXO54" s="285" t="s">
        <v>966</v>
      </c>
      <c r="UXP54" s="285" t="s">
        <v>988</v>
      </c>
      <c r="UXQ54" s="294" t="s">
        <v>982</v>
      </c>
      <c r="UXR54" s="294" t="s">
        <v>987</v>
      </c>
      <c r="UXS54" s="284">
        <v>100000000</v>
      </c>
      <c r="UXT54" s="285" t="s">
        <v>150</v>
      </c>
      <c r="UXU54" s="286" t="s">
        <v>933</v>
      </c>
      <c r="UXV54" s="286" t="s">
        <v>969</v>
      </c>
      <c r="UXW54" s="285" t="s">
        <v>966</v>
      </c>
      <c r="UXX54" s="285" t="s">
        <v>988</v>
      </c>
      <c r="UXY54" s="294" t="s">
        <v>982</v>
      </c>
      <c r="UXZ54" s="294" t="s">
        <v>987</v>
      </c>
      <c r="UYA54" s="284">
        <v>100000000</v>
      </c>
      <c r="UYB54" s="285" t="s">
        <v>150</v>
      </c>
      <c r="UYC54" s="286" t="s">
        <v>933</v>
      </c>
      <c r="UYD54" s="286" t="s">
        <v>969</v>
      </c>
      <c r="UYE54" s="285" t="s">
        <v>966</v>
      </c>
      <c r="UYF54" s="285" t="s">
        <v>988</v>
      </c>
      <c r="UYG54" s="294" t="s">
        <v>982</v>
      </c>
      <c r="UYH54" s="294" t="s">
        <v>987</v>
      </c>
      <c r="UYI54" s="284">
        <v>100000000</v>
      </c>
      <c r="UYJ54" s="285" t="s">
        <v>150</v>
      </c>
      <c r="UYK54" s="286" t="s">
        <v>933</v>
      </c>
      <c r="UYL54" s="286" t="s">
        <v>969</v>
      </c>
      <c r="UYM54" s="285" t="s">
        <v>966</v>
      </c>
      <c r="UYN54" s="285" t="s">
        <v>988</v>
      </c>
      <c r="UYO54" s="294" t="s">
        <v>982</v>
      </c>
      <c r="UYP54" s="294" t="s">
        <v>987</v>
      </c>
      <c r="UYQ54" s="284">
        <v>100000000</v>
      </c>
      <c r="UYR54" s="285" t="s">
        <v>150</v>
      </c>
      <c r="UYS54" s="286" t="s">
        <v>933</v>
      </c>
      <c r="UYT54" s="286" t="s">
        <v>969</v>
      </c>
      <c r="UYU54" s="285" t="s">
        <v>966</v>
      </c>
      <c r="UYV54" s="285" t="s">
        <v>988</v>
      </c>
      <c r="UYW54" s="294" t="s">
        <v>982</v>
      </c>
      <c r="UYX54" s="294" t="s">
        <v>987</v>
      </c>
      <c r="UYY54" s="284">
        <v>100000000</v>
      </c>
      <c r="UYZ54" s="285" t="s">
        <v>150</v>
      </c>
      <c r="UZA54" s="286" t="s">
        <v>933</v>
      </c>
      <c r="UZB54" s="286" t="s">
        <v>969</v>
      </c>
      <c r="UZC54" s="285" t="s">
        <v>966</v>
      </c>
      <c r="UZD54" s="285" t="s">
        <v>988</v>
      </c>
      <c r="UZE54" s="294" t="s">
        <v>982</v>
      </c>
      <c r="UZF54" s="294" t="s">
        <v>987</v>
      </c>
      <c r="UZG54" s="284">
        <v>100000000</v>
      </c>
      <c r="UZH54" s="285" t="s">
        <v>150</v>
      </c>
      <c r="UZI54" s="286" t="s">
        <v>933</v>
      </c>
      <c r="UZJ54" s="286" t="s">
        <v>969</v>
      </c>
      <c r="UZK54" s="285" t="s">
        <v>966</v>
      </c>
      <c r="UZL54" s="285" t="s">
        <v>988</v>
      </c>
      <c r="UZM54" s="294" t="s">
        <v>982</v>
      </c>
      <c r="UZN54" s="294" t="s">
        <v>987</v>
      </c>
      <c r="UZO54" s="284">
        <v>100000000</v>
      </c>
      <c r="UZP54" s="285" t="s">
        <v>150</v>
      </c>
      <c r="UZQ54" s="286" t="s">
        <v>933</v>
      </c>
      <c r="UZR54" s="286" t="s">
        <v>969</v>
      </c>
      <c r="UZS54" s="285" t="s">
        <v>966</v>
      </c>
      <c r="UZT54" s="285" t="s">
        <v>988</v>
      </c>
      <c r="UZU54" s="294" t="s">
        <v>982</v>
      </c>
      <c r="UZV54" s="294" t="s">
        <v>987</v>
      </c>
      <c r="UZW54" s="284">
        <v>100000000</v>
      </c>
      <c r="UZX54" s="285" t="s">
        <v>150</v>
      </c>
      <c r="UZY54" s="286" t="s">
        <v>933</v>
      </c>
      <c r="UZZ54" s="286" t="s">
        <v>969</v>
      </c>
      <c r="VAA54" s="285" t="s">
        <v>966</v>
      </c>
      <c r="VAB54" s="285" t="s">
        <v>988</v>
      </c>
      <c r="VAC54" s="294" t="s">
        <v>982</v>
      </c>
      <c r="VAD54" s="294" t="s">
        <v>987</v>
      </c>
      <c r="VAE54" s="284">
        <v>100000000</v>
      </c>
      <c r="VAF54" s="285" t="s">
        <v>150</v>
      </c>
      <c r="VAG54" s="286" t="s">
        <v>933</v>
      </c>
      <c r="VAH54" s="286" t="s">
        <v>969</v>
      </c>
      <c r="VAI54" s="285" t="s">
        <v>966</v>
      </c>
      <c r="VAJ54" s="285" t="s">
        <v>988</v>
      </c>
      <c r="VAK54" s="294" t="s">
        <v>982</v>
      </c>
      <c r="VAL54" s="294" t="s">
        <v>987</v>
      </c>
      <c r="VAM54" s="284">
        <v>100000000</v>
      </c>
      <c r="VAN54" s="285" t="s">
        <v>150</v>
      </c>
      <c r="VAO54" s="286" t="s">
        <v>933</v>
      </c>
      <c r="VAP54" s="286" t="s">
        <v>969</v>
      </c>
      <c r="VAQ54" s="285" t="s">
        <v>966</v>
      </c>
      <c r="VAR54" s="285" t="s">
        <v>988</v>
      </c>
      <c r="VAS54" s="294" t="s">
        <v>982</v>
      </c>
      <c r="VAT54" s="294" t="s">
        <v>987</v>
      </c>
      <c r="VAU54" s="284">
        <v>100000000</v>
      </c>
      <c r="VAV54" s="285" t="s">
        <v>150</v>
      </c>
      <c r="VAW54" s="286" t="s">
        <v>933</v>
      </c>
      <c r="VAX54" s="286" t="s">
        <v>969</v>
      </c>
      <c r="VAY54" s="285" t="s">
        <v>966</v>
      </c>
      <c r="VAZ54" s="285" t="s">
        <v>988</v>
      </c>
      <c r="VBA54" s="294" t="s">
        <v>982</v>
      </c>
      <c r="VBB54" s="294" t="s">
        <v>987</v>
      </c>
      <c r="VBC54" s="284">
        <v>100000000</v>
      </c>
      <c r="VBD54" s="285" t="s">
        <v>150</v>
      </c>
      <c r="VBE54" s="286" t="s">
        <v>933</v>
      </c>
      <c r="VBF54" s="286" t="s">
        <v>969</v>
      </c>
      <c r="VBG54" s="285" t="s">
        <v>966</v>
      </c>
      <c r="VBH54" s="285" t="s">
        <v>988</v>
      </c>
      <c r="VBI54" s="294" t="s">
        <v>982</v>
      </c>
      <c r="VBJ54" s="294" t="s">
        <v>987</v>
      </c>
      <c r="VBK54" s="284">
        <v>100000000</v>
      </c>
      <c r="VBL54" s="285" t="s">
        <v>150</v>
      </c>
      <c r="VBM54" s="286" t="s">
        <v>933</v>
      </c>
      <c r="VBN54" s="286" t="s">
        <v>969</v>
      </c>
      <c r="VBO54" s="285" t="s">
        <v>966</v>
      </c>
      <c r="VBP54" s="285" t="s">
        <v>988</v>
      </c>
      <c r="VBQ54" s="294" t="s">
        <v>982</v>
      </c>
      <c r="VBR54" s="294" t="s">
        <v>987</v>
      </c>
      <c r="VBS54" s="284">
        <v>100000000</v>
      </c>
      <c r="VBT54" s="285" t="s">
        <v>150</v>
      </c>
      <c r="VBU54" s="286" t="s">
        <v>933</v>
      </c>
      <c r="VBV54" s="286" t="s">
        <v>969</v>
      </c>
      <c r="VBW54" s="285" t="s">
        <v>966</v>
      </c>
      <c r="VBX54" s="285" t="s">
        <v>988</v>
      </c>
      <c r="VBY54" s="294" t="s">
        <v>982</v>
      </c>
      <c r="VBZ54" s="294" t="s">
        <v>987</v>
      </c>
      <c r="VCA54" s="284">
        <v>100000000</v>
      </c>
      <c r="VCB54" s="285" t="s">
        <v>150</v>
      </c>
      <c r="VCC54" s="286" t="s">
        <v>933</v>
      </c>
      <c r="VCD54" s="286" t="s">
        <v>969</v>
      </c>
      <c r="VCE54" s="285" t="s">
        <v>966</v>
      </c>
      <c r="VCF54" s="285" t="s">
        <v>988</v>
      </c>
      <c r="VCG54" s="294" t="s">
        <v>982</v>
      </c>
      <c r="VCH54" s="294" t="s">
        <v>987</v>
      </c>
      <c r="VCI54" s="284">
        <v>100000000</v>
      </c>
      <c r="VCJ54" s="285" t="s">
        <v>150</v>
      </c>
      <c r="VCK54" s="286" t="s">
        <v>933</v>
      </c>
      <c r="VCL54" s="286" t="s">
        <v>969</v>
      </c>
      <c r="VCM54" s="285" t="s">
        <v>966</v>
      </c>
      <c r="VCN54" s="285" t="s">
        <v>988</v>
      </c>
      <c r="VCO54" s="294" t="s">
        <v>982</v>
      </c>
      <c r="VCP54" s="294" t="s">
        <v>987</v>
      </c>
      <c r="VCQ54" s="284">
        <v>100000000</v>
      </c>
      <c r="VCR54" s="285" t="s">
        <v>150</v>
      </c>
      <c r="VCS54" s="286" t="s">
        <v>933</v>
      </c>
      <c r="VCT54" s="286" t="s">
        <v>969</v>
      </c>
      <c r="VCU54" s="285" t="s">
        <v>966</v>
      </c>
      <c r="VCV54" s="285" t="s">
        <v>988</v>
      </c>
      <c r="VCW54" s="294" t="s">
        <v>982</v>
      </c>
      <c r="VCX54" s="294" t="s">
        <v>987</v>
      </c>
      <c r="VCY54" s="284">
        <v>100000000</v>
      </c>
      <c r="VCZ54" s="285" t="s">
        <v>150</v>
      </c>
      <c r="VDA54" s="286" t="s">
        <v>933</v>
      </c>
      <c r="VDB54" s="286" t="s">
        <v>969</v>
      </c>
      <c r="VDC54" s="285" t="s">
        <v>966</v>
      </c>
      <c r="VDD54" s="285" t="s">
        <v>988</v>
      </c>
      <c r="VDE54" s="294" t="s">
        <v>982</v>
      </c>
      <c r="VDF54" s="294" t="s">
        <v>987</v>
      </c>
      <c r="VDG54" s="284">
        <v>100000000</v>
      </c>
      <c r="VDH54" s="285" t="s">
        <v>150</v>
      </c>
      <c r="VDI54" s="286" t="s">
        <v>933</v>
      </c>
      <c r="VDJ54" s="286" t="s">
        <v>969</v>
      </c>
      <c r="VDK54" s="285" t="s">
        <v>966</v>
      </c>
      <c r="VDL54" s="285" t="s">
        <v>988</v>
      </c>
      <c r="VDM54" s="294" t="s">
        <v>982</v>
      </c>
      <c r="VDN54" s="294" t="s">
        <v>987</v>
      </c>
      <c r="VDO54" s="284">
        <v>100000000</v>
      </c>
      <c r="VDP54" s="285" t="s">
        <v>150</v>
      </c>
      <c r="VDQ54" s="286" t="s">
        <v>933</v>
      </c>
      <c r="VDR54" s="286" t="s">
        <v>969</v>
      </c>
      <c r="VDS54" s="285" t="s">
        <v>966</v>
      </c>
      <c r="VDT54" s="285" t="s">
        <v>988</v>
      </c>
      <c r="VDU54" s="294" t="s">
        <v>982</v>
      </c>
      <c r="VDV54" s="294" t="s">
        <v>987</v>
      </c>
      <c r="VDW54" s="284">
        <v>100000000</v>
      </c>
      <c r="VDX54" s="285" t="s">
        <v>150</v>
      </c>
      <c r="VDY54" s="286" t="s">
        <v>933</v>
      </c>
      <c r="VDZ54" s="286" t="s">
        <v>969</v>
      </c>
      <c r="VEA54" s="285" t="s">
        <v>966</v>
      </c>
      <c r="VEB54" s="285" t="s">
        <v>988</v>
      </c>
      <c r="VEC54" s="294" t="s">
        <v>982</v>
      </c>
      <c r="VED54" s="294" t="s">
        <v>987</v>
      </c>
      <c r="VEE54" s="284">
        <v>100000000</v>
      </c>
      <c r="VEF54" s="285" t="s">
        <v>150</v>
      </c>
      <c r="VEG54" s="286" t="s">
        <v>933</v>
      </c>
      <c r="VEH54" s="286" t="s">
        <v>969</v>
      </c>
      <c r="VEI54" s="285" t="s">
        <v>966</v>
      </c>
      <c r="VEJ54" s="285" t="s">
        <v>988</v>
      </c>
      <c r="VEK54" s="294" t="s">
        <v>982</v>
      </c>
      <c r="VEL54" s="294" t="s">
        <v>987</v>
      </c>
      <c r="VEM54" s="284">
        <v>100000000</v>
      </c>
      <c r="VEN54" s="285" t="s">
        <v>150</v>
      </c>
      <c r="VEO54" s="286" t="s">
        <v>933</v>
      </c>
      <c r="VEP54" s="286" t="s">
        <v>969</v>
      </c>
      <c r="VEQ54" s="285" t="s">
        <v>966</v>
      </c>
      <c r="VER54" s="285" t="s">
        <v>988</v>
      </c>
      <c r="VES54" s="294" t="s">
        <v>982</v>
      </c>
      <c r="VET54" s="294" t="s">
        <v>987</v>
      </c>
      <c r="VEU54" s="284">
        <v>100000000</v>
      </c>
      <c r="VEV54" s="285" t="s">
        <v>150</v>
      </c>
      <c r="VEW54" s="286" t="s">
        <v>933</v>
      </c>
      <c r="VEX54" s="286" t="s">
        <v>969</v>
      </c>
      <c r="VEY54" s="285" t="s">
        <v>966</v>
      </c>
      <c r="VEZ54" s="285" t="s">
        <v>988</v>
      </c>
      <c r="VFA54" s="294" t="s">
        <v>982</v>
      </c>
      <c r="VFB54" s="294" t="s">
        <v>987</v>
      </c>
      <c r="VFC54" s="284">
        <v>100000000</v>
      </c>
      <c r="VFD54" s="285" t="s">
        <v>150</v>
      </c>
      <c r="VFE54" s="286" t="s">
        <v>933</v>
      </c>
      <c r="VFF54" s="286" t="s">
        <v>969</v>
      </c>
      <c r="VFG54" s="285" t="s">
        <v>966</v>
      </c>
      <c r="VFH54" s="285" t="s">
        <v>988</v>
      </c>
      <c r="VFI54" s="294" t="s">
        <v>982</v>
      </c>
      <c r="VFJ54" s="294" t="s">
        <v>987</v>
      </c>
      <c r="VFK54" s="284">
        <v>100000000</v>
      </c>
      <c r="VFL54" s="285" t="s">
        <v>150</v>
      </c>
      <c r="VFM54" s="286" t="s">
        <v>933</v>
      </c>
      <c r="VFN54" s="286" t="s">
        <v>969</v>
      </c>
      <c r="VFO54" s="285" t="s">
        <v>966</v>
      </c>
      <c r="VFP54" s="285" t="s">
        <v>988</v>
      </c>
      <c r="VFQ54" s="294" t="s">
        <v>982</v>
      </c>
      <c r="VFR54" s="294" t="s">
        <v>987</v>
      </c>
      <c r="VFS54" s="284">
        <v>100000000</v>
      </c>
      <c r="VFT54" s="285" t="s">
        <v>150</v>
      </c>
      <c r="VFU54" s="286" t="s">
        <v>933</v>
      </c>
      <c r="VFV54" s="286" t="s">
        <v>969</v>
      </c>
      <c r="VFW54" s="285" t="s">
        <v>966</v>
      </c>
      <c r="VFX54" s="285" t="s">
        <v>988</v>
      </c>
      <c r="VFY54" s="294" t="s">
        <v>982</v>
      </c>
      <c r="VFZ54" s="294" t="s">
        <v>987</v>
      </c>
      <c r="VGA54" s="284">
        <v>100000000</v>
      </c>
      <c r="VGB54" s="285" t="s">
        <v>150</v>
      </c>
      <c r="VGC54" s="286" t="s">
        <v>933</v>
      </c>
      <c r="VGD54" s="286" t="s">
        <v>969</v>
      </c>
      <c r="VGE54" s="285" t="s">
        <v>966</v>
      </c>
      <c r="VGF54" s="285" t="s">
        <v>988</v>
      </c>
      <c r="VGG54" s="294" t="s">
        <v>982</v>
      </c>
      <c r="VGH54" s="294" t="s">
        <v>987</v>
      </c>
      <c r="VGI54" s="284">
        <v>100000000</v>
      </c>
      <c r="VGJ54" s="285" t="s">
        <v>150</v>
      </c>
      <c r="VGK54" s="286" t="s">
        <v>933</v>
      </c>
      <c r="VGL54" s="286" t="s">
        <v>969</v>
      </c>
      <c r="VGM54" s="285" t="s">
        <v>966</v>
      </c>
      <c r="VGN54" s="285" t="s">
        <v>988</v>
      </c>
      <c r="VGO54" s="294" t="s">
        <v>982</v>
      </c>
      <c r="VGP54" s="294" t="s">
        <v>987</v>
      </c>
      <c r="VGQ54" s="284">
        <v>100000000</v>
      </c>
      <c r="VGR54" s="285" t="s">
        <v>150</v>
      </c>
      <c r="VGS54" s="286" t="s">
        <v>933</v>
      </c>
      <c r="VGT54" s="286" t="s">
        <v>969</v>
      </c>
      <c r="VGU54" s="285" t="s">
        <v>966</v>
      </c>
      <c r="VGV54" s="285" t="s">
        <v>988</v>
      </c>
      <c r="VGW54" s="294" t="s">
        <v>982</v>
      </c>
      <c r="VGX54" s="294" t="s">
        <v>987</v>
      </c>
      <c r="VGY54" s="284">
        <v>100000000</v>
      </c>
      <c r="VGZ54" s="285" t="s">
        <v>150</v>
      </c>
      <c r="VHA54" s="286" t="s">
        <v>933</v>
      </c>
      <c r="VHB54" s="286" t="s">
        <v>969</v>
      </c>
      <c r="VHC54" s="285" t="s">
        <v>966</v>
      </c>
      <c r="VHD54" s="285" t="s">
        <v>988</v>
      </c>
      <c r="VHE54" s="294" t="s">
        <v>982</v>
      </c>
      <c r="VHF54" s="294" t="s">
        <v>987</v>
      </c>
      <c r="VHG54" s="284">
        <v>100000000</v>
      </c>
      <c r="VHH54" s="285" t="s">
        <v>150</v>
      </c>
      <c r="VHI54" s="286" t="s">
        <v>933</v>
      </c>
      <c r="VHJ54" s="286" t="s">
        <v>969</v>
      </c>
      <c r="VHK54" s="285" t="s">
        <v>966</v>
      </c>
      <c r="VHL54" s="285" t="s">
        <v>988</v>
      </c>
      <c r="VHM54" s="294" t="s">
        <v>982</v>
      </c>
      <c r="VHN54" s="294" t="s">
        <v>987</v>
      </c>
      <c r="VHO54" s="284">
        <v>100000000</v>
      </c>
      <c r="VHP54" s="285" t="s">
        <v>150</v>
      </c>
      <c r="VHQ54" s="286" t="s">
        <v>933</v>
      </c>
      <c r="VHR54" s="286" t="s">
        <v>969</v>
      </c>
      <c r="VHS54" s="285" t="s">
        <v>966</v>
      </c>
      <c r="VHT54" s="285" t="s">
        <v>988</v>
      </c>
      <c r="VHU54" s="294" t="s">
        <v>982</v>
      </c>
      <c r="VHV54" s="294" t="s">
        <v>987</v>
      </c>
      <c r="VHW54" s="284">
        <v>100000000</v>
      </c>
      <c r="VHX54" s="285" t="s">
        <v>150</v>
      </c>
      <c r="VHY54" s="286" t="s">
        <v>933</v>
      </c>
      <c r="VHZ54" s="286" t="s">
        <v>969</v>
      </c>
      <c r="VIA54" s="285" t="s">
        <v>966</v>
      </c>
      <c r="VIB54" s="285" t="s">
        <v>988</v>
      </c>
      <c r="VIC54" s="294" t="s">
        <v>982</v>
      </c>
      <c r="VID54" s="294" t="s">
        <v>987</v>
      </c>
      <c r="VIE54" s="284">
        <v>100000000</v>
      </c>
      <c r="VIF54" s="285" t="s">
        <v>150</v>
      </c>
      <c r="VIG54" s="286" t="s">
        <v>933</v>
      </c>
      <c r="VIH54" s="286" t="s">
        <v>969</v>
      </c>
      <c r="VII54" s="285" t="s">
        <v>966</v>
      </c>
      <c r="VIJ54" s="285" t="s">
        <v>988</v>
      </c>
      <c r="VIK54" s="294" t="s">
        <v>982</v>
      </c>
      <c r="VIL54" s="294" t="s">
        <v>987</v>
      </c>
      <c r="VIM54" s="284">
        <v>100000000</v>
      </c>
      <c r="VIN54" s="285" t="s">
        <v>150</v>
      </c>
      <c r="VIO54" s="286" t="s">
        <v>933</v>
      </c>
      <c r="VIP54" s="286" t="s">
        <v>969</v>
      </c>
      <c r="VIQ54" s="285" t="s">
        <v>966</v>
      </c>
      <c r="VIR54" s="285" t="s">
        <v>988</v>
      </c>
      <c r="VIS54" s="294" t="s">
        <v>982</v>
      </c>
      <c r="VIT54" s="294" t="s">
        <v>987</v>
      </c>
      <c r="VIU54" s="284">
        <v>100000000</v>
      </c>
      <c r="VIV54" s="285" t="s">
        <v>150</v>
      </c>
      <c r="VIW54" s="286" t="s">
        <v>933</v>
      </c>
      <c r="VIX54" s="286" t="s">
        <v>969</v>
      </c>
      <c r="VIY54" s="285" t="s">
        <v>966</v>
      </c>
      <c r="VIZ54" s="285" t="s">
        <v>988</v>
      </c>
      <c r="VJA54" s="294" t="s">
        <v>982</v>
      </c>
      <c r="VJB54" s="294" t="s">
        <v>987</v>
      </c>
      <c r="VJC54" s="284">
        <v>100000000</v>
      </c>
      <c r="VJD54" s="285" t="s">
        <v>150</v>
      </c>
      <c r="VJE54" s="286" t="s">
        <v>933</v>
      </c>
      <c r="VJF54" s="286" t="s">
        <v>969</v>
      </c>
      <c r="VJG54" s="285" t="s">
        <v>966</v>
      </c>
      <c r="VJH54" s="285" t="s">
        <v>988</v>
      </c>
      <c r="VJI54" s="294" t="s">
        <v>982</v>
      </c>
      <c r="VJJ54" s="294" t="s">
        <v>987</v>
      </c>
      <c r="VJK54" s="284">
        <v>100000000</v>
      </c>
      <c r="VJL54" s="285" t="s">
        <v>150</v>
      </c>
      <c r="VJM54" s="286" t="s">
        <v>933</v>
      </c>
      <c r="VJN54" s="286" t="s">
        <v>969</v>
      </c>
      <c r="VJO54" s="285" t="s">
        <v>966</v>
      </c>
      <c r="VJP54" s="285" t="s">
        <v>988</v>
      </c>
      <c r="VJQ54" s="294" t="s">
        <v>982</v>
      </c>
      <c r="VJR54" s="294" t="s">
        <v>987</v>
      </c>
      <c r="VJS54" s="284">
        <v>100000000</v>
      </c>
      <c r="VJT54" s="285" t="s">
        <v>150</v>
      </c>
      <c r="VJU54" s="286" t="s">
        <v>933</v>
      </c>
      <c r="VJV54" s="286" t="s">
        <v>969</v>
      </c>
      <c r="VJW54" s="285" t="s">
        <v>966</v>
      </c>
      <c r="VJX54" s="285" t="s">
        <v>988</v>
      </c>
      <c r="VJY54" s="294" t="s">
        <v>982</v>
      </c>
      <c r="VJZ54" s="294" t="s">
        <v>987</v>
      </c>
      <c r="VKA54" s="284">
        <v>100000000</v>
      </c>
      <c r="VKB54" s="285" t="s">
        <v>150</v>
      </c>
      <c r="VKC54" s="286" t="s">
        <v>933</v>
      </c>
      <c r="VKD54" s="286" t="s">
        <v>969</v>
      </c>
      <c r="VKE54" s="285" t="s">
        <v>966</v>
      </c>
      <c r="VKF54" s="285" t="s">
        <v>988</v>
      </c>
      <c r="VKG54" s="294" t="s">
        <v>982</v>
      </c>
      <c r="VKH54" s="294" t="s">
        <v>987</v>
      </c>
      <c r="VKI54" s="284">
        <v>100000000</v>
      </c>
      <c r="VKJ54" s="285" t="s">
        <v>150</v>
      </c>
      <c r="VKK54" s="286" t="s">
        <v>933</v>
      </c>
      <c r="VKL54" s="286" t="s">
        <v>969</v>
      </c>
      <c r="VKM54" s="285" t="s">
        <v>966</v>
      </c>
      <c r="VKN54" s="285" t="s">
        <v>988</v>
      </c>
      <c r="VKO54" s="294" t="s">
        <v>982</v>
      </c>
      <c r="VKP54" s="294" t="s">
        <v>987</v>
      </c>
      <c r="VKQ54" s="284">
        <v>100000000</v>
      </c>
      <c r="VKR54" s="285" t="s">
        <v>150</v>
      </c>
      <c r="VKS54" s="286" t="s">
        <v>933</v>
      </c>
      <c r="VKT54" s="286" t="s">
        <v>969</v>
      </c>
      <c r="VKU54" s="285" t="s">
        <v>966</v>
      </c>
      <c r="VKV54" s="285" t="s">
        <v>988</v>
      </c>
      <c r="VKW54" s="294" t="s">
        <v>982</v>
      </c>
      <c r="VKX54" s="294" t="s">
        <v>987</v>
      </c>
      <c r="VKY54" s="284">
        <v>100000000</v>
      </c>
      <c r="VKZ54" s="285" t="s">
        <v>150</v>
      </c>
      <c r="VLA54" s="286" t="s">
        <v>933</v>
      </c>
      <c r="VLB54" s="286" t="s">
        <v>969</v>
      </c>
      <c r="VLC54" s="285" t="s">
        <v>966</v>
      </c>
      <c r="VLD54" s="285" t="s">
        <v>988</v>
      </c>
      <c r="VLE54" s="294" t="s">
        <v>982</v>
      </c>
      <c r="VLF54" s="294" t="s">
        <v>987</v>
      </c>
      <c r="VLG54" s="284">
        <v>100000000</v>
      </c>
      <c r="VLH54" s="285" t="s">
        <v>150</v>
      </c>
      <c r="VLI54" s="286" t="s">
        <v>933</v>
      </c>
      <c r="VLJ54" s="286" t="s">
        <v>969</v>
      </c>
      <c r="VLK54" s="285" t="s">
        <v>966</v>
      </c>
      <c r="VLL54" s="285" t="s">
        <v>988</v>
      </c>
      <c r="VLM54" s="294" t="s">
        <v>982</v>
      </c>
      <c r="VLN54" s="294" t="s">
        <v>987</v>
      </c>
      <c r="VLO54" s="284">
        <v>100000000</v>
      </c>
      <c r="VLP54" s="285" t="s">
        <v>150</v>
      </c>
      <c r="VLQ54" s="286" t="s">
        <v>933</v>
      </c>
      <c r="VLR54" s="286" t="s">
        <v>969</v>
      </c>
      <c r="VLS54" s="285" t="s">
        <v>966</v>
      </c>
      <c r="VLT54" s="285" t="s">
        <v>988</v>
      </c>
      <c r="VLU54" s="294" t="s">
        <v>982</v>
      </c>
      <c r="VLV54" s="294" t="s">
        <v>987</v>
      </c>
      <c r="VLW54" s="284">
        <v>100000000</v>
      </c>
      <c r="VLX54" s="285" t="s">
        <v>150</v>
      </c>
      <c r="VLY54" s="286" t="s">
        <v>933</v>
      </c>
      <c r="VLZ54" s="286" t="s">
        <v>969</v>
      </c>
      <c r="VMA54" s="285" t="s">
        <v>966</v>
      </c>
      <c r="VMB54" s="285" t="s">
        <v>988</v>
      </c>
      <c r="VMC54" s="294" t="s">
        <v>982</v>
      </c>
      <c r="VMD54" s="294" t="s">
        <v>987</v>
      </c>
      <c r="VME54" s="284">
        <v>100000000</v>
      </c>
      <c r="VMF54" s="285" t="s">
        <v>150</v>
      </c>
      <c r="VMG54" s="286" t="s">
        <v>933</v>
      </c>
      <c r="VMH54" s="286" t="s">
        <v>969</v>
      </c>
      <c r="VMI54" s="285" t="s">
        <v>966</v>
      </c>
      <c r="VMJ54" s="285" t="s">
        <v>988</v>
      </c>
      <c r="VMK54" s="294" t="s">
        <v>982</v>
      </c>
      <c r="VML54" s="294" t="s">
        <v>987</v>
      </c>
      <c r="VMM54" s="284">
        <v>100000000</v>
      </c>
      <c r="VMN54" s="285" t="s">
        <v>150</v>
      </c>
      <c r="VMO54" s="286" t="s">
        <v>933</v>
      </c>
      <c r="VMP54" s="286" t="s">
        <v>969</v>
      </c>
      <c r="VMQ54" s="285" t="s">
        <v>966</v>
      </c>
      <c r="VMR54" s="285" t="s">
        <v>988</v>
      </c>
      <c r="VMS54" s="294" t="s">
        <v>982</v>
      </c>
      <c r="VMT54" s="294" t="s">
        <v>987</v>
      </c>
      <c r="VMU54" s="284">
        <v>100000000</v>
      </c>
      <c r="VMV54" s="285" t="s">
        <v>150</v>
      </c>
      <c r="VMW54" s="286" t="s">
        <v>933</v>
      </c>
      <c r="VMX54" s="286" t="s">
        <v>969</v>
      </c>
      <c r="VMY54" s="285" t="s">
        <v>966</v>
      </c>
      <c r="VMZ54" s="285" t="s">
        <v>988</v>
      </c>
      <c r="VNA54" s="294" t="s">
        <v>982</v>
      </c>
      <c r="VNB54" s="294" t="s">
        <v>987</v>
      </c>
      <c r="VNC54" s="284">
        <v>100000000</v>
      </c>
      <c r="VND54" s="285" t="s">
        <v>150</v>
      </c>
      <c r="VNE54" s="286" t="s">
        <v>933</v>
      </c>
      <c r="VNF54" s="286" t="s">
        <v>969</v>
      </c>
      <c r="VNG54" s="285" t="s">
        <v>966</v>
      </c>
      <c r="VNH54" s="285" t="s">
        <v>988</v>
      </c>
      <c r="VNI54" s="294" t="s">
        <v>982</v>
      </c>
      <c r="VNJ54" s="294" t="s">
        <v>987</v>
      </c>
      <c r="VNK54" s="284">
        <v>100000000</v>
      </c>
      <c r="VNL54" s="285" t="s">
        <v>150</v>
      </c>
      <c r="VNM54" s="286" t="s">
        <v>933</v>
      </c>
      <c r="VNN54" s="286" t="s">
        <v>969</v>
      </c>
      <c r="VNO54" s="285" t="s">
        <v>966</v>
      </c>
      <c r="VNP54" s="285" t="s">
        <v>988</v>
      </c>
      <c r="VNQ54" s="294" t="s">
        <v>982</v>
      </c>
      <c r="VNR54" s="294" t="s">
        <v>987</v>
      </c>
      <c r="VNS54" s="284">
        <v>100000000</v>
      </c>
      <c r="VNT54" s="285" t="s">
        <v>150</v>
      </c>
      <c r="VNU54" s="286" t="s">
        <v>933</v>
      </c>
      <c r="VNV54" s="286" t="s">
        <v>969</v>
      </c>
      <c r="VNW54" s="285" t="s">
        <v>966</v>
      </c>
      <c r="VNX54" s="285" t="s">
        <v>988</v>
      </c>
      <c r="VNY54" s="294" t="s">
        <v>982</v>
      </c>
      <c r="VNZ54" s="294" t="s">
        <v>987</v>
      </c>
      <c r="VOA54" s="284">
        <v>100000000</v>
      </c>
      <c r="VOB54" s="285" t="s">
        <v>150</v>
      </c>
      <c r="VOC54" s="286" t="s">
        <v>933</v>
      </c>
      <c r="VOD54" s="286" t="s">
        <v>969</v>
      </c>
      <c r="VOE54" s="285" t="s">
        <v>966</v>
      </c>
      <c r="VOF54" s="285" t="s">
        <v>988</v>
      </c>
      <c r="VOG54" s="294" t="s">
        <v>982</v>
      </c>
      <c r="VOH54" s="294" t="s">
        <v>987</v>
      </c>
      <c r="VOI54" s="284">
        <v>100000000</v>
      </c>
      <c r="VOJ54" s="285" t="s">
        <v>150</v>
      </c>
      <c r="VOK54" s="286" t="s">
        <v>933</v>
      </c>
      <c r="VOL54" s="286" t="s">
        <v>969</v>
      </c>
      <c r="VOM54" s="285" t="s">
        <v>966</v>
      </c>
      <c r="VON54" s="285" t="s">
        <v>988</v>
      </c>
      <c r="VOO54" s="294" t="s">
        <v>982</v>
      </c>
      <c r="VOP54" s="294" t="s">
        <v>987</v>
      </c>
      <c r="VOQ54" s="284">
        <v>100000000</v>
      </c>
      <c r="VOR54" s="285" t="s">
        <v>150</v>
      </c>
      <c r="VOS54" s="286" t="s">
        <v>933</v>
      </c>
      <c r="VOT54" s="286" t="s">
        <v>969</v>
      </c>
      <c r="VOU54" s="285" t="s">
        <v>966</v>
      </c>
      <c r="VOV54" s="285" t="s">
        <v>988</v>
      </c>
      <c r="VOW54" s="294" t="s">
        <v>982</v>
      </c>
      <c r="VOX54" s="294" t="s">
        <v>987</v>
      </c>
      <c r="VOY54" s="284">
        <v>100000000</v>
      </c>
      <c r="VOZ54" s="285" t="s">
        <v>150</v>
      </c>
      <c r="VPA54" s="286" t="s">
        <v>933</v>
      </c>
      <c r="VPB54" s="286" t="s">
        <v>969</v>
      </c>
      <c r="VPC54" s="285" t="s">
        <v>966</v>
      </c>
      <c r="VPD54" s="285" t="s">
        <v>988</v>
      </c>
      <c r="VPE54" s="294" t="s">
        <v>982</v>
      </c>
      <c r="VPF54" s="294" t="s">
        <v>987</v>
      </c>
      <c r="VPG54" s="284">
        <v>100000000</v>
      </c>
      <c r="VPH54" s="285" t="s">
        <v>150</v>
      </c>
      <c r="VPI54" s="286" t="s">
        <v>933</v>
      </c>
      <c r="VPJ54" s="286" t="s">
        <v>969</v>
      </c>
      <c r="VPK54" s="285" t="s">
        <v>966</v>
      </c>
      <c r="VPL54" s="285" t="s">
        <v>988</v>
      </c>
      <c r="VPM54" s="294" t="s">
        <v>982</v>
      </c>
      <c r="VPN54" s="294" t="s">
        <v>987</v>
      </c>
      <c r="VPO54" s="284">
        <v>100000000</v>
      </c>
      <c r="VPP54" s="285" t="s">
        <v>150</v>
      </c>
      <c r="VPQ54" s="286" t="s">
        <v>933</v>
      </c>
      <c r="VPR54" s="286" t="s">
        <v>969</v>
      </c>
      <c r="VPS54" s="285" t="s">
        <v>966</v>
      </c>
      <c r="VPT54" s="285" t="s">
        <v>988</v>
      </c>
      <c r="VPU54" s="294" t="s">
        <v>982</v>
      </c>
      <c r="VPV54" s="294" t="s">
        <v>987</v>
      </c>
      <c r="VPW54" s="284">
        <v>100000000</v>
      </c>
      <c r="VPX54" s="285" t="s">
        <v>150</v>
      </c>
      <c r="VPY54" s="286" t="s">
        <v>933</v>
      </c>
      <c r="VPZ54" s="286" t="s">
        <v>969</v>
      </c>
      <c r="VQA54" s="285" t="s">
        <v>966</v>
      </c>
      <c r="VQB54" s="285" t="s">
        <v>988</v>
      </c>
      <c r="VQC54" s="294" t="s">
        <v>982</v>
      </c>
      <c r="VQD54" s="294" t="s">
        <v>987</v>
      </c>
      <c r="VQE54" s="284">
        <v>100000000</v>
      </c>
      <c r="VQF54" s="285" t="s">
        <v>150</v>
      </c>
      <c r="VQG54" s="286" t="s">
        <v>933</v>
      </c>
      <c r="VQH54" s="286" t="s">
        <v>969</v>
      </c>
      <c r="VQI54" s="285" t="s">
        <v>966</v>
      </c>
      <c r="VQJ54" s="285" t="s">
        <v>988</v>
      </c>
      <c r="VQK54" s="294" t="s">
        <v>982</v>
      </c>
      <c r="VQL54" s="294" t="s">
        <v>987</v>
      </c>
      <c r="VQM54" s="284">
        <v>100000000</v>
      </c>
      <c r="VQN54" s="285" t="s">
        <v>150</v>
      </c>
      <c r="VQO54" s="286" t="s">
        <v>933</v>
      </c>
      <c r="VQP54" s="286" t="s">
        <v>969</v>
      </c>
      <c r="VQQ54" s="285" t="s">
        <v>966</v>
      </c>
      <c r="VQR54" s="285" t="s">
        <v>988</v>
      </c>
      <c r="VQS54" s="294" t="s">
        <v>982</v>
      </c>
      <c r="VQT54" s="294" t="s">
        <v>987</v>
      </c>
      <c r="VQU54" s="284">
        <v>100000000</v>
      </c>
      <c r="VQV54" s="285" t="s">
        <v>150</v>
      </c>
      <c r="VQW54" s="286" t="s">
        <v>933</v>
      </c>
      <c r="VQX54" s="286" t="s">
        <v>969</v>
      </c>
      <c r="VQY54" s="285" t="s">
        <v>966</v>
      </c>
      <c r="VQZ54" s="285" t="s">
        <v>988</v>
      </c>
      <c r="VRA54" s="294" t="s">
        <v>982</v>
      </c>
      <c r="VRB54" s="294" t="s">
        <v>987</v>
      </c>
      <c r="VRC54" s="284">
        <v>100000000</v>
      </c>
      <c r="VRD54" s="285" t="s">
        <v>150</v>
      </c>
      <c r="VRE54" s="286" t="s">
        <v>933</v>
      </c>
      <c r="VRF54" s="286" t="s">
        <v>969</v>
      </c>
      <c r="VRG54" s="285" t="s">
        <v>966</v>
      </c>
      <c r="VRH54" s="285" t="s">
        <v>988</v>
      </c>
      <c r="VRI54" s="294" t="s">
        <v>982</v>
      </c>
      <c r="VRJ54" s="294" t="s">
        <v>987</v>
      </c>
      <c r="VRK54" s="284">
        <v>100000000</v>
      </c>
      <c r="VRL54" s="285" t="s">
        <v>150</v>
      </c>
      <c r="VRM54" s="286" t="s">
        <v>933</v>
      </c>
      <c r="VRN54" s="286" t="s">
        <v>969</v>
      </c>
      <c r="VRO54" s="285" t="s">
        <v>966</v>
      </c>
      <c r="VRP54" s="285" t="s">
        <v>988</v>
      </c>
      <c r="VRQ54" s="294" t="s">
        <v>982</v>
      </c>
      <c r="VRR54" s="294" t="s">
        <v>987</v>
      </c>
      <c r="VRS54" s="284">
        <v>100000000</v>
      </c>
      <c r="VRT54" s="285" t="s">
        <v>150</v>
      </c>
      <c r="VRU54" s="286" t="s">
        <v>933</v>
      </c>
      <c r="VRV54" s="286" t="s">
        <v>969</v>
      </c>
      <c r="VRW54" s="285" t="s">
        <v>966</v>
      </c>
      <c r="VRX54" s="285" t="s">
        <v>988</v>
      </c>
      <c r="VRY54" s="294" t="s">
        <v>982</v>
      </c>
      <c r="VRZ54" s="294" t="s">
        <v>987</v>
      </c>
      <c r="VSA54" s="284">
        <v>100000000</v>
      </c>
      <c r="VSB54" s="285" t="s">
        <v>150</v>
      </c>
      <c r="VSC54" s="286" t="s">
        <v>933</v>
      </c>
      <c r="VSD54" s="286" t="s">
        <v>969</v>
      </c>
      <c r="VSE54" s="285" t="s">
        <v>966</v>
      </c>
      <c r="VSF54" s="285" t="s">
        <v>988</v>
      </c>
      <c r="VSG54" s="294" t="s">
        <v>982</v>
      </c>
      <c r="VSH54" s="294" t="s">
        <v>987</v>
      </c>
      <c r="VSI54" s="284">
        <v>100000000</v>
      </c>
      <c r="VSJ54" s="285" t="s">
        <v>150</v>
      </c>
      <c r="VSK54" s="286" t="s">
        <v>933</v>
      </c>
      <c r="VSL54" s="286" t="s">
        <v>969</v>
      </c>
      <c r="VSM54" s="285" t="s">
        <v>966</v>
      </c>
      <c r="VSN54" s="285" t="s">
        <v>988</v>
      </c>
      <c r="VSO54" s="294" t="s">
        <v>982</v>
      </c>
      <c r="VSP54" s="294" t="s">
        <v>987</v>
      </c>
      <c r="VSQ54" s="284">
        <v>100000000</v>
      </c>
      <c r="VSR54" s="285" t="s">
        <v>150</v>
      </c>
      <c r="VSS54" s="286" t="s">
        <v>933</v>
      </c>
      <c r="VST54" s="286" t="s">
        <v>969</v>
      </c>
      <c r="VSU54" s="285" t="s">
        <v>966</v>
      </c>
      <c r="VSV54" s="285" t="s">
        <v>988</v>
      </c>
      <c r="VSW54" s="294" t="s">
        <v>982</v>
      </c>
      <c r="VSX54" s="294" t="s">
        <v>987</v>
      </c>
      <c r="VSY54" s="284">
        <v>100000000</v>
      </c>
      <c r="VSZ54" s="285" t="s">
        <v>150</v>
      </c>
      <c r="VTA54" s="286" t="s">
        <v>933</v>
      </c>
      <c r="VTB54" s="286" t="s">
        <v>969</v>
      </c>
      <c r="VTC54" s="285" t="s">
        <v>966</v>
      </c>
      <c r="VTD54" s="285" t="s">
        <v>988</v>
      </c>
      <c r="VTE54" s="294" t="s">
        <v>982</v>
      </c>
      <c r="VTF54" s="294" t="s">
        <v>987</v>
      </c>
      <c r="VTG54" s="284">
        <v>100000000</v>
      </c>
      <c r="VTH54" s="285" t="s">
        <v>150</v>
      </c>
      <c r="VTI54" s="286" t="s">
        <v>933</v>
      </c>
      <c r="VTJ54" s="286" t="s">
        <v>969</v>
      </c>
      <c r="VTK54" s="285" t="s">
        <v>966</v>
      </c>
      <c r="VTL54" s="285" t="s">
        <v>988</v>
      </c>
      <c r="VTM54" s="294" t="s">
        <v>982</v>
      </c>
      <c r="VTN54" s="294" t="s">
        <v>987</v>
      </c>
      <c r="VTO54" s="284">
        <v>100000000</v>
      </c>
      <c r="VTP54" s="285" t="s">
        <v>150</v>
      </c>
      <c r="VTQ54" s="286" t="s">
        <v>933</v>
      </c>
      <c r="VTR54" s="286" t="s">
        <v>969</v>
      </c>
      <c r="VTS54" s="285" t="s">
        <v>966</v>
      </c>
      <c r="VTT54" s="285" t="s">
        <v>988</v>
      </c>
      <c r="VTU54" s="294" t="s">
        <v>982</v>
      </c>
      <c r="VTV54" s="294" t="s">
        <v>987</v>
      </c>
      <c r="VTW54" s="284">
        <v>100000000</v>
      </c>
      <c r="VTX54" s="285" t="s">
        <v>150</v>
      </c>
      <c r="VTY54" s="286" t="s">
        <v>933</v>
      </c>
      <c r="VTZ54" s="286" t="s">
        <v>969</v>
      </c>
      <c r="VUA54" s="285" t="s">
        <v>966</v>
      </c>
      <c r="VUB54" s="285" t="s">
        <v>988</v>
      </c>
      <c r="VUC54" s="294" t="s">
        <v>982</v>
      </c>
      <c r="VUD54" s="294" t="s">
        <v>987</v>
      </c>
      <c r="VUE54" s="284">
        <v>100000000</v>
      </c>
      <c r="VUF54" s="285" t="s">
        <v>150</v>
      </c>
      <c r="VUG54" s="286" t="s">
        <v>933</v>
      </c>
      <c r="VUH54" s="286" t="s">
        <v>969</v>
      </c>
      <c r="VUI54" s="285" t="s">
        <v>966</v>
      </c>
      <c r="VUJ54" s="285" t="s">
        <v>988</v>
      </c>
      <c r="VUK54" s="294" t="s">
        <v>982</v>
      </c>
      <c r="VUL54" s="294" t="s">
        <v>987</v>
      </c>
      <c r="VUM54" s="284">
        <v>100000000</v>
      </c>
      <c r="VUN54" s="285" t="s">
        <v>150</v>
      </c>
      <c r="VUO54" s="286" t="s">
        <v>933</v>
      </c>
      <c r="VUP54" s="286" t="s">
        <v>969</v>
      </c>
      <c r="VUQ54" s="285" t="s">
        <v>966</v>
      </c>
      <c r="VUR54" s="285" t="s">
        <v>988</v>
      </c>
      <c r="VUS54" s="294" t="s">
        <v>982</v>
      </c>
      <c r="VUT54" s="294" t="s">
        <v>987</v>
      </c>
      <c r="VUU54" s="284">
        <v>100000000</v>
      </c>
      <c r="VUV54" s="285" t="s">
        <v>150</v>
      </c>
      <c r="VUW54" s="286" t="s">
        <v>933</v>
      </c>
      <c r="VUX54" s="286" t="s">
        <v>969</v>
      </c>
      <c r="VUY54" s="285" t="s">
        <v>966</v>
      </c>
      <c r="VUZ54" s="285" t="s">
        <v>988</v>
      </c>
      <c r="VVA54" s="294" t="s">
        <v>982</v>
      </c>
      <c r="VVB54" s="294" t="s">
        <v>987</v>
      </c>
      <c r="VVC54" s="284">
        <v>100000000</v>
      </c>
      <c r="VVD54" s="285" t="s">
        <v>150</v>
      </c>
      <c r="VVE54" s="286" t="s">
        <v>933</v>
      </c>
      <c r="VVF54" s="286" t="s">
        <v>969</v>
      </c>
      <c r="VVG54" s="285" t="s">
        <v>966</v>
      </c>
      <c r="VVH54" s="285" t="s">
        <v>988</v>
      </c>
      <c r="VVI54" s="294" t="s">
        <v>982</v>
      </c>
      <c r="VVJ54" s="294" t="s">
        <v>987</v>
      </c>
      <c r="VVK54" s="284">
        <v>100000000</v>
      </c>
      <c r="VVL54" s="285" t="s">
        <v>150</v>
      </c>
      <c r="VVM54" s="286" t="s">
        <v>933</v>
      </c>
      <c r="VVN54" s="286" t="s">
        <v>969</v>
      </c>
      <c r="VVO54" s="285" t="s">
        <v>966</v>
      </c>
      <c r="VVP54" s="285" t="s">
        <v>988</v>
      </c>
      <c r="VVQ54" s="294" t="s">
        <v>982</v>
      </c>
      <c r="VVR54" s="294" t="s">
        <v>987</v>
      </c>
      <c r="VVS54" s="284">
        <v>100000000</v>
      </c>
      <c r="VVT54" s="285" t="s">
        <v>150</v>
      </c>
      <c r="VVU54" s="286" t="s">
        <v>933</v>
      </c>
      <c r="VVV54" s="286" t="s">
        <v>969</v>
      </c>
      <c r="VVW54" s="285" t="s">
        <v>966</v>
      </c>
      <c r="VVX54" s="285" t="s">
        <v>988</v>
      </c>
      <c r="VVY54" s="294" t="s">
        <v>982</v>
      </c>
      <c r="VVZ54" s="294" t="s">
        <v>987</v>
      </c>
      <c r="VWA54" s="284">
        <v>100000000</v>
      </c>
      <c r="VWB54" s="285" t="s">
        <v>150</v>
      </c>
      <c r="VWC54" s="286" t="s">
        <v>933</v>
      </c>
      <c r="VWD54" s="286" t="s">
        <v>969</v>
      </c>
      <c r="VWE54" s="285" t="s">
        <v>966</v>
      </c>
      <c r="VWF54" s="285" t="s">
        <v>988</v>
      </c>
      <c r="VWG54" s="294" t="s">
        <v>982</v>
      </c>
      <c r="VWH54" s="294" t="s">
        <v>987</v>
      </c>
      <c r="VWI54" s="284">
        <v>100000000</v>
      </c>
      <c r="VWJ54" s="285" t="s">
        <v>150</v>
      </c>
      <c r="VWK54" s="286" t="s">
        <v>933</v>
      </c>
      <c r="VWL54" s="286" t="s">
        <v>969</v>
      </c>
      <c r="VWM54" s="285" t="s">
        <v>966</v>
      </c>
      <c r="VWN54" s="285" t="s">
        <v>988</v>
      </c>
      <c r="VWO54" s="294" t="s">
        <v>982</v>
      </c>
      <c r="VWP54" s="294" t="s">
        <v>987</v>
      </c>
      <c r="VWQ54" s="284">
        <v>100000000</v>
      </c>
      <c r="VWR54" s="285" t="s">
        <v>150</v>
      </c>
      <c r="VWS54" s="286" t="s">
        <v>933</v>
      </c>
      <c r="VWT54" s="286" t="s">
        <v>969</v>
      </c>
      <c r="VWU54" s="285" t="s">
        <v>966</v>
      </c>
      <c r="VWV54" s="285" t="s">
        <v>988</v>
      </c>
      <c r="VWW54" s="294" t="s">
        <v>982</v>
      </c>
      <c r="VWX54" s="294" t="s">
        <v>987</v>
      </c>
      <c r="VWY54" s="284">
        <v>100000000</v>
      </c>
      <c r="VWZ54" s="285" t="s">
        <v>150</v>
      </c>
      <c r="VXA54" s="286" t="s">
        <v>933</v>
      </c>
      <c r="VXB54" s="286" t="s">
        <v>969</v>
      </c>
      <c r="VXC54" s="285" t="s">
        <v>966</v>
      </c>
      <c r="VXD54" s="285" t="s">
        <v>988</v>
      </c>
      <c r="VXE54" s="294" t="s">
        <v>982</v>
      </c>
      <c r="VXF54" s="294" t="s">
        <v>987</v>
      </c>
      <c r="VXG54" s="284">
        <v>100000000</v>
      </c>
      <c r="VXH54" s="285" t="s">
        <v>150</v>
      </c>
      <c r="VXI54" s="286" t="s">
        <v>933</v>
      </c>
      <c r="VXJ54" s="286" t="s">
        <v>969</v>
      </c>
      <c r="VXK54" s="285" t="s">
        <v>966</v>
      </c>
      <c r="VXL54" s="285" t="s">
        <v>988</v>
      </c>
      <c r="VXM54" s="294" t="s">
        <v>982</v>
      </c>
      <c r="VXN54" s="294" t="s">
        <v>987</v>
      </c>
      <c r="VXO54" s="284">
        <v>100000000</v>
      </c>
      <c r="VXP54" s="285" t="s">
        <v>150</v>
      </c>
      <c r="VXQ54" s="286" t="s">
        <v>933</v>
      </c>
      <c r="VXR54" s="286" t="s">
        <v>969</v>
      </c>
      <c r="VXS54" s="285" t="s">
        <v>966</v>
      </c>
      <c r="VXT54" s="285" t="s">
        <v>988</v>
      </c>
      <c r="VXU54" s="294" t="s">
        <v>982</v>
      </c>
      <c r="VXV54" s="294" t="s">
        <v>987</v>
      </c>
      <c r="VXW54" s="284">
        <v>100000000</v>
      </c>
      <c r="VXX54" s="285" t="s">
        <v>150</v>
      </c>
      <c r="VXY54" s="286" t="s">
        <v>933</v>
      </c>
      <c r="VXZ54" s="286" t="s">
        <v>969</v>
      </c>
      <c r="VYA54" s="285" t="s">
        <v>966</v>
      </c>
      <c r="VYB54" s="285" t="s">
        <v>988</v>
      </c>
      <c r="VYC54" s="294" t="s">
        <v>982</v>
      </c>
      <c r="VYD54" s="294" t="s">
        <v>987</v>
      </c>
      <c r="VYE54" s="284">
        <v>100000000</v>
      </c>
      <c r="VYF54" s="285" t="s">
        <v>150</v>
      </c>
      <c r="VYG54" s="286" t="s">
        <v>933</v>
      </c>
      <c r="VYH54" s="286" t="s">
        <v>969</v>
      </c>
      <c r="VYI54" s="285" t="s">
        <v>966</v>
      </c>
      <c r="VYJ54" s="285" t="s">
        <v>988</v>
      </c>
      <c r="VYK54" s="294" t="s">
        <v>982</v>
      </c>
      <c r="VYL54" s="294" t="s">
        <v>987</v>
      </c>
      <c r="VYM54" s="284">
        <v>100000000</v>
      </c>
      <c r="VYN54" s="285" t="s">
        <v>150</v>
      </c>
      <c r="VYO54" s="286" t="s">
        <v>933</v>
      </c>
      <c r="VYP54" s="286" t="s">
        <v>969</v>
      </c>
      <c r="VYQ54" s="285" t="s">
        <v>966</v>
      </c>
      <c r="VYR54" s="285" t="s">
        <v>988</v>
      </c>
      <c r="VYS54" s="294" t="s">
        <v>982</v>
      </c>
      <c r="VYT54" s="294" t="s">
        <v>987</v>
      </c>
      <c r="VYU54" s="284">
        <v>100000000</v>
      </c>
      <c r="VYV54" s="285" t="s">
        <v>150</v>
      </c>
      <c r="VYW54" s="286" t="s">
        <v>933</v>
      </c>
      <c r="VYX54" s="286" t="s">
        <v>969</v>
      </c>
      <c r="VYY54" s="285" t="s">
        <v>966</v>
      </c>
      <c r="VYZ54" s="285" t="s">
        <v>988</v>
      </c>
      <c r="VZA54" s="294" t="s">
        <v>982</v>
      </c>
      <c r="VZB54" s="294" t="s">
        <v>987</v>
      </c>
      <c r="VZC54" s="284">
        <v>100000000</v>
      </c>
      <c r="VZD54" s="285" t="s">
        <v>150</v>
      </c>
      <c r="VZE54" s="286" t="s">
        <v>933</v>
      </c>
      <c r="VZF54" s="286" t="s">
        <v>969</v>
      </c>
      <c r="VZG54" s="285" t="s">
        <v>966</v>
      </c>
      <c r="VZH54" s="285" t="s">
        <v>988</v>
      </c>
      <c r="VZI54" s="294" t="s">
        <v>982</v>
      </c>
      <c r="VZJ54" s="294" t="s">
        <v>987</v>
      </c>
      <c r="VZK54" s="284">
        <v>100000000</v>
      </c>
      <c r="VZL54" s="285" t="s">
        <v>150</v>
      </c>
      <c r="VZM54" s="286" t="s">
        <v>933</v>
      </c>
      <c r="VZN54" s="286" t="s">
        <v>969</v>
      </c>
      <c r="VZO54" s="285" t="s">
        <v>966</v>
      </c>
      <c r="VZP54" s="285" t="s">
        <v>988</v>
      </c>
      <c r="VZQ54" s="294" t="s">
        <v>982</v>
      </c>
      <c r="VZR54" s="294" t="s">
        <v>987</v>
      </c>
      <c r="VZS54" s="284">
        <v>100000000</v>
      </c>
      <c r="VZT54" s="285" t="s">
        <v>150</v>
      </c>
      <c r="VZU54" s="286" t="s">
        <v>933</v>
      </c>
      <c r="VZV54" s="286" t="s">
        <v>969</v>
      </c>
      <c r="VZW54" s="285" t="s">
        <v>966</v>
      </c>
      <c r="VZX54" s="285" t="s">
        <v>988</v>
      </c>
      <c r="VZY54" s="294" t="s">
        <v>982</v>
      </c>
      <c r="VZZ54" s="294" t="s">
        <v>987</v>
      </c>
      <c r="WAA54" s="284">
        <v>100000000</v>
      </c>
      <c r="WAB54" s="285" t="s">
        <v>150</v>
      </c>
      <c r="WAC54" s="286" t="s">
        <v>933</v>
      </c>
      <c r="WAD54" s="286" t="s">
        <v>969</v>
      </c>
      <c r="WAE54" s="285" t="s">
        <v>966</v>
      </c>
      <c r="WAF54" s="285" t="s">
        <v>988</v>
      </c>
      <c r="WAG54" s="294" t="s">
        <v>982</v>
      </c>
      <c r="WAH54" s="294" t="s">
        <v>987</v>
      </c>
      <c r="WAI54" s="284">
        <v>100000000</v>
      </c>
      <c r="WAJ54" s="285" t="s">
        <v>150</v>
      </c>
      <c r="WAK54" s="286" t="s">
        <v>933</v>
      </c>
      <c r="WAL54" s="286" t="s">
        <v>969</v>
      </c>
      <c r="WAM54" s="285" t="s">
        <v>966</v>
      </c>
      <c r="WAN54" s="285" t="s">
        <v>988</v>
      </c>
      <c r="WAO54" s="294" t="s">
        <v>982</v>
      </c>
      <c r="WAP54" s="294" t="s">
        <v>987</v>
      </c>
      <c r="WAQ54" s="284">
        <v>100000000</v>
      </c>
      <c r="WAR54" s="285" t="s">
        <v>150</v>
      </c>
      <c r="WAS54" s="286" t="s">
        <v>933</v>
      </c>
      <c r="WAT54" s="286" t="s">
        <v>969</v>
      </c>
      <c r="WAU54" s="285" t="s">
        <v>966</v>
      </c>
      <c r="WAV54" s="285" t="s">
        <v>988</v>
      </c>
      <c r="WAW54" s="294" t="s">
        <v>982</v>
      </c>
      <c r="WAX54" s="294" t="s">
        <v>987</v>
      </c>
      <c r="WAY54" s="284">
        <v>100000000</v>
      </c>
      <c r="WAZ54" s="285" t="s">
        <v>150</v>
      </c>
      <c r="WBA54" s="286" t="s">
        <v>933</v>
      </c>
      <c r="WBB54" s="286" t="s">
        <v>969</v>
      </c>
      <c r="WBC54" s="285" t="s">
        <v>966</v>
      </c>
      <c r="WBD54" s="285" t="s">
        <v>988</v>
      </c>
      <c r="WBE54" s="294" t="s">
        <v>982</v>
      </c>
      <c r="WBF54" s="294" t="s">
        <v>987</v>
      </c>
      <c r="WBG54" s="284">
        <v>100000000</v>
      </c>
      <c r="WBH54" s="285" t="s">
        <v>150</v>
      </c>
      <c r="WBI54" s="286" t="s">
        <v>933</v>
      </c>
      <c r="WBJ54" s="286" t="s">
        <v>969</v>
      </c>
      <c r="WBK54" s="285" t="s">
        <v>966</v>
      </c>
      <c r="WBL54" s="285" t="s">
        <v>988</v>
      </c>
      <c r="WBM54" s="294" t="s">
        <v>982</v>
      </c>
      <c r="WBN54" s="294" t="s">
        <v>987</v>
      </c>
      <c r="WBO54" s="284">
        <v>100000000</v>
      </c>
      <c r="WBP54" s="285" t="s">
        <v>150</v>
      </c>
      <c r="WBQ54" s="286" t="s">
        <v>933</v>
      </c>
      <c r="WBR54" s="286" t="s">
        <v>969</v>
      </c>
      <c r="WBS54" s="285" t="s">
        <v>966</v>
      </c>
      <c r="WBT54" s="285" t="s">
        <v>988</v>
      </c>
      <c r="WBU54" s="294" t="s">
        <v>982</v>
      </c>
      <c r="WBV54" s="294" t="s">
        <v>987</v>
      </c>
      <c r="WBW54" s="284">
        <v>100000000</v>
      </c>
      <c r="WBX54" s="285" t="s">
        <v>150</v>
      </c>
      <c r="WBY54" s="286" t="s">
        <v>933</v>
      </c>
      <c r="WBZ54" s="286" t="s">
        <v>969</v>
      </c>
      <c r="WCA54" s="285" t="s">
        <v>966</v>
      </c>
      <c r="WCB54" s="285" t="s">
        <v>988</v>
      </c>
      <c r="WCC54" s="294" t="s">
        <v>982</v>
      </c>
      <c r="WCD54" s="294" t="s">
        <v>987</v>
      </c>
      <c r="WCE54" s="284">
        <v>100000000</v>
      </c>
      <c r="WCF54" s="285" t="s">
        <v>150</v>
      </c>
      <c r="WCG54" s="286" t="s">
        <v>933</v>
      </c>
      <c r="WCH54" s="286" t="s">
        <v>969</v>
      </c>
      <c r="WCI54" s="285" t="s">
        <v>966</v>
      </c>
      <c r="WCJ54" s="285" t="s">
        <v>988</v>
      </c>
      <c r="WCK54" s="294" t="s">
        <v>982</v>
      </c>
      <c r="WCL54" s="294" t="s">
        <v>987</v>
      </c>
      <c r="WCM54" s="284">
        <v>100000000</v>
      </c>
      <c r="WCN54" s="285" t="s">
        <v>150</v>
      </c>
      <c r="WCO54" s="286" t="s">
        <v>933</v>
      </c>
      <c r="WCP54" s="286" t="s">
        <v>969</v>
      </c>
      <c r="WCQ54" s="285" t="s">
        <v>966</v>
      </c>
      <c r="WCR54" s="285" t="s">
        <v>988</v>
      </c>
      <c r="WCS54" s="294" t="s">
        <v>982</v>
      </c>
      <c r="WCT54" s="294" t="s">
        <v>987</v>
      </c>
      <c r="WCU54" s="284">
        <v>100000000</v>
      </c>
      <c r="WCV54" s="285" t="s">
        <v>150</v>
      </c>
      <c r="WCW54" s="286" t="s">
        <v>933</v>
      </c>
      <c r="WCX54" s="286" t="s">
        <v>969</v>
      </c>
      <c r="WCY54" s="285" t="s">
        <v>966</v>
      </c>
      <c r="WCZ54" s="285" t="s">
        <v>988</v>
      </c>
      <c r="WDA54" s="294" t="s">
        <v>982</v>
      </c>
      <c r="WDB54" s="294" t="s">
        <v>987</v>
      </c>
      <c r="WDC54" s="284">
        <v>100000000</v>
      </c>
      <c r="WDD54" s="285" t="s">
        <v>150</v>
      </c>
      <c r="WDE54" s="286" t="s">
        <v>933</v>
      </c>
      <c r="WDF54" s="286" t="s">
        <v>969</v>
      </c>
      <c r="WDG54" s="285" t="s">
        <v>966</v>
      </c>
      <c r="WDH54" s="285" t="s">
        <v>988</v>
      </c>
      <c r="WDI54" s="294" t="s">
        <v>982</v>
      </c>
      <c r="WDJ54" s="294" t="s">
        <v>987</v>
      </c>
      <c r="WDK54" s="284">
        <v>100000000</v>
      </c>
      <c r="WDL54" s="285" t="s">
        <v>150</v>
      </c>
      <c r="WDM54" s="286" t="s">
        <v>933</v>
      </c>
      <c r="WDN54" s="286" t="s">
        <v>969</v>
      </c>
      <c r="WDO54" s="285" t="s">
        <v>966</v>
      </c>
      <c r="WDP54" s="285" t="s">
        <v>988</v>
      </c>
      <c r="WDQ54" s="294" t="s">
        <v>982</v>
      </c>
      <c r="WDR54" s="294" t="s">
        <v>987</v>
      </c>
      <c r="WDS54" s="284">
        <v>100000000</v>
      </c>
      <c r="WDT54" s="285" t="s">
        <v>150</v>
      </c>
      <c r="WDU54" s="286" t="s">
        <v>933</v>
      </c>
      <c r="WDV54" s="286" t="s">
        <v>969</v>
      </c>
      <c r="WDW54" s="285" t="s">
        <v>966</v>
      </c>
      <c r="WDX54" s="285" t="s">
        <v>988</v>
      </c>
      <c r="WDY54" s="294" t="s">
        <v>982</v>
      </c>
      <c r="WDZ54" s="294" t="s">
        <v>987</v>
      </c>
      <c r="WEA54" s="284">
        <v>100000000</v>
      </c>
      <c r="WEB54" s="285" t="s">
        <v>150</v>
      </c>
      <c r="WEC54" s="286" t="s">
        <v>933</v>
      </c>
      <c r="WED54" s="286" t="s">
        <v>969</v>
      </c>
      <c r="WEE54" s="285" t="s">
        <v>966</v>
      </c>
      <c r="WEF54" s="285" t="s">
        <v>988</v>
      </c>
      <c r="WEG54" s="294" t="s">
        <v>982</v>
      </c>
      <c r="WEH54" s="294" t="s">
        <v>987</v>
      </c>
      <c r="WEI54" s="284">
        <v>100000000</v>
      </c>
      <c r="WEJ54" s="285" t="s">
        <v>150</v>
      </c>
      <c r="WEK54" s="286" t="s">
        <v>933</v>
      </c>
      <c r="WEL54" s="286" t="s">
        <v>969</v>
      </c>
      <c r="WEM54" s="285" t="s">
        <v>966</v>
      </c>
      <c r="WEN54" s="285" t="s">
        <v>988</v>
      </c>
      <c r="WEO54" s="294" t="s">
        <v>982</v>
      </c>
      <c r="WEP54" s="294" t="s">
        <v>987</v>
      </c>
      <c r="WEQ54" s="284">
        <v>100000000</v>
      </c>
      <c r="WER54" s="285" t="s">
        <v>150</v>
      </c>
      <c r="WES54" s="286" t="s">
        <v>933</v>
      </c>
      <c r="WET54" s="286" t="s">
        <v>969</v>
      </c>
      <c r="WEU54" s="285" t="s">
        <v>966</v>
      </c>
      <c r="WEV54" s="285" t="s">
        <v>988</v>
      </c>
      <c r="WEW54" s="294" t="s">
        <v>982</v>
      </c>
      <c r="WEX54" s="294" t="s">
        <v>987</v>
      </c>
      <c r="WEY54" s="284">
        <v>100000000</v>
      </c>
      <c r="WEZ54" s="285" t="s">
        <v>150</v>
      </c>
      <c r="WFA54" s="286" t="s">
        <v>933</v>
      </c>
      <c r="WFB54" s="286" t="s">
        <v>969</v>
      </c>
      <c r="WFC54" s="285" t="s">
        <v>966</v>
      </c>
      <c r="WFD54" s="285" t="s">
        <v>988</v>
      </c>
      <c r="WFE54" s="294" t="s">
        <v>982</v>
      </c>
      <c r="WFF54" s="294" t="s">
        <v>987</v>
      </c>
      <c r="WFG54" s="284">
        <v>100000000</v>
      </c>
      <c r="WFH54" s="285" t="s">
        <v>150</v>
      </c>
      <c r="WFI54" s="286" t="s">
        <v>933</v>
      </c>
      <c r="WFJ54" s="286" t="s">
        <v>969</v>
      </c>
      <c r="WFK54" s="285" t="s">
        <v>966</v>
      </c>
      <c r="WFL54" s="285" t="s">
        <v>988</v>
      </c>
      <c r="WFM54" s="294" t="s">
        <v>982</v>
      </c>
      <c r="WFN54" s="294" t="s">
        <v>987</v>
      </c>
      <c r="WFO54" s="284">
        <v>100000000</v>
      </c>
      <c r="WFP54" s="285" t="s">
        <v>150</v>
      </c>
      <c r="WFQ54" s="286" t="s">
        <v>933</v>
      </c>
      <c r="WFR54" s="286" t="s">
        <v>969</v>
      </c>
      <c r="WFS54" s="285" t="s">
        <v>966</v>
      </c>
      <c r="WFT54" s="285" t="s">
        <v>988</v>
      </c>
      <c r="WFU54" s="294" t="s">
        <v>982</v>
      </c>
      <c r="WFV54" s="294" t="s">
        <v>987</v>
      </c>
      <c r="WFW54" s="284">
        <v>100000000</v>
      </c>
      <c r="WFX54" s="285" t="s">
        <v>150</v>
      </c>
      <c r="WFY54" s="286" t="s">
        <v>933</v>
      </c>
      <c r="WFZ54" s="286" t="s">
        <v>969</v>
      </c>
      <c r="WGA54" s="285" t="s">
        <v>966</v>
      </c>
      <c r="WGB54" s="285" t="s">
        <v>988</v>
      </c>
      <c r="WGC54" s="294" t="s">
        <v>982</v>
      </c>
      <c r="WGD54" s="294" t="s">
        <v>987</v>
      </c>
      <c r="WGE54" s="284">
        <v>100000000</v>
      </c>
      <c r="WGF54" s="285" t="s">
        <v>150</v>
      </c>
      <c r="WGG54" s="286" t="s">
        <v>933</v>
      </c>
      <c r="WGH54" s="286" t="s">
        <v>969</v>
      </c>
      <c r="WGI54" s="285" t="s">
        <v>966</v>
      </c>
      <c r="WGJ54" s="285" t="s">
        <v>988</v>
      </c>
      <c r="WGK54" s="294" t="s">
        <v>982</v>
      </c>
      <c r="WGL54" s="294" t="s">
        <v>987</v>
      </c>
      <c r="WGM54" s="284">
        <v>100000000</v>
      </c>
      <c r="WGN54" s="285" t="s">
        <v>150</v>
      </c>
      <c r="WGO54" s="286" t="s">
        <v>933</v>
      </c>
      <c r="WGP54" s="286" t="s">
        <v>969</v>
      </c>
      <c r="WGQ54" s="285" t="s">
        <v>966</v>
      </c>
      <c r="WGR54" s="285" t="s">
        <v>988</v>
      </c>
      <c r="WGS54" s="294" t="s">
        <v>982</v>
      </c>
      <c r="WGT54" s="294" t="s">
        <v>987</v>
      </c>
      <c r="WGU54" s="284">
        <v>100000000</v>
      </c>
      <c r="WGV54" s="285" t="s">
        <v>150</v>
      </c>
      <c r="WGW54" s="286" t="s">
        <v>933</v>
      </c>
      <c r="WGX54" s="286" t="s">
        <v>969</v>
      </c>
      <c r="WGY54" s="285" t="s">
        <v>966</v>
      </c>
      <c r="WGZ54" s="285" t="s">
        <v>988</v>
      </c>
      <c r="WHA54" s="294" t="s">
        <v>982</v>
      </c>
      <c r="WHB54" s="294" t="s">
        <v>987</v>
      </c>
      <c r="WHC54" s="284">
        <v>100000000</v>
      </c>
      <c r="WHD54" s="285" t="s">
        <v>150</v>
      </c>
      <c r="WHE54" s="286" t="s">
        <v>933</v>
      </c>
      <c r="WHF54" s="286" t="s">
        <v>969</v>
      </c>
      <c r="WHG54" s="285" t="s">
        <v>966</v>
      </c>
      <c r="WHH54" s="285" t="s">
        <v>988</v>
      </c>
      <c r="WHI54" s="294" t="s">
        <v>982</v>
      </c>
      <c r="WHJ54" s="294" t="s">
        <v>987</v>
      </c>
      <c r="WHK54" s="284">
        <v>100000000</v>
      </c>
      <c r="WHL54" s="285" t="s">
        <v>150</v>
      </c>
      <c r="WHM54" s="286" t="s">
        <v>933</v>
      </c>
      <c r="WHN54" s="286" t="s">
        <v>969</v>
      </c>
      <c r="WHO54" s="285" t="s">
        <v>966</v>
      </c>
      <c r="WHP54" s="285" t="s">
        <v>988</v>
      </c>
      <c r="WHQ54" s="294" t="s">
        <v>982</v>
      </c>
      <c r="WHR54" s="294" t="s">
        <v>987</v>
      </c>
      <c r="WHS54" s="284">
        <v>100000000</v>
      </c>
      <c r="WHT54" s="285" t="s">
        <v>150</v>
      </c>
      <c r="WHU54" s="286" t="s">
        <v>933</v>
      </c>
      <c r="WHV54" s="286" t="s">
        <v>969</v>
      </c>
      <c r="WHW54" s="285" t="s">
        <v>966</v>
      </c>
      <c r="WHX54" s="285" t="s">
        <v>988</v>
      </c>
      <c r="WHY54" s="294" t="s">
        <v>982</v>
      </c>
      <c r="WHZ54" s="294" t="s">
        <v>987</v>
      </c>
      <c r="WIA54" s="284">
        <v>100000000</v>
      </c>
      <c r="WIB54" s="285" t="s">
        <v>150</v>
      </c>
      <c r="WIC54" s="286" t="s">
        <v>933</v>
      </c>
      <c r="WID54" s="286" t="s">
        <v>969</v>
      </c>
      <c r="WIE54" s="285" t="s">
        <v>966</v>
      </c>
      <c r="WIF54" s="285" t="s">
        <v>988</v>
      </c>
      <c r="WIG54" s="294" t="s">
        <v>982</v>
      </c>
      <c r="WIH54" s="294" t="s">
        <v>987</v>
      </c>
      <c r="WII54" s="284">
        <v>100000000</v>
      </c>
      <c r="WIJ54" s="285" t="s">
        <v>150</v>
      </c>
      <c r="WIK54" s="286" t="s">
        <v>933</v>
      </c>
      <c r="WIL54" s="286" t="s">
        <v>969</v>
      </c>
      <c r="WIM54" s="285" t="s">
        <v>966</v>
      </c>
      <c r="WIN54" s="285" t="s">
        <v>988</v>
      </c>
      <c r="WIO54" s="294" t="s">
        <v>982</v>
      </c>
      <c r="WIP54" s="294" t="s">
        <v>987</v>
      </c>
      <c r="WIQ54" s="284">
        <v>100000000</v>
      </c>
      <c r="WIR54" s="285" t="s">
        <v>150</v>
      </c>
      <c r="WIS54" s="286" t="s">
        <v>933</v>
      </c>
      <c r="WIT54" s="286" t="s">
        <v>969</v>
      </c>
      <c r="WIU54" s="285" t="s">
        <v>966</v>
      </c>
      <c r="WIV54" s="285" t="s">
        <v>988</v>
      </c>
      <c r="WIW54" s="294" t="s">
        <v>982</v>
      </c>
      <c r="WIX54" s="294" t="s">
        <v>987</v>
      </c>
      <c r="WIY54" s="284">
        <v>100000000</v>
      </c>
      <c r="WIZ54" s="285" t="s">
        <v>150</v>
      </c>
      <c r="WJA54" s="286" t="s">
        <v>933</v>
      </c>
      <c r="WJB54" s="286" t="s">
        <v>969</v>
      </c>
      <c r="WJC54" s="285" t="s">
        <v>966</v>
      </c>
      <c r="WJD54" s="285" t="s">
        <v>988</v>
      </c>
      <c r="WJE54" s="294" t="s">
        <v>982</v>
      </c>
      <c r="WJF54" s="294" t="s">
        <v>987</v>
      </c>
      <c r="WJG54" s="284">
        <v>100000000</v>
      </c>
      <c r="WJH54" s="285" t="s">
        <v>150</v>
      </c>
      <c r="WJI54" s="286" t="s">
        <v>933</v>
      </c>
      <c r="WJJ54" s="286" t="s">
        <v>969</v>
      </c>
      <c r="WJK54" s="285" t="s">
        <v>966</v>
      </c>
      <c r="WJL54" s="285" t="s">
        <v>988</v>
      </c>
      <c r="WJM54" s="294" t="s">
        <v>982</v>
      </c>
      <c r="WJN54" s="294" t="s">
        <v>987</v>
      </c>
      <c r="WJO54" s="284">
        <v>100000000</v>
      </c>
      <c r="WJP54" s="285" t="s">
        <v>150</v>
      </c>
      <c r="WJQ54" s="286" t="s">
        <v>933</v>
      </c>
      <c r="WJR54" s="286" t="s">
        <v>969</v>
      </c>
      <c r="WJS54" s="285" t="s">
        <v>966</v>
      </c>
      <c r="WJT54" s="285" t="s">
        <v>988</v>
      </c>
      <c r="WJU54" s="294" t="s">
        <v>982</v>
      </c>
      <c r="WJV54" s="294" t="s">
        <v>987</v>
      </c>
      <c r="WJW54" s="284">
        <v>100000000</v>
      </c>
      <c r="WJX54" s="285" t="s">
        <v>150</v>
      </c>
      <c r="WJY54" s="286" t="s">
        <v>933</v>
      </c>
      <c r="WJZ54" s="286" t="s">
        <v>969</v>
      </c>
      <c r="WKA54" s="285" t="s">
        <v>966</v>
      </c>
      <c r="WKB54" s="285" t="s">
        <v>988</v>
      </c>
      <c r="WKC54" s="294" t="s">
        <v>982</v>
      </c>
      <c r="WKD54" s="294" t="s">
        <v>987</v>
      </c>
      <c r="WKE54" s="284">
        <v>100000000</v>
      </c>
      <c r="WKF54" s="285" t="s">
        <v>150</v>
      </c>
      <c r="WKG54" s="286" t="s">
        <v>933</v>
      </c>
      <c r="WKH54" s="286" t="s">
        <v>969</v>
      </c>
      <c r="WKI54" s="285" t="s">
        <v>966</v>
      </c>
      <c r="WKJ54" s="285" t="s">
        <v>988</v>
      </c>
      <c r="WKK54" s="294" t="s">
        <v>982</v>
      </c>
      <c r="WKL54" s="294" t="s">
        <v>987</v>
      </c>
      <c r="WKM54" s="284">
        <v>100000000</v>
      </c>
      <c r="WKN54" s="285" t="s">
        <v>150</v>
      </c>
      <c r="WKO54" s="286" t="s">
        <v>933</v>
      </c>
      <c r="WKP54" s="286" t="s">
        <v>969</v>
      </c>
      <c r="WKQ54" s="285" t="s">
        <v>966</v>
      </c>
      <c r="WKR54" s="285" t="s">
        <v>988</v>
      </c>
      <c r="WKS54" s="294" t="s">
        <v>982</v>
      </c>
      <c r="WKT54" s="294" t="s">
        <v>987</v>
      </c>
      <c r="WKU54" s="284">
        <v>100000000</v>
      </c>
      <c r="WKV54" s="285" t="s">
        <v>150</v>
      </c>
      <c r="WKW54" s="286" t="s">
        <v>933</v>
      </c>
      <c r="WKX54" s="286" t="s">
        <v>969</v>
      </c>
      <c r="WKY54" s="285" t="s">
        <v>966</v>
      </c>
      <c r="WKZ54" s="285" t="s">
        <v>988</v>
      </c>
      <c r="WLA54" s="294" t="s">
        <v>982</v>
      </c>
      <c r="WLB54" s="294" t="s">
        <v>987</v>
      </c>
      <c r="WLC54" s="284">
        <v>100000000</v>
      </c>
      <c r="WLD54" s="285" t="s">
        <v>150</v>
      </c>
      <c r="WLE54" s="286" t="s">
        <v>933</v>
      </c>
      <c r="WLF54" s="286" t="s">
        <v>969</v>
      </c>
      <c r="WLG54" s="285" t="s">
        <v>966</v>
      </c>
      <c r="WLH54" s="285" t="s">
        <v>988</v>
      </c>
      <c r="WLI54" s="294" t="s">
        <v>982</v>
      </c>
      <c r="WLJ54" s="294" t="s">
        <v>987</v>
      </c>
      <c r="WLK54" s="284">
        <v>100000000</v>
      </c>
      <c r="WLL54" s="285" t="s">
        <v>150</v>
      </c>
      <c r="WLM54" s="286" t="s">
        <v>933</v>
      </c>
      <c r="WLN54" s="286" t="s">
        <v>969</v>
      </c>
      <c r="WLO54" s="285" t="s">
        <v>966</v>
      </c>
      <c r="WLP54" s="285" t="s">
        <v>988</v>
      </c>
      <c r="WLQ54" s="294" t="s">
        <v>982</v>
      </c>
      <c r="WLR54" s="294" t="s">
        <v>987</v>
      </c>
      <c r="WLS54" s="284">
        <v>100000000</v>
      </c>
      <c r="WLT54" s="285" t="s">
        <v>150</v>
      </c>
      <c r="WLU54" s="286" t="s">
        <v>933</v>
      </c>
      <c r="WLV54" s="286" t="s">
        <v>969</v>
      </c>
      <c r="WLW54" s="285" t="s">
        <v>966</v>
      </c>
      <c r="WLX54" s="285" t="s">
        <v>988</v>
      </c>
      <c r="WLY54" s="294" t="s">
        <v>982</v>
      </c>
      <c r="WLZ54" s="294" t="s">
        <v>987</v>
      </c>
      <c r="WMA54" s="284">
        <v>100000000</v>
      </c>
      <c r="WMB54" s="285" t="s">
        <v>150</v>
      </c>
      <c r="WMC54" s="286" t="s">
        <v>933</v>
      </c>
      <c r="WMD54" s="286" t="s">
        <v>969</v>
      </c>
      <c r="WME54" s="285" t="s">
        <v>966</v>
      </c>
      <c r="WMF54" s="285" t="s">
        <v>988</v>
      </c>
      <c r="WMG54" s="294" t="s">
        <v>982</v>
      </c>
      <c r="WMH54" s="294" t="s">
        <v>987</v>
      </c>
      <c r="WMI54" s="284">
        <v>100000000</v>
      </c>
      <c r="WMJ54" s="285" t="s">
        <v>150</v>
      </c>
      <c r="WMK54" s="286" t="s">
        <v>933</v>
      </c>
      <c r="WML54" s="286" t="s">
        <v>969</v>
      </c>
      <c r="WMM54" s="285" t="s">
        <v>966</v>
      </c>
      <c r="WMN54" s="285" t="s">
        <v>988</v>
      </c>
      <c r="WMO54" s="294" t="s">
        <v>982</v>
      </c>
      <c r="WMP54" s="294" t="s">
        <v>987</v>
      </c>
      <c r="WMQ54" s="284">
        <v>100000000</v>
      </c>
      <c r="WMR54" s="285" t="s">
        <v>150</v>
      </c>
      <c r="WMS54" s="286" t="s">
        <v>933</v>
      </c>
      <c r="WMT54" s="286" t="s">
        <v>969</v>
      </c>
      <c r="WMU54" s="285" t="s">
        <v>966</v>
      </c>
      <c r="WMV54" s="285" t="s">
        <v>988</v>
      </c>
      <c r="WMW54" s="294" t="s">
        <v>982</v>
      </c>
      <c r="WMX54" s="294" t="s">
        <v>987</v>
      </c>
      <c r="WMY54" s="284">
        <v>100000000</v>
      </c>
      <c r="WMZ54" s="285" t="s">
        <v>150</v>
      </c>
      <c r="WNA54" s="286" t="s">
        <v>933</v>
      </c>
      <c r="WNB54" s="286" t="s">
        <v>969</v>
      </c>
      <c r="WNC54" s="285" t="s">
        <v>966</v>
      </c>
      <c r="WND54" s="285" t="s">
        <v>988</v>
      </c>
      <c r="WNE54" s="294" t="s">
        <v>982</v>
      </c>
      <c r="WNF54" s="294" t="s">
        <v>987</v>
      </c>
      <c r="WNG54" s="284">
        <v>100000000</v>
      </c>
      <c r="WNH54" s="285" t="s">
        <v>150</v>
      </c>
      <c r="WNI54" s="286" t="s">
        <v>933</v>
      </c>
      <c r="WNJ54" s="286" t="s">
        <v>969</v>
      </c>
      <c r="WNK54" s="285" t="s">
        <v>966</v>
      </c>
      <c r="WNL54" s="285" t="s">
        <v>988</v>
      </c>
      <c r="WNM54" s="294" t="s">
        <v>982</v>
      </c>
      <c r="WNN54" s="294" t="s">
        <v>987</v>
      </c>
      <c r="WNO54" s="284">
        <v>100000000</v>
      </c>
      <c r="WNP54" s="285" t="s">
        <v>150</v>
      </c>
      <c r="WNQ54" s="286" t="s">
        <v>933</v>
      </c>
      <c r="WNR54" s="286" t="s">
        <v>969</v>
      </c>
      <c r="WNS54" s="285" t="s">
        <v>966</v>
      </c>
      <c r="WNT54" s="285" t="s">
        <v>988</v>
      </c>
      <c r="WNU54" s="294" t="s">
        <v>982</v>
      </c>
      <c r="WNV54" s="294" t="s">
        <v>987</v>
      </c>
      <c r="WNW54" s="284">
        <v>100000000</v>
      </c>
      <c r="WNX54" s="285" t="s">
        <v>150</v>
      </c>
      <c r="WNY54" s="286" t="s">
        <v>933</v>
      </c>
      <c r="WNZ54" s="286" t="s">
        <v>969</v>
      </c>
      <c r="WOA54" s="285" t="s">
        <v>966</v>
      </c>
      <c r="WOB54" s="285" t="s">
        <v>988</v>
      </c>
      <c r="WOC54" s="294" t="s">
        <v>982</v>
      </c>
      <c r="WOD54" s="294" t="s">
        <v>987</v>
      </c>
      <c r="WOE54" s="284">
        <v>100000000</v>
      </c>
      <c r="WOF54" s="285" t="s">
        <v>150</v>
      </c>
      <c r="WOG54" s="286" t="s">
        <v>933</v>
      </c>
      <c r="WOH54" s="286" t="s">
        <v>969</v>
      </c>
      <c r="WOI54" s="285" t="s">
        <v>966</v>
      </c>
      <c r="WOJ54" s="285" t="s">
        <v>988</v>
      </c>
      <c r="WOK54" s="294" t="s">
        <v>982</v>
      </c>
      <c r="WOL54" s="294" t="s">
        <v>987</v>
      </c>
      <c r="WOM54" s="284">
        <v>100000000</v>
      </c>
      <c r="WON54" s="285" t="s">
        <v>150</v>
      </c>
      <c r="WOO54" s="286" t="s">
        <v>933</v>
      </c>
      <c r="WOP54" s="286" t="s">
        <v>969</v>
      </c>
      <c r="WOQ54" s="285" t="s">
        <v>966</v>
      </c>
      <c r="WOR54" s="285" t="s">
        <v>988</v>
      </c>
      <c r="WOS54" s="294" t="s">
        <v>982</v>
      </c>
      <c r="WOT54" s="294" t="s">
        <v>987</v>
      </c>
      <c r="WOU54" s="284">
        <v>100000000</v>
      </c>
      <c r="WOV54" s="285" t="s">
        <v>150</v>
      </c>
      <c r="WOW54" s="286" t="s">
        <v>933</v>
      </c>
      <c r="WOX54" s="286" t="s">
        <v>969</v>
      </c>
      <c r="WOY54" s="285" t="s">
        <v>966</v>
      </c>
      <c r="WOZ54" s="285" t="s">
        <v>988</v>
      </c>
      <c r="WPA54" s="294" t="s">
        <v>982</v>
      </c>
      <c r="WPB54" s="294" t="s">
        <v>987</v>
      </c>
      <c r="WPC54" s="284">
        <v>100000000</v>
      </c>
      <c r="WPD54" s="285" t="s">
        <v>150</v>
      </c>
      <c r="WPE54" s="286" t="s">
        <v>933</v>
      </c>
      <c r="WPF54" s="286" t="s">
        <v>969</v>
      </c>
      <c r="WPG54" s="285" t="s">
        <v>966</v>
      </c>
      <c r="WPH54" s="285" t="s">
        <v>988</v>
      </c>
      <c r="WPI54" s="294" t="s">
        <v>982</v>
      </c>
      <c r="WPJ54" s="294" t="s">
        <v>987</v>
      </c>
      <c r="WPK54" s="284">
        <v>100000000</v>
      </c>
      <c r="WPL54" s="285" t="s">
        <v>150</v>
      </c>
      <c r="WPM54" s="286" t="s">
        <v>933</v>
      </c>
      <c r="WPN54" s="286" t="s">
        <v>969</v>
      </c>
      <c r="WPO54" s="285" t="s">
        <v>966</v>
      </c>
      <c r="WPP54" s="285" t="s">
        <v>988</v>
      </c>
      <c r="WPQ54" s="294" t="s">
        <v>982</v>
      </c>
      <c r="WPR54" s="294" t="s">
        <v>987</v>
      </c>
      <c r="WPS54" s="284">
        <v>100000000</v>
      </c>
      <c r="WPT54" s="285" t="s">
        <v>150</v>
      </c>
      <c r="WPU54" s="286" t="s">
        <v>933</v>
      </c>
      <c r="WPV54" s="286" t="s">
        <v>969</v>
      </c>
      <c r="WPW54" s="285" t="s">
        <v>966</v>
      </c>
      <c r="WPX54" s="285" t="s">
        <v>988</v>
      </c>
      <c r="WPY54" s="294" t="s">
        <v>982</v>
      </c>
      <c r="WPZ54" s="294" t="s">
        <v>987</v>
      </c>
      <c r="WQA54" s="284">
        <v>100000000</v>
      </c>
      <c r="WQB54" s="285" t="s">
        <v>150</v>
      </c>
      <c r="WQC54" s="286" t="s">
        <v>933</v>
      </c>
      <c r="WQD54" s="286" t="s">
        <v>969</v>
      </c>
      <c r="WQE54" s="285" t="s">
        <v>966</v>
      </c>
      <c r="WQF54" s="285" t="s">
        <v>988</v>
      </c>
      <c r="WQG54" s="294" t="s">
        <v>982</v>
      </c>
      <c r="WQH54" s="294" t="s">
        <v>987</v>
      </c>
      <c r="WQI54" s="284">
        <v>100000000</v>
      </c>
      <c r="WQJ54" s="285" t="s">
        <v>150</v>
      </c>
      <c r="WQK54" s="286" t="s">
        <v>933</v>
      </c>
      <c r="WQL54" s="286" t="s">
        <v>969</v>
      </c>
      <c r="WQM54" s="285" t="s">
        <v>966</v>
      </c>
      <c r="WQN54" s="285" t="s">
        <v>988</v>
      </c>
      <c r="WQO54" s="294" t="s">
        <v>982</v>
      </c>
      <c r="WQP54" s="294" t="s">
        <v>987</v>
      </c>
      <c r="WQQ54" s="284">
        <v>100000000</v>
      </c>
      <c r="WQR54" s="285" t="s">
        <v>150</v>
      </c>
      <c r="WQS54" s="286" t="s">
        <v>933</v>
      </c>
      <c r="WQT54" s="286" t="s">
        <v>969</v>
      </c>
      <c r="WQU54" s="285" t="s">
        <v>966</v>
      </c>
      <c r="WQV54" s="285" t="s">
        <v>988</v>
      </c>
      <c r="WQW54" s="294" t="s">
        <v>982</v>
      </c>
      <c r="WQX54" s="294" t="s">
        <v>987</v>
      </c>
      <c r="WQY54" s="284">
        <v>100000000</v>
      </c>
      <c r="WQZ54" s="285" t="s">
        <v>150</v>
      </c>
      <c r="WRA54" s="286" t="s">
        <v>933</v>
      </c>
      <c r="WRB54" s="286" t="s">
        <v>969</v>
      </c>
      <c r="WRC54" s="285" t="s">
        <v>966</v>
      </c>
      <c r="WRD54" s="285" t="s">
        <v>988</v>
      </c>
      <c r="WRE54" s="294" t="s">
        <v>982</v>
      </c>
      <c r="WRF54" s="294" t="s">
        <v>987</v>
      </c>
      <c r="WRG54" s="284">
        <v>100000000</v>
      </c>
      <c r="WRH54" s="285" t="s">
        <v>150</v>
      </c>
      <c r="WRI54" s="286" t="s">
        <v>933</v>
      </c>
      <c r="WRJ54" s="286" t="s">
        <v>969</v>
      </c>
      <c r="WRK54" s="285" t="s">
        <v>966</v>
      </c>
      <c r="WRL54" s="285" t="s">
        <v>988</v>
      </c>
      <c r="WRM54" s="294" t="s">
        <v>982</v>
      </c>
      <c r="WRN54" s="294" t="s">
        <v>987</v>
      </c>
      <c r="WRO54" s="284">
        <v>100000000</v>
      </c>
      <c r="WRP54" s="285" t="s">
        <v>150</v>
      </c>
      <c r="WRQ54" s="286" t="s">
        <v>933</v>
      </c>
      <c r="WRR54" s="286" t="s">
        <v>969</v>
      </c>
      <c r="WRS54" s="285" t="s">
        <v>966</v>
      </c>
      <c r="WRT54" s="285" t="s">
        <v>988</v>
      </c>
      <c r="WRU54" s="294" t="s">
        <v>982</v>
      </c>
      <c r="WRV54" s="294" t="s">
        <v>987</v>
      </c>
      <c r="WRW54" s="284">
        <v>100000000</v>
      </c>
      <c r="WRX54" s="285" t="s">
        <v>150</v>
      </c>
      <c r="WRY54" s="286" t="s">
        <v>933</v>
      </c>
      <c r="WRZ54" s="286" t="s">
        <v>969</v>
      </c>
      <c r="WSA54" s="285" t="s">
        <v>966</v>
      </c>
      <c r="WSB54" s="285" t="s">
        <v>988</v>
      </c>
      <c r="WSC54" s="294" t="s">
        <v>982</v>
      </c>
      <c r="WSD54" s="294" t="s">
        <v>987</v>
      </c>
      <c r="WSE54" s="284">
        <v>100000000</v>
      </c>
      <c r="WSF54" s="285" t="s">
        <v>150</v>
      </c>
      <c r="WSG54" s="286" t="s">
        <v>933</v>
      </c>
      <c r="WSH54" s="286" t="s">
        <v>969</v>
      </c>
      <c r="WSI54" s="285" t="s">
        <v>966</v>
      </c>
      <c r="WSJ54" s="285" t="s">
        <v>988</v>
      </c>
      <c r="WSK54" s="294" t="s">
        <v>982</v>
      </c>
      <c r="WSL54" s="294" t="s">
        <v>987</v>
      </c>
      <c r="WSM54" s="284">
        <v>100000000</v>
      </c>
      <c r="WSN54" s="285" t="s">
        <v>150</v>
      </c>
      <c r="WSO54" s="286" t="s">
        <v>933</v>
      </c>
      <c r="WSP54" s="286" t="s">
        <v>969</v>
      </c>
      <c r="WSQ54" s="285" t="s">
        <v>966</v>
      </c>
      <c r="WSR54" s="285" t="s">
        <v>988</v>
      </c>
      <c r="WSS54" s="294" t="s">
        <v>982</v>
      </c>
      <c r="WST54" s="294" t="s">
        <v>987</v>
      </c>
      <c r="WSU54" s="284">
        <v>100000000</v>
      </c>
      <c r="WSV54" s="285" t="s">
        <v>150</v>
      </c>
      <c r="WSW54" s="286" t="s">
        <v>933</v>
      </c>
      <c r="WSX54" s="286" t="s">
        <v>969</v>
      </c>
      <c r="WSY54" s="285" t="s">
        <v>966</v>
      </c>
      <c r="WSZ54" s="285" t="s">
        <v>988</v>
      </c>
      <c r="WTA54" s="294" t="s">
        <v>982</v>
      </c>
      <c r="WTB54" s="294" t="s">
        <v>987</v>
      </c>
      <c r="WTC54" s="284">
        <v>100000000</v>
      </c>
      <c r="WTD54" s="285" t="s">
        <v>150</v>
      </c>
      <c r="WTE54" s="286" t="s">
        <v>933</v>
      </c>
      <c r="WTF54" s="286" t="s">
        <v>969</v>
      </c>
      <c r="WTG54" s="285" t="s">
        <v>966</v>
      </c>
      <c r="WTH54" s="285" t="s">
        <v>988</v>
      </c>
      <c r="WTI54" s="294" t="s">
        <v>982</v>
      </c>
      <c r="WTJ54" s="294" t="s">
        <v>987</v>
      </c>
      <c r="WTK54" s="284">
        <v>100000000</v>
      </c>
      <c r="WTL54" s="285" t="s">
        <v>150</v>
      </c>
      <c r="WTM54" s="286" t="s">
        <v>933</v>
      </c>
      <c r="WTN54" s="286" t="s">
        <v>969</v>
      </c>
      <c r="WTO54" s="285" t="s">
        <v>966</v>
      </c>
      <c r="WTP54" s="285" t="s">
        <v>988</v>
      </c>
      <c r="WTQ54" s="294" t="s">
        <v>982</v>
      </c>
      <c r="WTR54" s="294" t="s">
        <v>987</v>
      </c>
      <c r="WTS54" s="284">
        <v>100000000</v>
      </c>
      <c r="WTT54" s="285" t="s">
        <v>150</v>
      </c>
      <c r="WTU54" s="286" t="s">
        <v>933</v>
      </c>
      <c r="WTV54" s="286" t="s">
        <v>969</v>
      </c>
      <c r="WTW54" s="285" t="s">
        <v>966</v>
      </c>
      <c r="WTX54" s="285" t="s">
        <v>988</v>
      </c>
      <c r="WTY54" s="294" t="s">
        <v>982</v>
      </c>
      <c r="WTZ54" s="294" t="s">
        <v>987</v>
      </c>
      <c r="WUA54" s="284">
        <v>100000000</v>
      </c>
      <c r="WUB54" s="285" t="s">
        <v>150</v>
      </c>
      <c r="WUC54" s="286" t="s">
        <v>933</v>
      </c>
      <c r="WUD54" s="286" t="s">
        <v>969</v>
      </c>
      <c r="WUE54" s="285" t="s">
        <v>966</v>
      </c>
      <c r="WUF54" s="285" t="s">
        <v>988</v>
      </c>
      <c r="WUG54" s="294" t="s">
        <v>982</v>
      </c>
      <c r="WUH54" s="294" t="s">
        <v>987</v>
      </c>
      <c r="WUI54" s="284">
        <v>100000000</v>
      </c>
      <c r="WUJ54" s="285" t="s">
        <v>150</v>
      </c>
      <c r="WUK54" s="286" t="s">
        <v>933</v>
      </c>
      <c r="WUL54" s="286" t="s">
        <v>969</v>
      </c>
      <c r="WUM54" s="285" t="s">
        <v>966</v>
      </c>
      <c r="WUN54" s="285" t="s">
        <v>988</v>
      </c>
      <c r="WUO54" s="294" t="s">
        <v>982</v>
      </c>
      <c r="WUP54" s="294" t="s">
        <v>987</v>
      </c>
      <c r="WUQ54" s="284">
        <v>100000000</v>
      </c>
      <c r="WUR54" s="285" t="s">
        <v>150</v>
      </c>
      <c r="WUS54" s="286" t="s">
        <v>933</v>
      </c>
      <c r="WUT54" s="286" t="s">
        <v>969</v>
      </c>
      <c r="WUU54" s="285" t="s">
        <v>966</v>
      </c>
      <c r="WUV54" s="285" t="s">
        <v>988</v>
      </c>
      <c r="WUW54" s="294" t="s">
        <v>982</v>
      </c>
      <c r="WUX54" s="294" t="s">
        <v>987</v>
      </c>
      <c r="WUY54" s="284">
        <v>100000000</v>
      </c>
      <c r="WUZ54" s="285" t="s">
        <v>150</v>
      </c>
      <c r="WVA54" s="286" t="s">
        <v>933</v>
      </c>
      <c r="WVB54" s="286" t="s">
        <v>969</v>
      </c>
      <c r="WVC54" s="285" t="s">
        <v>966</v>
      </c>
      <c r="WVD54" s="285" t="s">
        <v>988</v>
      </c>
      <c r="WVE54" s="294" t="s">
        <v>982</v>
      </c>
      <c r="WVF54" s="294" t="s">
        <v>987</v>
      </c>
      <c r="WVG54" s="284">
        <v>100000000</v>
      </c>
      <c r="WVH54" s="285" t="s">
        <v>150</v>
      </c>
      <c r="WVI54" s="286" t="s">
        <v>933</v>
      </c>
      <c r="WVJ54" s="286" t="s">
        <v>969</v>
      </c>
      <c r="WVK54" s="285" t="s">
        <v>966</v>
      </c>
      <c r="WVL54" s="285" t="s">
        <v>988</v>
      </c>
      <c r="WVM54" s="294" t="s">
        <v>982</v>
      </c>
      <c r="WVN54" s="294" t="s">
        <v>987</v>
      </c>
      <c r="WVO54" s="284">
        <v>100000000</v>
      </c>
      <c r="WVP54" s="285" t="s">
        <v>150</v>
      </c>
      <c r="WVQ54" s="286" t="s">
        <v>933</v>
      </c>
      <c r="WVR54" s="286" t="s">
        <v>969</v>
      </c>
      <c r="WVS54" s="285" t="s">
        <v>966</v>
      </c>
      <c r="WVT54" s="285" t="s">
        <v>988</v>
      </c>
      <c r="WVU54" s="294" t="s">
        <v>982</v>
      </c>
      <c r="WVV54" s="294" t="s">
        <v>987</v>
      </c>
      <c r="WVW54" s="284">
        <v>100000000</v>
      </c>
      <c r="WVX54" s="285" t="s">
        <v>150</v>
      </c>
      <c r="WVY54" s="286" t="s">
        <v>933</v>
      </c>
      <c r="WVZ54" s="286" t="s">
        <v>969</v>
      </c>
      <c r="WWA54" s="285" t="s">
        <v>966</v>
      </c>
      <c r="WWB54" s="285" t="s">
        <v>988</v>
      </c>
      <c r="WWC54" s="294" t="s">
        <v>982</v>
      </c>
      <c r="WWD54" s="294" t="s">
        <v>987</v>
      </c>
      <c r="WWE54" s="284">
        <v>100000000</v>
      </c>
      <c r="WWF54" s="285" t="s">
        <v>150</v>
      </c>
      <c r="WWG54" s="286" t="s">
        <v>933</v>
      </c>
      <c r="WWH54" s="286" t="s">
        <v>969</v>
      </c>
      <c r="WWI54" s="285" t="s">
        <v>966</v>
      </c>
      <c r="WWJ54" s="285" t="s">
        <v>988</v>
      </c>
      <c r="WWK54" s="294" t="s">
        <v>982</v>
      </c>
      <c r="WWL54" s="294" t="s">
        <v>987</v>
      </c>
      <c r="WWM54" s="284">
        <v>100000000</v>
      </c>
      <c r="WWN54" s="285" t="s">
        <v>150</v>
      </c>
      <c r="WWO54" s="286" t="s">
        <v>933</v>
      </c>
      <c r="WWP54" s="286" t="s">
        <v>969</v>
      </c>
      <c r="WWQ54" s="285" t="s">
        <v>966</v>
      </c>
      <c r="WWR54" s="285" t="s">
        <v>988</v>
      </c>
      <c r="WWS54" s="294" t="s">
        <v>982</v>
      </c>
      <c r="WWT54" s="294" t="s">
        <v>987</v>
      </c>
      <c r="WWU54" s="284">
        <v>100000000</v>
      </c>
      <c r="WWV54" s="285" t="s">
        <v>150</v>
      </c>
      <c r="WWW54" s="286" t="s">
        <v>933</v>
      </c>
      <c r="WWX54" s="286" t="s">
        <v>969</v>
      </c>
      <c r="WWY54" s="285" t="s">
        <v>966</v>
      </c>
      <c r="WWZ54" s="285" t="s">
        <v>988</v>
      </c>
      <c r="WXA54" s="294" t="s">
        <v>982</v>
      </c>
      <c r="WXB54" s="294" t="s">
        <v>987</v>
      </c>
      <c r="WXC54" s="284">
        <v>100000000</v>
      </c>
      <c r="WXD54" s="285" t="s">
        <v>150</v>
      </c>
      <c r="WXE54" s="286" t="s">
        <v>933</v>
      </c>
      <c r="WXF54" s="286" t="s">
        <v>969</v>
      </c>
      <c r="WXG54" s="285" t="s">
        <v>966</v>
      </c>
      <c r="WXH54" s="285" t="s">
        <v>988</v>
      </c>
      <c r="WXI54" s="294" t="s">
        <v>982</v>
      </c>
      <c r="WXJ54" s="294" t="s">
        <v>987</v>
      </c>
      <c r="WXK54" s="284">
        <v>100000000</v>
      </c>
      <c r="WXL54" s="285" t="s">
        <v>150</v>
      </c>
      <c r="WXM54" s="286" t="s">
        <v>933</v>
      </c>
      <c r="WXN54" s="286" t="s">
        <v>969</v>
      </c>
      <c r="WXO54" s="285" t="s">
        <v>966</v>
      </c>
      <c r="WXP54" s="285" t="s">
        <v>988</v>
      </c>
      <c r="WXQ54" s="294" t="s">
        <v>982</v>
      </c>
      <c r="WXR54" s="294" t="s">
        <v>987</v>
      </c>
      <c r="WXS54" s="284">
        <v>100000000</v>
      </c>
      <c r="WXT54" s="285" t="s">
        <v>150</v>
      </c>
      <c r="WXU54" s="286" t="s">
        <v>933</v>
      </c>
      <c r="WXV54" s="286" t="s">
        <v>969</v>
      </c>
      <c r="WXW54" s="285" t="s">
        <v>966</v>
      </c>
      <c r="WXX54" s="285" t="s">
        <v>988</v>
      </c>
      <c r="WXY54" s="294" t="s">
        <v>982</v>
      </c>
      <c r="WXZ54" s="294" t="s">
        <v>987</v>
      </c>
      <c r="WYA54" s="284">
        <v>100000000</v>
      </c>
      <c r="WYB54" s="285" t="s">
        <v>150</v>
      </c>
      <c r="WYC54" s="286" t="s">
        <v>933</v>
      </c>
      <c r="WYD54" s="286" t="s">
        <v>969</v>
      </c>
      <c r="WYE54" s="285" t="s">
        <v>966</v>
      </c>
      <c r="WYF54" s="285" t="s">
        <v>988</v>
      </c>
      <c r="WYG54" s="294" t="s">
        <v>982</v>
      </c>
      <c r="WYH54" s="294" t="s">
        <v>987</v>
      </c>
      <c r="WYI54" s="284">
        <v>100000000</v>
      </c>
      <c r="WYJ54" s="285" t="s">
        <v>150</v>
      </c>
      <c r="WYK54" s="286" t="s">
        <v>933</v>
      </c>
      <c r="WYL54" s="286" t="s">
        <v>969</v>
      </c>
      <c r="WYM54" s="285" t="s">
        <v>966</v>
      </c>
      <c r="WYN54" s="285" t="s">
        <v>988</v>
      </c>
      <c r="WYO54" s="294" t="s">
        <v>982</v>
      </c>
      <c r="WYP54" s="294" t="s">
        <v>987</v>
      </c>
      <c r="WYQ54" s="284">
        <v>100000000</v>
      </c>
      <c r="WYR54" s="285" t="s">
        <v>150</v>
      </c>
      <c r="WYS54" s="286" t="s">
        <v>933</v>
      </c>
      <c r="WYT54" s="286" t="s">
        <v>969</v>
      </c>
      <c r="WYU54" s="285" t="s">
        <v>966</v>
      </c>
      <c r="WYV54" s="285" t="s">
        <v>988</v>
      </c>
      <c r="WYW54" s="294" t="s">
        <v>982</v>
      </c>
      <c r="WYX54" s="294" t="s">
        <v>987</v>
      </c>
      <c r="WYY54" s="284">
        <v>100000000</v>
      </c>
      <c r="WYZ54" s="285" t="s">
        <v>150</v>
      </c>
      <c r="WZA54" s="286" t="s">
        <v>933</v>
      </c>
      <c r="WZB54" s="286" t="s">
        <v>969</v>
      </c>
      <c r="WZC54" s="285" t="s">
        <v>966</v>
      </c>
      <c r="WZD54" s="285" t="s">
        <v>988</v>
      </c>
      <c r="WZE54" s="294" t="s">
        <v>982</v>
      </c>
      <c r="WZF54" s="294" t="s">
        <v>987</v>
      </c>
      <c r="WZG54" s="284">
        <v>100000000</v>
      </c>
      <c r="WZH54" s="285" t="s">
        <v>150</v>
      </c>
      <c r="WZI54" s="286" t="s">
        <v>933</v>
      </c>
      <c r="WZJ54" s="286" t="s">
        <v>969</v>
      </c>
      <c r="WZK54" s="285" t="s">
        <v>966</v>
      </c>
      <c r="WZL54" s="285" t="s">
        <v>988</v>
      </c>
      <c r="WZM54" s="294" t="s">
        <v>982</v>
      </c>
      <c r="WZN54" s="294" t="s">
        <v>987</v>
      </c>
      <c r="WZO54" s="284">
        <v>100000000</v>
      </c>
      <c r="WZP54" s="285" t="s">
        <v>150</v>
      </c>
      <c r="WZQ54" s="286" t="s">
        <v>933</v>
      </c>
      <c r="WZR54" s="286" t="s">
        <v>969</v>
      </c>
      <c r="WZS54" s="285" t="s">
        <v>966</v>
      </c>
      <c r="WZT54" s="285" t="s">
        <v>988</v>
      </c>
      <c r="WZU54" s="294" t="s">
        <v>982</v>
      </c>
      <c r="WZV54" s="294" t="s">
        <v>987</v>
      </c>
      <c r="WZW54" s="284">
        <v>100000000</v>
      </c>
      <c r="WZX54" s="285" t="s">
        <v>150</v>
      </c>
      <c r="WZY54" s="286" t="s">
        <v>933</v>
      </c>
      <c r="WZZ54" s="286" t="s">
        <v>969</v>
      </c>
      <c r="XAA54" s="285" t="s">
        <v>966</v>
      </c>
      <c r="XAB54" s="285" t="s">
        <v>988</v>
      </c>
      <c r="XAC54" s="294" t="s">
        <v>982</v>
      </c>
      <c r="XAD54" s="294" t="s">
        <v>987</v>
      </c>
      <c r="XAE54" s="284">
        <v>100000000</v>
      </c>
      <c r="XAF54" s="285" t="s">
        <v>150</v>
      </c>
      <c r="XAG54" s="286" t="s">
        <v>933</v>
      </c>
      <c r="XAH54" s="286" t="s">
        <v>969</v>
      </c>
      <c r="XAI54" s="285" t="s">
        <v>966</v>
      </c>
      <c r="XAJ54" s="285" t="s">
        <v>988</v>
      </c>
      <c r="XAK54" s="294" t="s">
        <v>982</v>
      </c>
      <c r="XAL54" s="294" t="s">
        <v>987</v>
      </c>
      <c r="XAM54" s="284">
        <v>100000000</v>
      </c>
      <c r="XAN54" s="285" t="s">
        <v>150</v>
      </c>
      <c r="XAO54" s="286" t="s">
        <v>933</v>
      </c>
      <c r="XAP54" s="286" t="s">
        <v>969</v>
      </c>
      <c r="XAQ54" s="285" t="s">
        <v>966</v>
      </c>
      <c r="XAR54" s="285" t="s">
        <v>988</v>
      </c>
      <c r="XAS54" s="294" t="s">
        <v>982</v>
      </c>
      <c r="XAT54" s="294" t="s">
        <v>987</v>
      </c>
      <c r="XAU54" s="284">
        <v>100000000</v>
      </c>
      <c r="XAV54" s="285" t="s">
        <v>150</v>
      </c>
      <c r="XAW54" s="286" t="s">
        <v>933</v>
      </c>
      <c r="XAX54" s="286" t="s">
        <v>969</v>
      </c>
      <c r="XAY54" s="285" t="s">
        <v>966</v>
      </c>
      <c r="XAZ54" s="285" t="s">
        <v>988</v>
      </c>
      <c r="XBA54" s="294" t="s">
        <v>982</v>
      </c>
      <c r="XBB54" s="294" t="s">
        <v>987</v>
      </c>
      <c r="XBC54" s="284">
        <v>100000000</v>
      </c>
      <c r="XBD54" s="285" t="s">
        <v>150</v>
      </c>
      <c r="XBE54" s="286" t="s">
        <v>933</v>
      </c>
      <c r="XBF54" s="286" t="s">
        <v>969</v>
      </c>
      <c r="XBG54" s="285" t="s">
        <v>966</v>
      </c>
      <c r="XBH54" s="285" t="s">
        <v>988</v>
      </c>
      <c r="XBI54" s="294" t="s">
        <v>982</v>
      </c>
      <c r="XBJ54" s="294" t="s">
        <v>987</v>
      </c>
      <c r="XBK54" s="284">
        <v>100000000</v>
      </c>
      <c r="XBL54" s="285" t="s">
        <v>150</v>
      </c>
      <c r="XBM54" s="286" t="s">
        <v>933</v>
      </c>
      <c r="XBN54" s="286" t="s">
        <v>969</v>
      </c>
      <c r="XBO54" s="285" t="s">
        <v>966</v>
      </c>
      <c r="XBP54" s="285" t="s">
        <v>988</v>
      </c>
      <c r="XBQ54" s="294" t="s">
        <v>982</v>
      </c>
      <c r="XBR54" s="294" t="s">
        <v>987</v>
      </c>
      <c r="XBS54" s="284">
        <v>100000000</v>
      </c>
      <c r="XBT54" s="285" t="s">
        <v>150</v>
      </c>
      <c r="XBU54" s="286" t="s">
        <v>933</v>
      </c>
      <c r="XBV54" s="286" t="s">
        <v>969</v>
      </c>
      <c r="XBW54" s="285" t="s">
        <v>966</v>
      </c>
      <c r="XBX54" s="285" t="s">
        <v>988</v>
      </c>
      <c r="XBY54" s="294" t="s">
        <v>982</v>
      </c>
      <c r="XBZ54" s="294" t="s">
        <v>987</v>
      </c>
      <c r="XCA54" s="284">
        <v>100000000</v>
      </c>
      <c r="XCB54" s="285" t="s">
        <v>150</v>
      </c>
      <c r="XCC54" s="286" t="s">
        <v>933</v>
      </c>
      <c r="XCD54" s="286" t="s">
        <v>969</v>
      </c>
      <c r="XCE54" s="285" t="s">
        <v>966</v>
      </c>
      <c r="XCF54" s="285" t="s">
        <v>988</v>
      </c>
      <c r="XCG54" s="294" t="s">
        <v>982</v>
      </c>
      <c r="XCH54" s="294" t="s">
        <v>987</v>
      </c>
      <c r="XCI54" s="284">
        <v>100000000</v>
      </c>
      <c r="XCJ54" s="285" t="s">
        <v>150</v>
      </c>
      <c r="XCK54" s="286" t="s">
        <v>933</v>
      </c>
      <c r="XCL54" s="286" t="s">
        <v>969</v>
      </c>
      <c r="XCM54" s="285" t="s">
        <v>966</v>
      </c>
      <c r="XCN54" s="285" t="s">
        <v>988</v>
      </c>
      <c r="XCO54" s="294" t="s">
        <v>982</v>
      </c>
      <c r="XCP54" s="294" t="s">
        <v>987</v>
      </c>
      <c r="XCQ54" s="284">
        <v>100000000</v>
      </c>
      <c r="XCR54" s="285" t="s">
        <v>150</v>
      </c>
      <c r="XCS54" s="286" t="s">
        <v>933</v>
      </c>
      <c r="XCT54" s="286" t="s">
        <v>969</v>
      </c>
      <c r="XCU54" s="285" t="s">
        <v>966</v>
      </c>
      <c r="XCV54" s="285" t="s">
        <v>988</v>
      </c>
      <c r="XCW54" s="294" t="s">
        <v>982</v>
      </c>
      <c r="XCX54" s="294" t="s">
        <v>987</v>
      </c>
      <c r="XCY54" s="284">
        <v>100000000</v>
      </c>
      <c r="XCZ54" s="285" t="s">
        <v>150</v>
      </c>
      <c r="XDA54" s="286" t="s">
        <v>933</v>
      </c>
      <c r="XDB54" s="286" t="s">
        <v>969</v>
      </c>
      <c r="XDC54" s="285" t="s">
        <v>966</v>
      </c>
      <c r="XDD54" s="285" t="s">
        <v>988</v>
      </c>
      <c r="XDE54" s="294" t="s">
        <v>982</v>
      </c>
      <c r="XDF54" s="294" t="s">
        <v>987</v>
      </c>
      <c r="XDG54" s="284">
        <v>100000000</v>
      </c>
      <c r="XDH54" s="285" t="s">
        <v>150</v>
      </c>
      <c r="XDI54" s="286" t="s">
        <v>933</v>
      </c>
      <c r="XDJ54" s="286" t="s">
        <v>969</v>
      </c>
      <c r="XDK54" s="285" t="s">
        <v>966</v>
      </c>
      <c r="XDL54" s="285" t="s">
        <v>988</v>
      </c>
      <c r="XDM54" s="294" t="s">
        <v>982</v>
      </c>
      <c r="XDN54" s="294" t="s">
        <v>987</v>
      </c>
      <c r="XDO54" s="284">
        <v>100000000</v>
      </c>
      <c r="XDP54" s="285" t="s">
        <v>150</v>
      </c>
      <c r="XDQ54" s="286" t="s">
        <v>933</v>
      </c>
      <c r="XDR54" s="286" t="s">
        <v>969</v>
      </c>
      <c r="XDS54" s="285" t="s">
        <v>966</v>
      </c>
      <c r="XDT54" s="285" t="s">
        <v>988</v>
      </c>
      <c r="XDU54" s="294" t="s">
        <v>982</v>
      </c>
      <c r="XDV54" s="294" t="s">
        <v>987</v>
      </c>
      <c r="XDW54" s="284">
        <v>100000000</v>
      </c>
      <c r="XDX54" s="285" t="s">
        <v>150</v>
      </c>
      <c r="XDY54" s="286" t="s">
        <v>933</v>
      </c>
      <c r="XDZ54" s="286" t="s">
        <v>969</v>
      </c>
      <c r="XEA54" s="285" t="s">
        <v>966</v>
      </c>
      <c r="XEB54" s="285" t="s">
        <v>988</v>
      </c>
      <c r="XEC54" s="294" t="s">
        <v>982</v>
      </c>
      <c r="XED54" s="294" t="s">
        <v>987</v>
      </c>
      <c r="XEE54" s="284">
        <v>100000000</v>
      </c>
      <c r="XEF54" s="285" t="s">
        <v>150</v>
      </c>
      <c r="XEG54" s="286" t="s">
        <v>933</v>
      </c>
      <c r="XEH54" s="286" t="s">
        <v>969</v>
      </c>
      <c r="XEI54" s="285" t="s">
        <v>966</v>
      </c>
      <c r="XEJ54" s="285" t="s">
        <v>988</v>
      </c>
      <c r="XEK54" s="294" t="s">
        <v>982</v>
      </c>
      <c r="XEL54" s="294" t="s">
        <v>987</v>
      </c>
      <c r="XEM54" s="284">
        <v>100000000</v>
      </c>
      <c r="XEN54" s="285" t="s">
        <v>150</v>
      </c>
      <c r="XEO54" s="286" t="s">
        <v>933</v>
      </c>
      <c r="XEP54" s="286" t="s">
        <v>969</v>
      </c>
      <c r="XEQ54" s="285" t="s">
        <v>966</v>
      </c>
      <c r="XER54" s="285" t="s">
        <v>988</v>
      </c>
      <c r="XES54" s="294" t="s">
        <v>982</v>
      </c>
      <c r="XET54" s="294" t="s">
        <v>987</v>
      </c>
      <c r="XEU54" s="284">
        <v>100000000</v>
      </c>
      <c r="XEV54" s="285" t="s">
        <v>150</v>
      </c>
      <c r="XEW54" s="286" t="s">
        <v>933</v>
      </c>
      <c r="XEX54" s="286" t="s">
        <v>969</v>
      </c>
      <c r="XEY54" s="285" t="s">
        <v>966</v>
      </c>
      <c r="XEZ54" s="285" t="s">
        <v>988</v>
      </c>
      <c r="XFA54" s="294" t="s">
        <v>982</v>
      </c>
      <c r="XFB54" s="294" t="s">
        <v>987</v>
      </c>
      <c r="XFC54" s="284">
        <v>100000000</v>
      </c>
      <c r="XFD54" s="285" t="s">
        <v>150</v>
      </c>
    </row>
    <row r="55" spans="1:16384" ht="49.5" x14ac:dyDescent="0.2">
      <c r="A55" s="459" t="s">
        <v>974</v>
      </c>
      <c r="B55" s="459" t="s">
        <v>975</v>
      </c>
      <c r="C55" s="460" t="s">
        <v>976</v>
      </c>
      <c r="D55" s="460" t="s">
        <v>977</v>
      </c>
      <c r="E55" s="460" t="s">
        <v>978</v>
      </c>
      <c r="F55" s="460" t="s">
        <v>979</v>
      </c>
      <c r="G55" s="309">
        <v>15000000</v>
      </c>
      <c r="H55" s="16" t="s">
        <v>1802</v>
      </c>
      <c r="I55" s="462"/>
      <c r="J55" s="462"/>
      <c r="K55" s="461"/>
      <c r="L55" s="461"/>
      <c r="M55" s="461"/>
      <c r="N55" s="461"/>
      <c r="O55" s="300"/>
      <c r="P55" s="301"/>
      <c r="Q55" s="462"/>
      <c r="R55" s="462"/>
      <c r="S55" s="461"/>
      <c r="T55" s="461"/>
      <c r="U55" s="461"/>
      <c r="V55" s="461"/>
      <c r="W55" s="300"/>
      <c r="X55" s="301"/>
      <c r="Y55" s="462"/>
      <c r="Z55" s="462"/>
      <c r="AA55" s="461"/>
      <c r="AB55" s="461"/>
      <c r="AC55" s="461"/>
      <c r="AD55" s="461"/>
      <c r="AE55" s="300"/>
      <c r="AF55" s="301"/>
      <c r="AG55" s="462"/>
      <c r="AH55" s="462"/>
      <c r="AI55" s="461"/>
      <c r="AJ55" s="461"/>
      <c r="AK55" s="461"/>
      <c r="AL55" s="461"/>
      <c r="AM55" s="300"/>
      <c r="AN55" s="301"/>
      <c r="AO55" s="462"/>
      <c r="AP55" s="462"/>
      <c r="AQ55" s="461"/>
      <c r="AR55" s="461"/>
      <c r="AS55" s="461"/>
      <c r="AT55" s="461"/>
      <c r="AU55" s="300"/>
      <c r="AV55" s="301"/>
      <c r="AW55" s="462"/>
      <c r="AX55" s="462"/>
      <c r="AY55" s="461"/>
      <c r="AZ55" s="461"/>
      <c r="BA55" s="461"/>
      <c r="BB55" s="461"/>
      <c r="BC55" s="300"/>
      <c r="BD55" s="301"/>
      <c r="BE55" s="462"/>
      <c r="BF55" s="462"/>
      <c r="BG55" s="461"/>
      <c r="BH55" s="461"/>
      <c r="BI55" s="461"/>
      <c r="BJ55" s="461"/>
      <c r="BK55" s="300"/>
      <c r="BL55" s="301"/>
      <c r="BM55" s="462"/>
      <c r="BN55" s="462"/>
      <c r="BO55" s="461"/>
      <c r="BP55" s="461"/>
      <c r="BQ55" s="461"/>
      <c r="BR55" s="461"/>
      <c r="BS55" s="300"/>
      <c r="BT55" s="301"/>
      <c r="BU55" s="462"/>
      <c r="BV55" s="462"/>
      <c r="BW55" s="461"/>
      <c r="BX55" s="461"/>
      <c r="BY55" s="461"/>
      <c r="BZ55" s="461"/>
      <c r="CA55" s="300"/>
      <c r="CB55" s="301"/>
      <c r="CC55" s="462"/>
      <c r="CD55" s="462"/>
      <c r="CE55" s="461"/>
      <c r="CF55" s="461"/>
      <c r="CG55" s="461"/>
      <c r="CH55" s="461"/>
      <c r="CI55" s="300"/>
      <c r="CJ55" s="301"/>
      <c r="CK55" s="462"/>
      <c r="CL55" s="462"/>
      <c r="CM55" s="461"/>
      <c r="CN55" s="461"/>
      <c r="CO55" s="461"/>
      <c r="CP55" s="461"/>
      <c r="CQ55" s="300"/>
      <c r="CR55" s="301"/>
      <c r="CS55" s="462"/>
      <c r="CT55" s="462"/>
      <c r="CU55" s="461"/>
      <c r="CV55" s="461"/>
      <c r="CW55" s="461"/>
      <c r="CX55" s="461"/>
      <c r="CY55" s="300"/>
      <c r="CZ55" s="301"/>
      <c r="DA55" s="462"/>
      <c r="DB55" s="462"/>
      <c r="DC55" s="461"/>
      <c r="DD55" s="461"/>
      <c r="DE55" s="461"/>
      <c r="DF55" s="461"/>
      <c r="DG55" s="300"/>
      <c r="DH55" s="301"/>
      <c r="DI55" s="462"/>
      <c r="DJ55" s="462"/>
      <c r="DK55" s="461"/>
      <c r="DL55" s="461"/>
      <c r="DM55" s="461"/>
      <c r="DN55" s="461"/>
      <c r="DO55" s="300"/>
      <c r="DP55" s="301"/>
      <c r="DQ55" s="462"/>
      <c r="DR55" s="462"/>
      <c r="DS55" s="461"/>
      <c r="DT55" s="461"/>
      <c r="DU55" s="461"/>
      <c r="DV55" s="461"/>
      <c r="DW55" s="300"/>
      <c r="DX55" s="301"/>
      <c r="DY55" s="462"/>
      <c r="DZ55" s="462"/>
      <c r="EA55" s="461"/>
      <c r="EB55" s="461"/>
      <c r="EC55" s="461"/>
      <c r="ED55" s="461"/>
      <c r="EE55" s="300"/>
      <c r="EF55" s="301"/>
      <c r="EG55" s="462"/>
      <c r="EH55" s="462"/>
      <c r="EI55" s="461"/>
      <c r="EJ55" s="461"/>
      <c r="EK55" s="461"/>
      <c r="EL55" s="461"/>
      <c r="EM55" s="300"/>
      <c r="EN55" s="301"/>
      <c r="EO55" s="462"/>
      <c r="EP55" s="462"/>
      <c r="EQ55" s="461"/>
      <c r="ER55" s="461"/>
      <c r="ES55" s="461"/>
      <c r="ET55" s="461"/>
      <c r="EU55" s="300"/>
      <c r="EV55" s="301"/>
      <c r="EW55" s="462"/>
      <c r="EX55" s="462"/>
      <c r="EY55" s="461"/>
      <c r="EZ55" s="461"/>
      <c r="FA55" s="461"/>
      <c r="FB55" s="461"/>
      <c r="FC55" s="300"/>
      <c r="FD55" s="301"/>
      <c r="FE55" s="462"/>
      <c r="FF55" s="462"/>
      <c r="FG55" s="461"/>
      <c r="FH55" s="461"/>
      <c r="FI55" s="461"/>
      <c r="FJ55" s="461"/>
      <c r="FK55" s="300"/>
      <c r="FL55" s="301"/>
      <c r="FM55" s="462"/>
      <c r="FN55" s="462"/>
      <c r="FO55" s="461"/>
      <c r="FP55" s="461"/>
      <c r="FQ55" s="461"/>
      <c r="FR55" s="461"/>
      <c r="FS55" s="300"/>
      <c r="FT55" s="301"/>
      <c r="FU55" s="462"/>
      <c r="FV55" s="462"/>
      <c r="FW55" s="461"/>
      <c r="FX55" s="461"/>
      <c r="FY55" s="461"/>
      <c r="FZ55" s="461"/>
      <c r="GA55" s="300"/>
      <c r="GB55" s="301"/>
      <c r="GC55" s="462"/>
      <c r="GD55" s="462"/>
      <c r="GE55" s="461"/>
      <c r="GF55" s="461"/>
      <c r="GG55" s="461"/>
      <c r="GH55" s="461"/>
      <c r="GI55" s="300"/>
      <c r="GJ55" s="301"/>
      <c r="GK55" s="462"/>
      <c r="GL55" s="462"/>
      <c r="GM55" s="461"/>
      <c r="GN55" s="461"/>
      <c r="GO55" s="461"/>
      <c r="GP55" s="461"/>
      <c r="GQ55" s="300"/>
      <c r="GR55" s="301"/>
      <c r="GS55" s="462"/>
      <c r="GT55" s="462"/>
      <c r="GU55" s="461"/>
      <c r="GV55" s="461"/>
      <c r="GW55" s="461"/>
      <c r="GX55" s="461"/>
      <c r="GY55" s="300"/>
      <c r="GZ55" s="301"/>
      <c r="HA55" s="462"/>
      <c r="HB55" s="462"/>
      <c r="HC55" s="461"/>
      <c r="HD55" s="461"/>
      <c r="HE55" s="461"/>
      <c r="HF55" s="461"/>
      <c r="HG55" s="300"/>
      <c r="HH55" s="301"/>
      <c r="HI55" s="462"/>
      <c r="HJ55" s="462"/>
      <c r="HK55" s="461"/>
      <c r="HL55" s="471" t="s">
        <v>977</v>
      </c>
      <c r="HM55" s="470" t="s">
        <v>978</v>
      </c>
      <c r="HN55" s="470" t="s">
        <v>979</v>
      </c>
      <c r="HO55" s="284">
        <v>15000000</v>
      </c>
      <c r="HP55" s="276" t="s">
        <v>2836</v>
      </c>
      <c r="HQ55" s="463" t="s">
        <v>974</v>
      </c>
      <c r="HR55" s="463" t="s">
        <v>975</v>
      </c>
      <c r="HS55" s="470" t="s">
        <v>976</v>
      </c>
      <c r="HT55" s="470" t="s">
        <v>977</v>
      </c>
      <c r="HU55" s="470" t="s">
        <v>978</v>
      </c>
      <c r="HV55" s="470" t="s">
        <v>979</v>
      </c>
      <c r="HW55" s="284">
        <v>15000000</v>
      </c>
      <c r="HX55" s="276" t="s">
        <v>2836</v>
      </c>
      <c r="HY55" s="463" t="s">
        <v>974</v>
      </c>
      <c r="HZ55" s="463" t="s">
        <v>975</v>
      </c>
      <c r="IA55" s="470" t="s">
        <v>976</v>
      </c>
      <c r="IB55" s="470" t="s">
        <v>977</v>
      </c>
      <c r="IC55" s="470" t="s">
        <v>978</v>
      </c>
      <c r="ID55" s="470" t="s">
        <v>979</v>
      </c>
      <c r="IE55" s="284">
        <v>15000000</v>
      </c>
      <c r="IF55" s="276" t="s">
        <v>2836</v>
      </c>
      <c r="IG55" s="463" t="s">
        <v>974</v>
      </c>
      <c r="IH55" s="463" t="s">
        <v>975</v>
      </c>
      <c r="II55" s="470" t="s">
        <v>976</v>
      </c>
      <c r="IJ55" s="470" t="s">
        <v>977</v>
      </c>
      <c r="IK55" s="470" t="s">
        <v>978</v>
      </c>
      <c r="IL55" s="470" t="s">
        <v>979</v>
      </c>
      <c r="IM55" s="284">
        <v>15000000</v>
      </c>
      <c r="IN55" s="276" t="s">
        <v>2836</v>
      </c>
      <c r="IO55" s="463" t="s">
        <v>974</v>
      </c>
      <c r="IP55" s="463" t="s">
        <v>975</v>
      </c>
      <c r="IQ55" s="470" t="s">
        <v>976</v>
      </c>
      <c r="IR55" s="470" t="s">
        <v>977</v>
      </c>
      <c r="IS55" s="470" t="s">
        <v>978</v>
      </c>
      <c r="IT55" s="470" t="s">
        <v>979</v>
      </c>
      <c r="IU55" s="284">
        <v>15000000</v>
      </c>
      <c r="IV55" s="276" t="s">
        <v>2836</v>
      </c>
      <c r="IW55" s="463" t="s">
        <v>974</v>
      </c>
      <c r="IX55" s="463" t="s">
        <v>975</v>
      </c>
      <c r="IY55" s="470" t="s">
        <v>976</v>
      </c>
      <c r="IZ55" s="470" t="s">
        <v>977</v>
      </c>
      <c r="JA55" s="470" t="s">
        <v>978</v>
      </c>
      <c r="JB55" s="470" t="s">
        <v>979</v>
      </c>
      <c r="JC55" s="284">
        <v>15000000</v>
      </c>
      <c r="JD55" s="276" t="s">
        <v>2836</v>
      </c>
      <c r="JE55" s="463" t="s">
        <v>974</v>
      </c>
      <c r="JF55" s="463" t="s">
        <v>975</v>
      </c>
      <c r="JG55" s="470" t="s">
        <v>976</v>
      </c>
      <c r="JH55" s="470" t="s">
        <v>977</v>
      </c>
      <c r="JI55" s="470" t="s">
        <v>978</v>
      </c>
      <c r="JJ55" s="470" t="s">
        <v>979</v>
      </c>
      <c r="JK55" s="284">
        <v>15000000</v>
      </c>
      <c r="JL55" s="276" t="s">
        <v>2836</v>
      </c>
      <c r="JM55" s="463" t="s">
        <v>974</v>
      </c>
      <c r="JN55" s="463" t="s">
        <v>975</v>
      </c>
      <c r="JO55" s="470" t="s">
        <v>976</v>
      </c>
      <c r="JP55" s="470" t="s">
        <v>977</v>
      </c>
      <c r="JQ55" s="470" t="s">
        <v>978</v>
      </c>
      <c r="JR55" s="470" t="s">
        <v>979</v>
      </c>
      <c r="JS55" s="284">
        <v>15000000</v>
      </c>
      <c r="JT55" s="276" t="s">
        <v>2836</v>
      </c>
      <c r="JU55" s="463" t="s">
        <v>974</v>
      </c>
      <c r="JV55" s="463" t="s">
        <v>975</v>
      </c>
      <c r="JW55" s="470" t="s">
        <v>976</v>
      </c>
      <c r="JX55" s="470" t="s">
        <v>977</v>
      </c>
      <c r="JY55" s="470" t="s">
        <v>978</v>
      </c>
      <c r="JZ55" s="470" t="s">
        <v>979</v>
      </c>
      <c r="KA55" s="284">
        <v>15000000</v>
      </c>
      <c r="KB55" s="276" t="s">
        <v>2836</v>
      </c>
      <c r="KC55" s="463" t="s">
        <v>974</v>
      </c>
      <c r="KD55" s="463" t="s">
        <v>975</v>
      </c>
      <c r="KE55" s="470" t="s">
        <v>976</v>
      </c>
      <c r="KF55" s="470" t="s">
        <v>977</v>
      </c>
      <c r="KG55" s="470" t="s">
        <v>978</v>
      </c>
      <c r="KH55" s="470" t="s">
        <v>979</v>
      </c>
      <c r="KI55" s="284">
        <v>15000000</v>
      </c>
      <c r="KJ55" s="276" t="s">
        <v>2836</v>
      </c>
      <c r="KK55" s="463" t="s">
        <v>974</v>
      </c>
      <c r="KL55" s="463" t="s">
        <v>975</v>
      </c>
      <c r="KM55" s="470" t="s">
        <v>976</v>
      </c>
      <c r="KN55" s="470" t="s">
        <v>977</v>
      </c>
      <c r="KO55" s="470" t="s">
        <v>978</v>
      </c>
      <c r="KP55" s="470" t="s">
        <v>979</v>
      </c>
      <c r="KQ55" s="284">
        <v>15000000</v>
      </c>
      <c r="KR55" s="276" t="s">
        <v>2836</v>
      </c>
      <c r="KS55" s="463" t="s">
        <v>974</v>
      </c>
      <c r="KT55" s="463" t="s">
        <v>975</v>
      </c>
      <c r="KU55" s="470" t="s">
        <v>976</v>
      </c>
      <c r="KV55" s="470" t="s">
        <v>977</v>
      </c>
      <c r="KW55" s="470" t="s">
        <v>978</v>
      </c>
      <c r="KX55" s="470" t="s">
        <v>979</v>
      </c>
      <c r="KY55" s="284">
        <v>15000000</v>
      </c>
      <c r="KZ55" s="276" t="s">
        <v>2836</v>
      </c>
      <c r="LA55" s="463" t="s">
        <v>974</v>
      </c>
      <c r="LB55" s="463" t="s">
        <v>975</v>
      </c>
      <c r="LC55" s="470" t="s">
        <v>976</v>
      </c>
      <c r="LD55" s="470" t="s">
        <v>977</v>
      </c>
      <c r="LE55" s="470" t="s">
        <v>978</v>
      </c>
      <c r="LF55" s="470" t="s">
        <v>979</v>
      </c>
      <c r="LG55" s="284">
        <v>15000000</v>
      </c>
      <c r="LH55" s="276" t="s">
        <v>2836</v>
      </c>
      <c r="LI55" s="463" t="s">
        <v>974</v>
      </c>
      <c r="LJ55" s="463" t="s">
        <v>975</v>
      </c>
      <c r="LK55" s="470" t="s">
        <v>976</v>
      </c>
      <c r="LL55" s="470" t="s">
        <v>977</v>
      </c>
      <c r="LM55" s="470" t="s">
        <v>978</v>
      </c>
      <c r="LN55" s="470" t="s">
        <v>979</v>
      </c>
      <c r="LO55" s="284">
        <v>15000000</v>
      </c>
      <c r="LP55" s="276" t="s">
        <v>2836</v>
      </c>
      <c r="LQ55" s="463" t="s">
        <v>974</v>
      </c>
      <c r="LR55" s="463" t="s">
        <v>975</v>
      </c>
      <c r="LS55" s="470" t="s">
        <v>976</v>
      </c>
      <c r="LT55" s="470" t="s">
        <v>977</v>
      </c>
      <c r="LU55" s="470" t="s">
        <v>978</v>
      </c>
      <c r="LV55" s="470" t="s">
        <v>979</v>
      </c>
      <c r="LW55" s="284">
        <v>15000000</v>
      </c>
      <c r="LX55" s="276" t="s">
        <v>2836</v>
      </c>
      <c r="LY55" s="463" t="s">
        <v>974</v>
      </c>
      <c r="LZ55" s="463" t="s">
        <v>975</v>
      </c>
      <c r="MA55" s="470" t="s">
        <v>976</v>
      </c>
      <c r="MB55" s="470" t="s">
        <v>977</v>
      </c>
      <c r="MC55" s="470" t="s">
        <v>978</v>
      </c>
      <c r="MD55" s="470" t="s">
        <v>979</v>
      </c>
      <c r="ME55" s="284">
        <v>15000000</v>
      </c>
      <c r="MF55" s="276" t="s">
        <v>2836</v>
      </c>
      <c r="MG55" s="463" t="s">
        <v>974</v>
      </c>
      <c r="MH55" s="463" t="s">
        <v>975</v>
      </c>
      <c r="MI55" s="470" t="s">
        <v>976</v>
      </c>
      <c r="MJ55" s="470" t="s">
        <v>977</v>
      </c>
      <c r="MK55" s="470" t="s">
        <v>978</v>
      </c>
      <c r="ML55" s="470" t="s">
        <v>979</v>
      </c>
      <c r="MM55" s="284">
        <v>15000000</v>
      </c>
      <c r="MN55" s="276" t="s">
        <v>2836</v>
      </c>
      <c r="MO55" s="463" t="s">
        <v>974</v>
      </c>
      <c r="MP55" s="463" t="s">
        <v>975</v>
      </c>
      <c r="MQ55" s="470" t="s">
        <v>976</v>
      </c>
      <c r="MR55" s="470" t="s">
        <v>977</v>
      </c>
      <c r="MS55" s="470" t="s">
        <v>978</v>
      </c>
      <c r="MT55" s="470" t="s">
        <v>979</v>
      </c>
      <c r="MU55" s="284">
        <v>15000000</v>
      </c>
      <c r="MV55" s="276" t="s">
        <v>2836</v>
      </c>
      <c r="MW55" s="463" t="s">
        <v>974</v>
      </c>
      <c r="MX55" s="463" t="s">
        <v>975</v>
      </c>
      <c r="MY55" s="470" t="s">
        <v>976</v>
      </c>
      <c r="MZ55" s="470" t="s">
        <v>977</v>
      </c>
      <c r="NA55" s="470" t="s">
        <v>978</v>
      </c>
      <c r="NB55" s="470" t="s">
        <v>979</v>
      </c>
      <c r="NC55" s="284">
        <v>15000000</v>
      </c>
      <c r="ND55" s="276" t="s">
        <v>2836</v>
      </c>
      <c r="NE55" s="463" t="s">
        <v>974</v>
      </c>
      <c r="NF55" s="463" t="s">
        <v>975</v>
      </c>
      <c r="NG55" s="470" t="s">
        <v>976</v>
      </c>
      <c r="NH55" s="470" t="s">
        <v>977</v>
      </c>
      <c r="NI55" s="470" t="s">
        <v>978</v>
      </c>
      <c r="NJ55" s="470" t="s">
        <v>979</v>
      </c>
      <c r="NK55" s="284">
        <v>15000000</v>
      </c>
      <c r="NL55" s="276" t="s">
        <v>2836</v>
      </c>
      <c r="NM55" s="463" t="s">
        <v>974</v>
      </c>
      <c r="NN55" s="463" t="s">
        <v>975</v>
      </c>
      <c r="NO55" s="470" t="s">
        <v>976</v>
      </c>
      <c r="NP55" s="470" t="s">
        <v>977</v>
      </c>
      <c r="NQ55" s="470" t="s">
        <v>978</v>
      </c>
      <c r="NR55" s="470" t="s">
        <v>979</v>
      </c>
      <c r="NS55" s="284">
        <v>15000000</v>
      </c>
      <c r="NT55" s="276" t="s">
        <v>2836</v>
      </c>
      <c r="NU55" s="463" t="s">
        <v>974</v>
      </c>
      <c r="NV55" s="463" t="s">
        <v>975</v>
      </c>
      <c r="NW55" s="470" t="s">
        <v>976</v>
      </c>
      <c r="NX55" s="470" t="s">
        <v>977</v>
      </c>
      <c r="NY55" s="470" t="s">
        <v>978</v>
      </c>
      <c r="NZ55" s="470" t="s">
        <v>979</v>
      </c>
      <c r="OA55" s="284">
        <v>15000000</v>
      </c>
      <c r="OB55" s="276" t="s">
        <v>2836</v>
      </c>
      <c r="OC55" s="463" t="s">
        <v>974</v>
      </c>
      <c r="OD55" s="463" t="s">
        <v>975</v>
      </c>
      <c r="OE55" s="470" t="s">
        <v>976</v>
      </c>
      <c r="OF55" s="470" t="s">
        <v>977</v>
      </c>
      <c r="OG55" s="470" t="s">
        <v>978</v>
      </c>
      <c r="OH55" s="470" t="s">
        <v>979</v>
      </c>
      <c r="OI55" s="284">
        <v>15000000</v>
      </c>
      <c r="OJ55" s="276" t="s">
        <v>2836</v>
      </c>
      <c r="OK55" s="463" t="s">
        <v>974</v>
      </c>
      <c r="OL55" s="463" t="s">
        <v>975</v>
      </c>
      <c r="OM55" s="470" t="s">
        <v>976</v>
      </c>
      <c r="ON55" s="470" t="s">
        <v>977</v>
      </c>
      <c r="OO55" s="470" t="s">
        <v>978</v>
      </c>
      <c r="OP55" s="470" t="s">
        <v>979</v>
      </c>
      <c r="OQ55" s="284">
        <v>15000000</v>
      </c>
      <c r="OR55" s="276" t="s">
        <v>2836</v>
      </c>
      <c r="OS55" s="463" t="s">
        <v>974</v>
      </c>
      <c r="OT55" s="463" t="s">
        <v>975</v>
      </c>
      <c r="OU55" s="470" t="s">
        <v>976</v>
      </c>
      <c r="OV55" s="470" t="s">
        <v>977</v>
      </c>
      <c r="OW55" s="470" t="s">
        <v>978</v>
      </c>
      <c r="OX55" s="470" t="s">
        <v>979</v>
      </c>
      <c r="OY55" s="284">
        <v>15000000</v>
      </c>
      <c r="OZ55" s="276" t="s">
        <v>2836</v>
      </c>
      <c r="PA55" s="463" t="s">
        <v>974</v>
      </c>
      <c r="PB55" s="463" t="s">
        <v>975</v>
      </c>
      <c r="PC55" s="470" t="s">
        <v>976</v>
      </c>
      <c r="PD55" s="470" t="s">
        <v>977</v>
      </c>
      <c r="PE55" s="470" t="s">
        <v>978</v>
      </c>
      <c r="PF55" s="470" t="s">
        <v>979</v>
      </c>
      <c r="PG55" s="284">
        <v>15000000</v>
      </c>
      <c r="PH55" s="276" t="s">
        <v>2836</v>
      </c>
      <c r="PI55" s="463" t="s">
        <v>974</v>
      </c>
      <c r="PJ55" s="463" t="s">
        <v>975</v>
      </c>
      <c r="PK55" s="470" t="s">
        <v>976</v>
      </c>
      <c r="PL55" s="470" t="s">
        <v>977</v>
      </c>
      <c r="PM55" s="470" t="s">
        <v>978</v>
      </c>
      <c r="PN55" s="470" t="s">
        <v>979</v>
      </c>
      <c r="PO55" s="284">
        <v>15000000</v>
      </c>
      <c r="PP55" s="276" t="s">
        <v>2836</v>
      </c>
      <c r="PQ55" s="463" t="s">
        <v>974</v>
      </c>
      <c r="PR55" s="463" t="s">
        <v>975</v>
      </c>
      <c r="PS55" s="470" t="s">
        <v>976</v>
      </c>
      <c r="PT55" s="470" t="s">
        <v>977</v>
      </c>
      <c r="PU55" s="470" t="s">
        <v>978</v>
      </c>
      <c r="PV55" s="470" t="s">
        <v>979</v>
      </c>
      <c r="PW55" s="284">
        <v>15000000</v>
      </c>
      <c r="PX55" s="276" t="s">
        <v>2836</v>
      </c>
      <c r="PY55" s="463" t="s">
        <v>974</v>
      </c>
      <c r="PZ55" s="463" t="s">
        <v>975</v>
      </c>
      <c r="QA55" s="470" t="s">
        <v>976</v>
      </c>
      <c r="QB55" s="470" t="s">
        <v>977</v>
      </c>
      <c r="QC55" s="470" t="s">
        <v>978</v>
      </c>
      <c r="QD55" s="470" t="s">
        <v>979</v>
      </c>
      <c r="QE55" s="284">
        <v>15000000</v>
      </c>
      <c r="QF55" s="276" t="s">
        <v>2836</v>
      </c>
      <c r="QG55" s="463" t="s">
        <v>974</v>
      </c>
      <c r="QH55" s="463" t="s">
        <v>975</v>
      </c>
      <c r="QI55" s="470" t="s">
        <v>976</v>
      </c>
      <c r="QJ55" s="470" t="s">
        <v>977</v>
      </c>
      <c r="QK55" s="470" t="s">
        <v>978</v>
      </c>
      <c r="QL55" s="470" t="s">
        <v>979</v>
      </c>
      <c r="QM55" s="284">
        <v>15000000</v>
      </c>
      <c r="QN55" s="276" t="s">
        <v>2836</v>
      </c>
      <c r="QO55" s="463" t="s">
        <v>974</v>
      </c>
      <c r="QP55" s="463" t="s">
        <v>975</v>
      </c>
      <c r="QQ55" s="470" t="s">
        <v>976</v>
      </c>
      <c r="QR55" s="470" t="s">
        <v>977</v>
      </c>
      <c r="QS55" s="470" t="s">
        <v>978</v>
      </c>
      <c r="QT55" s="470" t="s">
        <v>979</v>
      </c>
      <c r="QU55" s="284">
        <v>15000000</v>
      </c>
      <c r="QV55" s="276" t="s">
        <v>2836</v>
      </c>
      <c r="QW55" s="463" t="s">
        <v>974</v>
      </c>
      <c r="QX55" s="463" t="s">
        <v>975</v>
      </c>
      <c r="QY55" s="470" t="s">
        <v>976</v>
      </c>
      <c r="QZ55" s="470" t="s">
        <v>977</v>
      </c>
      <c r="RA55" s="470" t="s">
        <v>978</v>
      </c>
      <c r="RB55" s="470" t="s">
        <v>979</v>
      </c>
      <c r="RC55" s="284">
        <v>15000000</v>
      </c>
      <c r="RD55" s="276" t="s">
        <v>2836</v>
      </c>
      <c r="RE55" s="463" t="s">
        <v>974</v>
      </c>
      <c r="RF55" s="463" t="s">
        <v>975</v>
      </c>
      <c r="RG55" s="470" t="s">
        <v>976</v>
      </c>
      <c r="RH55" s="470" t="s">
        <v>977</v>
      </c>
      <c r="RI55" s="470" t="s">
        <v>978</v>
      </c>
      <c r="RJ55" s="470" t="s">
        <v>979</v>
      </c>
      <c r="RK55" s="284">
        <v>15000000</v>
      </c>
      <c r="RL55" s="276" t="s">
        <v>2836</v>
      </c>
      <c r="RM55" s="463" t="s">
        <v>974</v>
      </c>
      <c r="RN55" s="463" t="s">
        <v>975</v>
      </c>
      <c r="RO55" s="470" t="s">
        <v>976</v>
      </c>
      <c r="RP55" s="470" t="s">
        <v>977</v>
      </c>
      <c r="RQ55" s="470" t="s">
        <v>978</v>
      </c>
      <c r="RR55" s="470" t="s">
        <v>979</v>
      </c>
      <c r="RS55" s="284">
        <v>15000000</v>
      </c>
      <c r="RT55" s="276" t="s">
        <v>2836</v>
      </c>
      <c r="RU55" s="463" t="s">
        <v>974</v>
      </c>
      <c r="RV55" s="463" t="s">
        <v>975</v>
      </c>
      <c r="RW55" s="470" t="s">
        <v>976</v>
      </c>
      <c r="RX55" s="470" t="s">
        <v>977</v>
      </c>
      <c r="RY55" s="470" t="s">
        <v>978</v>
      </c>
      <c r="RZ55" s="470" t="s">
        <v>979</v>
      </c>
      <c r="SA55" s="284">
        <v>15000000</v>
      </c>
      <c r="SB55" s="276" t="s">
        <v>2836</v>
      </c>
      <c r="SC55" s="463" t="s">
        <v>974</v>
      </c>
      <c r="SD55" s="463" t="s">
        <v>975</v>
      </c>
      <c r="SE55" s="470" t="s">
        <v>976</v>
      </c>
      <c r="SF55" s="470" t="s">
        <v>977</v>
      </c>
      <c r="SG55" s="470" t="s">
        <v>978</v>
      </c>
      <c r="SH55" s="470" t="s">
        <v>979</v>
      </c>
      <c r="SI55" s="284">
        <v>15000000</v>
      </c>
      <c r="SJ55" s="276" t="s">
        <v>2836</v>
      </c>
      <c r="SK55" s="463" t="s">
        <v>974</v>
      </c>
      <c r="SL55" s="463" t="s">
        <v>975</v>
      </c>
      <c r="SM55" s="470" t="s">
        <v>976</v>
      </c>
      <c r="SN55" s="470" t="s">
        <v>977</v>
      </c>
      <c r="SO55" s="470" t="s">
        <v>978</v>
      </c>
      <c r="SP55" s="470" t="s">
        <v>979</v>
      </c>
      <c r="SQ55" s="284">
        <v>15000000</v>
      </c>
      <c r="SR55" s="276" t="s">
        <v>2836</v>
      </c>
      <c r="SS55" s="463" t="s">
        <v>974</v>
      </c>
      <c r="ST55" s="463" t="s">
        <v>975</v>
      </c>
      <c r="SU55" s="470" t="s">
        <v>976</v>
      </c>
      <c r="SV55" s="470" t="s">
        <v>977</v>
      </c>
      <c r="SW55" s="470" t="s">
        <v>978</v>
      </c>
      <c r="SX55" s="470" t="s">
        <v>979</v>
      </c>
      <c r="SY55" s="284">
        <v>15000000</v>
      </c>
      <c r="SZ55" s="276" t="s">
        <v>2836</v>
      </c>
      <c r="TA55" s="463" t="s">
        <v>974</v>
      </c>
      <c r="TB55" s="463" t="s">
        <v>975</v>
      </c>
      <c r="TC55" s="470" t="s">
        <v>976</v>
      </c>
      <c r="TD55" s="470" t="s">
        <v>977</v>
      </c>
      <c r="TE55" s="470" t="s">
        <v>978</v>
      </c>
      <c r="TF55" s="470" t="s">
        <v>979</v>
      </c>
      <c r="TG55" s="284">
        <v>15000000</v>
      </c>
      <c r="TH55" s="276" t="s">
        <v>2836</v>
      </c>
      <c r="TI55" s="463" t="s">
        <v>974</v>
      </c>
      <c r="TJ55" s="463" t="s">
        <v>975</v>
      </c>
      <c r="TK55" s="470" t="s">
        <v>976</v>
      </c>
      <c r="TL55" s="470" t="s">
        <v>977</v>
      </c>
      <c r="TM55" s="470" t="s">
        <v>978</v>
      </c>
      <c r="TN55" s="470" t="s">
        <v>979</v>
      </c>
      <c r="TO55" s="284">
        <v>15000000</v>
      </c>
      <c r="TP55" s="276" t="s">
        <v>2836</v>
      </c>
      <c r="TQ55" s="463" t="s">
        <v>974</v>
      </c>
      <c r="TR55" s="463" t="s">
        <v>975</v>
      </c>
      <c r="TS55" s="470" t="s">
        <v>976</v>
      </c>
      <c r="TT55" s="470" t="s">
        <v>977</v>
      </c>
      <c r="TU55" s="470" t="s">
        <v>978</v>
      </c>
      <c r="TV55" s="470" t="s">
        <v>979</v>
      </c>
      <c r="TW55" s="284">
        <v>15000000</v>
      </c>
      <c r="TX55" s="276" t="s">
        <v>2836</v>
      </c>
      <c r="TY55" s="463" t="s">
        <v>974</v>
      </c>
      <c r="TZ55" s="463" t="s">
        <v>975</v>
      </c>
      <c r="UA55" s="470" t="s">
        <v>976</v>
      </c>
      <c r="UB55" s="470" t="s">
        <v>977</v>
      </c>
      <c r="UC55" s="470" t="s">
        <v>978</v>
      </c>
      <c r="UD55" s="470" t="s">
        <v>979</v>
      </c>
      <c r="UE55" s="284">
        <v>15000000</v>
      </c>
      <c r="UF55" s="276" t="s">
        <v>2836</v>
      </c>
      <c r="UG55" s="463" t="s">
        <v>974</v>
      </c>
      <c r="UH55" s="463" t="s">
        <v>975</v>
      </c>
      <c r="UI55" s="470" t="s">
        <v>976</v>
      </c>
      <c r="UJ55" s="470" t="s">
        <v>977</v>
      </c>
      <c r="UK55" s="470" t="s">
        <v>978</v>
      </c>
      <c r="UL55" s="470" t="s">
        <v>979</v>
      </c>
      <c r="UM55" s="284">
        <v>15000000</v>
      </c>
      <c r="UN55" s="276" t="s">
        <v>2836</v>
      </c>
      <c r="UO55" s="463" t="s">
        <v>974</v>
      </c>
      <c r="UP55" s="463" t="s">
        <v>975</v>
      </c>
      <c r="UQ55" s="470" t="s">
        <v>976</v>
      </c>
      <c r="UR55" s="470" t="s">
        <v>977</v>
      </c>
      <c r="US55" s="470" t="s">
        <v>978</v>
      </c>
      <c r="UT55" s="470" t="s">
        <v>979</v>
      </c>
      <c r="UU55" s="284">
        <v>15000000</v>
      </c>
      <c r="UV55" s="276" t="s">
        <v>2836</v>
      </c>
      <c r="UW55" s="463" t="s">
        <v>974</v>
      </c>
      <c r="UX55" s="463" t="s">
        <v>975</v>
      </c>
      <c r="UY55" s="470" t="s">
        <v>976</v>
      </c>
      <c r="UZ55" s="470" t="s">
        <v>977</v>
      </c>
      <c r="VA55" s="470" t="s">
        <v>978</v>
      </c>
      <c r="VB55" s="470" t="s">
        <v>979</v>
      </c>
      <c r="VC55" s="284">
        <v>15000000</v>
      </c>
      <c r="VD55" s="276" t="s">
        <v>2836</v>
      </c>
      <c r="VE55" s="463" t="s">
        <v>974</v>
      </c>
      <c r="VF55" s="463" t="s">
        <v>975</v>
      </c>
      <c r="VG55" s="470" t="s">
        <v>976</v>
      </c>
      <c r="VH55" s="470" t="s">
        <v>977</v>
      </c>
      <c r="VI55" s="470" t="s">
        <v>978</v>
      </c>
      <c r="VJ55" s="470" t="s">
        <v>979</v>
      </c>
      <c r="VK55" s="284">
        <v>15000000</v>
      </c>
      <c r="VL55" s="276" t="s">
        <v>2836</v>
      </c>
      <c r="VM55" s="463" t="s">
        <v>974</v>
      </c>
      <c r="VN55" s="463" t="s">
        <v>975</v>
      </c>
      <c r="VO55" s="470" t="s">
        <v>976</v>
      </c>
      <c r="VP55" s="470" t="s">
        <v>977</v>
      </c>
      <c r="VQ55" s="470" t="s">
        <v>978</v>
      </c>
      <c r="VR55" s="470" t="s">
        <v>979</v>
      </c>
      <c r="VS55" s="284">
        <v>15000000</v>
      </c>
      <c r="VT55" s="276" t="s">
        <v>2836</v>
      </c>
      <c r="VU55" s="463" t="s">
        <v>974</v>
      </c>
      <c r="VV55" s="463" t="s">
        <v>975</v>
      </c>
      <c r="VW55" s="470" t="s">
        <v>976</v>
      </c>
      <c r="VX55" s="470" t="s">
        <v>977</v>
      </c>
      <c r="VY55" s="470" t="s">
        <v>978</v>
      </c>
      <c r="VZ55" s="470" t="s">
        <v>979</v>
      </c>
      <c r="WA55" s="284">
        <v>15000000</v>
      </c>
      <c r="WB55" s="276" t="s">
        <v>2836</v>
      </c>
      <c r="WC55" s="463" t="s">
        <v>974</v>
      </c>
      <c r="WD55" s="463" t="s">
        <v>975</v>
      </c>
      <c r="WE55" s="470" t="s">
        <v>976</v>
      </c>
      <c r="WF55" s="470" t="s">
        <v>977</v>
      </c>
      <c r="WG55" s="470" t="s">
        <v>978</v>
      </c>
      <c r="WH55" s="470" t="s">
        <v>979</v>
      </c>
      <c r="WI55" s="284">
        <v>15000000</v>
      </c>
      <c r="WJ55" s="276" t="s">
        <v>2836</v>
      </c>
      <c r="WK55" s="463" t="s">
        <v>974</v>
      </c>
      <c r="WL55" s="463" t="s">
        <v>975</v>
      </c>
      <c r="WM55" s="470" t="s">
        <v>976</v>
      </c>
      <c r="WN55" s="470" t="s">
        <v>977</v>
      </c>
      <c r="WO55" s="470" t="s">
        <v>978</v>
      </c>
      <c r="WP55" s="470" t="s">
        <v>979</v>
      </c>
      <c r="WQ55" s="284">
        <v>15000000</v>
      </c>
      <c r="WR55" s="276" t="s">
        <v>2836</v>
      </c>
      <c r="WS55" s="463" t="s">
        <v>974</v>
      </c>
      <c r="WT55" s="463" t="s">
        <v>975</v>
      </c>
      <c r="WU55" s="470" t="s">
        <v>976</v>
      </c>
      <c r="WV55" s="470" t="s">
        <v>977</v>
      </c>
      <c r="WW55" s="470" t="s">
        <v>978</v>
      </c>
      <c r="WX55" s="470" t="s">
        <v>979</v>
      </c>
      <c r="WY55" s="284">
        <v>15000000</v>
      </c>
      <c r="WZ55" s="276" t="s">
        <v>2836</v>
      </c>
      <c r="XA55" s="463" t="s">
        <v>974</v>
      </c>
      <c r="XB55" s="463" t="s">
        <v>975</v>
      </c>
      <c r="XC55" s="470" t="s">
        <v>976</v>
      </c>
      <c r="XD55" s="470" t="s">
        <v>977</v>
      </c>
      <c r="XE55" s="470" t="s">
        <v>978</v>
      </c>
      <c r="XF55" s="470" t="s">
        <v>979</v>
      </c>
      <c r="XG55" s="284">
        <v>15000000</v>
      </c>
      <c r="XH55" s="276" t="s">
        <v>2836</v>
      </c>
      <c r="XI55" s="463" t="s">
        <v>974</v>
      </c>
      <c r="XJ55" s="463" t="s">
        <v>975</v>
      </c>
      <c r="XK55" s="470" t="s">
        <v>976</v>
      </c>
      <c r="XL55" s="470" t="s">
        <v>977</v>
      </c>
      <c r="XM55" s="470" t="s">
        <v>978</v>
      </c>
      <c r="XN55" s="470" t="s">
        <v>979</v>
      </c>
      <c r="XO55" s="284">
        <v>15000000</v>
      </c>
      <c r="XP55" s="276" t="s">
        <v>2836</v>
      </c>
      <c r="XQ55" s="463" t="s">
        <v>974</v>
      </c>
      <c r="XR55" s="463" t="s">
        <v>975</v>
      </c>
      <c r="XS55" s="470" t="s">
        <v>976</v>
      </c>
      <c r="XT55" s="470" t="s">
        <v>977</v>
      </c>
      <c r="XU55" s="470" t="s">
        <v>978</v>
      </c>
      <c r="XV55" s="470" t="s">
        <v>979</v>
      </c>
      <c r="XW55" s="284">
        <v>15000000</v>
      </c>
      <c r="XX55" s="276" t="s">
        <v>2836</v>
      </c>
      <c r="XY55" s="463" t="s">
        <v>974</v>
      </c>
      <c r="XZ55" s="463" t="s">
        <v>975</v>
      </c>
      <c r="YA55" s="470" t="s">
        <v>976</v>
      </c>
      <c r="YB55" s="470" t="s">
        <v>977</v>
      </c>
      <c r="YC55" s="470" t="s">
        <v>978</v>
      </c>
      <c r="YD55" s="470" t="s">
        <v>979</v>
      </c>
      <c r="YE55" s="284">
        <v>15000000</v>
      </c>
      <c r="YF55" s="276" t="s">
        <v>2836</v>
      </c>
      <c r="YG55" s="463" t="s">
        <v>974</v>
      </c>
      <c r="YH55" s="463" t="s">
        <v>975</v>
      </c>
      <c r="YI55" s="470" t="s">
        <v>976</v>
      </c>
      <c r="YJ55" s="470" t="s">
        <v>977</v>
      </c>
      <c r="YK55" s="470" t="s">
        <v>978</v>
      </c>
      <c r="YL55" s="470" t="s">
        <v>979</v>
      </c>
      <c r="YM55" s="284">
        <v>15000000</v>
      </c>
      <c r="YN55" s="276" t="s">
        <v>2836</v>
      </c>
      <c r="YO55" s="463" t="s">
        <v>974</v>
      </c>
      <c r="YP55" s="463" t="s">
        <v>975</v>
      </c>
      <c r="YQ55" s="470" t="s">
        <v>976</v>
      </c>
      <c r="YR55" s="470" t="s">
        <v>977</v>
      </c>
      <c r="YS55" s="470" t="s">
        <v>978</v>
      </c>
      <c r="YT55" s="470" t="s">
        <v>979</v>
      </c>
      <c r="YU55" s="284">
        <v>15000000</v>
      </c>
      <c r="YV55" s="276" t="s">
        <v>2836</v>
      </c>
      <c r="YW55" s="463" t="s">
        <v>974</v>
      </c>
      <c r="YX55" s="463" t="s">
        <v>975</v>
      </c>
      <c r="YY55" s="470" t="s">
        <v>976</v>
      </c>
      <c r="YZ55" s="470" t="s">
        <v>977</v>
      </c>
      <c r="ZA55" s="470" t="s">
        <v>978</v>
      </c>
      <c r="ZB55" s="470" t="s">
        <v>979</v>
      </c>
      <c r="ZC55" s="284">
        <v>15000000</v>
      </c>
      <c r="ZD55" s="276" t="s">
        <v>2836</v>
      </c>
      <c r="ZE55" s="463" t="s">
        <v>974</v>
      </c>
      <c r="ZF55" s="463" t="s">
        <v>975</v>
      </c>
      <c r="ZG55" s="470" t="s">
        <v>976</v>
      </c>
      <c r="ZH55" s="470" t="s">
        <v>977</v>
      </c>
      <c r="ZI55" s="470" t="s">
        <v>978</v>
      </c>
      <c r="ZJ55" s="470" t="s">
        <v>979</v>
      </c>
      <c r="ZK55" s="284">
        <v>15000000</v>
      </c>
      <c r="ZL55" s="276" t="s">
        <v>2836</v>
      </c>
      <c r="ZM55" s="463" t="s">
        <v>974</v>
      </c>
      <c r="ZN55" s="463" t="s">
        <v>975</v>
      </c>
      <c r="ZO55" s="470" t="s">
        <v>976</v>
      </c>
      <c r="ZP55" s="470" t="s">
        <v>977</v>
      </c>
      <c r="ZQ55" s="470" t="s">
        <v>978</v>
      </c>
      <c r="ZR55" s="470" t="s">
        <v>979</v>
      </c>
      <c r="ZS55" s="284">
        <v>15000000</v>
      </c>
      <c r="ZT55" s="276" t="s">
        <v>2836</v>
      </c>
      <c r="ZU55" s="463" t="s">
        <v>974</v>
      </c>
      <c r="ZV55" s="463" t="s">
        <v>975</v>
      </c>
      <c r="ZW55" s="470" t="s">
        <v>976</v>
      </c>
      <c r="ZX55" s="470" t="s">
        <v>977</v>
      </c>
      <c r="ZY55" s="470" t="s">
        <v>978</v>
      </c>
      <c r="ZZ55" s="470" t="s">
        <v>979</v>
      </c>
      <c r="AAA55" s="284">
        <v>15000000</v>
      </c>
      <c r="AAB55" s="276" t="s">
        <v>2836</v>
      </c>
      <c r="AAC55" s="463" t="s">
        <v>974</v>
      </c>
      <c r="AAD55" s="463" t="s">
        <v>975</v>
      </c>
      <c r="AAE55" s="470" t="s">
        <v>976</v>
      </c>
      <c r="AAF55" s="470" t="s">
        <v>977</v>
      </c>
      <c r="AAG55" s="470" t="s">
        <v>978</v>
      </c>
      <c r="AAH55" s="470" t="s">
        <v>979</v>
      </c>
      <c r="AAI55" s="284">
        <v>15000000</v>
      </c>
      <c r="AAJ55" s="276" t="s">
        <v>2836</v>
      </c>
      <c r="AAK55" s="463" t="s">
        <v>974</v>
      </c>
      <c r="AAL55" s="463" t="s">
        <v>975</v>
      </c>
      <c r="AAM55" s="470" t="s">
        <v>976</v>
      </c>
      <c r="AAN55" s="470" t="s">
        <v>977</v>
      </c>
      <c r="AAO55" s="470" t="s">
        <v>978</v>
      </c>
      <c r="AAP55" s="470" t="s">
        <v>979</v>
      </c>
      <c r="AAQ55" s="284">
        <v>15000000</v>
      </c>
      <c r="AAR55" s="276" t="s">
        <v>2836</v>
      </c>
      <c r="AAS55" s="463" t="s">
        <v>974</v>
      </c>
      <c r="AAT55" s="463" t="s">
        <v>975</v>
      </c>
      <c r="AAU55" s="470" t="s">
        <v>976</v>
      </c>
      <c r="AAV55" s="470" t="s">
        <v>977</v>
      </c>
      <c r="AAW55" s="470" t="s">
        <v>978</v>
      </c>
      <c r="AAX55" s="470" t="s">
        <v>979</v>
      </c>
      <c r="AAY55" s="284">
        <v>15000000</v>
      </c>
      <c r="AAZ55" s="276" t="s">
        <v>2836</v>
      </c>
      <c r="ABA55" s="463" t="s">
        <v>974</v>
      </c>
      <c r="ABB55" s="463" t="s">
        <v>975</v>
      </c>
      <c r="ABC55" s="470" t="s">
        <v>976</v>
      </c>
      <c r="ABD55" s="470" t="s">
        <v>977</v>
      </c>
      <c r="ABE55" s="470" t="s">
        <v>978</v>
      </c>
      <c r="ABF55" s="470" t="s">
        <v>979</v>
      </c>
      <c r="ABG55" s="284">
        <v>15000000</v>
      </c>
      <c r="ABH55" s="276" t="s">
        <v>2836</v>
      </c>
      <c r="ABI55" s="463" t="s">
        <v>974</v>
      </c>
      <c r="ABJ55" s="463" t="s">
        <v>975</v>
      </c>
      <c r="ABK55" s="470" t="s">
        <v>976</v>
      </c>
      <c r="ABL55" s="470" t="s">
        <v>977</v>
      </c>
      <c r="ABM55" s="470" t="s">
        <v>978</v>
      </c>
      <c r="ABN55" s="470" t="s">
        <v>979</v>
      </c>
      <c r="ABO55" s="284">
        <v>15000000</v>
      </c>
      <c r="ABP55" s="276" t="s">
        <v>2836</v>
      </c>
      <c r="ABQ55" s="463" t="s">
        <v>974</v>
      </c>
      <c r="ABR55" s="463" t="s">
        <v>975</v>
      </c>
      <c r="ABS55" s="470" t="s">
        <v>976</v>
      </c>
      <c r="ABT55" s="470" t="s">
        <v>977</v>
      </c>
      <c r="ABU55" s="470" t="s">
        <v>978</v>
      </c>
      <c r="ABV55" s="470" t="s">
        <v>979</v>
      </c>
      <c r="ABW55" s="284">
        <v>15000000</v>
      </c>
      <c r="ABX55" s="276" t="s">
        <v>2836</v>
      </c>
      <c r="ABY55" s="463" t="s">
        <v>974</v>
      </c>
      <c r="ABZ55" s="463" t="s">
        <v>975</v>
      </c>
      <c r="ACA55" s="470" t="s">
        <v>976</v>
      </c>
      <c r="ACB55" s="470" t="s">
        <v>977</v>
      </c>
      <c r="ACC55" s="470" t="s">
        <v>978</v>
      </c>
      <c r="ACD55" s="470" t="s">
        <v>979</v>
      </c>
      <c r="ACE55" s="284">
        <v>15000000</v>
      </c>
      <c r="ACF55" s="276" t="s">
        <v>2836</v>
      </c>
      <c r="ACG55" s="463" t="s">
        <v>974</v>
      </c>
      <c r="ACH55" s="463" t="s">
        <v>975</v>
      </c>
      <c r="ACI55" s="470" t="s">
        <v>976</v>
      </c>
      <c r="ACJ55" s="470" t="s">
        <v>977</v>
      </c>
      <c r="ACK55" s="470" t="s">
        <v>978</v>
      </c>
      <c r="ACL55" s="470" t="s">
        <v>979</v>
      </c>
      <c r="ACM55" s="284">
        <v>15000000</v>
      </c>
      <c r="ACN55" s="276" t="s">
        <v>2836</v>
      </c>
      <c r="ACO55" s="463" t="s">
        <v>974</v>
      </c>
      <c r="ACP55" s="463" t="s">
        <v>975</v>
      </c>
      <c r="ACQ55" s="470" t="s">
        <v>976</v>
      </c>
      <c r="ACR55" s="470" t="s">
        <v>977</v>
      </c>
      <c r="ACS55" s="470" t="s">
        <v>978</v>
      </c>
      <c r="ACT55" s="470" t="s">
        <v>979</v>
      </c>
      <c r="ACU55" s="284">
        <v>15000000</v>
      </c>
      <c r="ACV55" s="276" t="s">
        <v>2836</v>
      </c>
      <c r="ACW55" s="463" t="s">
        <v>974</v>
      </c>
      <c r="ACX55" s="463" t="s">
        <v>975</v>
      </c>
      <c r="ACY55" s="470" t="s">
        <v>976</v>
      </c>
      <c r="ACZ55" s="470" t="s">
        <v>977</v>
      </c>
      <c r="ADA55" s="470" t="s">
        <v>978</v>
      </c>
      <c r="ADB55" s="470" t="s">
        <v>979</v>
      </c>
      <c r="ADC55" s="284">
        <v>15000000</v>
      </c>
      <c r="ADD55" s="276" t="s">
        <v>2836</v>
      </c>
      <c r="ADE55" s="463" t="s">
        <v>974</v>
      </c>
      <c r="ADF55" s="463" t="s">
        <v>975</v>
      </c>
      <c r="ADG55" s="470" t="s">
        <v>976</v>
      </c>
      <c r="ADH55" s="470" t="s">
        <v>977</v>
      </c>
      <c r="ADI55" s="470" t="s">
        <v>978</v>
      </c>
      <c r="ADJ55" s="470" t="s">
        <v>979</v>
      </c>
      <c r="ADK55" s="284">
        <v>15000000</v>
      </c>
      <c r="ADL55" s="276" t="s">
        <v>2836</v>
      </c>
      <c r="ADM55" s="463" t="s">
        <v>974</v>
      </c>
      <c r="ADN55" s="463" t="s">
        <v>975</v>
      </c>
      <c r="ADO55" s="470" t="s">
        <v>976</v>
      </c>
      <c r="ADP55" s="470" t="s">
        <v>977</v>
      </c>
      <c r="ADQ55" s="470" t="s">
        <v>978</v>
      </c>
      <c r="ADR55" s="470" t="s">
        <v>979</v>
      </c>
      <c r="ADS55" s="284">
        <v>15000000</v>
      </c>
      <c r="ADT55" s="276" t="s">
        <v>2836</v>
      </c>
      <c r="ADU55" s="463" t="s">
        <v>974</v>
      </c>
      <c r="ADV55" s="463" t="s">
        <v>975</v>
      </c>
      <c r="ADW55" s="470" t="s">
        <v>976</v>
      </c>
      <c r="ADX55" s="470" t="s">
        <v>977</v>
      </c>
      <c r="ADY55" s="470" t="s">
        <v>978</v>
      </c>
      <c r="ADZ55" s="470" t="s">
        <v>979</v>
      </c>
      <c r="AEA55" s="284">
        <v>15000000</v>
      </c>
      <c r="AEB55" s="276" t="s">
        <v>2836</v>
      </c>
      <c r="AEC55" s="463" t="s">
        <v>974</v>
      </c>
      <c r="AED55" s="463" t="s">
        <v>975</v>
      </c>
      <c r="AEE55" s="470" t="s">
        <v>976</v>
      </c>
      <c r="AEF55" s="470" t="s">
        <v>977</v>
      </c>
      <c r="AEG55" s="470" t="s">
        <v>978</v>
      </c>
      <c r="AEH55" s="470" t="s">
        <v>979</v>
      </c>
      <c r="AEI55" s="284">
        <v>15000000</v>
      </c>
      <c r="AEJ55" s="276" t="s">
        <v>2836</v>
      </c>
      <c r="AEK55" s="463" t="s">
        <v>974</v>
      </c>
      <c r="AEL55" s="463" t="s">
        <v>975</v>
      </c>
      <c r="AEM55" s="470" t="s">
        <v>976</v>
      </c>
      <c r="AEN55" s="470" t="s">
        <v>977</v>
      </c>
      <c r="AEO55" s="470" t="s">
        <v>978</v>
      </c>
      <c r="AEP55" s="470" t="s">
        <v>979</v>
      </c>
      <c r="AEQ55" s="284">
        <v>15000000</v>
      </c>
      <c r="AER55" s="276" t="s">
        <v>2836</v>
      </c>
      <c r="AES55" s="463" t="s">
        <v>974</v>
      </c>
      <c r="AET55" s="463" t="s">
        <v>975</v>
      </c>
      <c r="AEU55" s="470" t="s">
        <v>976</v>
      </c>
      <c r="AEV55" s="470" t="s">
        <v>977</v>
      </c>
      <c r="AEW55" s="470" t="s">
        <v>978</v>
      </c>
      <c r="AEX55" s="470" t="s">
        <v>979</v>
      </c>
      <c r="AEY55" s="284">
        <v>15000000</v>
      </c>
      <c r="AEZ55" s="276" t="s">
        <v>2836</v>
      </c>
      <c r="AFA55" s="463" t="s">
        <v>974</v>
      </c>
      <c r="AFB55" s="463" t="s">
        <v>975</v>
      </c>
      <c r="AFC55" s="470" t="s">
        <v>976</v>
      </c>
      <c r="AFD55" s="470" t="s">
        <v>977</v>
      </c>
      <c r="AFE55" s="470" t="s">
        <v>978</v>
      </c>
      <c r="AFF55" s="470" t="s">
        <v>979</v>
      </c>
      <c r="AFG55" s="284">
        <v>15000000</v>
      </c>
      <c r="AFH55" s="276" t="s">
        <v>2836</v>
      </c>
      <c r="AFI55" s="463" t="s">
        <v>974</v>
      </c>
      <c r="AFJ55" s="463" t="s">
        <v>975</v>
      </c>
      <c r="AFK55" s="470" t="s">
        <v>976</v>
      </c>
      <c r="AFL55" s="470" t="s">
        <v>977</v>
      </c>
      <c r="AFM55" s="470" t="s">
        <v>978</v>
      </c>
      <c r="AFN55" s="470" t="s">
        <v>979</v>
      </c>
      <c r="AFO55" s="284">
        <v>15000000</v>
      </c>
      <c r="AFP55" s="276" t="s">
        <v>2836</v>
      </c>
      <c r="AFQ55" s="463" t="s">
        <v>974</v>
      </c>
      <c r="AFR55" s="463" t="s">
        <v>975</v>
      </c>
      <c r="AFS55" s="470" t="s">
        <v>976</v>
      </c>
      <c r="AFT55" s="470" t="s">
        <v>977</v>
      </c>
      <c r="AFU55" s="470" t="s">
        <v>978</v>
      </c>
      <c r="AFV55" s="470" t="s">
        <v>979</v>
      </c>
      <c r="AFW55" s="284">
        <v>15000000</v>
      </c>
      <c r="AFX55" s="276" t="s">
        <v>2836</v>
      </c>
      <c r="AFY55" s="463" t="s">
        <v>974</v>
      </c>
      <c r="AFZ55" s="463" t="s">
        <v>975</v>
      </c>
      <c r="AGA55" s="470" t="s">
        <v>976</v>
      </c>
      <c r="AGB55" s="470" t="s">
        <v>977</v>
      </c>
      <c r="AGC55" s="470" t="s">
        <v>978</v>
      </c>
      <c r="AGD55" s="470" t="s">
        <v>979</v>
      </c>
      <c r="AGE55" s="284">
        <v>15000000</v>
      </c>
      <c r="AGF55" s="276" t="s">
        <v>2836</v>
      </c>
      <c r="AGG55" s="463" t="s">
        <v>974</v>
      </c>
      <c r="AGH55" s="463" t="s">
        <v>975</v>
      </c>
      <c r="AGI55" s="470" t="s">
        <v>976</v>
      </c>
      <c r="AGJ55" s="470" t="s">
        <v>977</v>
      </c>
      <c r="AGK55" s="470" t="s">
        <v>978</v>
      </c>
      <c r="AGL55" s="470" t="s">
        <v>979</v>
      </c>
      <c r="AGM55" s="284">
        <v>15000000</v>
      </c>
      <c r="AGN55" s="276" t="s">
        <v>2836</v>
      </c>
      <c r="AGO55" s="463" t="s">
        <v>974</v>
      </c>
      <c r="AGP55" s="463" t="s">
        <v>975</v>
      </c>
      <c r="AGQ55" s="470" t="s">
        <v>976</v>
      </c>
      <c r="AGR55" s="470" t="s">
        <v>977</v>
      </c>
      <c r="AGS55" s="470" t="s">
        <v>978</v>
      </c>
      <c r="AGT55" s="470" t="s">
        <v>979</v>
      </c>
      <c r="AGU55" s="284">
        <v>15000000</v>
      </c>
      <c r="AGV55" s="276" t="s">
        <v>2836</v>
      </c>
      <c r="AGW55" s="463" t="s">
        <v>974</v>
      </c>
      <c r="AGX55" s="463" t="s">
        <v>975</v>
      </c>
      <c r="AGY55" s="470" t="s">
        <v>976</v>
      </c>
      <c r="AGZ55" s="470" t="s">
        <v>977</v>
      </c>
      <c r="AHA55" s="470" t="s">
        <v>978</v>
      </c>
      <c r="AHB55" s="470" t="s">
        <v>979</v>
      </c>
      <c r="AHC55" s="284">
        <v>15000000</v>
      </c>
      <c r="AHD55" s="276" t="s">
        <v>2836</v>
      </c>
      <c r="AHE55" s="463" t="s">
        <v>974</v>
      </c>
      <c r="AHF55" s="463" t="s">
        <v>975</v>
      </c>
      <c r="AHG55" s="470" t="s">
        <v>976</v>
      </c>
      <c r="AHH55" s="470" t="s">
        <v>977</v>
      </c>
      <c r="AHI55" s="470" t="s">
        <v>978</v>
      </c>
      <c r="AHJ55" s="470" t="s">
        <v>979</v>
      </c>
      <c r="AHK55" s="284">
        <v>15000000</v>
      </c>
      <c r="AHL55" s="276" t="s">
        <v>2836</v>
      </c>
      <c r="AHM55" s="463" t="s">
        <v>974</v>
      </c>
      <c r="AHN55" s="463" t="s">
        <v>975</v>
      </c>
      <c r="AHO55" s="470" t="s">
        <v>976</v>
      </c>
      <c r="AHP55" s="470" t="s">
        <v>977</v>
      </c>
      <c r="AHQ55" s="470" t="s">
        <v>978</v>
      </c>
      <c r="AHR55" s="470" t="s">
        <v>979</v>
      </c>
      <c r="AHS55" s="284">
        <v>15000000</v>
      </c>
      <c r="AHT55" s="276" t="s">
        <v>2836</v>
      </c>
      <c r="AHU55" s="463" t="s">
        <v>974</v>
      </c>
      <c r="AHV55" s="463" t="s">
        <v>975</v>
      </c>
      <c r="AHW55" s="470" t="s">
        <v>976</v>
      </c>
      <c r="AHX55" s="470" t="s">
        <v>977</v>
      </c>
      <c r="AHY55" s="470" t="s">
        <v>978</v>
      </c>
      <c r="AHZ55" s="470" t="s">
        <v>979</v>
      </c>
      <c r="AIA55" s="284">
        <v>15000000</v>
      </c>
      <c r="AIB55" s="276" t="s">
        <v>2836</v>
      </c>
      <c r="AIC55" s="463" t="s">
        <v>974</v>
      </c>
      <c r="AID55" s="463" t="s">
        <v>975</v>
      </c>
      <c r="AIE55" s="470" t="s">
        <v>976</v>
      </c>
      <c r="AIF55" s="470" t="s">
        <v>977</v>
      </c>
      <c r="AIG55" s="470" t="s">
        <v>978</v>
      </c>
      <c r="AIH55" s="470" t="s">
        <v>979</v>
      </c>
      <c r="AII55" s="284">
        <v>15000000</v>
      </c>
      <c r="AIJ55" s="276" t="s">
        <v>2836</v>
      </c>
      <c r="AIK55" s="463" t="s">
        <v>974</v>
      </c>
      <c r="AIL55" s="463" t="s">
        <v>975</v>
      </c>
      <c r="AIM55" s="470" t="s">
        <v>976</v>
      </c>
      <c r="AIN55" s="470" t="s">
        <v>977</v>
      </c>
      <c r="AIO55" s="470" t="s">
        <v>978</v>
      </c>
      <c r="AIP55" s="470" t="s">
        <v>979</v>
      </c>
      <c r="AIQ55" s="284">
        <v>15000000</v>
      </c>
      <c r="AIR55" s="276" t="s">
        <v>2836</v>
      </c>
      <c r="AIS55" s="463" t="s">
        <v>974</v>
      </c>
      <c r="AIT55" s="463" t="s">
        <v>975</v>
      </c>
      <c r="AIU55" s="470" t="s">
        <v>976</v>
      </c>
      <c r="AIV55" s="470" t="s">
        <v>977</v>
      </c>
      <c r="AIW55" s="470" t="s">
        <v>978</v>
      </c>
      <c r="AIX55" s="470" t="s">
        <v>979</v>
      </c>
      <c r="AIY55" s="284">
        <v>15000000</v>
      </c>
      <c r="AIZ55" s="276" t="s">
        <v>2836</v>
      </c>
      <c r="AJA55" s="463" t="s">
        <v>974</v>
      </c>
      <c r="AJB55" s="463" t="s">
        <v>975</v>
      </c>
      <c r="AJC55" s="470" t="s">
        <v>976</v>
      </c>
      <c r="AJD55" s="470" t="s">
        <v>977</v>
      </c>
      <c r="AJE55" s="470" t="s">
        <v>978</v>
      </c>
      <c r="AJF55" s="470" t="s">
        <v>979</v>
      </c>
      <c r="AJG55" s="284">
        <v>15000000</v>
      </c>
      <c r="AJH55" s="276" t="s">
        <v>2836</v>
      </c>
      <c r="AJI55" s="463" t="s">
        <v>974</v>
      </c>
      <c r="AJJ55" s="463" t="s">
        <v>975</v>
      </c>
      <c r="AJK55" s="470" t="s">
        <v>976</v>
      </c>
      <c r="AJL55" s="470" t="s">
        <v>977</v>
      </c>
      <c r="AJM55" s="470" t="s">
        <v>978</v>
      </c>
      <c r="AJN55" s="470" t="s">
        <v>979</v>
      </c>
      <c r="AJO55" s="284">
        <v>15000000</v>
      </c>
      <c r="AJP55" s="276" t="s">
        <v>2836</v>
      </c>
      <c r="AJQ55" s="463" t="s">
        <v>974</v>
      </c>
      <c r="AJR55" s="463" t="s">
        <v>975</v>
      </c>
      <c r="AJS55" s="470" t="s">
        <v>976</v>
      </c>
      <c r="AJT55" s="470" t="s">
        <v>977</v>
      </c>
      <c r="AJU55" s="470" t="s">
        <v>978</v>
      </c>
      <c r="AJV55" s="470" t="s">
        <v>979</v>
      </c>
      <c r="AJW55" s="284">
        <v>15000000</v>
      </c>
      <c r="AJX55" s="276" t="s">
        <v>2836</v>
      </c>
      <c r="AJY55" s="463" t="s">
        <v>974</v>
      </c>
      <c r="AJZ55" s="463" t="s">
        <v>975</v>
      </c>
      <c r="AKA55" s="470" t="s">
        <v>976</v>
      </c>
      <c r="AKB55" s="470" t="s">
        <v>977</v>
      </c>
      <c r="AKC55" s="470" t="s">
        <v>978</v>
      </c>
      <c r="AKD55" s="470" t="s">
        <v>979</v>
      </c>
      <c r="AKE55" s="284">
        <v>15000000</v>
      </c>
      <c r="AKF55" s="276" t="s">
        <v>2836</v>
      </c>
      <c r="AKG55" s="463" t="s">
        <v>974</v>
      </c>
      <c r="AKH55" s="463" t="s">
        <v>975</v>
      </c>
      <c r="AKI55" s="470" t="s">
        <v>976</v>
      </c>
      <c r="AKJ55" s="470" t="s">
        <v>977</v>
      </c>
      <c r="AKK55" s="470" t="s">
        <v>978</v>
      </c>
      <c r="AKL55" s="470" t="s">
        <v>979</v>
      </c>
      <c r="AKM55" s="284">
        <v>15000000</v>
      </c>
      <c r="AKN55" s="276" t="s">
        <v>2836</v>
      </c>
      <c r="AKO55" s="463" t="s">
        <v>974</v>
      </c>
      <c r="AKP55" s="463" t="s">
        <v>975</v>
      </c>
      <c r="AKQ55" s="470" t="s">
        <v>976</v>
      </c>
      <c r="AKR55" s="470" t="s">
        <v>977</v>
      </c>
      <c r="AKS55" s="470" t="s">
        <v>978</v>
      </c>
      <c r="AKT55" s="470" t="s">
        <v>979</v>
      </c>
      <c r="AKU55" s="284">
        <v>15000000</v>
      </c>
      <c r="AKV55" s="276" t="s">
        <v>2836</v>
      </c>
      <c r="AKW55" s="463" t="s">
        <v>974</v>
      </c>
      <c r="AKX55" s="463" t="s">
        <v>975</v>
      </c>
      <c r="AKY55" s="470" t="s">
        <v>976</v>
      </c>
      <c r="AKZ55" s="470" t="s">
        <v>977</v>
      </c>
      <c r="ALA55" s="470" t="s">
        <v>978</v>
      </c>
      <c r="ALB55" s="470" t="s">
        <v>979</v>
      </c>
      <c r="ALC55" s="284">
        <v>15000000</v>
      </c>
      <c r="ALD55" s="276" t="s">
        <v>2836</v>
      </c>
      <c r="ALE55" s="463" t="s">
        <v>974</v>
      </c>
      <c r="ALF55" s="463" t="s">
        <v>975</v>
      </c>
      <c r="ALG55" s="470" t="s">
        <v>976</v>
      </c>
      <c r="ALH55" s="470" t="s">
        <v>977</v>
      </c>
      <c r="ALI55" s="470" t="s">
        <v>978</v>
      </c>
      <c r="ALJ55" s="470" t="s">
        <v>979</v>
      </c>
      <c r="ALK55" s="284">
        <v>15000000</v>
      </c>
      <c r="ALL55" s="276" t="s">
        <v>2836</v>
      </c>
      <c r="ALM55" s="463" t="s">
        <v>974</v>
      </c>
      <c r="ALN55" s="463" t="s">
        <v>975</v>
      </c>
      <c r="ALO55" s="470" t="s">
        <v>976</v>
      </c>
      <c r="ALP55" s="470" t="s">
        <v>977</v>
      </c>
      <c r="ALQ55" s="470" t="s">
        <v>978</v>
      </c>
      <c r="ALR55" s="470" t="s">
        <v>979</v>
      </c>
      <c r="ALS55" s="284">
        <v>15000000</v>
      </c>
      <c r="ALT55" s="276" t="s">
        <v>2836</v>
      </c>
      <c r="ALU55" s="463" t="s">
        <v>974</v>
      </c>
      <c r="ALV55" s="463" t="s">
        <v>975</v>
      </c>
      <c r="ALW55" s="470" t="s">
        <v>976</v>
      </c>
      <c r="ALX55" s="470" t="s">
        <v>977</v>
      </c>
      <c r="ALY55" s="470" t="s">
        <v>978</v>
      </c>
      <c r="ALZ55" s="470" t="s">
        <v>979</v>
      </c>
      <c r="AMA55" s="284">
        <v>15000000</v>
      </c>
      <c r="AMB55" s="276" t="s">
        <v>2836</v>
      </c>
      <c r="AMC55" s="463" t="s">
        <v>974</v>
      </c>
      <c r="AMD55" s="463" t="s">
        <v>975</v>
      </c>
      <c r="AME55" s="470" t="s">
        <v>976</v>
      </c>
      <c r="AMF55" s="470" t="s">
        <v>977</v>
      </c>
      <c r="AMG55" s="470" t="s">
        <v>978</v>
      </c>
      <c r="AMH55" s="470" t="s">
        <v>979</v>
      </c>
      <c r="AMI55" s="284">
        <v>15000000</v>
      </c>
      <c r="AMJ55" s="276" t="s">
        <v>2836</v>
      </c>
      <c r="AMK55" s="463" t="s">
        <v>974</v>
      </c>
      <c r="AML55" s="463" t="s">
        <v>975</v>
      </c>
      <c r="AMM55" s="470" t="s">
        <v>976</v>
      </c>
      <c r="AMN55" s="470" t="s">
        <v>977</v>
      </c>
      <c r="AMO55" s="470" t="s">
        <v>978</v>
      </c>
      <c r="AMP55" s="470" t="s">
        <v>979</v>
      </c>
      <c r="AMQ55" s="284">
        <v>15000000</v>
      </c>
      <c r="AMR55" s="276" t="s">
        <v>2836</v>
      </c>
      <c r="AMS55" s="463" t="s">
        <v>974</v>
      </c>
      <c r="AMT55" s="463" t="s">
        <v>975</v>
      </c>
      <c r="AMU55" s="470" t="s">
        <v>976</v>
      </c>
      <c r="AMV55" s="470" t="s">
        <v>977</v>
      </c>
      <c r="AMW55" s="470" t="s">
        <v>978</v>
      </c>
      <c r="AMX55" s="470" t="s">
        <v>979</v>
      </c>
      <c r="AMY55" s="284">
        <v>15000000</v>
      </c>
      <c r="AMZ55" s="276" t="s">
        <v>2836</v>
      </c>
      <c r="ANA55" s="463" t="s">
        <v>974</v>
      </c>
      <c r="ANB55" s="463" t="s">
        <v>975</v>
      </c>
      <c r="ANC55" s="470" t="s">
        <v>976</v>
      </c>
      <c r="AND55" s="470" t="s">
        <v>977</v>
      </c>
      <c r="ANE55" s="470" t="s">
        <v>978</v>
      </c>
      <c r="ANF55" s="470" t="s">
        <v>979</v>
      </c>
      <c r="ANG55" s="284">
        <v>15000000</v>
      </c>
      <c r="ANH55" s="276" t="s">
        <v>2836</v>
      </c>
      <c r="ANI55" s="463" t="s">
        <v>974</v>
      </c>
      <c r="ANJ55" s="463" t="s">
        <v>975</v>
      </c>
      <c r="ANK55" s="470" t="s">
        <v>976</v>
      </c>
      <c r="ANL55" s="470" t="s">
        <v>977</v>
      </c>
      <c r="ANM55" s="470" t="s">
        <v>978</v>
      </c>
      <c r="ANN55" s="470" t="s">
        <v>979</v>
      </c>
      <c r="ANO55" s="284">
        <v>15000000</v>
      </c>
      <c r="ANP55" s="276" t="s">
        <v>2836</v>
      </c>
      <c r="ANQ55" s="463" t="s">
        <v>974</v>
      </c>
      <c r="ANR55" s="463" t="s">
        <v>975</v>
      </c>
      <c r="ANS55" s="470" t="s">
        <v>976</v>
      </c>
      <c r="ANT55" s="470" t="s">
        <v>977</v>
      </c>
      <c r="ANU55" s="470" t="s">
        <v>978</v>
      </c>
      <c r="ANV55" s="470" t="s">
        <v>979</v>
      </c>
      <c r="ANW55" s="284">
        <v>15000000</v>
      </c>
      <c r="ANX55" s="276" t="s">
        <v>2836</v>
      </c>
      <c r="ANY55" s="463" t="s">
        <v>974</v>
      </c>
      <c r="ANZ55" s="463" t="s">
        <v>975</v>
      </c>
      <c r="AOA55" s="470" t="s">
        <v>976</v>
      </c>
      <c r="AOB55" s="470" t="s">
        <v>977</v>
      </c>
      <c r="AOC55" s="470" t="s">
        <v>978</v>
      </c>
      <c r="AOD55" s="470" t="s">
        <v>979</v>
      </c>
      <c r="AOE55" s="284">
        <v>15000000</v>
      </c>
      <c r="AOF55" s="276" t="s">
        <v>2836</v>
      </c>
      <c r="AOG55" s="463" t="s">
        <v>974</v>
      </c>
      <c r="AOH55" s="463" t="s">
        <v>975</v>
      </c>
      <c r="AOI55" s="470" t="s">
        <v>976</v>
      </c>
      <c r="AOJ55" s="470" t="s">
        <v>977</v>
      </c>
      <c r="AOK55" s="470" t="s">
        <v>978</v>
      </c>
      <c r="AOL55" s="470" t="s">
        <v>979</v>
      </c>
      <c r="AOM55" s="284">
        <v>15000000</v>
      </c>
      <c r="AON55" s="276" t="s">
        <v>2836</v>
      </c>
      <c r="AOO55" s="463" t="s">
        <v>974</v>
      </c>
      <c r="AOP55" s="463" t="s">
        <v>975</v>
      </c>
      <c r="AOQ55" s="470" t="s">
        <v>976</v>
      </c>
      <c r="AOR55" s="470" t="s">
        <v>977</v>
      </c>
      <c r="AOS55" s="470" t="s">
        <v>978</v>
      </c>
      <c r="AOT55" s="470" t="s">
        <v>979</v>
      </c>
      <c r="AOU55" s="284">
        <v>15000000</v>
      </c>
      <c r="AOV55" s="276" t="s">
        <v>2836</v>
      </c>
      <c r="AOW55" s="463" t="s">
        <v>974</v>
      </c>
      <c r="AOX55" s="463" t="s">
        <v>975</v>
      </c>
      <c r="AOY55" s="470" t="s">
        <v>976</v>
      </c>
      <c r="AOZ55" s="470" t="s">
        <v>977</v>
      </c>
      <c r="APA55" s="470" t="s">
        <v>978</v>
      </c>
      <c r="APB55" s="470" t="s">
        <v>979</v>
      </c>
      <c r="APC55" s="284">
        <v>15000000</v>
      </c>
      <c r="APD55" s="276" t="s">
        <v>2836</v>
      </c>
      <c r="APE55" s="463" t="s">
        <v>974</v>
      </c>
      <c r="APF55" s="463" t="s">
        <v>975</v>
      </c>
      <c r="APG55" s="470" t="s">
        <v>976</v>
      </c>
      <c r="APH55" s="470" t="s">
        <v>977</v>
      </c>
      <c r="API55" s="470" t="s">
        <v>978</v>
      </c>
      <c r="APJ55" s="470" t="s">
        <v>979</v>
      </c>
      <c r="APK55" s="284">
        <v>15000000</v>
      </c>
      <c r="APL55" s="276" t="s">
        <v>2836</v>
      </c>
      <c r="APM55" s="463" t="s">
        <v>974</v>
      </c>
      <c r="APN55" s="463" t="s">
        <v>975</v>
      </c>
      <c r="APO55" s="470" t="s">
        <v>976</v>
      </c>
      <c r="APP55" s="470" t="s">
        <v>977</v>
      </c>
      <c r="APQ55" s="470" t="s">
        <v>978</v>
      </c>
      <c r="APR55" s="470" t="s">
        <v>979</v>
      </c>
      <c r="APS55" s="284">
        <v>15000000</v>
      </c>
      <c r="APT55" s="276" t="s">
        <v>2836</v>
      </c>
      <c r="APU55" s="463" t="s">
        <v>974</v>
      </c>
      <c r="APV55" s="463" t="s">
        <v>975</v>
      </c>
      <c r="APW55" s="470" t="s">
        <v>976</v>
      </c>
      <c r="APX55" s="470" t="s">
        <v>977</v>
      </c>
      <c r="APY55" s="470" t="s">
        <v>978</v>
      </c>
      <c r="APZ55" s="470" t="s">
        <v>979</v>
      </c>
      <c r="AQA55" s="284">
        <v>15000000</v>
      </c>
      <c r="AQB55" s="276" t="s">
        <v>2836</v>
      </c>
      <c r="AQC55" s="463" t="s">
        <v>974</v>
      </c>
      <c r="AQD55" s="463" t="s">
        <v>975</v>
      </c>
      <c r="AQE55" s="470" t="s">
        <v>976</v>
      </c>
      <c r="AQF55" s="470" t="s">
        <v>977</v>
      </c>
      <c r="AQG55" s="470" t="s">
        <v>978</v>
      </c>
      <c r="AQH55" s="470" t="s">
        <v>979</v>
      </c>
      <c r="AQI55" s="284">
        <v>15000000</v>
      </c>
      <c r="AQJ55" s="276" t="s">
        <v>2836</v>
      </c>
      <c r="AQK55" s="463" t="s">
        <v>974</v>
      </c>
      <c r="AQL55" s="463" t="s">
        <v>975</v>
      </c>
      <c r="AQM55" s="470" t="s">
        <v>976</v>
      </c>
      <c r="AQN55" s="470" t="s">
        <v>977</v>
      </c>
      <c r="AQO55" s="470" t="s">
        <v>978</v>
      </c>
      <c r="AQP55" s="470" t="s">
        <v>979</v>
      </c>
      <c r="AQQ55" s="284">
        <v>15000000</v>
      </c>
      <c r="AQR55" s="276" t="s">
        <v>2836</v>
      </c>
      <c r="AQS55" s="463" t="s">
        <v>974</v>
      </c>
      <c r="AQT55" s="463" t="s">
        <v>975</v>
      </c>
      <c r="AQU55" s="470" t="s">
        <v>976</v>
      </c>
      <c r="AQV55" s="470" t="s">
        <v>977</v>
      </c>
      <c r="AQW55" s="470" t="s">
        <v>978</v>
      </c>
      <c r="AQX55" s="470" t="s">
        <v>979</v>
      </c>
      <c r="AQY55" s="284">
        <v>15000000</v>
      </c>
      <c r="AQZ55" s="276" t="s">
        <v>2836</v>
      </c>
      <c r="ARA55" s="463" t="s">
        <v>974</v>
      </c>
      <c r="ARB55" s="463" t="s">
        <v>975</v>
      </c>
      <c r="ARC55" s="470" t="s">
        <v>976</v>
      </c>
      <c r="ARD55" s="470" t="s">
        <v>977</v>
      </c>
      <c r="ARE55" s="470" t="s">
        <v>978</v>
      </c>
      <c r="ARF55" s="470" t="s">
        <v>979</v>
      </c>
      <c r="ARG55" s="284">
        <v>15000000</v>
      </c>
      <c r="ARH55" s="276" t="s">
        <v>2836</v>
      </c>
      <c r="ARI55" s="463" t="s">
        <v>974</v>
      </c>
      <c r="ARJ55" s="463" t="s">
        <v>975</v>
      </c>
      <c r="ARK55" s="470" t="s">
        <v>976</v>
      </c>
      <c r="ARL55" s="470" t="s">
        <v>977</v>
      </c>
      <c r="ARM55" s="470" t="s">
        <v>978</v>
      </c>
      <c r="ARN55" s="470" t="s">
        <v>979</v>
      </c>
      <c r="ARO55" s="284">
        <v>15000000</v>
      </c>
      <c r="ARP55" s="276" t="s">
        <v>2836</v>
      </c>
      <c r="ARQ55" s="463" t="s">
        <v>974</v>
      </c>
      <c r="ARR55" s="463" t="s">
        <v>975</v>
      </c>
      <c r="ARS55" s="470" t="s">
        <v>976</v>
      </c>
      <c r="ART55" s="470" t="s">
        <v>977</v>
      </c>
      <c r="ARU55" s="470" t="s">
        <v>978</v>
      </c>
      <c r="ARV55" s="470" t="s">
        <v>979</v>
      </c>
      <c r="ARW55" s="284">
        <v>15000000</v>
      </c>
      <c r="ARX55" s="276" t="s">
        <v>2836</v>
      </c>
      <c r="ARY55" s="463" t="s">
        <v>974</v>
      </c>
      <c r="ARZ55" s="463" t="s">
        <v>975</v>
      </c>
      <c r="ASA55" s="470" t="s">
        <v>976</v>
      </c>
      <c r="ASB55" s="470" t="s">
        <v>977</v>
      </c>
      <c r="ASC55" s="470" t="s">
        <v>978</v>
      </c>
      <c r="ASD55" s="470" t="s">
        <v>979</v>
      </c>
      <c r="ASE55" s="284">
        <v>15000000</v>
      </c>
      <c r="ASF55" s="276" t="s">
        <v>2836</v>
      </c>
      <c r="ASG55" s="463" t="s">
        <v>974</v>
      </c>
      <c r="ASH55" s="463" t="s">
        <v>975</v>
      </c>
      <c r="ASI55" s="470" t="s">
        <v>976</v>
      </c>
      <c r="ASJ55" s="470" t="s">
        <v>977</v>
      </c>
      <c r="ASK55" s="470" t="s">
        <v>978</v>
      </c>
      <c r="ASL55" s="470" t="s">
        <v>979</v>
      </c>
      <c r="ASM55" s="284">
        <v>15000000</v>
      </c>
      <c r="ASN55" s="276" t="s">
        <v>2836</v>
      </c>
      <c r="ASO55" s="463" t="s">
        <v>974</v>
      </c>
      <c r="ASP55" s="463" t="s">
        <v>975</v>
      </c>
      <c r="ASQ55" s="470" t="s">
        <v>976</v>
      </c>
      <c r="ASR55" s="470" t="s">
        <v>977</v>
      </c>
      <c r="ASS55" s="470" t="s">
        <v>978</v>
      </c>
      <c r="AST55" s="470" t="s">
        <v>979</v>
      </c>
      <c r="ASU55" s="284">
        <v>15000000</v>
      </c>
      <c r="ASV55" s="276" t="s">
        <v>2836</v>
      </c>
      <c r="ASW55" s="463" t="s">
        <v>974</v>
      </c>
      <c r="ASX55" s="463" t="s">
        <v>975</v>
      </c>
      <c r="ASY55" s="470" t="s">
        <v>976</v>
      </c>
      <c r="ASZ55" s="470" t="s">
        <v>977</v>
      </c>
      <c r="ATA55" s="470" t="s">
        <v>978</v>
      </c>
      <c r="ATB55" s="470" t="s">
        <v>979</v>
      </c>
      <c r="ATC55" s="284">
        <v>15000000</v>
      </c>
      <c r="ATD55" s="276" t="s">
        <v>2836</v>
      </c>
      <c r="ATE55" s="463" t="s">
        <v>974</v>
      </c>
      <c r="ATF55" s="463" t="s">
        <v>975</v>
      </c>
      <c r="ATG55" s="470" t="s">
        <v>976</v>
      </c>
      <c r="ATH55" s="470" t="s">
        <v>977</v>
      </c>
      <c r="ATI55" s="470" t="s">
        <v>978</v>
      </c>
      <c r="ATJ55" s="470" t="s">
        <v>979</v>
      </c>
      <c r="ATK55" s="284">
        <v>15000000</v>
      </c>
      <c r="ATL55" s="276" t="s">
        <v>2836</v>
      </c>
      <c r="ATM55" s="463" t="s">
        <v>974</v>
      </c>
      <c r="ATN55" s="463" t="s">
        <v>975</v>
      </c>
      <c r="ATO55" s="470" t="s">
        <v>976</v>
      </c>
      <c r="ATP55" s="470" t="s">
        <v>977</v>
      </c>
      <c r="ATQ55" s="470" t="s">
        <v>978</v>
      </c>
      <c r="ATR55" s="470" t="s">
        <v>979</v>
      </c>
      <c r="ATS55" s="284">
        <v>15000000</v>
      </c>
      <c r="ATT55" s="276" t="s">
        <v>2836</v>
      </c>
      <c r="ATU55" s="463" t="s">
        <v>974</v>
      </c>
      <c r="ATV55" s="463" t="s">
        <v>975</v>
      </c>
      <c r="ATW55" s="470" t="s">
        <v>976</v>
      </c>
      <c r="ATX55" s="470" t="s">
        <v>977</v>
      </c>
      <c r="ATY55" s="470" t="s">
        <v>978</v>
      </c>
      <c r="ATZ55" s="470" t="s">
        <v>979</v>
      </c>
      <c r="AUA55" s="284">
        <v>15000000</v>
      </c>
      <c r="AUB55" s="276" t="s">
        <v>2836</v>
      </c>
      <c r="AUC55" s="463" t="s">
        <v>974</v>
      </c>
      <c r="AUD55" s="463" t="s">
        <v>975</v>
      </c>
      <c r="AUE55" s="470" t="s">
        <v>976</v>
      </c>
      <c r="AUF55" s="470" t="s">
        <v>977</v>
      </c>
      <c r="AUG55" s="470" t="s">
        <v>978</v>
      </c>
      <c r="AUH55" s="470" t="s">
        <v>979</v>
      </c>
      <c r="AUI55" s="284">
        <v>15000000</v>
      </c>
      <c r="AUJ55" s="276" t="s">
        <v>2836</v>
      </c>
      <c r="AUK55" s="463" t="s">
        <v>974</v>
      </c>
      <c r="AUL55" s="463" t="s">
        <v>975</v>
      </c>
      <c r="AUM55" s="470" t="s">
        <v>976</v>
      </c>
      <c r="AUN55" s="470" t="s">
        <v>977</v>
      </c>
      <c r="AUO55" s="470" t="s">
        <v>978</v>
      </c>
      <c r="AUP55" s="470" t="s">
        <v>979</v>
      </c>
      <c r="AUQ55" s="284">
        <v>15000000</v>
      </c>
      <c r="AUR55" s="276" t="s">
        <v>2836</v>
      </c>
      <c r="AUS55" s="463" t="s">
        <v>974</v>
      </c>
      <c r="AUT55" s="463" t="s">
        <v>975</v>
      </c>
      <c r="AUU55" s="470" t="s">
        <v>976</v>
      </c>
      <c r="AUV55" s="470" t="s">
        <v>977</v>
      </c>
      <c r="AUW55" s="470" t="s">
        <v>978</v>
      </c>
      <c r="AUX55" s="470" t="s">
        <v>979</v>
      </c>
      <c r="AUY55" s="284">
        <v>15000000</v>
      </c>
      <c r="AUZ55" s="276" t="s">
        <v>2836</v>
      </c>
      <c r="AVA55" s="463" t="s">
        <v>974</v>
      </c>
      <c r="AVB55" s="463" t="s">
        <v>975</v>
      </c>
      <c r="AVC55" s="470" t="s">
        <v>976</v>
      </c>
      <c r="AVD55" s="470" t="s">
        <v>977</v>
      </c>
      <c r="AVE55" s="470" t="s">
        <v>978</v>
      </c>
      <c r="AVF55" s="470" t="s">
        <v>979</v>
      </c>
      <c r="AVG55" s="284">
        <v>15000000</v>
      </c>
      <c r="AVH55" s="276" t="s">
        <v>2836</v>
      </c>
      <c r="AVI55" s="463" t="s">
        <v>974</v>
      </c>
      <c r="AVJ55" s="463" t="s">
        <v>975</v>
      </c>
      <c r="AVK55" s="470" t="s">
        <v>976</v>
      </c>
      <c r="AVL55" s="470" t="s">
        <v>977</v>
      </c>
      <c r="AVM55" s="470" t="s">
        <v>978</v>
      </c>
      <c r="AVN55" s="470" t="s">
        <v>979</v>
      </c>
      <c r="AVO55" s="284">
        <v>15000000</v>
      </c>
      <c r="AVP55" s="276" t="s">
        <v>2836</v>
      </c>
      <c r="AVQ55" s="463" t="s">
        <v>974</v>
      </c>
      <c r="AVR55" s="463" t="s">
        <v>975</v>
      </c>
      <c r="AVS55" s="470" t="s">
        <v>976</v>
      </c>
      <c r="AVT55" s="470" t="s">
        <v>977</v>
      </c>
      <c r="AVU55" s="470" t="s">
        <v>978</v>
      </c>
      <c r="AVV55" s="470" t="s">
        <v>979</v>
      </c>
      <c r="AVW55" s="284">
        <v>15000000</v>
      </c>
      <c r="AVX55" s="276" t="s">
        <v>2836</v>
      </c>
      <c r="AVY55" s="463" t="s">
        <v>974</v>
      </c>
      <c r="AVZ55" s="463" t="s">
        <v>975</v>
      </c>
      <c r="AWA55" s="470" t="s">
        <v>976</v>
      </c>
      <c r="AWB55" s="470" t="s">
        <v>977</v>
      </c>
      <c r="AWC55" s="470" t="s">
        <v>978</v>
      </c>
      <c r="AWD55" s="470" t="s">
        <v>979</v>
      </c>
      <c r="AWE55" s="284">
        <v>15000000</v>
      </c>
      <c r="AWF55" s="276" t="s">
        <v>2836</v>
      </c>
      <c r="AWG55" s="463" t="s">
        <v>974</v>
      </c>
      <c r="AWH55" s="463" t="s">
        <v>975</v>
      </c>
      <c r="AWI55" s="470" t="s">
        <v>976</v>
      </c>
      <c r="AWJ55" s="470" t="s">
        <v>977</v>
      </c>
      <c r="AWK55" s="470" t="s">
        <v>978</v>
      </c>
      <c r="AWL55" s="470" t="s">
        <v>979</v>
      </c>
      <c r="AWM55" s="284">
        <v>15000000</v>
      </c>
      <c r="AWN55" s="276" t="s">
        <v>2836</v>
      </c>
      <c r="AWO55" s="463" t="s">
        <v>974</v>
      </c>
      <c r="AWP55" s="463" t="s">
        <v>975</v>
      </c>
      <c r="AWQ55" s="470" t="s">
        <v>976</v>
      </c>
      <c r="AWR55" s="470" t="s">
        <v>977</v>
      </c>
      <c r="AWS55" s="470" t="s">
        <v>978</v>
      </c>
      <c r="AWT55" s="470" t="s">
        <v>979</v>
      </c>
      <c r="AWU55" s="284">
        <v>15000000</v>
      </c>
      <c r="AWV55" s="276" t="s">
        <v>2836</v>
      </c>
      <c r="AWW55" s="463" t="s">
        <v>974</v>
      </c>
      <c r="AWX55" s="463" t="s">
        <v>975</v>
      </c>
      <c r="AWY55" s="470" t="s">
        <v>976</v>
      </c>
      <c r="AWZ55" s="470" t="s">
        <v>977</v>
      </c>
      <c r="AXA55" s="470" t="s">
        <v>978</v>
      </c>
      <c r="AXB55" s="470" t="s">
        <v>979</v>
      </c>
      <c r="AXC55" s="284">
        <v>15000000</v>
      </c>
      <c r="AXD55" s="276" t="s">
        <v>2836</v>
      </c>
      <c r="AXE55" s="463" t="s">
        <v>974</v>
      </c>
      <c r="AXF55" s="463" t="s">
        <v>975</v>
      </c>
      <c r="AXG55" s="470" t="s">
        <v>976</v>
      </c>
      <c r="AXH55" s="470" t="s">
        <v>977</v>
      </c>
      <c r="AXI55" s="470" t="s">
        <v>978</v>
      </c>
      <c r="AXJ55" s="470" t="s">
        <v>979</v>
      </c>
      <c r="AXK55" s="284">
        <v>15000000</v>
      </c>
      <c r="AXL55" s="276" t="s">
        <v>2836</v>
      </c>
      <c r="AXM55" s="463" t="s">
        <v>974</v>
      </c>
      <c r="AXN55" s="463" t="s">
        <v>975</v>
      </c>
      <c r="AXO55" s="470" t="s">
        <v>976</v>
      </c>
      <c r="AXP55" s="470" t="s">
        <v>977</v>
      </c>
      <c r="AXQ55" s="470" t="s">
        <v>978</v>
      </c>
      <c r="AXR55" s="470" t="s">
        <v>979</v>
      </c>
      <c r="AXS55" s="284">
        <v>15000000</v>
      </c>
      <c r="AXT55" s="276" t="s">
        <v>2836</v>
      </c>
      <c r="AXU55" s="463" t="s">
        <v>974</v>
      </c>
      <c r="AXV55" s="463" t="s">
        <v>975</v>
      </c>
      <c r="AXW55" s="470" t="s">
        <v>976</v>
      </c>
      <c r="AXX55" s="470" t="s">
        <v>977</v>
      </c>
      <c r="AXY55" s="470" t="s">
        <v>978</v>
      </c>
      <c r="AXZ55" s="470" t="s">
        <v>979</v>
      </c>
      <c r="AYA55" s="284">
        <v>15000000</v>
      </c>
      <c r="AYB55" s="276" t="s">
        <v>2836</v>
      </c>
      <c r="AYC55" s="463" t="s">
        <v>974</v>
      </c>
      <c r="AYD55" s="463" t="s">
        <v>975</v>
      </c>
      <c r="AYE55" s="470" t="s">
        <v>976</v>
      </c>
      <c r="AYF55" s="470" t="s">
        <v>977</v>
      </c>
      <c r="AYG55" s="470" t="s">
        <v>978</v>
      </c>
      <c r="AYH55" s="470" t="s">
        <v>979</v>
      </c>
      <c r="AYI55" s="284">
        <v>15000000</v>
      </c>
      <c r="AYJ55" s="276" t="s">
        <v>2836</v>
      </c>
      <c r="AYK55" s="463" t="s">
        <v>974</v>
      </c>
      <c r="AYL55" s="463" t="s">
        <v>975</v>
      </c>
      <c r="AYM55" s="470" t="s">
        <v>976</v>
      </c>
      <c r="AYN55" s="470" t="s">
        <v>977</v>
      </c>
      <c r="AYO55" s="470" t="s">
        <v>978</v>
      </c>
      <c r="AYP55" s="470" t="s">
        <v>979</v>
      </c>
      <c r="AYQ55" s="284">
        <v>15000000</v>
      </c>
      <c r="AYR55" s="276" t="s">
        <v>2836</v>
      </c>
      <c r="AYS55" s="463" t="s">
        <v>974</v>
      </c>
      <c r="AYT55" s="463" t="s">
        <v>975</v>
      </c>
      <c r="AYU55" s="470" t="s">
        <v>976</v>
      </c>
      <c r="AYV55" s="470" t="s">
        <v>977</v>
      </c>
      <c r="AYW55" s="470" t="s">
        <v>978</v>
      </c>
      <c r="AYX55" s="470" t="s">
        <v>979</v>
      </c>
      <c r="AYY55" s="284">
        <v>15000000</v>
      </c>
      <c r="AYZ55" s="276" t="s">
        <v>2836</v>
      </c>
      <c r="AZA55" s="463" t="s">
        <v>974</v>
      </c>
      <c r="AZB55" s="463" t="s">
        <v>975</v>
      </c>
      <c r="AZC55" s="470" t="s">
        <v>976</v>
      </c>
      <c r="AZD55" s="470" t="s">
        <v>977</v>
      </c>
      <c r="AZE55" s="470" t="s">
        <v>978</v>
      </c>
      <c r="AZF55" s="470" t="s">
        <v>979</v>
      </c>
      <c r="AZG55" s="284">
        <v>15000000</v>
      </c>
      <c r="AZH55" s="276" t="s">
        <v>2836</v>
      </c>
      <c r="AZI55" s="463" t="s">
        <v>974</v>
      </c>
      <c r="AZJ55" s="463" t="s">
        <v>975</v>
      </c>
      <c r="AZK55" s="470" t="s">
        <v>976</v>
      </c>
      <c r="AZL55" s="470" t="s">
        <v>977</v>
      </c>
      <c r="AZM55" s="470" t="s">
        <v>978</v>
      </c>
      <c r="AZN55" s="470" t="s">
        <v>979</v>
      </c>
      <c r="AZO55" s="284">
        <v>15000000</v>
      </c>
      <c r="AZP55" s="276" t="s">
        <v>2836</v>
      </c>
      <c r="AZQ55" s="463" t="s">
        <v>974</v>
      </c>
      <c r="AZR55" s="463" t="s">
        <v>975</v>
      </c>
      <c r="AZS55" s="470" t="s">
        <v>976</v>
      </c>
      <c r="AZT55" s="470" t="s">
        <v>977</v>
      </c>
      <c r="AZU55" s="470" t="s">
        <v>978</v>
      </c>
      <c r="AZV55" s="470" t="s">
        <v>979</v>
      </c>
      <c r="AZW55" s="284">
        <v>15000000</v>
      </c>
      <c r="AZX55" s="276" t="s">
        <v>2836</v>
      </c>
      <c r="AZY55" s="463" t="s">
        <v>974</v>
      </c>
      <c r="AZZ55" s="463" t="s">
        <v>975</v>
      </c>
      <c r="BAA55" s="470" t="s">
        <v>976</v>
      </c>
      <c r="BAB55" s="470" t="s">
        <v>977</v>
      </c>
      <c r="BAC55" s="470" t="s">
        <v>978</v>
      </c>
      <c r="BAD55" s="470" t="s">
        <v>979</v>
      </c>
      <c r="BAE55" s="284">
        <v>15000000</v>
      </c>
      <c r="BAF55" s="276" t="s">
        <v>2836</v>
      </c>
      <c r="BAG55" s="463" t="s">
        <v>974</v>
      </c>
      <c r="BAH55" s="463" t="s">
        <v>975</v>
      </c>
      <c r="BAI55" s="470" t="s">
        <v>976</v>
      </c>
      <c r="BAJ55" s="470" t="s">
        <v>977</v>
      </c>
      <c r="BAK55" s="470" t="s">
        <v>978</v>
      </c>
      <c r="BAL55" s="470" t="s">
        <v>979</v>
      </c>
      <c r="BAM55" s="284">
        <v>15000000</v>
      </c>
      <c r="BAN55" s="276" t="s">
        <v>2836</v>
      </c>
      <c r="BAO55" s="463" t="s">
        <v>974</v>
      </c>
      <c r="BAP55" s="463" t="s">
        <v>975</v>
      </c>
      <c r="BAQ55" s="470" t="s">
        <v>976</v>
      </c>
      <c r="BAR55" s="470" t="s">
        <v>977</v>
      </c>
      <c r="BAS55" s="470" t="s">
        <v>978</v>
      </c>
      <c r="BAT55" s="470" t="s">
        <v>979</v>
      </c>
      <c r="BAU55" s="284">
        <v>15000000</v>
      </c>
      <c r="BAV55" s="276" t="s">
        <v>2836</v>
      </c>
      <c r="BAW55" s="463" t="s">
        <v>974</v>
      </c>
      <c r="BAX55" s="463" t="s">
        <v>975</v>
      </c>
      <c r="BAY55" s="470" t="s">
        <v>976</v>
      </c>
      <c r="BAZ55" s="470" t="s">
        <v>977</v>
      </c>
      <c r="BBA55" s="470" t="s">
        <v>978</v>
      </c>
      <c r="BBB55" s="470" t="s">
        <v>979</v>
      </c>
      <c r="BBC55" s="284">
        <v>15000000</v>
      </c>
      <c r="BBD55" s="276" t="s">
        <v>2836</v>
      </c>
      <c r="BBE55" s="463" t="s">
        <v>974</v>
      </c>
      <c r="BBF55" s="463" t="s">
        <v>975</v>
      </c>
      <c r="BBG55" s="470" t="s">
        <v>976</v>
      </c>
      <c r="BBH55" s="470" t="s">
        <v>977</v>
      </c>
      <c r="BBI55" s="470" t="s">
        <v>978</v>
      </c>
      <c r="BBJ55" s="470" t="s">
        <v>979</v>
      </c>
      <c r="BBK55" s="284">
        <v>15000000</v>
      </c>
      <c r="BBL55" s="276" t="s">
        <v>2836</v>
      </c>
      <c r="BBM55" s="463" t="s">
        <v>974</v>
      </c>
      <c r="BBN55" s="463" t="s">
        <v>975</v>
      </c>
      <c r="BBO55" s="470" t="s">
        <v>976</v>
      </c>
      <c r="BBP55" s="470" t="s">
        <v>977</v>
      </c>
      <c r="BBQ55" s="470" t="s">
        <v>978</v>
      </c>
      <c r="BBR55" s="470" t="s">
        <v>979</v>
      </c>
      <c r="BBS55" s="284">
        <v>15000000</v>
      </c>
      <c r="BBT55" s="276" t="s">
        <v>2836</v>
      </c>
      <c r="BBU55" s="463" t="s">
        <v>974</v>
      </c>
      <c r="BBV55" s="463" t="s">
        <v>975</v>
      </c>
      <c r="BBW55" s="470" t="s">
        <v>976</v>
      </c>
      <c r="BBX55" s="470" t="s">
        <v>977</v>
      </c>
      <c r="BBY55" s="470" t="s">
        <v>978</v>
      </c>
      <c r="BBZ55" s="470" t="s">
        <v>979</v>
      </c>
      <c r="BCA55" s="284">
        <v>15000000</v>
      </c>
      <c r="BCB55" s="276" t="s">
        <v>2836</v>
      </c>
      <c r="BCC55" s="463" t="s">
        <v>974</v>
      </c>
      <c r="BCD55" s="463" t="s">
        <v>975</v>
      </c>
      <c r="BCE55" s="470" t="s">
        <v>976</v>
      </c>
      <c r="BCF55" s="470" t="s">
        <v>977</v>
      </c>
      <c r="BCG55" s="470" t="s">
        <v>978</v>
      </c>
      <c r="BCH55" s="470" t="s">
        <v>979</v>
      </c>
      <c r="BCI55" s="284">
        <v>15000000</v>
      </c>
      <c r="BCJ55" s="276" t="s">
        <v>2836</v>
      </c>
      <c r="BCK55" s="463" t="s">
        <v>974</v>
      </c>
      <c r="BCL55" s="463" t="s">
        <v>975</v>
      </c>
      <c r="BCM55" s="470" t="s">
        <v>976</v>
      </c>
      <c r="BCN55" s="470" t="s">
        <v>977</v>
      </c>
      <c r="BCO55" s="470" t="s">
        <v>978</v>
      </c>
      <c r="BCP55" s="470" t="s">
        <v>979</v>
      </c>
      <c r="BCQ55" s="284">
        <v>15000000</v>
      </c>
      <c r="BCR55" s="276" t="s">
        <v>2836</v>
      </c>
      <c r="BCS55" s="463" t="s">
        <v>974</v>
      </c>
      <c r="BCT55" s="463" t="s">
        <v>975</v>
      </c>
      <c r="BCU55" s="470" t="s">
        <v>976</v>
      </c>
      <c r="BCV55" s="470" t="s">
        <v>977</v>
      </c>
      <c r="BCW55" s="470" t="s">
        <v>978</v>
      </c>
      <c r="BCX55" s="470" t="s">
        <v>979</v>
      </c>
      <c r="BCY55" s="284">
        <v>15000000</v>
      </c>
      <c r="BCZ55" s="276" t="s">
        <v>2836</v>
      </c>
      <c r="BDA55" s="463" t="s">
        <v>974</v>
      </c>
      <c r="BDB55" s="463" t="s">
        <v>975</v>
      </c>
      <c r="BDC55" s="470" t="s">
        <v>976</v>
      </c>
      <c r="BDD55" s="470" t="s">
        <v>977</v>
      </c>
      <c r="BDE55" s="470" t="s">
        <v>978</v>
      </c>
      <c r="BDF55" s="470" t="s">
        <v>979</v>
      </c>
      <c r="BDG55" s="284">
        <v>15000000</v>
      </c>
      <c r="BDH55" s="276" t="s">
        <v>2836</v>
      </c>
      <c r="BDI55" s="463" t="s">
        <v>974</v>
      </c>
      <c r="BDJ55" s="463" t="s">
        <v>975</v>
      </c>
      <c r="BDK55" s="470" t="s">
        <v>976</v>
      </c>
      <c r="BDL55" s="470" t="s">
        <v>977</v>
      </c>
      <c r="BDM55" s="470" t="s">
        <v>978</v>
      </c>
      <c r="BDN55" s="470" t="s">
        <v>979</v>
      </c>
      <c r="BDO55" s="284">
        <v>15000000</v>
      </c>
      <c r="BDP55" s="276" t="s">
        <v>2836</v>
      </c>
      <c r="BDQ55" s="463" t="s">
        <v>974</v>
      </c>
      <c r="BDR55" s="463" t="s">
        <v>975</v>
      </c>
      <c r="BDS55" s="470" t="s">
        <v>976</v>
      </c>
      <c r="BDT55" s="470" t="s">
        <v>977</v>
      </c>
      <c r="BDU55" s="470" t="s">
        <v>978</v>
      </c>
      <c r="BDV55" s="470" t="s">
        <v>979</v>
      </c>
      <c r="BDW55" s="284">
        <v>15000000</v>
      </c>
      <c r="BDX55" s="276" t="s">
        <v>2836</v>
      </c>
      <c r="BDY55" s="463" t="s">
        <v>974</v>
      </c>
      <c r="BDZ55" s="463" t="s">
        <v>975</v>
      </c>
      <c r="BEA55" s="470" t="s">
        <v>976</v>
      </c>
      <c r="BEB55" s="470" t="s">
        <v>977</v>
      </c>
      <c r="BEC55" s="470" t="s">
        <v>978</v>
      </c>
      <c r="BED55" s="470" t="s">
        <v>979</v>
      </c>
      <c r="BEE55" s="284">
        <v>15000000</v>
      </c>
      <c r="BEF55" s="276" t="s">
        <v>2836</v>
      </c>
      <c r="BEG55" s="463" t="s">
        <v>974</v>
      </c>
      <c r="BEH55" s="463" t="s">
        <v>975</v>
      </c>
      <c r="BEI55" s="470" t="s">
        <v>976</v>
      </c>
      <c r="BEJ55" s="470" t="s">
        <v>977</v>
      </c>
      <c r="BEK55" s="470" t="s">
        <v>978</v>
      </c>
      <c r="BEL55" s="470" t="s">
        <v>979</v>
      </c>
      <c r="BEM55" s="284">
        <v>15000000</v>
      </c>
      <c r="BEN55" s="276" t="s">
        <v>2836</v>
      </c>
      <c r="BEO55" s="463" t="s">
        <v>974</v>
      </c>
      <c r="BEP55" s="463" t="s">
        <v>975</v>
      </c>
      <c r="BEQ55" s="470" t="s">
        <v>976</v>
      </c>
      <c r="BER55" s="470" t="s">
        <v>977</v>
      </c>
      <c r="BES55" s="470" t="s">
        <v>978</v>
      </c>
      <c r="BET55" s="470" t="s">
        <v>979</v>
      </c>
      <c r="BEU55" s="284">
        <v>15000000</v>
      </c>
      <c r="BEV55" s="276" t="s">
        <v>2836</v>
      </c>
      <c r="BEW55" s="463" t="s">
        <v>974</v>
      </c>
      <c r="BEX55" s="463" t="s">
        <v>975</v>
      </c>
      <c r="BEY55" s="470" t="s">
        <v>976</v>
      </c>
      <c r="BEZ55" s="470" t="s">
        <v>977</v>
      </c>
      <c r="BFA55" s="470" t="s">
        <v>978</v>
      </c>
      <c r="BFB55" s="470" t="s">
        <v>979</v>
      </c>
      <c r="BFC55" s="284">
        <v>15000000</v>
      </c>
      <c r="BFD55" s="276" t="s">
        <v>2836</v>
      </c>
      <c r="BFE55" s="463" t="s">
        <v>974</v>
      </c>
      <c r="BFF55" s="463" t="s">
        <v>975</v>
      </c>
      <c r="BFG55" s="470" t="s">
        <v>976</v>
      </c>
      <c r="BFH55" s="470" t="s">
        <v>977</v>
      </c>
      <c r="BFI55" s="470" t="s">
        <v>978</v>
      </c>
      <c r="BFJ55" s="470" t="s">
        <v>979</v>
      </c>
      <c r="BFK55" s="284">
        <v>15000000</v>
      </c>
      <c r="BFL55" s="276" t="s">
        <v>2836</v>
      </c>
      <c r="BFM55" s="463" t="s">
        <v>974</v>
      </c>
      <c r="BFN55" s="463" t="s">
        <v>975</v>
      </c>
      <c r="BFO55" s="470" t="s">
        <v>976</v>
      </c>
      <c r="BFP55" s="470" t="s">
        <v>977</v>
      </c>
      <c r="BFQ55" s="470" t="s">
        <v>978</v>
      </c>
      <c r="BFR55" s="470" t="s">
        <v>979</v>
      </c>
      <c r="BFS55" s="284">
        <v>15000000</v>
      </c>
      <c r="BFT55" s="276" t="s">
        <v>2836</v>
      </c>
      <c r="BFU55" s="463" t="s">
        <v>974</v>
      </c>
      <c r="BFV55" s="463" t="s">
        <v>975</v>
      </c>
      <c r="BFW55" s="470" t="s">
        <v>976</v>
      </c>
      <c r="BFX55" s="470" t="s">
        <v>977</v>
      </c>
      <c r="BFY55" s="470" t="s">
        <v>978</v>
      </c>
      <c r="BFZ55" s="470" t="s">
        <v>979</v>
      </c>
      <c r="BGA55" s="284">
        <v>15000000</v>
      </c>
      <c r="BGB55" s="276" t="s">
        <v>2836</v>
      </c>
      <c r="BGC55" s="463" t="s">
        <v>974</v>
      </c>
      <c r="BGD55" s="463" t="s">
        <v>975</v>
      </c>
      <c r="BGE55" s="470" t="s">
        <v>976</v>
      </c>
      <c r="BGF55" s="470" t="s">
        <v>977</v>
      </c>
      <c r="BGG55" s="470" t="s">
        <v>978</v>
      </c>
      <c r="BGH55" s="470" t="s">
        <v>979</v>
      </c>
      <c r="BGI55" s="284">
        <v>15000000</v>
      </c>
      <c r="BGJ55" s="276" t="s">
        <v>2836</v>
      </c>
      <c r="BGK55" s="463" t="s">
        <v>974</v>
      </c>
      <c r="BGL55" s="463" t="s">
        <v>975</v>
      </c>
      <c r="BGM55" s="470" t="s">
        <v>976</v>
      </c>
      <c r="BGN55" s="470" t="s">
        <v>977</v>
      </c>
      <c r="BGO55" s="470" t="s">
        <v>978</v>
      </c>
      <c r="BGP55" s="470" t="s">
        <v>979</v>
      </c>
      <c r="BGQ55" s="284">
        <v>15000000</v>
      </c>
      <c r="BGR55" s="276" t="s">
        <v>2836</v>
      </c>
      <c r="BGS55" s="463" t="s">
        <v>974</v>
      </c>
      <c r="BGT55" s="463" t="s">
        <v>975</v>
      </c>
      <c r="BGU55" s="470" t="s">
        <v>976</v>
      </c>
      <c r="BGV55" s="470" t="s">
        <v>977</v>
      </c>
      <c r="BGW55" s="470" t="s">
        <v>978</v>
      </c>
      <c r="BGX55" s="470" t="s">
        <v>979</v>
      </c>
      <c r="BGY55" s="284">
        <v>15000000</v>
      </c>
      <c r="BGZ55" s="276" t="s">
        <v>2836</v>
      </c>
      <c r="BHA55" s="463" t="s">
        <v>974</v>
      </c>
      <c r="BHB55" s="463" t="s">
        <v>975</v>
      </c>
      <c r="BHC55" s="470" t="s">
        <v>976</v>
      </c>
      <c r="BHD55" s="470" t="s">
        <v>977</v>
      </c>
      <c r="BHE55" s="470" t="s">
        <v>978</v>
      </c>
      <c r="BHF55" s="470" t="s">
        <v>979</v>
      </c>
      <c r="BHG55" s="284">
        <v>15000000</v>
      </c>
      <c r="BHH55" s="276" t="s">
        <v>2836</v>
      </c>
      <c r="BHI55" s="463" t="s">
        <v>974</v>
      </c>
      <c r="BHJ55" s="463" t="s">
        <v>975</v>
      </c>
      <c r="BHK55" s="470" t="s">
        <v>976</v>
      </c>
      <c r="BHL55" s="470" t="s">
        <v>977</v>
      </c>
      <c r="BHM55" s="470" t="s">
        <v>978</v>
      </c>
      <c r="BHN55" s="470" t="s">
        <v>979</v>
      </c>
      <c r="BHO55" s="284">
        <v>15000000</v>
      </c>
      <c r="BHP55" s="276" t="s">
        <v>2836</v>
      </c>
      <c r="BHQ55" s="463" t="s">
        <v>974</v>
      </c>
      <c r="BHR55" s="463" t="s">
        <v>975</v>
      </c>
      <c r="BHS55" s="470" t="s">
        <v>976</v>
      </c>
      <c r="BHT55" s="470" t="s">
        <v>977</v>
      </c>
      <c r="BHU55" s="470" t="s">
        <v>978</v>
      </c>
      <c r="BHV55" s="470" t="s">
        <v>979</v>
      </c>
      <c r="BHW55" s="284">
        <v>15000000</v>
      </c>
      <c r="BHX55" s="276" t="s">
        <v>2836</v>
      </c>
      <c r="BHY55" s="463" t="s">
        <v>974</v>
      </c>
      <c r="BHZ55" s="463" t="s">
        <v>975</v>
      </c>
      <c r="BIA55" s="470" t="s">
        <v>976</v>
      </c>
      <c r="BIB55" s="470" t="s">
        <v>977</v>
      </c>
      <c r="BIC55" s="470" t="s">
        <v>978</v>
      </c>
      <c r="BID55" s="470" t="s">
        <v>979</v>
      </c>
      <c r="BIE55" s="284">
        <v>15000000</v>
      </c>
      <c r="BIF55" s="276" t="s">
        <v>2836</v>
      </c>
      <c r="BIG55" s="463" t="s">
        <v>974</v>
      </c>
      <c r="BIH55" s="463" t="s">
        <v>975</v>
      </c>
      <c r="BII55" s="470" t="s">
        <v>976</v>
      </c>
      <c r="BIJ55" s="470" t="s">
        <v>977</v>
      </c>
      <c r="BIK55" s="470" t="s">
        <v>978</v>
      </c>
      <c r="BIL55" s="470" t="s">
        <v>979</v>
      </c>
      <c r="BIM55" s="284">
        <v>15000000</v>
      </c>
      <c r="BIN55" s="276" t="s">
        <v>2836</v>
      </c>
      <c r="BIO55" s="463" t="s">
        <v>974</v>
      </c>
      <c r="BIP55" s="463" t="s">
        <v>975</v>
      </c>
      <c r="BIQ55" s="470" t="s">
        <v>976</v>
      </c>
      <c r="BIR55" s="470" t="s">
        <v>977</v>
      </c>
      <c r="BIS55" s="470" t="s">
        <v>978</v>
      </c>
      <c r="BIT55" s="470" t="s">
        <v>979</v>
      </c>
      <c r="BIU55" s="284">
        <v>15000000</v>
      </c>
      <c r="BIV55" s="276" t="s">
        <v>2836</v>
      </c>
      <c r="BIW55" s="463" t="s">
        <v>974</v>
      </c>
      <c r="BIX55" s="463" t="s">
        <v>975</v>
      </c>
      <c r="BIY55" s="470" t="s">
        <v>976</v>
      </c>
      <c r="BIZ55" s="470" t="s">
        <v>977</v>
      </c>
      <c r="BJA55" s="470" t="s">
        <v>978</v>
      </c>
      <c r="BJB55" s="470" t="s">
        <v>979</v>
      </c>
      <c r="BJC55" s="284">
        <v>15000000</v>
      </c>
      <c r="BJD55" s="276" t="s">
        <v>2836</v>
      </c>
      <c r="BJE55" s="463" t="s">
        <v>974</v>
      </c>
      <c r="BJF55" s="463" t="s">
        <v>975</v>
      </c>
      <c r="BJG55" s="470" t="s">
        <v>976</v>
      </c>
      <c r="BJH55" s="470" t="s">
        <v>977</v>
      </c>
      <c r="BJI55" s="470" t="s">
        <v>978</v>
      </c>
      <c r="BJJ55" s="470" t="s">
        <v>979</v>
      </c>
      <c r="BJK55" s="284">
        <v>15000000</v>
      </c>
      <c r="BJL55" s="276" t="s">
        <v>2836</v>
      </c>
      <c r="BJM55" s="463" t="s">
        <v>974</v>
      </c>
      <c r="BJN55" s="463" t="s">
        <v>975</v>
      </c>
      <c r="BJO55" s="470" t="s">
        <v>976</v>
      </c>
      <c r="BJP55" s="470" t="s">
        <v>977</v>
      </c>
      <c r="BJQ55" s="470" t="s">
        <v>978</v>
      </c>
      <c r="BJR55" s="470" t="s">
        <v>979</v>
      </c>
      <c r="BJS55" s="284">
        <v>15000000</v>
      </c>
      <c r="BJT55" s="276" t="s">
        <v>2836</v>
      </c>
      <c r="BJU55" s="463" t="s">
        <v>974</v>
      </c>
      <c r="BJV55" s="463" t="s">
        <v>975</v>
      </c>
      <c r="BJW55" s="470" t="s">
        <v>976</v>
      </c>
      <c r="BJX55" s="470" t="s">
        <v>977</v>
      </c>
      <c r="BJY55" s="470" t="s">
        <v>978</v>
      </c>
      <c r="BJZ55" s="470" t="s">
        <v>979</v>
      </c>
      <c r="BKA55" s="284">
        <v>15000000</v>
      </c>
      <c r="BKB55" s="276" t="s">
        <v>2836</v>
      </c>
      <c r="BKC55" s="463" t="s">
        <v>974</v>
      </c>
      <c r="BKD55" s="463" t="s">
        <v>975</v>
      </c>
      <c r="BKE55" s="470" t="s">
        <v>976</v>
      </c>
      <c r="BKF55" s="470" t="s">
        <v>977</v>
      </c>
      <c r="BKG55" s="470" t="s">
        <v>978</v>
      </c>
      <c r="BKH55" s="470" t="s">
        <v>979</v>
      </c>
      <c r="BKI55" s="284">
        <v>15000000</v>
      </c>
      <c r="BKJ55" s="276" t="s">
        <v>2836</v>
      </c>
      <c r="BKK55" s="463" t="s">
        <v>974</v>
      </c>
      <c r="BKL55" s="463" t="s">
        <v>975</v>
      </c>
      <c r="BKM55" s="470" t="s">
        <v>976</v>
      </c>
      <c r="BKN55" s="470" t="s">
        <v>977</v>
      </c>
      <c r="BKO55" s="470" t="s">
        <v>978</v>
      </c>
      <c r="BKP55" s="470" t="s">
        <v>979</v>
      </c>
      <c r="BKQ55" s="284">
        <v>15000000</v>
      </c>
      <c r="BKR55" s="276" t="s">
        <v>2836</v>
      </c>
      <c r="BKS55" s="463" t="s">
        <v>974</v>
      </c>
      <c r="BKT55" s="463" t="s">
        <v>975</v>
      </c>
      <c r="BKU55" s="470" t="s">
        <v>976</v>
      </c>
      <c r="BKV55" s="470" t="s">
        <v>977</v>
      </c>
      <c r="BKW55" s="470" t="s">
        <v>978</v>
      </c>
      <c r="BKX55" s="470" t="s">
        <v>979</v>
      </c>
      <c r="BKY55" s="284">
        <v>15000000</v>
      </c>
      <c r="BKZ55" s="276" t="s">
        <v>2836</v>
      </c>
      <c r="BLA55" s="463" t="s">
        <v>974</v>
      </c>
      <c r="BLB55" s="463" t="s">
        <v>975</v>
      </c>
      <c r="BLC55" s="470" t="s">
        <v>976</v>
      </c>
      <c r="BLD55" s="470" t="s">
        <v>977</v>
      </c>
      <c r="BLE55" s="470" t="s">
        <v>978</v>
      </c>
      <c r="BLF55" s="470" t="s">
        <v>979</v>
      </c>
      <c r="BLG55" s="284">
        <v>15000000</v>
      </c>
      <c r="BLH55" s="276" t="s">
        <v>2836</v>
      </c>
      <c r="BLI55" s="463" t="s">
        <v>974</v>
      </c>
      <c r="BLJ55" s="463" t="s">
        <v>975</v>
      </c>
      <c r="BLK55" s="470" t="s">
        <v>976</v>
      </c>
      <c r="BLL55" s="470" t="s">
        <v>977</v>
      </c>
      <c r="BLM55" s="470" t="s">
        <v>978</v>
      </c>
      <c r="BLN55" s="470" t="s">
        <v>979</v>
      </c>
      <c r="BLO55" s="284">
        <v>15000000</v>
      </c>
      <c r="BLP55" s="276" t="s">
        <v>2836</v>
      </c>
      <c r="BLQ55" s="463" t="s">
        <v>974</v>
      </c>
      <c r="BLR55" s="463" t="s">
        <v>975</v>
      </c>
      <c r="BLS55" s="470" t="s">
        <v>976</v>
      </c>
      <c r="BLT55" s="470" t="s">
        <v>977</v>
      </c>
      <c r="BLU55" s="470" t="s">
        <v>978</v>
      </c>
      <c r="BLV55" s="470" t="s">
        <v>979</v>
      </c>
      <c r="BLW55" s="284">
        <v>15000000</v>
      </c>
      <c r="BLX55" s="276" t="s">
        <v>2836</v>
      </c>
      <c r="BLY55" s="463" t="s">
        <v>974</v>
      </c>
      <c r="BLZ55" s="463" t="s">
        <v>975</v>
      </c>
      <c r="BMA55" s="470" t="s">
        <v>976</v>
      </c>
      <c r="BMB55" s="470" t="s">
        <v>977</v>
      </c>
      <c r="BMC55" s="470" t="s">
        <v>978</v>
      </c>
      <c r="BMD55" s="470" t="s">
        <v>979</v>
      </c>
      <c r="BME55" s="284">
        <v>15000000</v>
      </c>
      <c r="BMF55" s="276" t="s">
        <v>2836</v>
      </c>
      <c r="BMG55" s="463" t="s">
        <v>974</v>
      </c>
      <c r="BMH55" s="463" t="s">
        <v>975</v>
      </c>
      <c r="BMI55" s="470" t="s">
        <v>976</v>
      </c>
      <c r="BMJ55" s="470" t="s">
        <v>977</v>
      </c>
      <c r="BMK55" s="470" t="s">
        <v>978</v>
      </c>
      <c r="BML55" s="470" t="s">
        <v>979</v>
      </c>
      <c r="BMM55" s="284">
        <v>15000000</v>
      </c>
      <c r="BMN55" s="276" t="s">
        <v>2836</v>
      </c>
      <c r="BMO55" s="463" t="s">
        <v>974</v>
      </c>
      <c r="BMP55" s="463" t="s">
        <v>975</v>
      </c>
      <c r="BMQ55" s="470" t="s">
        <v>976</v>
      </c>
      <c r="BMR55" s="470" t="s">
        <v>977</v>
      </c>
      <c r="BMS55" s="470" t="s">
        <v>978</v>
      </c>
      <c r="BMT55" s="470" t="s">
        <v>979</v>
      </c>
      <c r="BMU55" s="284">
        <v>15000000</v>
      </c>
      <c r="BMV55" s="276" t="s">
        <v>2836</v>
      </c>
      <c r="BMW55" s="463" t="s">
        <v>974</v>
      </c>
      <c r="BMX55" s="463" t="s">
        <v>975</v>
      </c>
      <c r="BMY55" s="470" t="s">
        <v>976</v>
      </c>
      <c r="BMZ55" s="470" t="s">
        <v>977</v>
      </c>
      <c r="BNA55" s="470" t="s">
        <v>978</v>
      </c>
      <c r="BNB55" s="470" t="s">
        <v>979</v>
      </c>
      <c r="BNC55" s="284">
        <v>15000000</v>
      </c>
      <c r="BND55" s="276" t="s">
        <v>2836</v>
      </c>
      <c r="BNE55" s="463" t="s">
        <v>974</v>
      </c>
      <c r="BNF55" s="463" t="s">
        <v>975</v>
      </c>
      <c r="BNG55" s="470" t="s">
        <v>976</v>
      </c>
      <c r="BNH55" s="470" t="s">
        <v>977</v>
      </c>
      <c r="BNI55" s="470" t="s">
        <v>978</v>
      </c>
      <c r="BNJ55" s="470" t="s">
        <v>979</v>
      </c>
      <c r="BNK55" s="284">
        <v>15000000</v>
      </c>
      <c r="BNL55" s="276" t="s">
        <v>2836</v>
      </c>
      <c r="BNM55" s="463" t="s">
        <v>974</v>
      </c>
      <c r="BNN55" s="463" t="s">
        <v>975</v>
      </c>
      <c r="BNO55" s="470" t="s">
        <v>976</v>
      </c>
      <c r="BNP55" s="470" t="s">
        <v>977</v>
      </c>
      <c r="BNQ55" s="470" t="s">
        <v>978</v>
      </c>
      <c r="BNR55" s="470" t="s">
        <v>979</v>
      </c>
      <c r="BNS55" s="284">
        <v>15000000</v>
      </c>
      <c r="BNT55" s="276" t="s">
        <v>2836</v>
      </c>
      <c r="BNU55" s="463" t="s">
        <v>974</v>
      </c>
      <c r="BNV55" s="463" t="s">
        <v>975</v>
      </c>
      <c r="BNW55" s="470" t="s">
        <v>976</v>
      </c>
      <c r="BNX55" s="470" t="s">
        <v>977</v>
      </c>
      <c r="BNY55" s="470" t="s">
        <v>978</v>
      </c>
      <c r="BNZ55" s="470" t="s">
        <v>979</v>
      </c>
      <c r="BOA55" s="284">
        <v>15000000</v>
      </c>
      <c r="BOB55" s="276" t="s">
        <v>2836</v>
      </c>
      <c r="BOC55" s="463" t="s">
        <v>974</v>
      </c>
      <c r="BOD55" s="463" t="s">
        <v>975</v>
      </c>
      <c r="BOE55" s="470" t="s">
        <v>976</v>
      </c>
      <c r="BOF55" s="470" t="s">
        <v>977</v>
      </c>
      <c r="BOG55" s="470" t="s">
        <v>978</v>
      </c>
      <c r="BOH55" s="470" t="s">
        <v>979</v>
      </c>
      <c r="BOI55" s="284">
        <v>15000000</v>
      </c>
      <c r="BOJ55" s="276" t="s">
        <v>2836</v>
      </c>
      <c r="BOK55" s="463" t="s">
        <v>974</v>
      </c>
      <c r="BOL55" s="463" t="s">
        <v>975</v>
      </c>
      <c r="BOM55" s="470" t="s">
        <v>976</v>
      </c>
      <c r="BON55" s="470" t="s">
        <v>977</v>
      </c>
      <c r="BOO55" s="470" t="s">
        <v>978</v>
      </c>
      <c r="BOP55" s="470" t="s">
        <v>979</v>
      </c>
      <c r="BOQ55" s="284">
        <v>15000000</v>
      </c>
      <c r="BOR55" s="276" t="s">
        <v>2836</v>
      </c>
      <c r="BOS55" s="463" t="s">
        <v>974</v>
      </c>
      <c r="BOT55" s="463" t="s">
        <v>975</v>
      </c>
      <c r="BOU55" s="470" t="s">
        <v>976</v>
      </c>
      <c r="BOV55" s="470" t="s">
        <v>977</v>
      </c>
      <c r="BOW55" s="470" t="s">
        <v>978</v>
      </c>
      <c r="BOX55" s="470" t="s">
        <v>979</v>
      </c>
      <c r="BOY55" s="284">
        <v>15000000</v>
      </c>
      <c r="BOZ55" s="276" t="s">
        <v>2836</v>
      </c>
      <c r="BPA55" s="463" t="s">
        <v>974</v>
      </c>
      <c r="BPB55" s="463" t="s">
        <v>975</v>
      </c>
      <c r="BPC55" s="470" t="s">
        <v>976</v>
      </c>
      <c r="BPD55" s="470" t="s">
        <v>977</v>
      </c>
      <c r="BPE55" s="470" t="s">
        <v>978</v>
      </c>
      <c r="BPF55" s="470" t="s">
        <v>979</v>
      </c>
      <c r="BPG55" s="284">
        <v>15000000</v>
      </c>
      <c r="BPH55" s="276" t="s">
        <v>2836</v>
      </c>
      <c r="BPI55" s="463" t="s">
        <v>974</v>
      </c>
      <c r="BPJ55" s="463" t="s">
        <v>975</v>
      </c>
      <c r="BPK55" s="470" t="s">
        <v>976</v>
      </c>
      <c r="BPL55" s="470" t="s">
        <v>977</v>
      </c>
      <c r="BPM55" s="470" t="s">
        <v>978</v>
      </c>
      <c r="BPN55" s="470" t="s">
        <v>979</v>
      </c>
      <c r="BPO55" s="284">
        <v>15000000</v>
      </c>
      <c r="BPP55" s="276" t="s">
        <v>2836</v>
      </c>
      <c r="BPQ55" s="463" t="s">
        <v>974</v>
      </c>
      <c r="BPR55" s="463" t="s">
        <v>975</v>
      </c>
      <c r="BPS55" s="470" t="s">
        <v>976</v>
      </c>
      <c r="BPT55" s="470" t="s">
        <v>977</v>
      </c>
      <c r="BPU55" s="470" t="s">
        <v>978</v>
      </c>
      <c r="BPV55" s="470" t="s">
        <v>979</v>
      </c>
      <c r="BPW55" s="284">
        <v>15000000</v>
      </c>
      <c r="BPX55" s="276" t="s">
        <v>2836</v>
      </c>
      <c r="BPY55" s="463" t="s">
        <v>974</v>
      </c>
      <c r="BPZ55" s="463" t="s">
        <v>975</v>
      </c>
      <c r="BQA55" s="470" t="s">
        <v>976</v>
      </c>
      <c r="BQB55" s="470" t="s">
        <v>977</v>
      </c>
      <c r="BQC55" s="470" t="s">
        <v>978</v>
      </c>
      <c r="BQD55" s="470" t="s">
        <v>979</v>
      </c>
      <c r="BQE55" s="284">
        <v>15000000</v>
      </c>
      <c r="BQF55" s="276" t="s">
        <v>2836</v>
      </c>
      <c r="BQG55" s="463" t="s">
        <v>974</v>
      </c>
      <c r="BQH55" s="463" t="s">
        <v>975</v>
      </c>
      <c r="BQI55" s="470" t="s">
        <v>976</v>
      </c>
      <c r="BQJ55" s="470" t="s">
        <v>977</v>
      </c>
      <c r="BQK55" s="470" t="s">
        <v>978</v>
      </c>
      <c r="BQL55" s="470" t="s">
        <v>979</v>
      </c>
      <c r="BQM55" s="284">
        <v>15000000</v>
      </c>
      <c r="BQN55" s="276" t="s">
        <v>2836</v>
      </c>
      <c r="BQO55" s="463" t="s">
        <v>974</v>
      </c>
      <c r="BQP55" s="463" t="s">
        <v>975</v>
      </c>
      <c r="BQQ55" s="470" t="s">
        <v>976</v>
      </c>
      <c r="BQR55" s="470" t="s">
        <v>977</v>
      </c>
      <c r="BQS55" s="470" t="s">
        <v>978</v>
      </c>
      <c r="BQT55" s="470" t="s">
        <v>979</v>
      </c>
      <c r="BQU55" s="284">
        <v>15000000</v>
      </c>
      <c r="BQV55" s="276" t="s">
        <v>2836</v>
      </c>
      <c r="BQW55" s="463" t="s">
        <v>974</v>
      </c>
      <c r="BQX55" s="463" t="s">
        <v>975</v>
      </c>
      <c r="BQY55" s="470" t="s">
        <v>976</v>
      </c>
      <c r="BQZ55" s="470" t="s">
        <v>977</v>
      </c>
      <c r="BRA55" s="470" t="s">
        <v>978</v>
      </c>
      <c r="BRB55" s="470" t="s">
        <v>979</v>
      </c>
      <c r="BRC55" s="284">
        <v>15000000</v>
      </c>
      <c r="BRD55" s="276" t="s">
        <v>2836</v>
      </c>
      <c r="BRE55" s="463" t="s">
        <v>974</v>
      </c>
      <c r="BRF55" s="463" t="s">
        <v>975</v>
      </c>
      <c r="BRG55" s="470" t="s">
        <v>976</v>
      </c>
      <c r="BRH55" s="470" t="s">
        <v>977</v>
      </c>
      <c r="BRI55" s="470" t="s">
        <v>978</v>
      </c>
      <c r="BRJ55" s="470" t="s">
        <v>979</v>
      </c>
      <c r="BRK55" s="284">
        <v>15000000</v>
      </c>
      <c r="BRL55" s="276" t="s">
        <v>2836</v>
      </c>
      <c r="BRM55" s="463" t="s">
        <v>974</v>
      </c>
      <c r="BRN55" s="463" t="s">
        <v>975</v>
      </c>
      <c r="BRO55" s="470" t="s">
        <v>976</v>
      </c>
      <c r="BRP55" s="470" t="s">
        <v>977</v>
      </c>
      <c r="BRQ55" s="470" t="s">
        <v>978</v>
      </c>
      <c r="BRR55" s="470" t="s">
        <v>979</v>
      </c>
      <c r="BRS55" s="284">
        <v>15000000</v>
      </c>
      <c r="BRT55" s="276" t="s">
        <v>2836</v>
      </c>
      <c r="BRU55" s="463" t="s">
        <v>974</v>
      </c>
      <c r="BRV55" s="463" t="s">
        <v>975</v>
      </c>
      <c r="BRW55" s="470" t="s">
        <v>976</v>
      </c>
      <c r="BRX55" s="470" t="s">
        <v>977</v>
      </c>
      <c r="BRY55" s="470" t="s">
        <v>978</v>
      </c>
      <c r="BRZ55" s="470" t="s">
        <v>979</v>
      </c>
      <c r="BSA55" s="284">
        <v>15000000</v>
      </c>
      <c r="BSB55" s="276" t="s">
        <v>2836</v>
      </c>
      <c r="BSC55" s="463" t="s">
        <v>974</v>
      </c>
      <c r="BSD55" s="463" t="s">
        <v>975</v>
      </c>
      <c r="BSE55" s="470" t="s">
        <v>976</v>
      </c>
      <c r="BSF55" s="470" t="s">
        <v>977</v>
      </c>
      <c r="BSG55" s="470" t="s">
        <v>978</v>
      </c>
      <c r="BSH55" s="470" t="s">
        <v>979</v>
      </c>
      <c r="BSI55" s="284">
        <v>15000000</v>
      </c>
      <c r="BSJ55" s="276" t="s">
        <v>2836</v>
      </c>
      <c r="BSK55" s="463" t="s">
        <v>974</v>
      </c>
      <c r="BSL55" s="463" t="s">
        <v>975</v>
      </c>
      <c r="BSM55" s="470" t="s">
        <v>976</v>
      </c>
      <c r="BSN55" s="470" t="s">
        <v>977</v>
      </c>
      <c r="BSO55" s="470" t="s">
        <v>978</v>
      </c>
      <c r="BSP55" s="470" t="s">
        <v>979</v>
      </c>
      <c r="BSQ55" s="284">
        <v>15000000</v>
      </c>
      <c r="BSR55" s="276" t="s">
        <v>2836</v>
      </c>
      <c r="BSS55" s="463" t="s">
        <v>974</v>
      </c>
      <c r="BST55" s="463" t="s">
        <v>975</v>
      </c>
      <c r="BSU55" s="470" t="s">
        <v>976</v>
      </c>
      <c r="BSV55" s="470" t="s">
        <v>977</v>
      </c>
      <c r="BSW55" s="470" t="s">
        <v>978</v>
      </c>
      <c r="BSX55" s="470" t="s">
        <v>979</v>
      </c>
      <c r="BSY55" s="284">
        <v>15000000</v>
      </c>
      <c r="BSZ55" s="276" t="s">
        <v>2836</v>
      </c>
      <c r="BTA55" s="463" t="s">
        <v>974</v>
      </c>
      <c r="BTB55" s="463" t="s">
        <v>975</v>
      </c>
      <c r="BTC55" s="470" t="s">
        <v>976</v>
      </c>
      <c r="BTD55" s="470" t="s">
        <v>977</v>
      </c>
      <c r="BTE55" s="470" t="s">
        <v>978</v>
      </c>
      <c r="BTF55" s="470" t="s">
        <v>979</v>
      </c>
      <c r="BTG55" s="284">
        <v>15000000</v>
      </c>
      <c r="BTH55" s="276" t="s">
        <v>2836</v>
      </c>
      <c r="BTI55" s="463" t="s">
        <v>974</v>
      </c>
      <c r="BTJ55" s="463" t="s">
        <v>975</v>
      </c>
      <c r="BTK55" s="470" t="s">
        <v>976</v>
      </c>
      <c r="BTL55" s="470" t="s">
        <v>977</v>
      </c>
      <c r="BTM55" s="470" t="s">
        <v>978</v>
      </c>
      <c r="BTN55" s="470" t="s">
        <v>979</v>
      </c>
      <c r="BTO55" s="284">
        <v>15000000</v>
      </c>
      <c r="BTP55" s="276" t="s">
        <v>2836</v>
      </c>
      <c r="BTQ55" s="463" t="s">
        <v>974</v>
      </c>
      <c r="BTR55" s="463" t="s">
        <v>975</v>
      </c>
      <c r="BTS55" s="470" t="s">
        <v>976</v>
      </c>
      <c r="BTT55" s="470" t="s">
        <v>977</v>
      </c>
      <c r="BTU55" s="470" t="s">
        <v>978</v>
      </c>
      <c r="BTV55" s="470" t="s">
        <v>979</v>
      </c>
      <c r="BTW55" s="284">
        <v>15000000</v>
      </c>
      <c r="BTX55" s="276" t="s">
        <v>2836</v>
      </c>
      <c r="BTY55" s="463" t="s">
        <v>974</v>
      </c>
      <c r="BTZ55" s="463" t="s">
        <v>975</v>
      </c>
      <c r="BUA55" s="470" t="s">
        <v>976</v>
      </c>
      <c r="BUB55" s="470" t="s">
        <v>977</v>
      </c>
      <c r="BUC55" s="470" t="s">
        <v>978</v>
      </c>
      <c r="BUD55" s="470" t="s">
        <v>979</v>
      </c>
      <c r="BUE55" s="284">
        <v>15000000</v>
      </c>
      <c r="BUF55" s="276" t="s">
        <v>2836</v>
      </c>
      <c r="BUG55" s="463" t="s">
        <v>974</v>
      </c>
      <c r="BUH55" s="463" t="s">
        <v>975</v>
      </c>
      <c r="BUI55" s="470" t="s">
        <v>976</v>
      </c>
      <c r="BUJ55" s="470" t="s">
        <v>977</v>
      </c>
      <c r="BUK55" s="470" t="s">
        <v>978</v>
      </c>
      <c r="BUL55" s="470" t="s">
        <v>979</v>
      </c>
      <c r="BUM55" s="284">
        <v>15000000</v>
      </c>
      <c r="BUN55" s="276" t="s">
        <v>2836</v>
      </c>
      <c r="BUO55" s="463" t="s">
        <v>974</v>
      </c>
      <c r="BUP55" s="463" t="s">
        <v>975</v>
      </c>
      <c r="BUQ55" s="470" t="s">
        <v>976</v>
      </c>
      <c r="BUR55" s="470" t="s">
        <v>977</v>
      </c>
      <c r="BUS55" s="470" t="s">
        <v>978</v>
      </c>
      <c r="BUT55" s="470" t="s">
        <v>979</v>
      </c>
      <c r="BUU55" s="284">
        <v>15000000</v>
      </c>
      <c r="BUV55" s="276" t="s">
        <v>2836</v>
      </c>
      <c r="BUW55" s="463" t="s">
        <v>974</v>
      </c>
      <c r="BUX55" s="463" t="s">
        <v>975</v>
      </c>
      <c r="BUY55" s="470" t="s">
        <v>976</v>
      </c>
      <c r="BUZ55" s="470" t="s">
        <v>977</v>
      </c>
      <c r="BVA55" s="470" t="s">
        <v>978</v>
      </c>
      <c r="BVB55" s="470" t="s">
        <v>979</v>
      </c>
      <c r="BVC55" s="284">
        <v>15000000</v>
      </c>
      <c r="BVD55" s="276" t="s">
        <v>2836</v>
      </c>
      <c r="BVE55" s="463" t="s">
        <v>974</v>
      </c>
      <c r="BVF55" s="463" t="s">
        <v>975</v>
      </c>
      <c r="BVG55" s="470" t="s">
        <v>976</v>
      </c>
      <c r="BVH55" s="470" t="s">
        <v>977</v>
      </c>
      <c r="BVI55" s="470" t="s">
        <v>978</v>
      </c>
      <c r="BVJ55" s="470" t="s">
        <v>979</v>
      </c>
      <c r="BVK55" s="284">
        <v>15000000</v>
      </c>
      <c r="BVL55" s="276" t="s">
        <v>2836</v>
      </c>
      <c r="BVM55" s="463" t="s">
        <v>974</v>
      </c>
      <c r="BVN55" s="463" t="s">
        <v>975</v>
      </c>
      <c r="BVO55" s="470" t="s">
        <v>976</v>
      </c>
      <c r="BVP55" s="470" t="s">
        <v>977</v>
      </c>
      <c r="BVQ55" s="470" t="s">
        <v>978</v>
      </c>
      <c r="BVR55" s="470" t="s">
        <v>979</v>
      </c>
      <c r="BVS55" s="284">
        <v>15000000</v>
      </c>
      <c r="BVT55" s="276" t="s">
        <v>2836</v>
      </c>
      <c r="BVU55" s="463" t="s">
        <v>974</v>
      </c>
      <c r="BVV55" s="463" t="s">
        <v>975</v>
      </c>
      <c r="BVW55" s="470" t="s">
        <v>976</v>
      </c>
      <c r="BVX55" s="470" t="s">
        <v>977</v>
      </c>
      <c r="BVY55" s="470" t="s">
        <v>978</v>
      </c>
      <c r="BVZ55" s="470" t="s">
        <v>979</v>
      </c>
      <c r="BWA55" s="284">
        <v>15000000</v>
      </c>
      <c r="BWB55" s="276" t="s">
        <v>2836</v>
      </c>
      <c r="BWC55" s="463" t="s">
        <v>974</v>
      </c>
      <c r="BWD55" s="463" t="s">
        <v>975</v>
      </c>
      <c r="BWE55" s="470" t="s">
        <v>976</v>
      </c>
      <c r="BWF55" s="470" t="s">
        <v>977</v>
      </c>
      <c r="BWG55" s="470" t="s">
        <v>978</v>
      </c>
      <c r="BWH55" s="470" t="s">
        <v>979</v>
      </c>
      <c r="BWI55" s="284">
        <v>15000000</v>
      </c>
      <c r="BWJ55" s="276" t="s">
        <v>2836</v>
      </c>
      <c r="BWK55" s="463" t="s">
        <v>974</v>
      </c>
      <c r="BWL55" s="463" t="s">
        <v>975</v>
      </c>
      <c r="BWM55" s="470" t="s">
        <v>976</v>
      </c>
      <c r="BWN55" s="470" t="s">
        <v>977</v>
      </c>
      <c r="BWO55" s="470" t="s">
        <v>978</v>
      </c>
      <c r="BWP55" s="470" t="s">
        <v>979</v>
      </c>
      <c r="BWQ55" s="284">
        <v>15000000</v>
      </c>
      <c r="BWR55" s="276" t="s">
        <v>2836</v>
      </c>
      <c r="BWS55" s="463" t="s">
        <v>974</v>
      </c>
      <c r="BWT55" s="463" t="s">
        <v>975</v>
      </c>
      <c r="BWU55" s="470" t="s">
        <v>976</v>
      </c>
      <c r="BWV55" s="470" t="s">
        <v>977</v>
      </c>
      <c r="BWW55" s="470" t="s">
        <v>978</v>
      </c>
      <c r="BWX55" s="470" t="s">
        <v>979</v>
      </c>
      <c r="BWY55" s="284">
        <v>15000000</v>
      </c>
      <c r="BWZ55" s="276" t="s">
        <v>2836</v>
      </c>
      <c r="BXA55" s="463" t="s">
        <v>974</v>
      </c>
      <c r="BXB55" s="463" t="s">
        <v>975</v>
      </c>
      <c r="BXC55" s="470" t="s">
        <v>976</v>
      </c>
      <c r="BXD55" s="470" t="s">
        <v>977</v>
      </c>
      <c r="BXE55" s="470" t="s">
        <v>978</v>
      </c>
      <c r="BXF55" s="470" t="s">
        <v>979</v>
      </c>
      <c r="BXG55" s="284">
        <v>15000000</v>
      </c>
      <c r="BXH55" s="276" t="s">
        <v>2836</v>
      </c>
      <c r="BXI55" s="463" t="s">
        <v>974</v>
      </c>
      <c r="BXJ55" s="463" t="s">
        <v>975</v>
      </c>
      <c r="BXK55" s="470" t="s">
        <v>976</v>
      </c>
      <c r="BXL55" s="470" t="s">
        <v>977</v>
      </c>
      <c r="BXM55" s="470" t="s">
        <v>978</v>
      </c>
      <c r="BXN55" s="470" t="s">
        <v>979</v>
      </c>
      <c r="BXO55" s="284">
        <v>15000000</v>
      </c>
      <c r="BXP55" s="276" t="s">
        <v>2836</v>
      </c>
      <c r="BXQ55" s="463" t="s">
        <v>974</v>
      </c>
      <c r="BXR55" s="463" t="s">
        <v>975</v>
      </c>
      <c r="BXS55" s="470" t="s">
        <v>976</v>
      </c>
      <c r="BXT55" s="470" t="s">
        <v>977</v>
      </c>
      <c r="BXU55" s="470" t="s">
        <v>978</v>
      </c>
      <c r="BXV55" s="470" t="s">
        <v>979</v>
      </c>
      <c r="BXW55" s="284">
        <v>15000000</v>
      </c>
      <c r="BXX55" s="276" t="s">
        <v>2836</v>
      </c>
      <c r="BXY55" s="463" t="s">
        <v>974</v>
      </c>
      <c r="BXZ55" s="463" t="s">
        <v>975</v>
      </c>
      <c r="BYA55" s="470" t="s">
        <v>976</v>
      </c>
      <c r="BYB55" s="470" t="s">
        <v>977</v>
      </c>
      <c r="BYC55" s="470" t="s">
        <v>978</v>
      </c>
      <c r="BYD55" s="470" t="s">
        <v>979</v>
      </c>
      <c r="BYE55" s="284">
        <v>15000000</v>
      </c>
      <c r="BYF55" s="276" t="s">
        <v>2836</v>
      </c>
      <c r="BYG55" s="463" t="s">
        <v>974</v>
      </c>
      <c r="BYH55" s="463" t="s">
        <v>975</v>
      </c>
      <c r="BYI55" s="470" t="s">
        <v>976</v>
      </c>
      <c r="BYJ55" s="470" t="s">
        <v>977</v>
      </c>
      <c r="BYK55" s="470" t="s">
        <v>978</v>
      </c>
      <c r="BYL55" s="470" t="s">
        <v>979</v>
      </c>
      <c r="BYM55" s="284">
        <v>15000000</v>
      </c>
      <c r="BYN55" s="276" t="s">
        <v>2836</v>
      </c>
      <c r="BYO55" s="463" t="s">
        <v>974</v>
      </c>
      <c r="BYP55" s="463" t="s">
        <v>975</v>
      </c>
      <c r="BYQ55" s="470" t="s">
        <v>976</v>
      </c>
      <c r="BYR55" s="470" t="s">
        <v>977</v>
      </c>
      <c r="BYS55" s="470" t="s">
        <v>978</v>
      </c>
      <c r="BYT55" s="470" t="s">
        <v>979</v>
      </c>
      <c r="BYU55" s="284">
        <v>15000000</v>
      </c>
      <c r="BYV55" s="276" t="s">
        <v>2836</v>
      </c>
      <c r="BYW55" s="463" t="s">
        <v>974</v>
      </c>
      <c r="BYX55" s="463" t="s">
        <v>975</v>
      </c>
      <c r="BYY55" s="470" t="s">
        <v>976</v>
      </c>
      <c r="BYZ55" s="470" t="s">
        <v>977</v>
      </c>
      <c r="BZA55" s="470" t="s">
        <v>978</v>
      </c>
      <c r="BZB55" s="470" t="s">
        <v>979</v>
      </c>
      <c r="BZC55" s="284">
        <v>15000000</v>
      </c>
      <c r="BZD55" s="276" t="s">
        <v>2836</v>
      </c>
      <c r="BZE55" s="463" t="s">
        <v>974</v>
      </c>
      <c r="BZF55" s="463" t="s">
        <v>975</v>
      </c>
      <c r="BZG55" s="470" t="s">
        <v>976</v>
      </c>
      <c r="BZH55" s="470" t="s">
        <v>977</v>
      </c>
      <c r="BZI55" s="470" t="s">
        <v>978</v>
      </c>
      <c r="BZJ55" s="470" t="s">
        <v>979</v>
      </c>
      <c r="BZK55" s="284">
        <v>15000000</v>
      </c>
      <c r="BZL55" s="276" t="s">
        <v>2836</v>
      </c>
      <c r="BZM55" s="463" t="s">
        <v>974</v>
      </c>
      <c r="BZN55" s="463" t="s">
        <v>975</v>
      </c>
      <c r="BZO55" s="470" t="s">
        <v>976</v>
      </c>
      <c r="BZP55" s="470" t="s">
        <v>977</v>
      </c>
      <c r="BZQ55" s="470" t="s">
        <v>978</v>
      </c>
      <c r="BZR55" s="470" t="s">
        <v>979</v>
      </c>
      <c r="BZS55" s="284">
        <v>15000000</v>
      </c>
      <c r="BZT55" s="276" t="s">
        <v>2836</v>
      </c>
      <c r="BZU55" s="463" t="s">
        <v>974</v>
      </c>
      <c r="BZV55" s="463" t="s">
        <v>975</v>
      </c>
      <c r="BZW55" s="470" t="s">
        <v>976</v>
      </c>
      <c r="BZX55" s="470" t="s">
        <v>977</v>
      </c>
      <c r="BZY55" s="470" t="s">
        <v>978</v>
      </c>
      <c r="BZZ55" s="470" t="s">
        <v>979</v>
      </c>
      <c r="CAA55" s="284">
        <v>15000000</v>
      </c>
      <c r="CAB55" s="276" t="s">
        <v>2836</v>
      </c>
      <c r="CAC55" s="463" t="s">
        <v>974</v>
      </c>
      <c r="CAD55" s="463" t="s">
        <v>975</v>
      </c>
      <c r="CAE55" s="470" t="s">
        <v>976</v>
      </c>
      <c r="CAF55" s="470" t="s">
        <v>977</v>
      </c>
      <c r="CAG55" s="470" t="s">
        <v>978</v>
      </c>
      <c r="CAH55" s="470" t="s">
        <v>979</v>
      </c>
      <c r="CAI55" s="284">
        <v>15000000</v>
      </c>
      <c r="CAJ55" s="276" t="s">
        <v>2836</v>
      </c>
      <c r="CAK55" s="463" t="s">
        <v>974</v>
      </c>
      <c r="CAL55" s="463" t="s">
        <v>975</v>
      </c>
      <c r="CAM55" s="470" t="s">
        <v>976</v>
      </c>
      <c r="CAN55" s="470" t="s">
        <v>977</v>
      </c>
      <c r="CAO55" s="470" t="s">
        <v>978</v>
      </c>
      <c r="CAP55" s="470" t="s">
        <v>979</v>
      </c>
      <c r="CAQ55" s="284">
        <v>15000000</v>
      </c>
      <c r="CAR55" s="276" t="s">
        <v>2836</v>
      </c>
      <c r="CAS55" s="463" t="s">
        <v>974</v>
      </c>
      <c r="CAT55" s="463" t="s">
        <v>975</v>
      </c>
      <c r="CAU55" s="470" t="s">
        <v>976</v>
      </c>
      <c r="CAV55" s="470" t="s">
        <v>977</v>
      </c>
      <c r="CAW55" s="470" t="s">
        <v>978</v>
      </c>
      <c r="CAX55" s="470" t="s">
        <v>979</v>
      </c>
      <c r="CAY55" s="284">
        <v>15000000</v>
      </c>
      <c r="CAZ55" s="276" t="s">
        <v>2836</v>
      </c>
      <c r="CBA55" s="463" t="s">
        <v>974</v>
      </c>
      <c r="CBB55" s="463" t="s">
        <v>975</v>
      </c>
      <c r="CBC55" s="470" t="s">
        <v>976</v>
      </c>
      <c r="CBD55" s="470" t="s">
        <v>977</v>
      </c>
      <c r="CBE55" s="470" t="s">
        <v>978</v>
      </c>
      <c r="CBF55" s="470" t="s">
        <v>979</v>
      </c>
      <c r="CBG55" s="284">
        <v>15000000</v>
      </c>
      <c r="CBH55" s="276" t="s">
        <v>2836</v>
      </c>
      <c r="CBI55" s="463" t="s">
        <v>974</v>
      </c>
      <c r="CBJ55" s="463" t="s">
        <v>975</v>
      </c>
      <c r="CBK55" s="470" t="s">
        <v>976</v>
      </c>
      <c r="CBL55" s="470" t="s">
        <v>977</v>
      </c>
      <c r="CBM55" s="470" t="s">
        <v>978</v>
      </c>
      <c r="CBN55" s="470" t="s">
        <v>979</v>
      </c>
      <c r="CBO55" s="284">
        <v>15000000</v>
      </c>
      <c r="CBP55" s="276" t="s">
        <v>2836</v>
      </c>
      <c r="CBQ55" s="463" t="s">
        <v>974</v>
      </c>
      <c r="CBR55" s="463" t="s">
        <v>975</v>
      </c>
      <c r="CBS55" s="470" t="s">
        <v>976</v>
      </c>
      <c r="CBT55" s="470" t="s">
        <v>977</v>
      </c>
      <c r="CBU55" s="470" t="s">
        <v>978</v>
      </c>
      <c r="CBV55" s="470" t="s">
        <v>979</v>
      </c>
      <c r="CBW55" s="284">
        <v>15000000</v>
      </c>
      <c r="CBX55" s="276" t="s">
        <v>2836</v>
      </c>
      <c r="CBY55" s="463" t="s">
        <v>974</v>
      </c>
      <c r="CBZ55" s="463" t="s">
        <v>975</v>
      </c>
      <c r="CCA55" s="470" t="s">
        <v>976</v>
      </c>
      <c r="CCB55" s="470" t="s">
        <v>977</v>
      </c>
      <c r="CCC55" s="470" t="s">
        <v>978</v>
      </c>
      <c r="CCD55" s="470" t="s">
        <v>979</v>
      </c>
      <c r="CCE55" s="284">
        <v>15000000</v>
      </c>
      <c r="CCF55" s="276" t="s">
        <v>2836</v>
      </c>
      <c r="CCG55" s="463" t="s">
        <v>974</v>
      </c>
      <c r="CCH55" s="463" t="s">
        <v>975</v>
      </c>
      <c r="CCI55" s="470" t="s">
        <v>976</v>
      </c>
      <c r="CCJ55" s="470" t="s">
        <v>977</v>
      </c>
      <c r="CCK55" s="470" t="s">
        <v>978</v>
      </c>
      <c r="CCL55" s="470" t="s">
        <v>979</v>
      </c>
      <c r="CCM55" s="284">
        <v>15000000</v>
      </c>
      <c r="CCN55" s="276" t="s">
        <v>2836</v>
      </c>
      <c r="CCO55" s="463" t="s">
        <v>974</v>
      </c>
      <c r="CCP55" s="463" t="s">
        <v>975</v>
      </c>
      <c r="CCQ55" s="470" t="s">
        <v>976</v>
      </c>
      <c r="CCR55" s="470" t="s">
        <v>977</v>
      </c>
      <c r="CCS55" s="470" t="s">
        <v>978</v>
      </c>
      <c r="CCT55" s="470" t="s">
        <v>979</v>
      </c>
      <c r="CCU55" s="284">
        <v>15000000</v>
      </c>
      <c r="CCV55" s="276" t="s">
        <v>2836</v>
      </c>
      <c r="CCW55" s="463" t="s">
        <v>974</v>
      </c>
      <c r="CCX55" s="463" t="s">
        <v>975</v>
      </c>
      <c r="CCY55" s="470" t="s">
        <v>976</v>
      </c>
      <c r="CCZ55" s="470" t="s">
        <v>977</v>
      </c>
      <c r="CDA55" s="470" t="s">
        <v>978</v>
      </c>
      <c r="CDB55" s="470" t="s">
        <v>979</v>
      </c>
      <c r="CDC55" s="284">
        <v>15000000</v>
      </c>
      <c r="CDD55" s="276" t="s">
        <v>2836</v>
      </c>
      <c r="CDE55" s="463" t="s">
        <v>974</v>
      </c>
      <c r="CDF55" s="463" t="s">
        <v>975</v>
      </c>
      <c r="CDG55" s="470" t="s">
        <v>976</v>
      </c>
      <c r="CDH55" s="470" t="s">
        <v>977</v>
      </c>
      <c r="CDI55" s="470" t="s">
        <v>978</v>
      </c>
      <c r="CDJ55" s="470" t="s">
        <v>979</v>
      </c>
      <c r="CDK55" s="284">
        <v>15000000</v>
      </c>
      <c r="CDL55" s="276" t="s">
        <v>2836</v>
      </c>
      <c r="CDM55" s="463" t="s">
        <v>974</v>
      </c>
      <c r="CDN55" s="463" t="s">
        <v>975</v>
      </c>
      <c r="CDO55" s="470" t="s">
        <v>976</v>
      </c>
      <c r="CDP55" s="470" t="s">
        <v>977</v>
      </c>
      <c r="CDQ55" s="470" t="s">
        <v>978</v>
      </c>
      <c r="CDR55" s="470" t="s">
        <v>979</v>
      </c>
      <c r="CDS55" s="284">
        <v>15000000</v>
      </c>
      <c r="CDT55" s="276" t="s">
        <v>2836</v>
      </c>
      <c r="CDU55" s="463" t="s">
        <v>974</v>
      </c>
      <c r="CDV55" s="463" t="s">
        <v>975</v>
      </c>
      <c r="CDW55" s="470" t="s">
        <v>976</v>
      </c>
      <c r="CDX55" s="470" t="s">
        <v>977</v>
      </c>
      <c r="CDY55" s="470" t="s">
        <v>978</v>
      </c>
      <c r="CDZ55" s="470" t="s">
        <v>979</v>
      </c>
      <c r="CEA55" s="284">
        <v>15000000</v>
      </c>
      <c r="CEB55" s="276" t="s">
        <v>2836</v>
      </c>
      <c r="CEC55" s="463" t="s">
        <v>974</v>
      </c>
      <c r="CED55" s="463" t="s">
        <v>975</v>
      </c>
      <c r="CEE55" s="470" t="s">
        <v>976</v>
      </c>
      <c r="CEF55" s="470" t="s">
        <v>977</v>
      </c>
      <c r="CEG55" s="470" t="s">
        <v>978</v>
      </c>
      <c r="CEH55" s="470" t="s">
        <v>979</v>
      </c>
      <c r="CEI55" s="284">
        <v>15000000</v>
      </c>
      <c r="CEJ55" s="276" t="s">
        <v>2836</v>
      </c>
      <c r="CEK55" s="463" t="s">
        <v>974</v>
      </c>
      <c r="CEL55" s="463" t="s">
        <v>975</v>
      </c>
      <c r="CEM55" s="470" t="s">
        <v>976</v>
      </c>
      <c r="CEN55" s="470" t="s">
        <v>977</v>
      </c>
      <c r="CEO55" s="470" t="s">
        <v>978</v>
      </c>
      <c r="CEP55" s="470" t="s">
        <v>979</v>
      </c>
      <c r="CEQ55" s="284">
        <v>15000000</v>
      </c>
      <c r="CER55" s="276" t="s">
        <v>2836</v>
      </c>
      <c r="CES55" s="463" t="s">
        <v>974</v>
      </c>
      <c r="CET55" s="463" t="s">
        <v>975</v>
      </c>
      <c r="CEU55" s="470" t="s">
        <v>976</v>
      </c>
      <c r="CEV55" s="470" t="s">
        <v>977</v>
      </c>
      <c r="CEW55" s="470" t="s">
        <v>978</v>
      </c>
      <c r="CEX55" s="470" t="s">
        <v>979</v>
      </c>
      <c r="CEY55" s="284">
        <v>15000000</v>
      </c>
      <c r="CEZ55" s="276" t="s">
        <v>2836</v>
      </c>
      <c r="CFA55" s="463" t="s">
        <v>974</v>
      </c>
      <c r="CFB55" s="463" t="s">
        <v>975</v>
      </c>
      <c r="CFC55" s="470" t="s">
        <v>976</v>
      </c>
      <c r="CFD55" s="470" t="s">
        <v>977</v>
      </c>
      <c r="CFE55" s="470" t="s">
        <v>978</v>
      </c>
      <c r="CFF55" s="470" t="s">
        <v>979</v>
      </c>
      <c r="CFG55" s="284">
        <v>15000000</v>
      </c>
      <c r="CFH55" s="276" t="s">
        <v>2836</v>
      </c>
      <c r="CFI55" s="463" t="s">
        <v>974</v>
      </c>
      <c r="CFJ55" s="463" t="s">
        <v>975</v>
      </c>
      <c r="CFK55" s="470" t="s">
        <v>976</v>
      </c>
      <c r="CFL55" s="470" t="s">
        <v>977</v>
      </c>
      <c r="CFM55" s="470" t="s">
        <v>978</v>
      </c>
      <c r="CFN55" s="470" t="s">
        <v>979</v>
      </c>
      <c r="CFO55" s="284">
        <v>15000000</v>
      </c>
      <c r="CFP55" s="276" t="s">
        <v>2836</v>
      </c>
      <c r="CFQ55" s="463" t="s">
        <v>974</v>
      </c>
      <c r="CFR55" s="463" t="s">
        <v>975</v>
      </c>
      <c r="CFS55" s="470" t="s">
        <v>976</v>
      </c>
      <c r="CFT55" s="470" t="s">
        <v>977</v>
      </c>
      <c r="CFU55" s="470" t="s">
        <v>978</v>
      </c>
      <c r="CFV55" s="470" t="s">
        <v>979</v>
      </c>
      <c r="CFW55" s="284">
        <v>15000000</v>
      </c>
      <c r="CFX55" s="276" t="s">
        <v>2836</v>
      </c>
      <c r="CFY55" s="463" t="s">
        <v>974</v>
      </c>
      <c r="CFZ55" s="463" t="s">
        <v>975</v>
      </c>
      <c r="CGA55" s="470" t="s">
        <v>976</v>
      </c>
      <c r="CGB55" s="470" t="s">
        <v>977</v>
      </c>
      <c r="CGC55" s="470" t="s">
        <v>978</v>
      </c>
      <c r="CGD55" s="470" t="s">
        <v>979</v>
      </c>
      <c r="CGE55" s="284">
        <v>15000000</v>
      </c>
      <c r="CGF55" s="276" t="s">
        <v>2836</v>
      </c>
      <c r="CGG55" s="463" t="s">
        <v>974</v>
      </c>
      <c r="CGH55" s="463" t="s">
        <v>975</v>
      </c>
      <c r="CGI55" s="470" t="s">
        <v>976</v>
      </c>
      <c r="CGJ55" s="470" t="s">
        <v>977</v>
      </c>
      <c r="CGK55" s="470" t="s">
        <v>978</v>
      </c>
      <c r="CGL55" s="470" t="s">
        <v>979</v>
      </c>
      <c r="CGM55" s="284">
        <v>15000000</v>
      </c>
      <c r="CGN55" s="276" t="s">
        <v>2836</v>
      </c>
      <c r="CGO55" s="463" t="s">
        <v>974</v>
      </c>
      <c r="CGP55" s="463" t="s">
        <v>975</v>
      </c>
      <c r="CGQ55" s="470" t="s">
        <v>976</v>
      </c>
      <c r="CGR55" s="470" t="s">
        <v>977</v>
      </c>
      <c r="CGS55" s="470" t="s">
        <v>978</v>
      </c>
      <c r="CGT55" s="470" t="s">
        <v>979</v>
      </c>
      <c r="CGU55" s="284">
        <v>15000000</v>
      </c>
      <c r="CGV55" s="276" t="s">
        <v>2836</v>
      </c>
      <c r="CGW55" s="463" t="s">
        <v>974</v>
      </c>
      <c r="CGX55" s="463" t="s">
        <v>975</v>
      </c>
      <c r="CGY55" s="470" t="s">
        <v>976</v>
      </c>
      <c r="CGZ55" s="470" t="s">
        <v>977</v>
      </c>
      <c r="CHA55" s="470" t="s">
        <v>978</v>
      </c>
      <c r="CHB55" s="470" t="s">
        <v>979</v>
      </c>
      <c r="CHC55" s="284">
        <v>15000000</v>
      </c>
      <c r="CHD55" s="276" t="s">
        <v>2836</v>
      </c>
      <c r="CHE55" s="463" t="s">
        <v>974</v>
      </c>
      <c r="CHF55" s="463" t="s">
        <v>975</v>
      </c>
      <c r="CHG55" s="470" t="s">
        <v>976</v>
      </c>
      <c r="CHH55" s="470" t="s">
        <v>977</v>
      </c>
      <c r="CHI55" s="470" t="s">
        <v>978</v>
      </c>
      <c r="CHJ55" s="470" t="s">
        <v>979</v>
      </c>
      <c r="CHK55" s="284">
        <v>15000000</v>
      </c>
      <c r="CHL55" s="276" t="s">
        <v>2836</v>
      </c>
      <c r="CHM55" s="463" t="s">
        <v>974</v>
      </c>
      <c r="CHN55" s="463" t="s">
        <v>975</v>
      </c>
      <c r="CHO55" s="470" t="s">
        <v>976</v>
      </c>
      <c r="CHP55" s="470" t="s">
        <v>977</v>
      </c>
      <c r="CHQ55" s="470" t="s">
        <v>978</v>
      </c>
      <c r="CHR55" s="470" t="s">
        <v>979</v>
      </c>
      <c r="CHS55" s="284">
        <v>15000000</v>
      </c>
      <c r="CHT55" s="276" t="s">
        <v>2836</v>
      </c>
      <c r="CHU55" s="463" t="s">
        <v>974</v>
      </c>
      <c r="CHV55" s="463" t="s">
        <v>975</v>
      </c>
      <c r="CHW55" s="470" t="s">
        <v>976</v>
      </c>
      <c r="CHX55" s="470" t="s">
        <v>977</v>
      </c>
      <c r="CHY55" s="470" t="s">
        <v>978</v>
      </c>
      <c r="CHZ55" s="470" t="s">
        <v>979</v>
      </c>
      <c r="CIA55" s="284">
        <v>15000000</v>
      </c>
      <c r="CIB55" s="276" t="s">
        <v>2836</v>
      </c>
      <c r="CIC55" s="463" t="s">
        <v>974</v>
      </c>
      <c r="CID55" s="463" t="s">
        <v>975</v>
      </c>
      <c r="CIE55" s="470" t="s">
        <v>976</v>
      </c>
      <c r="CIF55" s="470" t="s">
        <v>977</v>
      </c>
      <c r="CIG55" s="470" t="s">
        <v>978</v>
      </c>
      <c r="CIH55" s="470" t="s">
        <v>979</v>
      </c>
      <c r="CII55" s="284">
        <v>15000000</v>
      </c>
      <c r="CIJ55" s="276" t="s">
        <v>2836</v>
      </c>
      <c r="CIK55" s="463" t="s">
        <v>974</v>
      </c>
      <c r="CIL55" s="463" t="s">
        <v>975</v>
      </c>
      <c r="CIM55" s="470" t="s">
        <v>976</v>
      </c>
      <c r="CIN55" s="470" t="s">
        <v>977</v>
      </c>
      <c r="CIO55" s="470" t="s">
        <v>978</v>
      </c>
      <c r="CIP55" s="470" t="s">
        <v>979</v>
      </c>
      <c r="CIQ55" s="284">
        <v>15000000</v>
      </c>
      <c r="CIR55" s="276" t="s">
        <v>2836</v>
      </c>
      <c r="CIS55" s="463" t="s">
        <v>974</v>
      </c>
      <c r="CIT55" s="463" t="s">
        <v>975</v>
      </c>
      <c r="CIU55" s="470" t="s">
        <v>976</v>
      </c>
      <c r="CIV55" s="470" t="s">
        <v>977</v>
      </c>
      <c r="CIW55" s="470" t="s">
        <v>978</v>
      </c>
      <c r="CIX55" s="470" t="s">
        <v>979</v>
      </c>
      <c r="CIY55" s="284">
        <v>15000000</v>
      </c>
      <c r="CIZ55" s="276" t="s">
        <v>2836</v>
      </c>
      <c r="CJA55" s="463" t="s">
        <v>974</v>
      </c>
      <c r="CJB55" s="463" t="s">
        <v>975</v>
      </c>
      <c r="CJC55" s="470" t="s">
        <v>976</v>
      </c>
      <c r="CJD55" s="470" t="s">
        <v>977</v>
      </c>
      <c r="CJE55" s="470" t="s">
        <v>978</v>
      </c>
      <c r="CJF55" s="470" t="s">
        <v>979</v>
      </c>
      <c r="CJG55" s="284">
        <v>15000000</v>
      </c>
      <c r="CJH55" s="276" t="s">
        <v>2836</v>
      </c>
      <c r="CJI55" s="463" t="s">
        <v>974</v>
      </c>
      <c r="CJJ55" s="463" t="s">
        <v>975</v>
      </c>
      <c r="CJK55" s="470" t="s">
        <v>976</v>
      </c>
      <c r="CJL55" s="470" t="s">
        <v>977</v>
      </c>
      <c r="CJM55" s="470" t="s">
        <v>978</v>
      </c>
      <c r="CJN55" s="470" t="s">
        <v>979</v>
      </c>
      <c r="CJO55" s="284">
        <v>15000000</v>
      </c>
      <c r="CJP55" s="276" t="s">
        <v>2836</v>
      </c>
      <c r="CJQ55" s="463" t="s">
        <v>974</v>
      </c>
      <c r="CJR55" s="463" t="s">
        <v>975</v>
      </c>
      <c r="CJS55" s="470" t="s">
        <v>976</v>
      </c>
      <c r="CJT55" s="470" t="s">
        <v>977</v>
      </c>
      <c r="CJU55" s="470" t="s">
        <v>978</v>
      </c>
      <c r="CJV55" s="470" t="s">
        <v>979</v>
      </c>
      <c r="CJW55" s="284">
        <v>15000000</v>
      </c>
      <c r="CJX55" s="276" t="s">
        <v>2836</v>
      </c>
      <c r="CJY55" s="463" t="s">
        <v>974</v>
      </c>
      <c r="CJZ55" s="463" t="s">
        <v>975</v>
      </c>
      <c r="CKA55" s="470" t="s">
        <v>976</v>
      </c>
      <c r="CKB55" s="470" t="s">
        <v>977</v>
      </c>
      <c r="CKC55" s="470" t="s">
        <v>978</v>
      </c>
      <c r="CKD55" s="470" t="s">
        <v>979</v>
      </c>
      <c r="CKE55" s="284">
        <v>15000000</v>
      </c>
      <c r="CKF55" s="276" t="s">
        <v>2836</v>
      </c>
      <c r="CKG55" s="463" t="s">
        <v>974</v>
      </c>
      <c r="CKH55" s="463" t="s">
        <v>975</v>
      </c>
      <c r="CKI55" s="470" t="s">
        <v>976</v>
      </c>
      <c r="CKJ55" s="470" t="s">
        <v>977</v>
      </c>
      <c r="CKK55" s="470" t="s">
        <v>978</v>
      </c>
      <c r="CKL55" s="470" t="s">
        <v>979</v>
      </c>
      <c r="CKM55" s="284">
        <v>15000000</v>
      </c>
      <c r="CKN55" s="276" t="s">
        <v>2836</v>
      </c>
      <c r="CKO55" s="463" t="s">
        <v>974</v>
      </c>
      <c r="CKP55" s="463" t="s">
        <v>975</v>
      </c>
      <c r="CKQ55" s="470" t="s">
        <v>976</v>
      </c>
      <c r="CKR55" s="470" t="s">
        <v>977</v>
      </c>
      <c r="CKS55" s="470" t="s">
        <v>978</v>
      </c>
      <c r="CKT55" s="470" t="s">
        <v>979</v>
      </c>
      <c r="CKU55" s="284">
        <v>15000000</v>
      </c>
      <c r="CKV55" s="276" t="s">
        <v>2836</v>
      </c>
      <c r="CKW55" s="463" t="s">
        <v>974</v>
      </c>
      <c r="CKX55" s="463" t="s">
        <v>975</v>
      </c>
      <c r="CKY55" s="470" t="s">
        <v>976</v>
      </c>
      <c r="CKZ55" s="470" t="s">
        <v>977</v>
      </c>
      <c r="CLA55" s="470" t="s">
        <v>978</v>
      </c>
      <c r="CLB55" s="470" t="s">
        <v>979</v>
      </c>
      <c r="CLC55" s="284">
        <v>15000000</v>
      </c>
      <c r="CLD55" s="276" t="s">
        <v>2836</v>
      </c>
      <c r="CLE55" s="463" t="s">
        <v>974</v>
      </c>
      <c r="CLF55" s="463" t="s">
        <v>975</v>
      </c>
      <c r="CLG55" s="470" t="s">
        <v>976</v>
      </c>
      <c r="CLH55" s="470" t="s">
        <v>977</v>
      </c>
      <c r="CLI55" s="470" t="s">
        <v>978</v>
      </c>
      <c r="CLJ55" s="470" t="s">
        <v>979</v>
      </c>
      <c r="CLK55" s="284">
        <v>15000000</v>
      </c>
      <c r="CLL55" s="276" t="s">
        <v>2836</v>
      </c>
      <c r="CLM55" s="463" t="s">
        <v>974</v>
      </c>
      <c r="CLN55" s="463" t="s">
        <v>975</v>
      </c>
      <c r="CLO55" s="470" t="s">
        <v>976</v>
      </c>
      <c r="CLP55" s="470" t="s">
        <v>977</v>
      </c>
      <c r="CLQ55" s="470" t="s">
        <v>978</v>
      </c>
      <c r="CLR55" s="470" t="s">
        <v>979</v>
      </c>
      <c r="CLS55" s="284">
        <v>15000000</v>
      </c>
      <c r="CLT55" s="276" t="s">
        <v>2836</v>
      </c>
      <c r="CLU55" s="463" t="s">
        <v>974</v>
      </c>
      <c r="CLV55" s="463" t="s">
        <v>975</v>
      </c>
      <c r="CLW55" s="470" t="s">
        <v>976</v>
      </c>
      <c r="CLX55" s="470" t="s">
        <v>977</v>
      </c>
      <c r="CLY55" s="470" t="s">
        <v>978</v>
      </c>
      <c r="CLZ55" s="470" t="s">
        <v>979</v>
      </c>
      <c r="CMA55" s="284">
        <v>15000000</v>
      </c>
      <c r="CMB55" s="276" t="s">
        <v>2836</v>
      </c>
      <c r="CMC55" s="463" t="s">
        <v>974</v>
      </c>
      <c r="CMD55" s="463" t="s">
        <v>975</v>
      </c>
      <c r="CME55" s="470" t="s">
        <v>976</v>
      </c>
      <c r="CMF55" s="470" t="s">
        <v>977</v>
      </c>
      <c r="CMG55" s="470" t="s">
        <v>978</v>
      </c>
      <c r="CMH55" s="470" t="s">
        <v>979</v>
      </c>
      <c r="CMI55" s="284">
        <v>15000000</v>
      </c>
      <c r="CMJ55" s="276" t="s">
        <v>2836</v>
      </c>
      <c r="CMK55" s="463" t="s">
        <v>974</v>
      </c>
      <c r="CML55" s="463" t="s">
        <v>975</v>
      </c>
      <c r="CMM55" s="470" t="s">
        <v>976</v>
      </c>
      <c r="CMN55" s="470" t="s">
        <v>977</v>
      </c>
      <c r="CMO55" s="470" t="s">
        <v>978</v>
      </c>
      <c r="CMP55" s="470" t="s">
        <v>979</v>
      </c>
      <c r="CMQ55" s="284">
        <v>15000000</v>
      </c>
      <c r="CMR55" s="276" t="s">
        <v>2836</v>
      </c>
      <c r="CMS55" s="463" t="s">
        <v>974</v>
      </c>
      <c r="CMT55" s="463" t="s">
        <v>975</v>
      </c>
      <c r="CMU55" s="470" t="s">
        <v>976</v>
      </c>
      <c r="CMV55" s="470" t="s">
        <v>977</v>
      </c>
      <c r="CMW55" s="470" t="s">
        <v>978</v>
      </c>
      <c r="CMX55" s="470" t="s">
        <v>979</v>
      </c>
      <c r="CMY55" s="284">
        <v>15000000</v>
      </c>
      <c r="CMZ55" s="276" t="s">
        <v>2836</v>
      </c>
      <c r="CNA55" s="463" t="s">
        <v>974</v>
      </c>
      <c r="CNB55" s="463" t="s">
        <v>975</v>
      </c>
      <c r="CNC55" s="470" t="s">
        <v>976</v>
      </c>
      <c r="CND55" s="470" t="s">
        <v>977</v>
      </c>
      <c r="CNE55" s="470" t="s">
        <v>978</v>
      </c>
      <c r="CNF55" s="470" t="s">
        <v>979</v>
      </c>
      <c r="CNG55" s="284">
        <v>15000000</v>
      </c>
      <c r="CNH55" s="276" t="s">
        <v>2836</v>
      </c>
      <c r="CNI55" s="463" t="s">
        <v>974</v>
      </c>
      <c r="CNJ55" s="463" t="s">
        <v>975</v>
      </c>
      <c r="CNK55" s="470" t="s">
        <v>976</v>
      </c>
      <c r="CNL55" s="470" t="s">
        <v>977</v>
      </c>
      <c r="CNM55" s="470" t="s">
        <v>978</v>
      </c>
      <c r="CNN55" s="470" t="s">
        <v>979</v>
      </c>
      <c r="CNO55" s="284">
        <v>15000000</v>
      </c>
      <c r="CNP55" s="276" t="s">
        <v>2836</v>
      </c>
      <c r="CNQ55" s="463" t="s">
        <v>974</v>
      </c>
      <c r="CNR55" s="463" t="s">
        <v>975</v>
      </c>
      <c r="CNS55" s="470" t="s">
        <v>976</v>
      </c>
      <c r="CNT55" s="470" t="s">
        <v>977</v>
      </c>
      <c r="CNU55" s="470" t="s">
        <v>978</v>
      </c>
      <c r="CNV55" s="470" t="s">
        <v>979</v>
      </c>
      <c r="CNW55" s="284">
        <v>15000000</v>
      </c>
      <c r="CNX55" s="276" t="s">
        <v>2836</v>
      </c>
      <c r="CNY55" s="463" t="s">
        <v>974</v>
      </c>
      <c r="CNZ55" s="463" t="s">
        <v>975</v>
      </c>
      <c r="COA55" s="470" t="s">
        <v>976</v>
      </c>
      <c r="COB55" s="470" t="s">
        <v>977</v>
      </c>
      <c r="COC55" s="470" t="s">
        <v>978</v>
      </c>
      <c r="COD55" s="470" t="s">
        <v>979</v>
      </c>
      <c r="COE55" s="284">
        <v>15000000</v>
      </c>
      <c r="COF55" s="276" t="s">
        <v>2836</v>
      </c>
      <c r="COG55" s="463" t="s">
        <v>974</v>
      </c>
      <c r="COH55" s="463" t="s">
        <v>975</v>
      </c>
      <c r="COI55" s="470" t="s">
        <v>976</v>
      </c>
      <c r="COJ55" s="470" t="s">
        <v>977</v>
      </c>
      <c r="COK55" s="470" t="s">
        <v>978</v>
      </c>
      <c r="COL55" s="470" t="s">
        <v>979</v>
      </c>
      <c r="COM55" s="284">
        <v>15000000</v>
      </c>
      <c r="CON55" s="276" t="s">
        <v>2836</v>
      </c>
      <c r="COO55" s="463" t="s">
        <v>974</v>
      </c>
      <c r="COP55" s="463" t="s">
        <v>975</v>
      </c>
      <c r="COQ55" s="470" t="s">
        <v>976</v>
      </c>
      <c r="COR55" s="470" t="s">
        <v>977</v>
      </c>
      <c r="COS55" s="470" t="s">
        <v>978</v>
      </c>
      <c r="COT55" s="470" t="s">
        <v>979</v>
      </c>
      <c r="COU55" s="284">
        <v>15000000</v>
      </c>
      <c r="COV55" s="276" t="s">
        <v>2836</v>
      </c>
      <c r="COW55" s="463" t="s">
        <v>974</v>
      </c>
      <c r="COX55" s="463" t="s">
        <v>975</v>
      </c>
      <c r="COY55" s="470" t="s">
        <v>976</v>
      </c>
      <c r="COZ55" s="470" t="s">
        <v>977</v>
      </c>
      <c r="CPA55" s="470" t="s">
        <v>978</v>
      </c>
      <c r="CPB55" s="470" t="s">
        <v>979</v>
      </c>
      <c r="CPC55" s="284">
        <v>15000000</v>
      </c>
      <c r="CPD55" s="276" t="s">
        <v>2836</v>
      </c>
      <c r="CPE55" s="463" t="s">
        <v>974</v>
      </c>
      <c r="CPF55" s="463" t="s">
        <v>975</v>
      </c>
      <c r="CPG55" s="470" t="s">
        <v>976</v>
      </c>
      <c r="CPH55" s="470" t="s">
        <v>977</v>
      </c>
      <c r="CPI55" s="470" t="s">
        <v>978</v>
      </c>
      <c r="CPJ55" s="470" t="s">
        <v>979</v>
      </c>
      <c r="CPK55" s="284">
        <v>15000000</v>
      </c>
      <c r="CPL55" s="276" t="s">
        <v>2836</v>
      </c>
      <c r="CPM55" s="463" t="s">
        <v>974</v>
      </c>
      <c r="CPN55" s="463" t="s">
        <v>975</v>
      </c>
      <c r="CPO55" s="470" t="s">
        <v>976</v>
      </c>
      <c r="CPP55" s="470" t="s">
        <v>977</v>
      </c>
      <c r="CPQ55" s="470" t="s">
        <v>978</v>
      </c>
      <c r="CPR55" s="470" t="s">
        <v>979</v>
      </c>
      <c r="CPS55" s="284">
        <v>15000000</v>
      </c>
      <c r="CPT55" s="276" t="s">
        <v>2836</v>
      </c>
      <c r="CPU55" s="463" t="s">
        <v>974</v>
      </c>
      <c r="CPV55" s="463" t="s">
        <v>975</v>
      </c>
      <c r="CPW55" s="470" t="s">
        <v>976</v>
      </c>
      <c r="CPX55" s="470" t="s">
        <v>977</v>
      </c>
      <c r="CPY55" s="470" t="s">
        <v>978</v>
      </c>
      <c r="CPZ55" s="470" t="s">
        <v>979</v>
      </c>
      <c r="CQA55" s="284">
        <v>15000000</v>
      </c>
      <c r="CQB55" s="276" t="s">
        <v>2836</v>
      </c>
      <c r="CQC55" s="463" t="s">
        <v>974</v>
      </c>
      <c r="CQD55" s="463" t="s">
        <v>975</v>
      </c>
      <c r="CQE55" s="470" t="s">
        <v>976</v>
      </c>
      <c r="CQF55" s="470" t="s">
        <v>977</v>
      </c>
      <c r="CQG55" s="470" t="s">
        <v>978</v>
      </c>
      <c r="CQH55" s="470" t="s">
        <v>979</v>
      </c>
      <c r="CQI55" s="284">
        <v>15000000</v>
      </c>
      <c r="CQJ55" s="276" t="s">
        <v>2836</v>
      </c>
      <c r="CQK55" s="463" t="s">
        <v>974</v>
      </c>
      <c r="CQL55" s="463" t="s">
        <v>975</v>
      </c>
      <c r="CQM55" s="470" t="s">
        <v>976</v>
      </c>
      <c r="CQN55" s="470" t="s">
        <v>977</v>
      </c>
      <c r="CQO55" s="470" t="s">
        <v>978</v>
      </c>
      <c r="CQP55" s="470" t="s">
        <v>979</v>
      </c>
      <c r="CQQ55" s="284">
        <v>15000000</v>
      </c>
      <c r="CQR55" s="276" t="s">
        <v>2836</v>
      </c>
      <c r="CQS55" s="463" t="s">
        <v>974</v>
      </c>
      <c r="CQT55" s="463" t="s">
        <v>975</v>
      </c>
      <c r="CQU55" s="470" t="s">
        <v>976</v>
      </c>
      <c r="CQV55" s="470" t="s">
        <v>977</v>
      </c>
      <c r="CQW55" s="470" t="s">
        <v>978</v>
      </c>
      <c r="CQX55" s="470" t="s">
        <v>979</v>
      </c>
      <c r="CQY55" s="284">
        <v>15000000</v>
      </c>
      <c r="CQZ55" s="276" t="s">
        <v>2836</v>
      </c>
      <c r="CRA55" s="463" t="s">
        <v>974</v>
      </c>
      <c r="CRB55" s="463" t="s">
        <v>975</v>
      </c>
      <c r="CRC55" s="470" t="s">
        <v>976</v>
      </c>
      <c r="CRD55" s="470" t="s">
        <v>977</v>
      </c>
      <c r="CRE55" s="470" t="s">
        <v>978</v>
      </c>
      <c r="CRF55" s="470" t="s">
        <v>979</v>
      </c>
      <c r="CRG55" s="284">
        <v>15000000</v>
      </c>
      <c r="CRH55" s="276" t="s">
        <v>2836</v>
      </c>
      <c r="CRI55" s="463" t="s">
        <v>974</v>
      </c>
      <c r="CRJ55" s="463" t="s">
        <v>975</v>
      </c>
      <c r="CRK55" s="470" t="s">
        <v>976</v>
      </c>
      <c r="CRL55" s="470" t="s">
        <v>977</v>
      </c>
      <c r="CRM55" s="470" t="s">
        <v>978</v>
      </c>
      <c r="CRN55" s="470" t="s">
        <v>979</v>
      </c>
      <c r="CRO55" s="284">
        <v>15000000</v>
      </c>
      <c r="CRP55" s="276" t="s">
        <v>2836</v>
      </c>
      <c r="CRQ55" s="463" t="s">
        <v>974</v>
      </c>
      <c r="CRR55" s="463" t="s">
        <v>975</v>
      </c>
      <c r="CRS55" s="470" t="s">
        <v>976</v>
      </c>
      <c r="CRT55" s="470" t="s">
        <v>977</v>
      </c>
      <c r="CRU55" s="470" t="s">
        <v>978</v>
      </c>
      <c r="CRV55" s="470" t="s">
        <v>979</v>
      </c>
      <c r="CRW55" s="284">
        <v>15000000</v>
      </c>
      <c r="CRX55" s="276" t="s">
        <v>2836</v>
      </c>
      <c r="CRY55" s="463" t="s">
        <v>974</v>
      </c>
      <c r="CRZ55" s="463" t="s">
        <v>975</v>
      </c>
      <c r="CSA55" s="470" t="s">
        <v>976</v>
      </c>
      <c r="CSB55" s="470" t="s">
        <v>977</v>
      </c>
      <c r="CSC55" s="470" t="s">
        <v>978</v>
      </c>
      <c r="CSD55" s="470" t="s">
        <v>979</v>
      </c>
      <c r="CSE55" s="284">
        <v>15000000</v>
      </c>
      <c r="CSF55" s="276" t="s">
        <v>2836</v>
      </c>
      <c r="CSG55" s="463" t="s">
        <v>974</v>
      </c>
      <c r="CSH55" s="463" t="s">
        <v>975</v>
      </c>
      <c r="CSI55" s="470" t="s">
        <v>976</v>
      </c>
      <c r="CSJ55" s="470" t="s">
        <v>977</v>
      </c>
      <c r="CSK55" s="470" t="s">
        <v>978</v>
      </c>
      <c r="CSL55" s="470" t="s">
        <v>979</v>
      </c>
      <c r="CSM55" s="284">
        <v>15000000</v>
      </c>
      <c r="CSN55" s="276" t="s">
        <v>2836</v>
      </c>
      <c r="CSO55" s="463" t="s">
        <v>974</v>
      </c>
      <c r="CSP55" s="463" t="s">
        <v>975</v>
      </c>
      <c r="CSQ55" s="470" t="s">
        <v>976</v>
      </c>
      <c r="CSR55" s="470" t="s">
        <v>977</v>
      </c>
      <c r="CSS55" s="470" t="s">
        <v>978</v>
      </c>
      <c r="CST55" s="470" t="s">
        <v>979</v>
      </c>
      <c r="CSU55" s="284">
        <v>15000000</v>
      </c>
      <c r="CSV55" s="276" t="s">
        <v>2836</v>
      </c>
      <c r="CSW55" s="463" t="s">
        <v>974</v>
      </c>
      <c r="CSX55" s="463" t="s">
        <v>975</v>
      </c>
      <c r="CSY55" s="470" t="s">
        <v>976</v>
      </c>
      <c r="CSZ55" s="470" t="s">
        <v>977</v>
      </c>
      <c r="CTA55" s="470" t="s">
        <v>978</v>
      </c>
      <c r="CTB55" s="470" t="s">
        <v>979</v>
      </c>
      <c r="CTC55" s="284">
        <v>15000000</v>
      </c>
      <c r="CTD55" s="276" t="s">
        <v>2836</v>
      </c>
      <c r="CTE55" s="463" t="s">
        <v>974</v>
      </c>
      <c r="CTF55" s="463" t="s">
        <v>975</v>
      </c>
      <c r="CTG55" s="470" t="s">
        <v>976</v>
      </c>
      <c r="CTH55" s="470" t="s">
        <v>977</v>
      </c>
      <c r="CTI55" s="470" t="s">
        <v>978</v>
      </c>
      <c r="CTJ55" s="470" t="s">
        <v>979</v>
      </c>
      <c r="CTK55" s="284">
        <v>15000000</v>
      </c>
      <c r="CTL55" s="276" t="s">
        <v>2836</v>
      </c>
      <c r="CTM55" s="463" t="s">
        <v>974</v>
      </c>
      <c r="CTN55" s="463" t="s">
        <v>975</v>
      </c>
      <c r="CTO55" s="470" t="s">
        <v>976</v>
      </c>
      <c r="CTP55" s="470" t="s">
        <v>977</v>
      </c>
      <c r="CTQ55" s="470" t="s">
        <v>978</v>
      </c>
      <c r="CTR55" s="470" t="s">
        <v>979</v>
      </c>
      <c r="CTS55" s="284">
        <v>15000000</v>
      </c>
      <c r="CTT55" s="276" t="s">
        <v>2836</v>
      </c>
      <c r="CTU55" s="463" t="s">
        <v>974</v>
      </c>
      <c r="CTV55" s="463" t="s">
        <v>975</v>
      </c>
      <c r="CTW55" s="470" t="s">
        <v>976</v>
      </c>
      <c r="CTX55" s="470" t="s">
        <v>977</v>
      </c>
      <c r="CTY55" s="470" t="s">
        <v>978</v>
      </c>
      <c r="CTZ55" s="470" t="s">
        <v>979</v>
      </c>
      <c r="CUA55" s="284">
        <v>15000000</v>
      </c>
      <c r="CUB55" s="276" t="s">
        <v>2836</v>
      </c>
      <c r="CUC55" s="463" t="s">
        <v>974</v>
      </c>
      <c r="CUD55" s="463" t="s">
        <v>975</v>
      </c>
      <c r="CUE55" s="470" t="s">
        <v>976</v>
      </c>
      <c r="CUF55" s="470" t="s">
        <v>977</v>
      </c>
      <c r="CUG55" s="470" t="s">
        <v>978</v>
      </c>
      <c r="CUH55" s="470" t="s">
        <v>979</v>
      </c>
      <c r="CUI55" s="284">
        <v>15000000</v>
      </c>
      <c r="CUJ55" s="276" t="s">
        <v>2836</v>
      </c>
      <c r="CUK55" s="463" t="s">
        <v>974</v>
      </c>
      <c r="CUL55" s="463" t="s">
        <v>975</v>
      </c>
      <c r="CUM55" s="470" t="s">
        <v>976</v>
      </c>
      <c r="CUN55" s="470" t="s">
        <v>977</v>
      </c>
      <c r="CUO55" s="470" t="s">
        <v>978</v>
      </c>
      <c r="CUP55" s="470" t="s">
        <v>979</v>
      </c>
      <c r="CUQ55" s="284">
        <v>15000000</v>
      </c>
      <c r="CUR55" s="276" t="s">
        <v>2836</v>
      </c>
      <c r="CUS55" s="463" t="s">
        <v>974</v>
      </c>
      <c r="CUT55" s="463" t="s">
        <v>975</v>
      </c>
      <c r="CUU55" s="470" t="s">
        <v>976</v>
      </c>
      <c r="CUV55" s="470" t="s">
        <v>977</v>
      </c>
      <c r="CUW55" s="470" t="s">
        <v>978</v>
      </c>
      <c r="CUX55" s="470" t="s">
        <v>979</v>
      </c>
      <c r="CUY55" s="284">
        <v>15000000</v>
      </c>
      <c r="CUZ55" s="276" t="s">
        <v>2836</v>
      </c>
      <c r="CVA55" s="463" t="s">
        <v>974</v>
      </c>
      <c r="CVB55" s="463" t="s">
        <v>975</v>
      </c>
      <c r="CVC55" s="470" t="s">
        <v>976</v>
      </c>
      <c r="CVD55" s="470" t="s">
        <v>977</v>
      </c>
      <c r="CVE55" s="470" t="s">
        <v>978</v>
      </c>
      <c r="CVF55" s="470" t="s">
        <v>979</v>
      </c>
      <c r="CVG55" s="284">
        <v>15000000</v>
      </c>
      <c r="CVH55" s="276" t="s">
        <v>2836</v>
      </c>
      <c r="CVI55" s="463" t="s">
        <v>974</v>
      </c>
      <c r="CVJ55" s="463" t="s">
        <v>975</v>
      </c>
      <c r="CVK55" s="470" t="s">
        <v>976</v>
      </c>
      <c r="CVL55" s="470" t="s">
        <v>977</v>
      </c>
      <c r="CVM55" s="470" t="s">
        <v>978</v>
      </c>
      <c r="CVN55" s="470" t="s">
        <v>979</v>
      </c>
      <c r="CVO55" s="284">
        <v>15000000</v>
      </c>
      <c r="CVP55" s="276" t="s">
        <v>2836</v>
      </c>
      <c r="CVQ55" s="463" t="s">
        <v>974</v>
      </c>
      <c r="CVR55" s="463" t="s">
        <v>975</v>
      </c>
      <c r="CVS55" s="470" t="s">
        <v>976</v>
      </c>
      <c r="CVT55" s="470" t="s">
        <v>977</v>
      </c>
      <c r="CVU55" s="470" t="s">
        <v>978</v>
      </c>
      <c r="CVV55" s="470" t="s">
        <v>979</v>
      </c>
      <c r="CVW55" s="284">
        <v>15000000</v>
      </c>
      <c r="CVX55" s="276" t="s">
        <v>2836</v>
      </c>
      <c r="CVY55" s="463" t="s">
        <v>974</v>
      </c>
      <c r="CVZ55" s="463" t="s">
        <v>975</v>
      </c>
      <c r="CWA55" s="470" t="s">
        <v>976</v>
      </c>
      <c r="CWB55" s="470" t="s">
        <v>977</v>
      </c>
      <c r="CWC55" s="470" t="s">
        <v>978</v>
      </c>
      <c r="CWD55" s="470" t="s">
        <v>979</v>
      </c>
      <c r="CWE55" s="284">
        <v>15000000</v>
      </c>
      <c r="CWF55" s="276" t="s">
        <v>2836</v>
      </c>
      <c r="CWG55" s="463" t="s">
        <v>974</v>
      </c>
      <c r="CWH55" s="463" t="s">
        <v>975</v>
      </c>
      <c r="CWI55" s="470" t="s">
        <v>976</v>
      </c>
      <c r="CWJ55" s="470" t="s">
        <v>977</v>
      </c>
      <c r="CWK55" s="470" t="s">
        <v>978</v>
      </c>
      <c r="CWL55" s="470" t="s">
        <v>979</v>
      </c>
      <c r="CWM55" s="284">
        <v>15000000</v>
      </c>
      <c r="CWN55" s="276" t="s">
        <v>2836</v>
      </c>
      <c r="CWO55" s="463" t="s">
        <v>974</v>
      </c>
      <c r="CWP55" s="463" t="s">
        <v>975</v>
      </c>
      <c r="CWQ55" s="470" t="s">
        <v>976</v>
      </c>
      <c r="CWR55" s="470" t="s">
        <v>977</v>
      </c>
      <c r="CWS55" s="470" t="s">
        <v>978</v>
      </c>
      <c r="CWT55" s="470" t="s">
        <v>979</v>
      </c>
      <c r="CWU55" s="284">
        <v>15000000</v>
      </c>
      <c r="CWV55" s="276" t="s">
        <v>2836</v>
      </c>
      <c r="CWW55" s="463" t="s">
        <v>974</v>
      </c>
      <c r="CWX55" s="463" t="s">
        <v>975</v>
      </c>
      <c r="CWY55" s="470" t="s">
        <v>976</v>
      </c>
      <c r="CWZ55" s="470" t="s">
        <v>977</v>
      </c>
      <c r="CXA55" s="470" t="s">
        <v>978</v>
      </c>
      <c r="CXB55" s="470" t="s">
        <v>979</v>
      </c>
      <c r="CXC55" s="284">
        <v>15000000</v>
      </c>
      <c r="CXD55" s="276" t="s">
        <v>2836</v>
      </c>
      <c r="CXE55" s="463" t="s">
        <v>974</v>
      </c>
      <c r="CXF55" s="463" t="s">
        <v>975</v>
      </c>
      <c r="CXG55" s="470" t="s">
        <v>976</v>
      </c>
      <c r="CXH55" s="470" t="s">
        <v>977</v>
      </c>
      <c r="CXI55" s="470" t="s">
        <v>978</v>
      </c>
      <c r="CXJ55" s="470" t="s">
        <v>979</v>
      </c>
      <c r="CXK55" s="284">
        <v>15000000</v>
      </c>
      <c r="CXL55" s="276" t="s">
        <v>2836</v>
      </c>
      <c r="CXM55" s="463" t="s">
        <v>974</v>
      </c>
      <c r="CXN55" s="463" t="s">
        <v>975</v>
      </c>
      <c r="CXO55" s="470" t="s">
        <v>976</v>
      </c>
      <c r="CXP55" s="470" t="s">
        <v>977</v>
      </c>
      <c r="CXQ55" s="470" t="s">
        <v>978</v>
      </c>
      <c r="CXR55" s="470" t="s">
        <v>979</v>
      </c>
      <c r="CXS55" s="284">
        <v>15000000</v>
      </c>
      <c r="CXT55" s="276" t="s">
        <v>2836</v>
      </c>
      <c r="CXU55" s="463" t="s">
        <v>974</v>
      </c>
      <c r="CXV55" s="463" t="s">
        <v>975</v>
      </c>
      <c r="CXW55" s="470" t="s">
        <v>976</v>
      </c>
      <c r="CXX55" s="470" t="s">
        <v>977</v>
      </c>
      <c r="CXY55" s="470" t="s">
        <v>978</v>
      </c>
      <c r="CXZ55" s="470" t="s">
        <v>979</v>
      </c>
      <c r="CYA55" s="284">
        <v>15000000</v>
      </c>
      <c r="CYB55" s="276" t="s">
        <v>2836</v>
      </c>
      <c r="CYC55" s="463" t="s">
        <v>974</v>
      </c>
      <c r="CYD55" s="463" t="s">
        <v>975</v>
      </c>
      <c r="CYE55" s="470" t="s">
        <v>976</v>
      </c>
      <c r="CYF55" s="470" t="s">
        <v>977</v>
      </c>
      <c r="CYG55" s="470" t="s">
        <v>978</v>
      </c>
      <c r="CYH55" s="470" t="s">
        <v>979</v>
      </c>
      <c r="CYI55" s="284">
        <v>15000000</v>
      </c>
      <c r="CYJ55" s="276" t="s">
        <v>2836</v>
      </c>
      <c r="CYK55" s="463" t="s">
        <v>974</v>
      </c>
      <c r="CYL55" s="463" t="s">
        <v>975</v>
      </c>
      <c r="CYM55" s="470" t="s">
        <v>976</v>
      </c>
      <c r="CYN55" s="470" t="s">
        <v>977</v>
      </c>
      <c r="CYO55" s="470" t="s">
        <v>978</v>
      </c>
      <c r="CYP55" s="470" t="s">
        <v>979</v>
      </c>
      <c r="CYQ55" s="284">
        <v>15000000</v>
      </c>
      <c r="CYR55" s="276" t="s">
        <v>2836</v>
      </c>
      <c r="CYS55" s="463" t="s">
        <v>974</v>
      </c>
      <c r="CYT55" s="463" t="s">
        <v>975</v>
      </c>
      <c r="CYU55" s="470" t="s">
        <v>976</v>
      </c>
      <c r="CYV55" s="470" t="s">
        <v>977</v>
      </c>
      <c r="CYW55" s="470" t="s">
        <v>978</v>
      </c>
      <c r="CYX55" s="470" t="s">
        <v>979</v>
      </c>
      <c r="CYY55" s="284">
        <v>15000000</v>
      </c>
      <c r="CYZ55" s="276" t="s">
        <v>2836</v>
      </c>
      <c r="CZA55" s="463" t="s">
        <v>974</v>
      </c>
      <c r="CZB55" s="463" t="s">
        <v>975</v>
      </c>
      <c r="CZC55" s="470" t="s">
        <v>976</v>
      </c>
      <c r="CZD55" s="470" t="s">
        <v>977</v>
      </c>
      <c r="CZE55" s="470" t="s">
        <v>978</v>
      </c>
      <c r="CZF55" s="470" t="s">
        <v>979</v>
      </c>
      <c r="CZG55" s="284">
        <v>15000000</v>
      </c>
      <c r="CZH55" s="276" t="s">
        <v>2836</v>
      </c>
      <c r="CZI55" s="463" t="s">
        <v>974</v>
      </c>
      <c r="CZJ55" s="463" t="s">
        <v>975</v>
      </c>
      <c r="CZK55" s="470" t="s">
        <v>976</v>
      </c>
      <c r="CZL55" s="470" t="s">
        <v>977</v>
      </c>
      <c r="CZM55" s="470" t="s">
        <v>978</v>
      </c>
      <c r="CZN55" s="470" t="s">
        <v>979</v>
      </c>
      <c r="CZO55" s="284">
        <v>15000000</v>
      </c>
      <c r="CZP55" s="276" t="s">
        <v>2836</v>
      </c>
      <c r="CZQ55" s="463" t="s">
        <v>974</v>
      </c>
      <c r="CZR55" s="463" t="s">
        <v>975</v>
      </c>
      <c r="CZS55" s="470" t="s">
        <v>976</v>
      </c>
      <c r="CZT55" s="470" t="s">
        <v>977</v>
      </c>
      <c r="CZU55" s="470" t="s">
        <v>978</v>
      </c>
      <c r="CZV55" s="470" t="s">
        <v>979</v>
      </c>
      <c r="CZW55" s="284">
        <v>15000000</v>
      </c>
      <c r="CZX55" s="276" t="s">
        <v>2836</v>
      </c>
      <c r="CZY55" s="463" t="s">
        <v>974</v>
      </c>
      <c r="CZZ55" s="463" t="s">
        <v>975</v>
      </c>
      <c r="DAA55" s="470" t="s">
        <v>976</v>
      </c>
      <c r="DAB55" s="470" t="s">
        <v>977</v>
      </c>
      <c r="DAC55" s="470" t="s">
        <v>978</v>
      </c>
      <c r="DAD55" s="470" t="s">
        <v>979</v>
      </c>
      <c r="DAE55" s="284">
        <v>15000000</v>
      </c>
      <c r="DAF55" s="276" t="s">
        <v>2836</v>
      </c>
      <c r="DAG55" s="463" t="s">
        <v>974</v>
      </c>
      <c r="DAH55" s="463" t="s">
        <v>975</v>
      </c>
      <c r="DAI55" s="470" t="s">
        <v>976</v>
      </c>
      <c r="DAJ55" s="470" t="s">
        <v>977</v>
      </c>
      <c r="DAK55" s="470" t="s">
        <v>978</v>
      </c>
      <c r="DAL55" s="470" t="s">
        <v>979</v>
      </c>
      <c r="DAM55" s="284">
        <v>15000000</v>
      </c>
      <c r="DAN55" s="276" t="s">
        <v>2836</v>
      </c>
      <c r="DAO55" s="463" t="s">
        <v>974</v>
      </c>
      <c r="DAP55" s="463" t="s">
        <v>975</v>
      </c>
      <c r="DAQ55" s="470" t="s">
        <v>976</v>
      </c>
      <c r="DAR55" s="470" t="s">
        <v>977</v>
      </c>
      <c r="DAS55" s="470" t="s">
        <v>978</v>
      </c>
      <c r="DAT55" s="470" t="s">
        <v>979</v>
      </c>
      <c r="DAU55" s="284">
        <v>15000000</v>
      </c>
      <c r="DAV55" s="276" t="s">
        <v>2836</v>
      </c>
      <c r="DAW55" s="463" t="s">
        <v>974</v>
      </c>
      <c r="DAX55" s="463" t="s">
        <v>975</v>
      </c>
      <c r="DAY55" s="470" t="s">
        <v>976</v>
      </c>
      <c r="DAZ55" s="470" t="s">
        <v>977</v>
      </c>
      <c r="DBA55" s="470" t="s">
        <v>978</v>
      </c>
      <c r="DBB55" s="470" t="s">
        <v>979</v>
      </c>
      <c r="DBC55" s="284">
        <v>15000000</v>
      </c>
      <c r="DBD55" s="276" t="s">
        <v>2836</v>
      </c>
      <c r="DBE55" s="463" t="s">
        <v>974</v>
      </c>
      <c r="DBF55" s="463" t="s">
        <v>975</v>
      </c>
      <c r="DBG55" s="470" t="s">
        <v>976</v>
      </c>
      <c r="DBH55" s="470" t="s">
        <v>977</v>
      </c>
      <c r="DBI55" s="470" t="s">
        <v>978</v>
      </c>
      <c r="DBJ55" s="470" t="s">
        <v>979</v>
      </c>
      <c r="DBK55" s="284">
        <v>15000000</v>
      </c>
      <c r="DBL55" s="276" t="s">
        <v>2836</v>
      </c>
      <c r="DBM55" s="463" t="s">
        <v>974</v>
      </c>
      <c r="DBN55" s="463" t="s">
        <v>975</v>
      </c>
      <c r="DBO55" s="470" t="s">
        <v>976</v>
      </c>
      <c r="DBP55" s="470" t="s">
        <v>977</v>
      </c>
      <c r="DBQ55" s="470" t="s">
        <v>978</v>
      </c>
      <c r="DBR55" s="470" t="s">
        <v>979</v>
      </c>
      <c r="DBS55" s="284">
        <v>15000000</v>
      </c>
      <c r="DBT55" s="276" t="s">
        <v>2836</v>
      </c>
      <c r="DBU55" s="463" t="s">
        <v>974</v>
      </c>
      <c r="DBV55" s="463" t="s">
        <v>975</v>
      </c>
      <c r="DBW55" s="470" t="s">
        <v>976</v>
      </c>
      <c r="DBX55" s="470" t="s">
        <v>977</v>
      </c>
      <c r="DBY55" s="470" t="s">
        <v>978</v>
      </c>
      <c r="DBZ55" s="470" t="s">
        <v>979</v>
      </c>
      <c r="DCA55" s="284">
        <v>15000000</v>
      </c>
      <c r="DCB55" s="276" t="s">
        <v>2836</v>
      </c>
      <c r="DCC55" s="463" t="s">
        <v>974</v>
      </c>
      <c r="DCD55" s="463" t="s">
        <v>975</v>
      </c>
      <c r="DCE55" s="470" t="s">
        <v>976</v>
      </c>
      <c r="DCF55" s="470" t="s">
        <v>977</v>
      </c>
      <c r="DCG55" s="470" t="s">
        <v>978</v>
      </c>
      <c r="DCH55" s="470" t="s">
        <v>979</v>
      </c>
      <c r="DCI55" s="284">
        <v>15000000</v>
      </c>
      <c r="DCJ55" s="276" t="s">
        <v>2836</v>
      </c>
      <c r="DCK55" s="463" t="s">
        <v>974</v>
      </c>
      <c r="DCL55" s="463" t="s">
        <v>975</v>
      </c>
      <c r="DCM55" s="470" t="s">
        <v>976</v>
      </c>
      <c r="DCN55" s="470" t="s">
        <v>977</v>
      </c>
      <c r="DCO55" s="470" t="s">
        <v>978</v>
      </c>
      <c r="DCP55" s="470" t="s">
        <v>979</v>
      </c>
      <c r="DCQ55" s="284">
        <v>15000000</v>
      </c>
      <c r="DCR55" s="276" t="s">
        <v>2836</v>
      </c>
      <c r="DCS55" s="463" t="s">
        <v>974</v>
      </c>
      <c r="DCT55" s="463" t="s">
        <v>975</v>
      </c>
      <c r="DCU55" s="470" t="s">
        <v>976</v>
      </c>
      <c r="DCV55" s="470" t="s">
        <v>977</v>
      </c>
      <c r="DCW55" s="470" t="s">
        <v>978</v>
      </c>
      <c r="DCX55" s="470" t="s">
        <v>979</v>
      </c>
      <c r="DCY55" s="284">
        <v>15000000</v>
      </c>
      <c r="DCZ55" s="276" t="s">
        <v>2836</v>
      </c>
      <c r="DDA55" s="463" t="s">
        <v>974</v>
      </c>
      <c r="DDB55" s="463" t="s">
        <v>975</v>
      </c>
      <c r="DDC55" s="470" t="s">
        <v>976</v>
      </c>
      <c r="DDD55" s="470" t="s">
        <v>977</v>
      </c>
      <c r="DDE55" s="470" t="s">
        <v>978</v>
      </c>
      <c r="DDF55" s="470" t="s">
        <v>979</v>
      </c>
      <c r="DDG55" s="284">
        <v>15000000</v>
      </c>
      <c r="DDH55" s="276" t="s">
        <v>2836</v>
      </c>
      <c r="DDI55" s="463" t="s">
        <v>974</v>
      </c>
      <c r="DDJ55" s="463" t="s">
        <v>975</v>
      </c>
      <c r="DDK55" s="470" t="s">
        <v>976</v>
      </c>
      <c r="DDL55" s="470" t="s">
        <v>977</v>
      </c>
      <c r="DDM55" s="470" t="s">
        <v>978</v>
      </c>
      <c r="DDN55" s="470" t="s">
        <v>979</v>
      </c>
      <c r="DDO55" s="284">
        <v>15000000</v>
      </c>
      <c r="DDP55" s="276" t="s">
        <v>2836</v>
      </c>
      <c r="DDQ55" s="463" t="s">
        <v>974</v>
      </c>
      <c r="DDR55" s="463" t="s">
        <v>975</v>
      </c>
      <c r="DDS55" s="470" t="s">
        <v>976</v>
      </c>
      <c r="DDT55" s="470" t="s">
        <v>977</v>
      </c>
      <c r="DDU55" s="470" t="s">
        <v>978</v>
      </c>
      <c r="DDV55" s="470" t="s">
        <v>979</v>
      </c>
      <c r="DDW55" s="284">
        <v>15000000</v>
      </c>
      <c r="DDX55" s="276" t="s">
        <v>2836</v>
      </c>
      <c r="DDY55" s="463" t="s">
        <v>974</v>
      </c>
      <c r="DDZ55" s="463" t="s">
        <v>975</v>
      </c>
      <c r="DEA55" s="470" t="s">
        <v>976</v>
      </c>
      <c r="DEB55" s="470" t="s">
        <v>977</v>
      </c>
      <c r="DEC55" s="470" t="s">
        <v>978</v>
      </c>
      <c r="DED55" s="470" t="s">
        <v>979</v>
      </c>
      <c r="DEE55" s="284">
        <v>15000000</v>
      </c>
      <c r="DEF55" s="276" t="s">
        <v>2836</v>
      </c>
      <c r="DEG55" s="463" t="s">
        <v>974</v>
      </c>
      <c r="DEH55" s="463" t="s">
        <v>975</v>
      </c>
      <c r="DEI55" s="470" t="s">
        <v>976</v>
      </c>
      <c r="DEJ55" s="470" t="s">
        <v>977</v>
      </c>
      <c r="DEK55" s="470" t="s">
        <v>978</v>
      </c>
      <c r="DEL55" s="470" t="s">
        <v>979</v>
      </c>
      <c r="DEM55" s="284">
        <v>15000000</v>
      </c>
      <c r="DEN55" s="276" t="s">
        <v>2836</v>
      </c>
      <c r="DEO55" s="463" t="s">
        <v>974</v>
      </c>
      <c r="DEP55" s="463" t="s">
        <v>975</v>
      </c>
      <c r="DEQ55" s="470" t="s">
        <v>976</v>
      </c>
      <c r="DER55" s="470" t="s">
        <v>977</v>
      </c>
      <c r="DES55" s="470" t="s">
        <v>978</v>
      </c>
      <c r="DET55" s="470" t="s">
        <v>979</v>
      </c>
      <c r="DEU55" s="284">
        <v>15000000</v>
      </c>
      <c r="DEV55" s="276" t="s">
        <v>2836</v>
      </c>
      <c r="DEW55" s="463" t="s">
        <v>974</v>
      </c>
      <c r="DEX55" s="463" t="s">
        <v>975</v>
      </c>
      <c r="DEY55" s="470" t="s">
        <v>976</v>
      </c>
      <c r="DEZ55" s="470" t="s">
        <v>977</v>
      </c>
      <c r="DFA55" s="470" t="s">
        <v>978</v>
      </c>
      <c r="DFB55" s="470" t="s">
        <v>979</v>
      </c>
      <c r="DFC55" s="284">
        <v>15000000</v>
      </c>
      <c r="DFD55" s="276" t="s">
        <v>2836</v>
      </c>
      <c r="DFE55" s="463" t="s">
        <v>974</v>
      </c>
      <c r="DFF55" s="463" t="s">
        <v>975</v>
      </c>
      <c r="DFG55" s="470" t="s">
        <v>976</v>
      </c>
      <c r="DFH55" s="470" t="s">
        <v>977</v>
      </c>
      <c r="DFI55" s="470" t="s">
        <v>978</v>
      </c>
      <c r="DFJ55" s="470" t="s">
        <v>979</v>
      </c>
      <c r="DFK55" s="284">
        <v>15000000</v>
      </c>
      <c r="DFL55" s="276" t="s">
        <v>2836</v>
      </c>
      <c r="DFM55" s="463" t="s">
        <v>974</v>
      </c>
      <c r="DFN55" s="463" t="s">
        <v>975</v>
      </c>
      <c r="DFO55" s="470" t="s">
        <v>976</v>
      </c>
      <c r="DFP55" s="470" t="s">
        <v>977</v>
      </c>
      <c r="DFQ55" s="470" t="s">
        <v>978</v>
      </c>
      <c r="DFR55" s="470" t="s">
        <v>979</v>
      </c>
      <c r="DFS55" s="284">
        <v>15000000</v>
      </c>
      <c r="DFT55" s="276" t="s">
        <v>2836</v>
      </c>
      <c r="DFU55" s="463" t="s">
        <v>974</v>
      </c>
      <c r="DFV55" s="463" t="s">
        <v>975</v>
      </c>
      <c r="DFW55" s="470" t="s">
        <v>976</v>
      </c>
      <c r="DFX55" s="470" t="s">
        <v>977</v>
      </c>
      <c r="DFY55" s="470" t="s">
        <v>978</v>
      </c>
      <c r="DFZ55" s="470" t="s">
        <v>979</v>
      </c>
      <c r="DGA55" s="284">
        <v>15000000</v>
      </c>
      <c r="DGB55" s="276" t="s">
        <v>2836</v>
      </c>
      <c r="DGC55" s="463" t="s">
        <v>974</v>
      </c>
      <c r="DGD55" s="463" t="s">
        <v>975</v>
      </c>
      <c r="DGE55" s="470" t="s">
        <v>976</v>
      </c>
      <c r="DGF55" s="470" t="s">
        <v>977</v>
      </c>
      <c r="DGG55" s="470" t="s">
        <v>978</v>
      </c>
      <c r="DGH55" s="470" t="s">
        <v>979</v>
      </c>
      <c r="DGI55" s="284">
        <v>15000000</v>
      </c>
      <c r="DGJ55" s="276" t="s">
        <v>2836</v>
      </c>
      <c r="DGK55" s="463" t="s">
        <v>974</v>
      </c>
      <c r="DGL55" s="463" t="s">
        <v>975</v>
      </c>
      <c r="DGM55" s="470" t="s">
        <v>976</v>
      </c>
      <c r="DGN55" s="470" t="s">
        <v>977</v>
      </c>
      <c r="DGO55" s="470" t="s">
        <v>978</v>
      </c>
      <c r="DGP55" s="470" t="s">
        <v>979</v>
      </c>
      <c r="DGQ55" s="284">
        <v>15000000</v>
      </c>
      <c r="DGR55" s="276" t="s">
        <v>2836</v>
      </c>
      <c r="DGS55" s="463" t="s">
        <v>974</v>
      </c>
      <c r="DGT55" s="463" t="s">
        <v>975</v>
      </c>
      <c r="DGU55" s="470" t="s">
        <v>976</v>
      </c>
      <c r="DGV55" s="470" t="s">
        <v>977</v>
      </c>
      <c r="DGW55" s="470" t="s">
        <v>978</v>
      </c>
      <c r="DGX55" s="470" t="s">
        <v>979</v>
      </c>
      <c r="DGY55" s="284">
        <v>15000000</v>
      </c>
      <c r="DGZ55" s="276" t="s">
        <v>2836</v>
      </c>
      <c r="DHA55" s="463" t="s">
        <v>974</v>
      </c>
      <c r="DHB55" s="463" t="s">
        <v>975</v>
      </c>
      <c r="DHC55" s="470" t="s">
        <v>976</v>
      </c>
      <c r="DHD55" s="470" t="s">
        <v>977</v>
      </c>
      <c r="DHE55" s="470" t="s">
        <v>978</v>
      </c>
      <c r="DHF55" s="470" t="s">
        <v>979</v>
      </c>
      <c r="DHG55" s="284">
        <v>15000000</v>
      </c>
      <c r="DHH55" s="276" t="s">
        <v>2836</v>
      </c>
      <c r="DHI55" s="463" t="s">
        <v>974</v>
      </c>
      <c r="DHJ55" s="463" t="s">
        <v>975</v>
      </c>
      <c r="DHK55" s="470" t="s">
        <v>976</v>
      </c>
      <c r="DHL55" s="470" t="s">
        <v>977</v>
      </c>
      <c r="DHM55" s="470" t="s">
        <v>978</v>
      </c>
      <c r="DHN55" s="470" t="s">
        <v>979</v>
      </c>
      <c r="DHO55" s="284">
        <v>15000000</v>
      </c>
      <c r="DHP55" s="276" t="s">
        <v>2836</v>
      </c>
      <c r="DHQ55" s="463" t="s">
        <v>974</v>
      </c>
      <c r="DHR55" s="463" t="s">
        <v>975</v>
      </c>
      <c r="DHS55" s="470" t="s">
        <v>976</v>
      </c>
      <c r="DHT55" s="470" t="s">
        <v>977</v>
      </c>
      <c r="DHU55" s="470" t="s">
        <v>978</v>
      </c>
      <c r="DHV55" s="470" t="s">
        <v>979</v>
      </c>
      <c r="DHW55" s="284">
        <v>15000000</v>
      </c>
      <c r="DHX55" s="276" t="s">
        <v>2836</v>
      </c>
      <c r="DHY55" s="463" t="s">
        <v>974</v>
      </c>
      <c r="DHZ55" s="463" t="s">
        <v>975</v>
      </c>
      <c r="DIA55" s="470" t="s">
        <v>976</v>
      </c>
      <c r="DIB55" s="470" t="s">
        <v>977</v>
      </c>
      <c r="DIC55" s="470" t="s">
        <v>978</v>
      </c>
      <c r="DID55" s="470" t="s">
        <v>979</v>
      </c>
      <c r="DIE55" s="284">
        <v>15000000</v>
      </c>
      <c r="DIF55" s="276" t="s">
        <v>2836</v>
      </c>
      <c r="DIG55" s="463" t="s">
        <v>974</v>
      </c>
      <c r="DIH55" s="463" t="s">
        <v>975</v>
      </c>
      <c r="DII55" s="470" t="s">
        <v>976</v>
      </c>
      <c r="DIJ55" s="470" t="s">
        <v>977</v>
      </c>
      <c r="DIK55" s="470" t="s">
        <v>978</v>
      </c>
      <c r="DIL55" s="470" t="s">
        <v>979</v>
      </c>
      <c r="DIM55" s="284">
        <v>15000000</v>
      </c>
      <c r="DIN55" s="276" t="s">
        <v>2836</v>
      </c>
      <c r="DIO55" s="463" t="s">
        <v>974</v>
      </c>
      <c r="DIP55" s="463" t="s">
        <v>975</v>
      </c>
      <c r="DIQ55" s="470" t="s">
        <v>976</v>
      </c>
      <c r="DIR55" s="470" t="s">
        <v>977</v>
      </c>
      <c r="DIS55" s="470" t="s">
        <v>978</v>
      </c>
      <c r="DIT55" s="470" t="s">
        <v>979</v>
      </c>
      <c r="DIU55" s="284">
        <v>15000000</v>
      </c>
      <c r="DIV55" s="276" t="s">
        <v>2836</v>
      </c>
      <c r="DIW55" s="463" t="s">
        <v>974</v>
      </c>
      <c r="DIX55" s="463" t="s">
        <v>975</v>
      </c>
      <c r="DIY55" s="470" t="s">
        <v>976</v>
      </c>
      <c r="DIZ55" s="470" t="s">
        <v>977</v>
      </c>
      <c r="DJA55" s="470" t="s">
        <v>978</v>
      </c>
      <c r="DJB55" s="470" t="s">
        <v>979</v>
      </c>
      <c r="DJC55" s="284">
        <v>15000000</v>
      </c>
      <c r="DJD55" s="276" t="s">
        <v>2836</v>
      </c>
      <c r="DJE55" s="463" t="s">
        <v>974</v>
      </c>
      <c r="DJF55" s="463" t="s">
        <v>975</v>
      </c>
      <c r="DJG55" s="470" t="s">
        <v>976</v>
      </c>
      <c r="DJH55" s="470" t="s">
        <v>977</v>
      </c>
      <c r="DJI55" s="470" t="s">
        <v>978</v>
      </c>
      <c r="DJJ55" s="470" t="s">
        <v>979</v>
      </c>
      <c r="DJK55" s="284">
        <v>15000000</v>
      </c>
      <c r="DJL55" s="276" t="s">
        <v>2836</v>
      </c>
      <c r="DJM55" s="463" t="s">
        <v>974</v>
      </c>
      <c r="DJN55" s="463" t="s">
        <v>975</v>
      </c>
      <c r="DJO55" s="470" t="s">
        <v>976</v>
      </c>
      <c r="DJP55" s="470" t="s">
        <v>977</v>
      </c>
      <c r="DJQ55" s="470" t="s">
        <v>978</v>
      </c>
      <c r="DJR55" s="470" t="s">
        <v>979</v>
      </c>
      <c r="DJS55" s="284">
        <v>15000000</v>
      </c>
      <c r="DJT55" s="276" t="s">
        <v>2836</v>
      </c>
      <c r="DJU55" s="463" t="s">
        <v>974</v>
      </c>
      <c r="DJV55" s="463" t="s">
        <v>975</v>
      </c>
      <c r="DJW55" s="470" t="s">
        <v>976</v>
      </c>
      <c r="DJX55" s="470" t="s">
        <v>977</v>
      </c>
      <c r="DJY55" s="470" t="s">
        <v>978</v>
      </c>
      <c r="DJZ55" s="470" t="s">
        <v>979</v>
      </c>
      <c r="DKA55" s="284">
        <v>15000000</v>
      </c>
      <c r="DKB55" s="276" t="s">
        <v>2836</v>
      </c>
      <c r="DKC55" s="463" t="s">
        <v>974</v>
      </c>
      <c r="DKD55" s="463" t="s">
        <v>975</v>
      </c>
      <c r="DKE55" s="470" t="s">
        <v>976</v>
      </c>
      <c r="DKF55" s="470" t="s">
        <v>977</v>
      </c>
      <c r="DKG55" s="470" t="s">
        <v>978</v>
      </c>
      <c r="DKH55" s="470" t="s">
        <v>979</v>
      </c>
      <c r="DKI55" s="284">
        <v>15000000</v>
      </c>
      <c r="DKJ55" s="276" t="s">
        <v>2836</v>
      </c>
      <c r="DKK55" s="463" t="s">
        <v>974</v>
      </c>
      <c r="DKL55" s="463" t="s">
        <v>975</v>
      </c>
      <c r="DKM55" s="470" t="s">
        <v>976</v>
      </c>
      <c r="DKN55" s="470" t="s">
        <v>977</v>
      </c>
      <c r="DKO55" s="470" t="s">
        <v>978</v>
      </c>
      <c r="DKP55" s="470" t="s">
        <v>979</v>
      </c>
      <c r="DKQ55" s="284">
        <v>15000000</v>
      </c>
      <c r="DKR55" s="276" t="s">
        <v>2836</v>
      </c>
      <c r="DKS55" s="463" t="s">
        <v>974</v>
      </c>
      <c r="DKT55" s="463" t="s">
        <v>975</v>
      </c>
      <c r="DKU55" s="470" t="s">
        <v>976</v>
      </c>
      <c r="DKV55" s="470" t="s">
        <v>977</v>
      </c>
      <c r="DKW55" s="470" t="s">
        <v>978</v>
      </c>
      <c r="DKX55" s="470" t="s">
        <v>979</v>
      </c>
      <c r="DKY55" s="284">
        <v>15000000</v>
      </c>
      <c r="DKZ55" s="276" t="s">
        <v>2836</v>
      </c>
      <c r="DLA55" s="463" t="s">
        <v>974</v>
      </c>
      <c r="DLB55" s="463" t="s">
        <v>975</v>
      </c>
      <c r="DLC55" s="470" t="s">
        <v>976</v>
      </c>
      <c r="DLD55" s="470" t="s">
        <v>977</v>
      </c>
      <c r="DLE55" s="470" t="s">
        <v>978</v>
      </c>
      <c r="DLF55" s="470" t="s">
        <v>979</v>
      </c>
      <c r="DLG55" s="284">
        <v>15000000</v>
      </c>
      <c r="DLH55" s="276" t="s">
        <v>2836</v>
      </c>
      <c r="DLI55" s="463" t="s">
        <v>974</v>
      </c>
      <c r="DLJ55" s="463" t="s">
        <v>975</v>
      </c>
      <c r="DLK55" s="470" t="s">
        <v>976</v>
      </c>
      <c r="DLL55" s="470" t="s">
        <v>977</v>
      </c>
      <c r="DLM55" s="470" t="s">
        <v>978</v>
      </c>
      <c r="DLN55" s="470" t="s">
        <v>979</v>
      </c>
      <c r="DLO55" s="284">
        <v>15000000</v>
      </c>
      <c r="DLP55" s="276" t="s">
        <v>2836</v>
      </c>
      <c r="DLQ55" s="463" t="s">
        <v>974</v>
      </c>
      <c r="DLR55" s="463" t="s">
        <v>975</v>
      </c>
      <c r="DLS55" s="470" t="s">
        <v>976</v>
      </c>
      <c r="DLT55" s="470" t="s">
        <v>977</v>
      </c>
      <c r="DLU55" s="470" t="s">
        <v>978</v>
      </c>
      <c r="DLV55" s="470" t="s">
        <v>979</v>
      </c>
      <c r="DLW55" s="284">
        <v>15000000</v>
      </c>
      <c r="DLX55" s="276" t="s">
        <v>2836</v>
      </c>
      <c r="DLY55" s="463" t="s">
        <v>974</v>
      </c>
      <c r="DLZ55" s="463" t="s">
        <v>975</v>
      </c>
      <c r="DMA55" s="470" t="s">
        <v>976</v>
      </c>
      <c r="DMB55" s="470" t="s">
        <v>977</v>
      </c>
      <c r="DMC55" s="470" t="s">
        <v>978</v>
      </c>
      <c r="DMD55" s="470" t="s">
        <v>979</v>
      </c>
      <c r="DME55" s="284">
        <v>15000000</v>
      </c>
      <c r="DMF55" s="276" t="s">
        <v>2836</v>
      </c>
      <c r="DMG55" s="463" t="s">
        <v>974</v>
      </c>
      <c r="DMH55" s="463" t="s">
        <v>975</v>
      </c>
      <c r="DMI55" s="470" t="s">
        <v>976</v>
      </c>
      <c r="DMJ55" s="470" t="s">
        <v>977</v>
      </c>
      <c r="DMK55" s="470" t="s">
        <v>978</v>
      </c>
      <c r="DML55" s="470" t="s">
        <v>979</v>
      </c>
      <c r="DMM55" s="284">
        <v>15000000</v>
      </c>
      <c r="DMN55" s="276" t="s">
        <v>2836</v>
      </c>
      <c r="DMO55" s="463" t="s">
        <v>974</v>
      </c>
      <c r="DMP55" s="463" t="s">
        <v>975</v>
      </c>
      <c r="DMQ55" s="470" t="s">
        <v>976</v>
      </c>
      <c r="DMR55" s="470" t="s">
        <v>977</v>
      </c>
      <c r="DMS55" s="470" t="s">
        <v>978</v>
      </c>
      <c r="DMT55" s="470" t="s">
        <v>979</v>
      </c>
      <c r="DMU55" s="284">
        <v>15000000</v>
      </c>
      <c r="DMV55" s="276" t="s">
        <v>2836</v>
      </c>
      <c r="DMW55" s="463" t="s">
        <v>974</v>
      </c>
      <c r="DMX55" s="463" t="s">
        <v>975</v>
      </c>
      <c r="DMY55" s="470" t="s">
        <v>976</v>
      </c>
      <c r="DMZ55" s="470" t="s">
        <v>977</v>
      </c>
      <c r="DNA55" s="470" t="s">
        <v>978</v>
      </c>
      <c r="DNB55" s="470" t="s">
        <v>979</v>
      </c>
      <c r="DNC55" s="284">
        <v>15000000</v>
      </c>
      <c r="DND55" s="276" t="s">
        <v>2836</v>
      </c>
      <c r="DNE55" s="463" t="s">
        <v>974</v>
      </c>
      <c r="DNF55" s="463" t="s">
        <v>975</v>
      </c>
      <c r="DNG55" s="470" t="s">
        <v>976</v>
      </c>
      <c r="DNH55" s="470" t="s">
        <v>977</v>
      </c>
      <c r="DNI55" s="470" t="s">
        <v>978</v>
      </c>
      <c r="DNJ55" s="470" t="s">
        <v>979</v>
      </c>
      <c r="DNK55" s="284">
        <v>15000000</v>
      </c>
      <c r="DNL55" s="276" t="s">
        <v>2836</v>
      </c>
      <c r="DNM55" s="463" t="s">
        <v>974</v>
      </c>
      <c r="DNN55" s="463" t="s">
        <v>975</v>
      </c>
      <c r="DNO55" s="470" t="s">
        <v>976</v>
      </c>
      <c r="DNP55" s="470" t="s">
        <v>977</v>
      </c>
      <c r="DNQ55" s="470" t="s">
        <v>978</v>
      </c>
      <c r="DNR55" s="470" t="s">
        <v>979</v>
      </c>
      <c r="DNS55" s="284">
        <v>15000000</v>
      </c>
      <c r="DNT55" s="276" t="s">
        <v>2836</v>
      </c>
      <c r="DNU55" s="463" t="s">
        <v>974</v>
      </c>
      <c r="DNV55" s="463" t="s">
        <v>975</v>
      </c>
      <c r="DNW55" s="470" t="s">
        <v>976</v>
      </c>
      <c r="DNX55" s="470" t="s">
        <v>977</v>
      </c>
      <c r="DNY55" s="470" t="s">
        <v>978</v>
      </c>
      <c r="DNZ55" s="470" t="s">
        <v>979</v>
      </c>
      <c r="DOA55" s="284">
        <v>15000000</v>
      </c>
      <c r="DOB55" s="276" t="s">
        <v>2836</v>
      </c>
      <c r="DOC55" s="463" t="s">
        <v>974</v>
      </c>
      <c r="DOD55" s="463" t="s">
        <v>975</v>
      </c>
      <c r="DOE55" s="470" t="s">
        <v>976</v>
      </c>
      <c r="DOF55" s="470" t="s">
        <v>977</v>
      </c>
      <c r="DOG55" s="470" t="s">
        <v>978</v>
      </c>
      <c r="DOH55" s="470" t="s">
        <v>979</v>
      </c>
      <c r="DOI55" s="284">
        <v>15000000</v>
      </c>
      <c r="DOJ55" s="276" t="s">
        <v>2836</v>
      </c>
      <c r="DOK55" s="463" t="s">
        <v>974</v>
      </c>
      <c r="DOL55" s="463" t="s">
        <v>975</v>
      </c>
      <c r="DOM55" s="470" t="s">
        <v>976</v>
      </c>
      <c r="DON55" s="470" t="s">
        <v>977</v>
      </c>
      <c r="DOO55" s="470" t="s">
        <v>978</v>
      </c>
      <c r="DOP55" s="470" t="s">
        <v>979</v>
      </c>
      <c r="DOQ55" s="284">
        <v>15000000</v>
      </c>
      <c r="DOR55" s="276" t="s">
        <v>2836</v>
      </c>
      <c r="DOS55" s="463" t="s">
        <v>974</v>
      </c>
      <c r="DOT55" s="463" t="s">
        <v>975</v>
      </c>
      <c r="DOU55" s="470" t="s">
        <v>976</v>
      </c>
      <c r="DOV55" s="470" t="s">
        <v>977</v>
      </c>
      <c r="DOW55" s="470" t="s">
        <v>978</v>
      </c>
      <c r="DOX55" s="470" t="s">
        <v>979</v>
      </c>
      <c r="DOY55" s="284">
        <v>15000000</v>
      </c>
      <c r="DOZ55" s="276" t="s">
        <v>2836</v>
      </c>
      <c r="DPA55" s="463" t="s">
        <v>974</v>
      </c>
      <c r="DPB55" s="463" t="s">
        <v>975</v>
      </c>
      <c r="DPC55" s="470" t="s">
        <v>976</v>
      </c>
      <c r="DPD55" s="470" t="s">
        <v>977</v>
      </c>
      <c r="DPE55" s="470" t="s">
        <v>978</v>
      </c>
      <c r="DPF55" s="470" t="s">
        <v>979</v>
      </c>
      <c r="DPG55" s="284">
        <v>15000000</v>
      </c>
      <c r="DPH55" s="276" t="s">
        <v>2836</v>
      </c>
      <c r="DPI55" s="463" t="s">
        <v>974</v>
      </c>
      <c r="DPJ55" s="463" t="s">
        <v>975</v>
      </c>
      <c r="DPK55" s="470" t="s">
        <v>976</v>
      </c>
      <c r="DPL55" s="470" t="s">
        <v>977</v>
      </c>
      <c r="DPM55" s="470" t="s">
        <v>978</v>
      </c>
      <c r="DPN55" s="470" t="s">
        <v>979</v>
      </c>
      <c r="DPO55" s="284">
        <v>15000000</v>
      </c>
      <c r="DPP55" s="276" t="s">
        <v>2836</v>
      </c>
      <c r="DPQ55" s="463" t="s">
        <v>974</v>
      </c>
      <c r="DPR55" s="463" t="s">
        <v>975</v>
      </c>
      <c r="DPS55" s="470" t="s">
        <v>976</v>
      </c>
      <c r="DPT55" s="470" t="s">
        <v>977</v>
      </c>
      <c r="DPU55" s="470" t="s">
        <v>978</v>
      </c>
      <c r="DPV55" s="470" t="s">
        <v>979</v>
      </c>
      <c r="DPW55" s="284">
        <v>15000000</v>
      </c>
      <c r="DPX55" s="276" t="s">
        <v>2836</v>
      </c>
      <c r="DPY55" s="463" t="s">
        <v>974</v>
      </c>
      <c r="DPZ55" s="463" t="s">
        <v>975</v>
      </c>
      <c r="DQA55" s="470" t="s">
        <v>976</v>
      </c>
      <c r="DQB55" s="470" t="s">
        <v>977</v>
      </c>
      <c r="DQC55" s="470" t="s">
        <v>978</v>
      </c>
      <c r="DQD55" s="470" t="s">
        <v>979</v>
      </c>
      <c r="DQE55" s="284">
        <v>15000000</v>
      </c>
      <c r="DQF55" s="276" t="s">
        <v>2836</v>
      </c>
      <c r="DQG55" s="463" t="s">
        <v>974</v>
      </c>
      <c r="DQH55" s="463" t="s">
        <v>975</v>
      </c>
      <c r="DQI55" s="470" t="s">
        <v>976</v>
      </c>
      <c r="DQJ55" s="470" t="s">
        <v>977</v>
      </c>
      <c r="DQK55" s="470" t="s">
        <v>978</v>
      </c>
      <c r="DQL55" s="470" t="s">
        <v>979</v>
      </c>
      <c r="DQM55" s="284">
        <v>15000000</v>
      </c>
      <c r="DQN55" s="276" t="s">
        <v>2836</v>
      </c>
      <c r="DQO55" s="463" t="s">
        <v>974</v>
      </c>
      <c r="DQP55" s="463" t="s">
        <v>975</v>
      </c>
      <c r="DQQ55" s="470" t="s">
        <v>976</v>
      </c>
      <c r="DQR55" s="470" t="s">
        <v>977</v>
      </c>
      <c r="DQS55" s="470" t="s">
        <v>978</v>
      </c>
      <c r="DQT55" s="470" t="s">
        <v>979</v>
      </c>
      <c r="DQU55" s="284">
        <v>15000000</v>
      </c>
      <c r="DQV55" s="276" t="s">
        <v>2836</v>
      </c>
      <c r="DQW55" s="463" t="s">
        <v>974</v>
      </c>
      <c r="DQX55" s="463" t="s">
        <v>975</v>
      </c>
      <c r="DQY55" s="470" t="s">
        <v>976</v>
      </c>
      <c r="DQZ55" s="470" t="s">
        <v>977</v>
      </c>
      <c r="DRA55" s="470" t="s">
        <v>978</v>
      </c>
      <c r="DRB55" s="470" t="s">
        <v>979</v>
      </c>
      <c r="DRC55" s="284">
        <v>15000000</v>
      </c>
      <c r="DRD55" s="276" t="s">
        <v>2836</v>
      </c>
      <c r="DRE55" s="463" t="s">
        <v>974</v>
      </c>
      <c r="DRF55" s="463" t="s">
        <v>975</v>
      </c>
      <c r="DRG55" s="470" t="s">
        <v>976</v>
      </c>
      <c r="DRH55" s="470" t="s">
        <v>977</v>
      </c>
      <c r="DRI55" s="470" t="s">
        <v>978</v>
      </c>
      <c r="DRJ55" s="470" t="s">
        <v>979</v>
      </c>
      <c r="DRK55" s="284">
        <v>15000000</v>
      </c>
      <c r="DRL55" s="276" t="s">
        <v>2836</v>
      </c>
      <c r="DRM55" s="463" t="s">
        <v>974</v>
      </c>
      <c r="DRN55" s="463" t="s">
        <v>975</v>
      </c>
      <c r="DRO55" s="470" t="s">
        <v>976</v>
      </c>
      <c r="DRP55" s="470" t="s">
        <v>977</v>
      </c>
      <c r="DRQ55" s="470" t="s">
        <v>978</v>
      </c>
      <c r="DRR55" s="470" t="s">
        <v>979</v>
      </c>
      <c r="DRS55" s="284">
        <v>15000000</v>
      </c>
      <c r="DRT55" s="276" t="s">
        <v>2836</v>
      </c>
      <c r="DRU55" s="463" t="s">
        <v>974</v>
      </c>
      <c r="DRV55" s="463" t="s">
        <v>975</v>
      </c>
      <c r="DRW55" s="470" t="s">
        <v>976</v>
      </c>
      <c r="DRX55" s="470" t="s">
        <v>977</v>
      </c>
      <c r="DRY55" s="470" t="s">
        <v>978</v>
      </c>
      <c r="DRZ55" s="470" t="s">
        <v>979</v>
      </c>
      <c r="DSA55" s="284">
        <v>15000000</v>
      </c>
      <c r="DSB55" s="276" t="s">
        <v>2836</v>
      </c>
      <c r="DSC55" s="463" t="s">
        <v>974</v>
      </c>
      <c r="DSD55" s="463" t="s">
        <v>975</v>
      </c>
      <c r="DSE55" s="470" t="s">
        <v>976</v>
      </c>
      <c r="DSF55" s="470" t="s">
        <v>977</v>
      </c>
      <c r="DSG55" s="470" t="s">
        <v>978</v>
      </c>
      <c r="DSH55" s="470" t="s">
        <v>979</v>
      </c>
      <c r="DSI55" s="284">
        <v>15000000</v>
      </c>
      <c r="DSJ55" s="276" t="s">
        <v>2836</v>
      </c>
      <c r="DSK55" s="463" t="s">
        <v>974</v>
      </c>
      <c r="DSL55" s="463" t="s">
        <v>975</v>
      </c>
      <c r="DSM55" s="470" t="s">
        <v>976</v>
      </c>
      <c r="DSN55" s="470" t="s">
        <v>977</v>
      </c>
      <c r="DSO55" s="470" t="s">
        <v>978</v>
      </c>
      <c r="DSP55" s="470" t="s">
        <v>979</v>
      </c>
      <c r="DSQ55" s="284">
        <v>15000000</v>
      </c>
      <c r="DSR55" s="276" t="s">
        <v>2836</v>
      </c>
      <c r="DSS55" s="463" t="s">
        <v>974</v>
      </c>
      <c r="DST55" s="463" t="s">
        <v>975</v>
      </c>
      <c r="DSU55" s="470" t="s">
        <v>976</v>
      </c>
      <c r="DSV55" s="470" t="s">
        <v>977</v>
      </c>
      <c r="DSW55" s="470" t="s">
        <v>978</v>
      </c>
      <c r="DSX55" s="470" t="s">
        <v>979</v>
      </c>
      <c r="DSY55" s="284">
        <v>15000000</v>
      </c>
      <c r="DSZ55" s="276" t="s">
        <v>2836</v>
      </c>
      <c r="DTA55" s="463" t="s">
        <v>974</v>
      </c>
      <c r="DTB55" s="463" t="s">
        <v>975</v>
      </c>
      <c r="DTC55" s="470" t="s">
        <v>976</v>
      </c>
      <c r="DTD55" s="470" t="s">
        <v>977</v>
      </c>
      <c r="DTE55" s="470" t="s">
        <v>978</v>
      </c>
      <c r="DTF55" s="470" t="s">
        <v>979</v>
      </c>
      <c r="DTG55" s="284">
        <v>15000000</v>
      </c>
      <c r="DTH55" s="276" t="s">
        <v>2836</v>
      </c>
      <c r="DTI55" s="463" t="s">
        <v>974</v>
      </c>
      <c r="DTJ55" s="463" t="s">
        <v>975</v>
      </c>
      <c r="DTK55" s="470" t="s">
        <v>976</v>
      </c>
      <c r="DTL55" s="470" t="s">
        <v>977</v>
      </c>
      <c r="DTM55" s="470" t="s">
        <v>978</v>
      </c>
      <c r="DTN55" s="470" t="s">
        <v>979</v>
      </c>
      <c r="DTO55" s="284">
        <v>15000000</v>
      </c>
      <c r="DTP55" s="276" t="s">
        <v>2836</v>
      </c>
      <c r="DTQ55" s="463" t="s">
        <v>974</v>
      </c>
      <c r="DTR55" s="463" t="s">
        <v>975</v>
      </c>
      <c r="DTS55" s="470" t="s">
        <v>976</v>
      </c>
      <c r="DTT55" s="470" t="s">
        <v>977</v>
      </c>
      <c r="DTU55" s="470" t="s">
        <v>978</v>
      </c>
      <c r="DTV55" s="470" t="s">
        <v>979</v>
      </c>
      <c r="DTW55" s="284">
        <v>15000000</v>
      </c>
      <c r="DTX55" s="276" t="s">
        <v>2836</v>
      </c>
      <c r="DTY55" s="463" t="s">
        <v>974</v>
      </c>
      <c r="DTZ55" s="463" t="s">
        <v>975</v>
      </c>
      <c r="DUA55" s="470" t="s">
        <v>976</v>
      </c>
      <c r="DUB55" s="470" t="s">
        <v>977</v>
      </c>
      <c r="DUC55" s="470" t="s">
        <v>978</v>
      </c>
      <c r="DUD55" s="470" t="s">
        <v>979</v>
      </c>
      <c r="DUE55" s="284">
        <v>15000000</v>
      </c>
      <c r="DUF55" s="276" t="s">
        <v>2836</v>
      </c>
      <c r="DUG55" s="463" t="s">
        <v>974</v>
      </c>
      <c r="DUH55" s="463" t="s">
        <v>975</v>
      </c>
      <c r="DUI55" s="470" t="s">
        <v>976</v>
      </c>
      <c r="DUJ55" s="470" t="s">
        <v>977</v>
      </c>
      <c r="DUK55" s="470" t="s">
        <v>978</v>
      </c>
      <c r="DUL55" s="470" t="s">
        <v>979</v>
      </c>
      <c r="DUM55" s="284">
        <v>15000000</v>
      </c>
      <c r="DUN55" s="276" t="s">
        <v>2836</v>
      </c>
      <c r="DUO55" s="463" t="s">
        <v>974</v>
      </c>
      <c r="DUP55" s="463" t="s">
        <v>975</v>
      </c>
      <c r="DUQ55" s="470" t="s">
        <v>976</v>
      </c>
      <c r="DUR55" s="470" t="s">
        <v>977</v>
      </c>
      <c r="DUS55" s="470" t="s">
        <v>978</v>
      </c>
      <c r="DUT55" s="470" t="s">
        <v>979</v>
      </c>
      <c r="DUU55" s="284">
        <v>15000000</v>
      </c>
      <c r="DUV55" s="276" t="s">
        <v>2836</v>
      </c>
      <c r="DUW55" s="463" t="s">
        <v>974</v>
      </c>
      <c r="DUX55" s="463" t="s">
        <v>975</v>
      </c>
      <c r="DUY55" s="470" t="s">
        <v>976</v>
      </c>
      <c r="DUZ55" s="470" t="s">
        <v>977</v>
      </c>
      <c r="DVA55" s="470" t="s">
        <v>978</v>
      </c>
      <c r="DVB55" s="470" t="s">
        <v>979</v>
      </c>
      <c r="DVC55" s="284">
        <v>15000000</v>
      </c>
      <c r="DVD55" s="276" t="s">
        <v>2836</v>
      </c>
      <c r="DVE55" s="463" t="s">
        <v>974</v>
      </c>
      <c r="DVF55" s="463" t="s">
        <v>975</v>
      </c>
      <c r="DVG55" s="470" t="s">
        <v>976</v>
      </c>
      <c r="DVH55" s="470" t="s">
        <v>977</v>
      </c>
      <c r="DVI55" s="470" t="s">
        <v>978</v>
      </c>
      <c r="DVJ55" s="470" t="s">
        <v>979</v>
      </c>
      <c r="DVK55" s="284">
        <v>15000000</v>
      </c>
      <c r="DVL55" s="276" t="s">
        <v>2836</v>
      </c>
      <c r="DVM55" s="463" t="s">
        <v>974</v>
      </c>
      <c r="DVN55" s="463" t="s">
        <v>975</v>
      </c>
      <c r="DVO55" s="470" t="s">
        <v>976</v>
      </c>
      <c r="DVP55" s="470" t="s">
        <v>977</v>
      </c>
      <c r="DVQ55" s="470" t="s">
        <v>978</v>
      </c>
      <c r="DVR55" s="470" t="s">
        <v>979</v>
      </c>
      <c r="DVS55" s="284">
        <v>15000000</v>
      </c>
      <c r="DVT55" s="276" t="s">
        <v>2836</v>
      </c>
      <c r="DVU55" s="463" t="s">
        <v>974</v>
      </c>
      <c r="DVV55" s="463" t="s">
        <v>975</v>
      </c>
      <c r="DVW55" s="470" t="s">
        <v>976</v>
      </c>
      <c r="DVX55" s="470" t="s">
        <v>977</v>
      </c>
      <c r="DVY55" s="470" t="s">
        <v>978</v>
      </c>
      <c r="DVZ55" s="470" t="s">
        <v>979</v>
      </c>
      <c r="DWA55" s="284">
        <v>15000000</v>
      </c>
      <c r="DWB55" s="276" t="s">
        <v>2836</v>
      </c>
      <c r="DWC55" s="463" t="s">
        <v>974</v>
      </c>
      <c r="DWD55" s="463" t="s">
        <v>975</v>
      </c>
      <c r="DWE55" s="470" t="s">
        <v>976</v>
      </c>
      <c r="DWF55" s="470" t="s">
        <v>977</v>
      </c>
      <c r="DWG55" s="470" t="s">
        <v>978</v>
      </c>
      <c r="DWH55" s="470" t="s">
        <v>979</v>
      </c>
      <c r="DWI55" s="284">
        <v>15000000</v>
      </c>
      <c r="DWJ55" s="276" t="s">
        <v>2836</v>
      </c>
      <c r="DWK55" s="463" t="s">
        <v>974</v>
      </c>
      <c r="DWL55" s="463" t="s">
        <v>975</v>
      </c>
      <c r="DWM55" s="470" t="s">
        <v>976</v>
      </c>
      <c r="DWN55" s="470" t="s">
        <v>977</v>
      </c>
      <c r="DWO55" s="470" t="s">
        <v>978</v>
      </c>
      <c r="DWP55" s="470" t="s">
        <v>979</v>
      </c>
      <c r="DWQ55" s="284">
        <v>15000000</v>
      </c>
      <c r="DWR55" s="276" t="s">
        <v>2836</v>
      </c>
      <c r="DWS55" s="463" t="s">
        <v>974</v>
      </c>
      <c r="DWT55" s="463" t="s">
        <v>975</v>
      </c>
      <c r="DWU55" s="470" t="s">
        <v>976</v>
      </c>
      <c r="DWV55" s="470" t="s">
        <v>977</v>
      </c>
      <c r="DWW55" s="470" t="s">
        <v>978</v>
      </c>
      <c r="DWX55" s="470" t="s">
        <v>979</v>
      </c>
      <c r="DWY55" s="284">
        <v>15000000</v>
      </c>
      <c r="DWZ55" s="276" t="s">
        <v>2836</v>
      </c>
      <c r="DXA55" s="463" t="s">
        <v>974</v>
      </c>
      <c r="DXB55" s="463" t="s">
        <v>975</v>
      </c>
      <c r="DXC55" s="470" t="s">
        <v>976</v>
      </c>
      <c r="DXD55" s="470" t="s">
        <v>977</v>
      </c>
      <c r="DXE55" s="470" t="s">
        <v>978</v>
      </c>
      <c r="DXF55" s="470" t="s">
        <v>979</v>
      </c>
      <c r="DXG55" s="284">
        <v>15000000</v>
      </c>
      <c r="DXH55" s="276" t="s">
        <v>2836</v>
      </c>
      <c r="DXI55" s="463" t="s">
        <v>974</v>
      </c>
      <c r="DXJ55" s="463" t="s">
        <v>975</v>
      </c>
      <c r="DXK55" s="470" t="s">
        <v>976</v>
      </c>
      <c r="DXL55" s="470" t="s">
        <v>977</v>
      </c>
      <c r="DXM55" s="470" t="s">
        <v>978</v>
      </c>
      <c r="DXN55" s="470" t="s">
        <v>979</v>
      </c>
      <c r="DXO55" s="284">
        <v>15000000</v>
      </c>
      <c r="DXP55" s="276" t="s">
        <v>2836</v>
      </c>
      <c r="DXQ55" s="463" t="s">
        <v>974</v>
      </c>
      <c r="DXR55" s="463" t="s">
        <v>975</v>
      </c>
      <c r="DXS55" s="470" t="s">
        <v>976</v>
      </c>
      <c r="DXT55" s="470" t="s">
        <v>977</v>
      </c>
      <c r="DXU55" s="470" t="s">
        <v>978</v>
      </c>
      <c r="DXV55" s="470" t="s">
        <v>979</v>
      </c>
      <c r="DXW55" s="284">
        <v>15000000</v>
      </c>
      <c r="DXX55" s="276" t="s">
        <v>2836</v>
      </c>
      <c r="DXY55" s="463" t="s">
        <v>974</v>
      </c>
      <c r="DXZ55" s="463" t="s">
        <v>975</v>
      </c>
      <c r="DYA55" s="470" t="s">
        <v>976</v>
      </c>
      <c r="DYB55" s="470" t="s">
        <v>977</v>
      </c>
      <c r="DYC55" s="470" t="s">
        <v>978</v>
      </c>
      <c r="DYD55" s="470" t="s">
        <v>979</v>
      </c>
      <c r="DYE55" s="284">
        <v>15000000</v>
      </c>
      <c r="DYF55" s="276" t="s">
        <v>2836</v>
      </c>
      <c r="DYG55" s="463" t="s">
        <v>974</v>
      </c>
      <c r="DYH55" s="463" t="s">
        <v>975</v>
      </c>
      <c r="DYI55" s="470" t="s">
        <v>976</v>
      </c>
      <c r="DYJ55" s="470" t="s">
        <v>977</v>
      </c>
      <c r="DYK55" s="470" t="s">
        <v>978</v>
      </c>
      <c r="DYL55" s="470" t="s">
        <v>979</v>
      </c>
      <c r="DYM55" s="284">
        <v>15000000</v>
      </c>
      <c r="DYN55" s="276" t="s">
        <v>2836</v>
      </c>
      <c r="DYO55" s="463" t="s">
        <v>974</v>
      </c>
      <c r="DYP55" s="463" t="s">
        <v>975</v>
      </c>
      <c r="DYQ55" s="470" t="s">
        <v>976</v>
      </c>
      <c r="DYR55" s="470" t="s">
        <v>977</v>
      </c>
      <c r="DYS55" s="470" t="s">
        <v>978</v>
      </c>
      <c r="DYT55" s="470" t="s">
        <v>979</v>
      </c>
      <c r="DYU55" s="284">
        <v>15000000</v>
      </c>
      <c r="DYV55" s="276" t="s">
        <v>2836</v>
      </c>
      <c r="DYW55" s="463" t="s">
        <v>974</v>
      </c>
      <c r="DYX55" s="463" t="s">
        <v>975</v>
      </c>
      <c r="DYY55" s="470" t="s">
        <v>976</v>
      </c>
      <c r="DYZ55" s="470" t="s">
        <v>977</v>
      </c>
      <c r="DZA55" s="470" t="s">
        <v>978</v>
      </c>
      <c r="DZB55" s="470" t="s">
        <v>979</v>
      </c>
      <c r="DZC55" s="284">
        <v>15000000</v>
      </c>
      <c r="DZD55" s="276" t="s">
        <v>2836</v>
      </c>
      <c r="DZE55" s="463" t="s">
        <v>974</v>
      </c>
      <c r="DZF55" s="463" t="s">
        <v>975</v>
      </c>
      <c r="DZG55" s="470" t="s">
        <v>976</v>
      </c>
      <c r="DZH55" s="470" t="s">
        <v>977</v>
      </c>
      <c r="DZI55" s="470" t="s">
        <v>978</v>
      </c>
      <c r="DZJ55" s="470" t="s">
        <v>979</v>
      </c>
      <c r="DZK55" s="284">
        <v>15000000</v>
      </c>
      <c r="DZL55" s="276" t="s">
        <v>2836</v>
      </c>
      <c r="DZM55" s="463" t="s">
        <v>974</v>
      </c>
      <c r="DZN55" s="463" t="s">
        <v>975</v>
      </c>
      <c r="DZO55" s="470" t="s">
        <v>976</v>
      </c>
      <c r="DZP55" s="470" t="s">
        <v>977</v>
      </c>
      <c r="DZQ55" s="470" t="s">
        <v>978</v>
      </c>
      <c r="DZR55" s="470" t="s">
        <v>979</v>
      </c>
      <c r="DZS55" s="284">
        <v>15000000</v>
      </c>
      <c r="DZT55" s="276" t="s">
        <v>2836</v>
      </c>
      <c r="DZU55" s="463" t="s">
        <v>974</v>
      </c>
      <c r="DZV55" s="463" t="s">
        <v>975</v>
      </c>
      <c r="DZW55" s="470" t="s">
        <v>976</v>
      </c>
      <c r="DZX55" s="470" t="s">
        <v>977</v>
      </c>
      <c r="DZY55" s="470" t="s">
        <v>978</v>
      </c>
      <c r="DZZ55" s="470" t="s">
        <v>979</v>
      </c>
      <c r="EAA55" s="284">
        <v>15000000</v>
      </c>
      <c r="EAB55" s="276" t="s">
        <v>2836</v>
      </c>
      <c r="EAC55" s="463" t="s">
        <v>974</v>
      </c>
      <c r="EAD55" s="463" t="s">
        <v>975</v>
      </c>
      <c r="EAE55" s="470" t="s">
        <v>976</v>
      </c>
      <c r="EAF55" s="470" t="s">
        <v>977</v>
      </c>
      <c r="EAG55" s="470" t="s">
        <v>978</v>
      </c>
      <c r="EAH55" s="470" t="s">
        <v>979</v>
      </c>
      <c r="EAI55" s="284">
        <v>15000000</v>
      </c>
      <c r="EAJ55" s="276" t="s">
        <v>2836</v>
      </c>
      <c r="EAK55" s="463" t="s">
        <v>974</v>
      </c>
      <c r="EAL55" s="463" t="s">
        <v>975</v>
      </c>
      <c r="EAM55" s="470" t="s">
        <v>976</v>
      </c>
      <c r="EAN55" s="470" t="s">
        <v>977</v>
      </c>
      <c r="EAO55" s="470" t="s">
        <v>978</v>
      </c>
      <c r="EAP55" s="470" t="s">
        <v>979</v>
      </c>
      <c r="EAQ55" s="284">
        <v>15000000</v>
      </c>
      <c r="EAR55" s="276" t="s">
        <v>2836</v>
      </c>
      <c r="EAS55" s="463" t="s">
        <v>974</v>
      </c>
      <c r="EAT55" s="463" t="s">
        <v>975</v>
      </c>
      <c r="EAU55" s="470" t="s">
        <v>976</v>
      </c>
      <c r="EAV55" s="470" t="s">
        <v>977</v>
      </c>
      <c r="EAW55" s="470" t="s">
        <v>978</v>
      </c>
      <c r="EAX55" s="470" t="s">
        <v>979</v>
      </c>
      <c r="EAY55" s="284">
        <v>15000000</v>
      </c>
      <c r="EAZ55" s="276" t="s">
        <v>2836</v>
      </c>
      <c r="EBA55" s="463" t="s">
        <v>974</v>
      </c>
      <c r="EBB55" s="463" t="s">
        <v>975</v>
      </c>
      <c r="EBC55" s="470" t="s">
        <v>976</v>
      </c>
      <c r="EBD55" s="470" t="s">
        <v>977</v>
      </c>
      <c r="EBE55" s="470" t="s">
        <v>978</v>
      </c>
      <c r="EBF55" s="470" t="s">
        <v>979</v>
      </c>
      <c r="EBG55" s="284">
        <v>15000000</v>
      </c>
      <c r="EBH55" s="276" t="s">
        <v>2836</v>
      </c>
      <c r="EBI55" s="463" t="s">
        <v>974</v>
      </c>
      <c r="EBJ55" s="463" t="s">
        <v>975</v>
      </c>
      <c r="EBK55" s="470" t="s">
        <v>976</v>
      </c>
      <c r="EBL55" s="470" t="s">
        <v>977</v>
      </c>
      <c r="EBM55" s="470" t="s">
        <v>978</v>
      </c>
      <c r="EBN55" s="470" t="s">
        <v>979</v>
      </c>
      <c r="EBO55" s="284">
        <v>15000000</v>
      </c>
      <c r="EBP55" s="276" t="s">
        <v>2836</v>
      </c>
      <c r="EBQ55" s="463" t="s">
        <v>974</v>
      </c>
      <c r="EBR55" s="463" t="s">
        <v>975</v>
      </c>
      <c r="EBS55" s="470" t="s">
        <v>976</v>
      </c>
      <c r="EBT55" s="470" t="s">
        <v>977</v>
      </c>
      <c r="EBU55" s="470" t="s">
        <v>978</v>
      </c>
      <c r="EBV55" s="470" t="s">
        <v>979</v>
      </c>
      <c r="EBW55" s="284">
        <v>15000000</v>
      </c>
      <c r="EBX55" s="276" t="s">
        <v>2836</v>
      </c>
      <c r="EBY55" s="463" t="s">
        <v>974</v>
      </c>
      <c r="EBZ55" s="463" t="s">
        <v>975</v>
      </c>
      <c r="ECA55" s="470" t="s">
        <v>976</v>
      </c>
      <c r="ECB55" s="470" t="s">
        <v>977</v>
      </c>
      <c r="ECC55" s="470" t="s">
        <v>978</v>
      </c>
      <c r="ECD55" s="470" t="s">
        <v>979</v>
      </c>
      <c r="ECE55" s="284">
        <v>15000000</v>
      </c>
      <c r="ECF55" s="276" t="s">
        <v>2836</v>
      </c>
      <c r="ECG55" s="463" t="s">
        <v>974</v>
      </c>
      <c r="ECH55" s="463" t="s">
        <v>975</v>
      </c>
      <c r="ECI55" s="470" t="s">
        <v>976</v>
      </c>
      <c r="ECJ55" s="470" t="s">
        <v>977</v>
      </c>
      <c r="ECK55" s="470" t="s">
        <v>978</v>
      </c>
      <c r="ECL55" s="470" t="s">
        <v>979</v>
      </c>
      <c r="ECM55" s="284">
        <v>15000000</v>
      </c>
      <c r="ECN55" s="276" t="s">
        <v>2836</v>
      </c>
      <c r="ECO55" s="463" t="s">
        <v>974</v>
      </c>
      <c r="ECP55" s="463" t="s">
        <v>975</v>
      </c>
      <c r="ECQ55" s="470" t="s">
        <v>976</v>
      </c>
      <c r="ECR55" s="470" t="s">
        <v>977</v>
      </c>
      <c r="ECS55" s="470" t="s">
        <v>978</v>
      </c>
      <c r="ECT55" s="470" t="s">
        <v>979</v>
      </c>
      <c r="ECU55" s="284">
        <v>15000000</v>
      </c>
      <c r="ECV55" s="276" t="s">
        <v>2836</v>
      </c>
      <c r="ECW55" s="463" t="s">
        <v>974</v>
      </c>
      <c r="ECX55" s="463" t="s">
        <v>975</v>
      </c>
      <c r="ECY55" s="470" t="s">
        <v>976</v>
      </c>
      <c r="ECZ55" s="470" t="s">
        <v>977</v>
      </c>
      <c r="EDA55" s="470" t="s">
        <v>978</v>
      </c>
      <c r="EDB55" s="470" t="s">
        <v>979</v>
      </c>
      <c r="EDC55" s="284">
        <v>15000000</v>
      </c>
      <c r="EDD55" s="276" t="s">
        <v>2836</v>
      </c>
      <c r="EDE55" s="463" t="s">
        <v>974</v>
      </c>
      <c r="EDF55" s="463" t="s">
        <v>975</v>
      </c>
      <c r="EDG55" s="470" t="s">
        <v>976</v>
      </c>
      <c r="EDH55" s="470" t="s">
        <v>977</v>
      </c>
      <c r="EDI55" s="470" t="s">
        <v>978</v>
      </c>
      <c r="EDJ55" s="470" t="s">
        <v>979</v>
      </c>
      <c r="EDK55" s="284">
        <v>15000000</v>
      </c>
      <c r="EDL55" s="276" t="s">
        <v>2836</v>
      </c>
      <c r="EDM55" s="463" t="s">
        <v>974</v>
      </c>
      <c r="EDN55" s="463" t="s">
        <v>975</v>
      </c>
      <c r="EDO55" s="470" t="s">
        <v>976</v>
      </c>
      <c r="EDP55" s="470" t="s">
        <v>977</v>
      </c>
      <c r="EDQ55" s="470" t="s">
        <v>978</v>
      </c>
      <c r="EDR55" s="470" t="s">
        <v>979</v>
      </c>
      <c r="EDS55" s="284">
        <v>15000000</v>
      </c>
      <c r="EDT55" s="276" t="s">
        <v>2836</v>
      </c>
      <c r="EDU55" s="463" t="s">
        <v>974</v>
      </c>
      <c r="EDV55" s="463" t="s">
        <v>975</v>
      </c>
      <c r="EDW55" s="470" t="s">
        <v>976</v>
      </c>
      <c r="EDX55" s="470" t="s">
        <v>977</v>
      </c>
      <c r="EDY55" s="470" t="s">
        <v>978</v>
      </c>
      <c r="EDZ55" s="470" t="s">
        <v>979</v>
      </c>
      <c r="EEA55" s="284">
        <v>15000000</v>
      </c>
      <c r="EEB55" s="276" t="s">
        <v>2836</v>
      </c>
      <c r="EEC55" s="463" t="s">
        <v>974</v>
      </c>
      <c r="EED55" s="463" t="s">
        <v>975</v>
      </c>
      <c r="EEE55" s="470" t="s">
        <v>976</v>
      </c>
      <c r="EEF55" s="470" t="s">
        <v>977</v>
      </c>
      <c r="EEG55" s="470" t="s">
        <v>978</v>
      </c>
      <c r="EEH55" s="470" t="s">
        <v>979</v>
      </c>
      <c r="EEI55" s="284">
        <v>15000000</v>
      </c>
      <c r="EEJ55" s="276" t="s">
        <v>2836</v>
      </c>
      <c r="EEK55" s="463" t="s">
        <v>974</v>
      </c>
      <c r="EEL55" s="463" t="s">
        <v>975</v>
      </c>
      <c r="EEM55" s="470" t="s">
        <v>976</v>
      </c>
      <c r="EEN55" s="470" t="s">
        <v>977</v>
      </c>
      <c r="EEO55" s="470" t="s">
        <v>978</v>
      </c>
      <c r="EEP55" s="470" t="s">
        <v>979</v>
      </c>
      <c r="EEQ55" s="284">
        <v>15000000</v>
      </c>
      <c r="EER55" s="276" t="s">
        <v>2836</v>
      </c>
      <c r="EES55" s="463" t="s">
        <v>974</v>
      </c>
      <c r="EET55" s="463" t="s">
        <v>975</v>
      </c>
      <c r="EEU55" s="470" t="s">
        <v>976</v>
      </c>
      <c r="EEV55" s="470" t="s">
        <v>977</v>
      </c>
      <c r="EEW55" s="470" t="s">
        <v>978</v>
      </c>
      <c r="EEX55" s="470" t="s">
        <v>979</v>
      </c>
      <c r="EEY55" s="284">
        <v>15000000</v>
      </c>
      <c r="EEZ55" s="276" t="s">
        <v>2836</v>
      </c>
      <c r="EFA55" s="463" t="s">
        <v>974</v>
      </c>
      <c r="EFB55" s="463" t="s">
        <v>975</v>
      </c>
      <c r="EFC55" s="470" t="s">
        <v>976</v>
      </c>
      <c r="EFD55" s="470" t="s">
        <v>977</v>
      </c>
      <c r="EFE55" s="470" t="s">
        <v>978</v>
      </c>
      <c r="EFF55" s="470" t="s">
        <v>979</v>
      </c>
      <c r="EFG55" s="284">
        <v>15000000</v>
      </c>
      <c r="EFH55" s="276" t="s">
        <v>2836</v>
      </c>
      <c r="EFI55" s="463" t="s">
        <v>974</v>
      </c>
      <c r="EFJ55" s="463" t="s">
        <v>975</v>
      </c>
      <c r="EFK55" s="470" t="s">
        <v>976</v>
      </c>
      <c r="EFL55" s="470" t="s">
        <v>977</v>
      </c>
      <c r="EFM55" s="470" t="s">
        <v>978</v>
      </c>
      <c r="EFN55" s="470" t="s">
        <v>979</v>
      </c>
      <c r="EFO55" s="284">
        <v>15000000</v>
      </c>
      <c r="EFP55" s="276" t="s">
        <v>2836</v>
      </c>
      <c r="EFQ55" s="463" t="s">
        <v>974</v>
      </c>
      <c r="EFR55" s="463" t="s">
        <v>975</v>
      </c>
      <c r="EFS55" s="470" t="s">
        <v>976</v>
      </c>
      <c r="EFT55" s="470" t="s">
        <v>977</v>
      </c>
      <c r="EFU55" s="470" t="s">
        <v>978</v>
      </c>
      <c r="EFV55" s="470" t="s">
        <v>979</v>
      </c>
      <c r="EFW55" s="284">
        <v>15000000</v>
      </c>
      <c r="EFX55" s="276" t="s">
        <v>2836</v>
      </c>
      <c r="EFY55" s="463" t="s">
        <v>974</v>
      </c>
      <c r="EFZ55" s="463" t="s">
        <v>975</v>
      </c>
      <c r="EGA55" s="470" t="s">
        <v>976</v>
      </c>
      <c r="EGB55" s="470" t="s">
        <v>977</v>
      </c>
      <c r="EGC55" s="470" t="s">
        <v>978</v>
      </c>
      <c r="EGD55" s="470" t="s">
        <v>979</v>
      </c>
      <c r="EGE55" s="284">
        <v>15000000</v>
      </c>
      <c r="EGF55" s="276" t="s">
        <v>2836</v>
      </c>
      <c r="EGG55" s="463" t="s">
        <v>974</v>
      </c>
      <c r="EGH55" s="463" t="s">
        <v>975</v>
      </c>
      <c r="EGI55" s="470" t="s">
        <v>976</v>
      </c>
      <c r="EGJ55" s="470" t="s">
        <v>977</v>
      </c>
      <c r="EGK55" s="470" t="s">
        <v>978</v>
      </c>
      <c r="EGL55" s="470" t="s">
        <v>979</v>
      </c>
      <c r="EGM55" s="284">
        <v>15000000</v>
      </c>
      <c r="EGN55" s="276" t="s">
        <v>2836</v>
      </c>
      <c r="EGO55" s="463" t="s">
        <v>974</v>
      </c>
      <c r="EGP55" s="463" t="s">
        <v>975</v>
      </c>
      <c r="EGQ55" s="470" t="s">
        <v>976</v>
      </c>
      <c r="EGR55" s="470" t="s">
        <v>977</v>
      </c>
      <c r="EGS55" s="470" t="s">
        <v>978</v>
      </c>
      <c r="EGT55" s="470" t="s">
        <v>979</v>
      </c>
      <c r="EGU55" s="284">
        <v>15000000</v>
      </c>
      <c r="EGV55" s="276" t="s">
        <v>2836</v>
      </c>
      <c r="EGW55" s="463" t="s">
        <v>974</v>
      </c>
      <c r="EGX55" s="463" t="s">
        <v>975</v>
      </c>
      <c r="EGY55" s="470" t="s">
        <v>976</v>
      </c>
      <c r="EGZ55" s="470" t="s">
        <v>977</v>
      </c>
      <c r="EHA55" s="470" t="s">
        <v>978</v>
      </c>
      <c r="EHB55" s="470" t="s">
        <v>979</v>
      </c>
      <c r="EHC55" s="284">
        <v>15000000</v>
      </c>
      <c r="EHD55" s="276" t="s">
        <v>2836</v>
      </c>
      <c r="EHE55" s="463" t="s">
        <v>974</v>
      </c>
      <c r="EHF55" s="463" t="s">
        <v>975</v>
      </c>
      <c r="EHG55" s="470" t="s">
        <v>976</v>
      </c>
      <c r="EHH55" s="470" t="s">
        <v>977</v>
      </c>
      <c r="EHI55" s="470" t="s">
        <v>978</v>
      </c>
      <c r="EHJ55" s="470" t="s">
        <v>979</v>
      </c>
      <c r="EHK55" s="284">
        <v>15000000</v>
      </c>
      <c r="EHL55" s="276" t="s">
        <v>2836</v>
      </c>
      <c r="EHM55" s="463" t="s">
        <v>974</v>
      </c>
      <c r="EHN55" s="463" t="s">
        <v>975</v>
      </c>
      <c r="EHO55" s="470" t="s">
        <v>976</v>
      </c>
      <c r="EHP55" s="470" t="s">
        <v>977</v>
      </c>
      <c r="EHQ55" s="470" t="s">
        <v>978</v>
      </c>
      <c r="EHR55" s="470" t="s">
        <v>979</v>
      </c>
      <c r="EHS55" s="284">
        <v>15000000</v>
      </c>
      <c r="EHT55" s="276" t="s">
        <v>2836</v>
      </c>
      <c r="EHU55" s="463" t="s">
        <v>974</v>
      </c>
      <c r="EHV55" s="463" t="s">
        <v>975</v>
      </c>
      <c r="EHW55" s="470" t="s">
        <v>976</v>
      </c>
      <c r="EHX55" s="470" t="s">
        <v>977</v>
      </c>
      <c r="EHY55" s="470" t="s">
        <v>978</v>
      </c>
      <c r="EHZ55" s="470" t="s">
        <v>979</v>
      </c>
      <c r="EIA55" s="284">
        <v>15000000</v>
      </c>
      <c r="EIB55" s="276" t="s">
        <v>2836</v>
      </c>
      <c r="EIC55" s="463" t="s">
        <v>974</v>
      </c>
      <c r="EID55" s="463" t="s">
        <v>975</v>
      </c>
      <c r="EIE55" s="470" t="s">
        <v>976</v>
      </c>
      <c r="EIF55" s="470" t="s">
        <v>977</v>
      </c>
      <c r="EIG55" s="470" t="s">
        <v>978</v>
      </c>
      <c r="EIH55" s="470" t="s">
        <v>979</v>
      </c>
      <c r="EII55" s="284">
        <v>15000000</v>
      </c>
      <c r="EIJ55" s="276" t="s">
        <v>2836</v>
      </c>
      <c r="EIK55" s="463" t="s">
        <v>974</v>
      </c>
      <c r="EIL55" s="463" t="s">
        <v>975</v>
      </c>
      <c r="EIM55" s="470" t="s">
        <v>976</v>
      </c>
      <c r="EIN55" s="470" t="s">
        <v>977</v>
      </c>
      <c r="EIO55" s="470" t="s">
        <v>978</v>
      </c>
      <c r="EIP55" s="470" t="s">
        <v>979</v>
      </c>
      <c r="EIQ55" s="284">
        <v>15000000</v>
      </c>
      <c r="EIR55" s="276" t="s">
        <v>2836</v>
      </c>
      <c r="EIS55" s="463" t="s">
        <v>974</v>
      </c>
      <c r="EIT55" s="463" t="s">
        <v>975</v>
      </c>
      <c r="EIU55" s="470" t="s">
        <v>976</v>
      </c>
      <c r="EIV55" s="470" t="s">
        <v>977</v>
      </c>
      <c r="EIW55" s="470" t="s">
        <v>978</v>
      </c>
      <c r="EIX55" s="470" t="s">
        <v>979</v>
      </c>
      <c r="EIY55" s="284">
        <v>15000000</v>
      </c>
      <c r="EIZ55" s="276" t="s">
        <v>2836</v>
      </c>
      <c r="EJA55" s="463" t="s">
        <v>974</v>
      </c>
      <c r="EJB55" s="463" t="s">
        <v>975</v>
      </c>
      <c r="EJC55" s="470" t="s">
        <v>976</v>
      </c>
      <c r="EJD55" s="470" t="s">
        <v>977</v>
      </c>
      <c r="EJE55" s="470" t="s">
        <v>978</v>
      </c>
      <c r="EJF55" s="470" t="s">
        <v>979</v>
      </c>
      <c r="EJG55" s="284">
        <v>15000000</v>
      </c>
      <c r="EJH55" s="276" t="s">
        <v>2836</v>
      </c>
      <c r="EJI55" s="463" t="s">
        <v>974</v>
      </c>
      <c r="EJJ55" s="463" t="s">
        <v>975</v>
      </c>
      <c r="EJK55" s="470" t="s">
        <v>976</v>
      </c>
      <c r="EJL55" s="470" t="s">
        <v>977</v>
      </c>
      <c r="EJM55" s="470" t="s">
        <v>978</v>
      </c>
      <c r="EJN55" s="470" t="s">
        <v>979</v>
      </c>
      <c r="EJO55" s="284">
        <v>15000000</v>
      </c>
      <c r="EJP55" s="276" t="s">
        <v>2836</v>
      </c>
      <c r="EJQ55" s="463" t="s">
        <v>974</v>
      </c>
      <c r="EJR55" s="463" t="s">
        <v>975</v>
      </c>
      <c r="EJS55" s="470" t="s">
        <v>976</v>
      </c>
      <c r="EJT55" s="470" t="s">
        <v>977</v>
      </c>
      <c r="EJU55" s="470" t="s">
        <v>978</v>
      </c>
      <c r="EJV55" s="470" t="s">
        <v>979</v>
      </c>
      <c r="EJW55" s="284">
        <v>15000000</v>
      </c>
      <c r="EJX55" s="276" t="s">
        <v>2836</v>
      </c>
      <c r="EJY55" s="463" t="s">
        <v>974</v>
      </c>
      <c r="EJZ55" s="463" t="s">
        <v>975</v>
      </c>
      <c r="EKA55" s="470" t="s">
        <v>976</v>
      </c>
      <c r="EKB55" s="470" t="s">
        <v>977</v>
      </c>
      <c r="EKC55" s="470" t="s">
        <v>978</v>
      </c>
      <c r="EKD55" s="470" t="s">
        <v>979</v>
      </c>
      <c r="EKE55" s="284">
        <v>15000000</v>
      </c>
      <c r="EKF55" s="276" t="s">
        <v>2836</v>
      </c>
      <c r="EKG55" s="463" t="s">
        <v>974</v>
      </c>
      <c r="EKH55" s="463" t="s">
        <v>975</v>
      </c>
      <c r="EKI55" s="470" t="s">
        <v>976</v>
      </c>
      <c r="EKJ55" s="470" t="s">
        <v>977</v>
      </c>
      <c r="EKK55" s="470" t="s">
        <v>978</v>
      </c>
      <c r="EKL55" s="470" t="s">
        <v>979</v>
      </c>
      <c r="EKM55" s="284">
        <v>15000000</v>
      </c>
      <c r="EKN55" s="276" t="s">
        <v>2836</v>
      </c>
      <c r="EKO55" s="463" t="s">
        <v>974</v>
      </c>
      <c r="EKP55" s="463" t="s">
        <v>975</v>
      </c>
      <c r="EKQ55" s="470" t="s">
        <v>976</v>
      </c>
      <c r="EKR55" s="470" t="s">
        <v>977</v>
      </c>
      <c r="EKS55" s="470" t="s">
        <v>978</v>
      </c>
      <c r="EKT55" s="470" t="s">
        <v>979</v>
      </c>
      <c r="EKU55" s="284">
        <v>15000000</v>
      </c>
      <c r="EKV55" s="276" t="s">
        <v>2836</v>
      </c>
      <c r="EKW55" s="463" t="s">
        <v>974</v>
      </c>
      <c r="EKX55" s="463" t="s">
        <v>975</v>
      </c>
      <c r="EKY55" s="470" t="s">
        <v>976</v>
      </c>
      <c r="EKZ55" s="470" t="s">
        <v>977</v>
      </c>
      <c r="ELA55" s="470" t="s">
        <v>978</v>
      </c>
      <c r="ELB55" s="470" t="s">
        <v>979</v>
      </c>
      <c r="ELC55" s="284">
        <v>15000000</v>
      </c>
      <c r="ELD55" s="276" t="s">
        <v>2836</v>
      </c>
      <c r="ELE55" s="463" t="s">
        <v>974</v>
      </c>
      <c r="ELF55" s="463" t="s">
        <v>975</v>
      </c>
      <c r="ELG55" s="470" t="s">
        <v>976</v>
      </c>
      <c r="ELH55" s="470" t="s">
        <v>977</v>
      </c>
      <c r="ELI55" s="470" t="s">
        <v>978</v>
      </c>
      <c r="ELJ55" s="470" t="s">
        <v>979</v>
      </c>
      <c r="ELK55" s="284">
        <v>15000000</v>
      </c>
      <c r="ELL55" s="276" t="s">
        <v>2836</v>
      </c>
      <c r="ELM55" s="463" t="s">
        <v>974</v>
      </c>
      <c r="ELN55" s="463" t="s">
        <v>975</v>
      </c>
      <c r="ELO55" s="470" t="s">
        <v>976</v>
      </c>
      <c r="ELP55" s="470" t="s">
        <v>977</v>
      </c>
      <c r="ELQ55" s="470" t="s">
        <v>978</v>
      </c>
      <c r="ELR55" s="470" t="s">
        <v>979</v>
      </c>
      <c r="ELS55" s="284">
        <v>15000000</v>
      </c>
      <c r="ELT55" s="276" t="s">
        <v>2836</v>
      </c>
      <c r="ELU55" s="463" t="s">
        <v>974</v>
      </c>
      <c r="ELV55" s="463" t="s">
        <v>975</v>
      </c>
      <c r="ELW55" s="470" t="s">
        <v>976</v>
      </c>
      <c r="ELX55" s="470" t="s">
        <v>977</v>
      </c>
      <c r="ELY55" s="470" t="s">
        <v>978</v>
      </c>
      <c r="ELZ55" s="470" t="s">
        <v>979</v>
      </c>
      <c r="EMA55" s="284">
        <v>15000000</v>
      </c>
      <c r="EMB55" s="276" t="s">
        <v>2836</v>
      </c>
      <c r="EMC55" s="463" t="s">
        <v>974</v>
      </c>
      <c r="EMD55" s="463" t="s">
        <v>975</v>
      </c>
      <c r="EME55" s="470" t="s">
        <v>976</v>
      </c>
      <c r="EMF55" s="470" t="s">
        <v>977</v>
      </c>
      <c r="EMG55" s="470" t="s">
        <v>978</v>
      </c>
      <c r="EMH55" s="470" t="s">
        <v>979</v>
      </c>
      <c r="EMI55" s="284">
        <v>15000000</v>
      </c>
      <c r="EMJ55" s="276" t="s">
        <v>2836</v>
      </c>
      <c r="EMK55" s="463" t="s">
        <v>974</v>
      </c>
      <c r="EML55" s="463" t="s">
        <v>975</v>
      </c>
      <c r="EMM55" s="470" t="s">
        <v>976</v>
      </c>
      <c r="EMN55" s="470" t="s">
        <v>977</v>
      </c>
      <c r="EMO55" s="470" t="s">
        <v>978</v>
      </c>
      <c r="EMP55" s="470" t="s">
        <v>979</v>
      </c>
      <c r="EMQ55" s="284">
        <v>15000000</v>
      </c>
      <c r="EMR55" s="276" t="s">
        <v>2836</v>
      </c>
      <c r="EMS55" s="463" t="s">
        <v>974</v>
      </c>
      <c r="EMT55" s="463" t="s">
        <v>975</v>
      </c>
      <c r="EMU55" s="470" t="s">
        <v>976</v>
      </c>
      <c r="EMV55" s="470" t="s">
        <v>977</v>
      </c>
      <c r="EMW55" s="470" t="s">
        <v>978</v>
      </c>
      <c r="EMX55" s="470" t="s">
        <v>979</v>
      </c>
      <c r="EMY55" s="284">
        <v>15000000</v>
      </c>
      <c r="EMZ55" s="276" t="s">
        <v>2836</v>
      </c>
      <c r="ENA55" s="463" t="s">
        <v>974</v>
      </c>
      <c r="ENB55" s="463" t="s">
        <v>975</v>
      </c>
      <c r="ENC55" s="470" t="s">
        <v>976</v>
      </c>
      <c r="END55" s="470" t="s">
        <v>977</v>
      </c>
      <c r="ENE55" s="470" t="s">
        <v>978</v>
      </c>
      <c r="ENF55" s="470" t="s">
        <v>979</v>
      </c>
      <c r="ENG55" s="284">
        <v>15000000</v>
      </c>
      <c r="ENH55" s="276" t="s">
        <v>2836</v>
      </c>
      <c r="ENI55" s="463" t="s">
        <v>974</v>
      </c>
      <c r="ENJ55" s="463" t="s">
        <v>975</v>
      </c>
      <c r="ENK55" s="470" t="s">
        <v>976</v>
      </c>
      <c r="ENL55" s="470" t="s">
        <v>977</v>
      </c>
      <c r="ENM55" s="470" t="s">
        <v>978</v>
      </c>
      <c r="ENN55" s="470" t="s">
        <v>979</v>
      </c>
      <c r="ENO55" s="284">
        <v>15000000</v>
      </c>
      <c r="ENP55" s="276" t="s">
        <v>2836</v>
      </c>
      <c r="ENQ55" s="463" t="s">
        <v>974</v>
      </c>
      <c r="ENR55" s="463" t="s">
        <v>975</v>
      </c>
      <c r="ENS55" s="470" t="s">
        <v>976</v>
      </c>
      <c r="ENT55" s="470" t="s">
        <v>977</v>
      </c>
      <c r="ENU55" s="470" t="s">
        <v>978</v>
      </c>
      <c r="ENV55" s="470" t="s">
        <v>979</v>
      </c>
      <c r="ENW55" s="284">
        <v>15000000</v>
      </c>
      <c r="ENX55" s="276" t="s">
        <v>2836</v>
      </c>
      <c r="ENY55" s="463" t="s">
        <v>974</v>
      </c>
      <c r="ENZ55" s="463" t="s">
        <v>975</v>
      </c>
      <c r="EOA55" s="470" t="s">
        <v>976</v>
      </c>
      <c r="EOB55" s="470" t="s">
        <v>977</v>
      </c>
      <c r="EOC55" s="470" t="s">
        <v>978</v>
      </c>
      <c r="EOD55" s="470" t="s">
        <v>979</v>
      </c>
      <c r="EOE55" s="284">
        <v>15000000</v>
      </c>
      <c r="EOF55" s="276" t="s">
        <v>2836</v>
      </c>
      <c r="EOG55" s="463" t="s">
        <v>974</v>
      </c>
      <c r="EOH55" s="463" t="s">
        <v>975</v>
      </c>
      <c r="EOI55" s="470" t="s">
        <v>976</v>
      </c>
      <c r="EOJ55" s="470" t="s">
        <v>977</v>
      </c>
      <c r="EOK55" s="470" t="s">
        <v>978</v>
      </c>
      <c r="EOL55" s="470" t="s">
        <v>979</v>
      </c>
      <c r="EOM55" s="284">
        <v>15000000</v>
      </c>
      <c r="EON55" s="276" t="s">
        <v>2836</v>
      </c>
      <c r="EOO55" s="463" t="s">
        <v>974</v>
      </c>
      <c r="EOP55" s="463" t="s">
        <v>975</v>
      </c>
      <c r="EOQ55" s="470" t="s">
        <v>976</v>
      </c>
      <c r="EOR55" s="470" t="s">
        <v>977</v>
      </c>
      <c r="EOS55" s="470" t="s">
        <v>978</v>
      </c>
      <c r="EOT55" s="470" t="s">
        <v>979</v>
      </c>
      <c r="EOU55" s="284">
        <v>15000000</v>
      </c>
      <c r="EOV55" s="276" t="s">
        <v>2836</v>
      </c>
      <c r="EOW55" s="463" t="s">
        <v>974</v>
      </c>
      <c r="EOX55" s="463" t="s">
        <v>975</v>
      </c>
      <c r="EOY55" s="470" t="s">
        <v>976</v>
      </c>
      <c r="EOZ55" s="470" t="s">
        <v>977</v>
      </c>
      <c r="EPA55" s="470" t="s">
        <v>978</v>
      </c>
      <c r="EPB55" s="470" t="s">
        <v>979</v>
      </c>
      <c r="EPC55" s="284">
        <v>15000000</v>
      </c>
      <c r="EPD55" s="276" t="s">
        <v>2836</v>
      </c>
      <c r="EPE55" s="463" t="s">
        <v>974</v>
      </c>
      <c r="EPF55" s="463" t="s">
        <v>975</v>
      </c>
      <c r="EPG55" s="470" t="s">
        <v>976</v>
      </c>
      <c r="EPH55" s="470" t="s">
        <v>977</v>
      </c>
      <c r="EPI55" s="470" t="s">
        <v>978</v>
      </c>
      <c r="EPJ55" s="470" t="s">
        <v>979</v>
      </c>
      <c r="EPK55" s="284">
        <v>15000000</v>
      </c>
      <c r="EPL55" s="276" t="s">
        <v>2836</v>
      </c>
      <c r="EPM55" s="463" t="s">
        <v>974</v>
      </c>
      <c r="EPN55" s="463" t="s">
        <v>975</v>
      </c>
      <c r="EPO55" s="470" t="s">
        <v>976</v>
      </c>
      <c r="EPP55" s="470" t="s">
        <v>977</v>
      </c>
      <c r="EPQ55" s="470" t="s">
        <v>978</v>
      </c>
      <c r="EPR55" s="470" t="s">
        <v>979</v>
      </c>
      <c r="EPS55" s="284">
        <v>15000000</v>
      </c>
      <c r="EPT55" s="276" t="s">
        <v>2836</v>
      </c>
      <c r="EPU55" s="463" t="s">
        <v>974</v>
      </c>
      <c r="EPV55" s="463" t="s">
        <v>975</v>
      </c>
      <c r="EPW55" s="470" t="s">
        <v>976</v>
      </c>
      <c r="EPX55" s="470" t="s">
        <v>977</v>
      </c>
      <c r="EPY55" s="470" t="s">
        <v>978</v>
      </c>
      <c r="EPZ55" s="470" t="s">
        <v>979</v>
      </c>
      <c r="EQA55" s="284">
        <v>15000000</v>
      </c>
      <c r="EQB55" s="276" t="s">
        <v>2836</v>
      </c>
      <c r="EQC55" s="463" t="s">
        <v>974</v>
      </c>
      <c r="EQD55" s="463" t="s">
        <v>975</v>
      </c>
      <c r="EQE55" s="470" t="s">
        <v>976</v>
      </c>
      <c r="EQF55" s="470" t="s">
        <v>977</v>
      </c>
      <c r="EQG55" s="470" t="s">
        <v>978</v>
      </c>
      <c r="EQH55" s="470" t="s">
        <v>979</v>
      </c>
      <c r="EQI55" s="284">
        <v>15000000</v>
      </c>
      <c r="EQJ55" s="276" t="s">
        <v>2836</v>
      </c>
      <c r="EQK55" s="463" t="s">
        <v>974</v>
      </c>
      <c r="EQL55" s="463" t="s">
        <v>975</v>
      </c>
      <c r="EQM55" s="470" t="s">
        <v>976</v>
      </c>
      <c r="EQN55" s="470" t="s">
        <v>977</v>
      </c>
      <c r="EQO55" s="470" t="s">
        <v>978</v>
      </c>
      <c r="EQP55" s="470" t="s">
        <v>979</v>
      </c>
      <c r="EQQ55" s="284">
        <v>15000000</v>
      </c>
      <c r="EQR55" s="276" t="s">
        <v>2836</v>
      </c>
      <c r="EQS55" s="463" t="s">
        <v>974</v>
      </c>
      <c r="EQT55" s="463" t="s">
        <v>975</v>
      </c>
      <c r="EQU55" s="470" t="s">
        <v>976</v>
      </c>
      <c r="EQV55" s="470" t="s">
        <v>977</v>
      </c>
      <c r="EQW55" s="470" t="s">
        <v>978</v>
      </c>
      <c r="EQX55" s="470" t="s">
        <v>979</v>
      </c>
      <c r="EQY55" s="284">
        <v>15000000</v>
      </c>
      <c r="EQZ55" s="276" t="s">
        <v>2836</v>
      </c>
      <c r="ERA55" s="463" t="s">
        <v>974</v>
      </c>
      <c r="ERB55" s="463" t="s">
        <v>975</v>
      </c>
      <c r="ERC55" s="470" t="s">
        <v>976</v>
      </c>
      <c r="ERD55" s="470" t="s">
        <v>977</v>
      </c>
      <c r="ERE55" s="470" t="s">
        <v>978</v>
      </c>
      <c r="ERF55" s="470" t="s">
        <v>979</v>
      </c>
      <c r="ERG55" s="284">
        <v>15000000</v>
      </c>
      <c r="ERH55" s="276" t="s">
        <v>2836</v>
      </c>
      <c r="ERI55" s="463" t="s">
        <v>974</v>
      </c>
      <c r="ERJ55" s="463" t="s">
        <v>975</v>
      </c>
      <c r="ERK55" s="470" t="s">
        <v>976</v>
      </c>
      <c r="ERL55" s="470" t="s">
        <v>977</v>
      </c>
      <c r="ERM55" s="470" t="s">
        <v>978</v>
      </c>
      <c r="ERN55" s="470" t="s">
        <v>979</v>
      </c>
      <c r="ERO55" s="284">
        <v>15000000</v>
      </c>
      <c r="ERP55" s="276" t="s">
        <v>2836</v>
      </c>
      <c r="ERQ55" s="463" t="s">
        <v>974</v>
      </c>
      <c r="ERR55" s="463" t="s">
        <v>975</v>
      </c>
      <c r="ERS55" s="470" t="s">
        <v>976</v>
      </c>
      <c r="ERT55" s="470" t="s">
        <v>977</v>
      </c>
      <c r="ERU55" s="470" t="s">
        <v>978</v>
      </c>
      <c r="ERV55" s="470" t="s">
        <v>979</v>
      </c>
      <c r="ERW55" s="284">
        <v>15000000</v>
      </c>
      <c r="ERX55" s="276" t="s">
        <v>2836</v>
      </c>
      <c r="ERY55" s="463" t="s">
        <v>974</v>
      </c>
      <c r="ERZ55" s="463" t="s">
        <v>975</v>
      </c>
      <c r="ESA55" s="470" t="s">
        <v>976</v>
      </c>
      <c r="ESB55" s="470" t="s">
        <v>977</v>
      </c>
      <c r="ESC55" s="470" t="s">
        <v>978</v>
      </c>
      <c r="ESD55" s="470" t="s">
        <v>979</v>
      </c>
      <c r="ESE55" s="284">
        <v>15000000</v>
      </c>
      <c r="ESF55" s="276" t="s">
        <v>2836</v>
      </c>
      <c r="ESG55" s="463" t="s">
        <v>974</v>
      </c>
      <c r="ESH55" s="463" t="s">
        <v>975</v>
      </c>
      <c r="ESI55" s="470" t="s">
        <v>976</v>
      </c>
      <c r="ESJ55" s="470" t="s">
        <v>977</v>
      </c>
      <c r="ESK55" s="470" t="s">
        <v>978</v>
      </c>
      <c r="ESL55" s="470" t="s">
        <v>979</v>
      </c>
      <c r="ESM55" s="284">
        <v>15000000</v>
      </c>
      <c r="ESN55" s="276" t="s">
        <v>2836</v>
      </c>
      <c r="ESO55" s="463" t="s">
        <v>974</v>
      </c>
      <c r="ESP55" s="463" t="s">
        <v>975</v>
      </c>
      <c r="ESQ55" s="470" t="s">
        <v>976</v>
      </c>
      <c r="ESR55" s="470" t="s">
        <v>977</v>
      </c>
      <c r="ESS55" s="470" t="s">
        <v>978</v>
      </c>
      <c r="EST55" s="470" t="s">
        <v>979</v>
      </c>
      <c r="ESU55" s="284">
        <v>15000000</v>
      </c>
      <c r="ESV55" s="276" t="s">
        <v>2836</v>
      </c>
      <c r="ESW55" s="463" t="s">
        <v>974</v>
      </c>
      <c r="ESX55" s="463" t="s">
        <v>975</v>
      </c>
      <c r="ESY55" s="470" t="s">
        <v>976</v>
      </c>
      <c r="ESZ55" s="470" t="s">
        <v>977</v>
      </c>
      <c r="ETA55" s="470" t="s">
        <v>978</v>
      </c>
      <c r="ETB55" s="470" t="s">
        <v>979</v>
      </c>
      <c r="ETC55" s="284">
        <v>15000000</v>
      </c>
      <c r="ETD55" s="276" t="s">
        <v>2836</v>
      </c>
      <c r="ETE55" s="463" t="s">
        <v>974</v>
      </c>
      <c r="ETF55" s="463" t="s">
        <v>975</v>
      </c>
      <c r="ETG55" s="470" t="s">
        <v>976</v>
      </c>
      <c r="ETH55" s="470" t="s">
        <v>977</v>
      </c>
      <c r="ETI55" s="470" t="s">
        <v>978</v>
      </c>
      <c r="ETJ55" s="470" t="s">
        <v>979</v>
      </c>
      <c r="ETK55" s="284">
        <v>15000000</v>
      </c>
      <c r="ETL55" s="276" t="s">
        <v>2836</v>
      </c>
      <c r="ETM55" s="463" t="s">
        <v>974</v>
      </c>
      <c r="ETN55" s="463" t="s">
        <v>975</v>
      </c>
      <c r="ETO55" s="470" t="s">
        <v>976</v>
      </c>
      <c r="ETP55" s="470" t="s">
        <v>977</v>
      </c>
      <c r="ETQ55" s="470" t="s">
        <v>978</v>
      </c>
      <c r="ETR55" s="470" t="s">
        <v>979</v>
      </c>
      <c r="ETS55" s="284">
        <v>15000000</v>
      </c>
      <c r="ETT55" s="276" t="s">
        <v>2836</v>
      </c>
      <c r="ETU55" s="463" t="s">
        <v>974</v>
      </c>
      <c r="ETV55" s="463" t="s">
        <v>975</v>
      </c>
      <c r="ETW55" s="470" t="s">
        <v>976</v>
      </c>
      <c r="ETX55" s="470" t="s">
        <v>977</v>
      </c>
      <c r="ETY55" s="470" t="s">
        <v>978</v>
      </c>
      <c r="ETZ55" s="470" t="s">
        <v>979</v>
      </c>
      <c r="EUA55" s="284">
        <v>15000000</v>
      </c>
      <c r="EUB55" s="276" t="s">
        <v>2836</v>
      </c>
      <c r="EUC55" s="463" t="s">
        <v>974</v>
      </c>
      <c r="EUD55" s="463" t="s">
        <v>975</v>
      </c>
      <c r="EUE55" s="470" t="s">
        <v>976</v>
      </c>
      <c r="EUF55" s="470" t="s">
        <v>977</v>
      </c>
      <c r="EUG55" s="470" t="s">
        <v>978</v>
      </c>
      <c r="EUH55" s="470" t="s">
        <v>979</v>
      </c>
      <c r="EUI55" s="284">
        <v>15000000</v>
      </c>
      <c r="EUJ55" s="276" t="s">
        <v>2836</v>
      </c>
      <c r="EUK55" s="463" t="s">
        <v>974</v>
      </c>
      <c r="EUL55" s="463" t="s">
        <v>975</v>
      </c>
      <c r="EUM55" s="470" t="s">
        <v>976</v>
      </c>
      <c r="EUN55" s="470" t="s">
        <v>977</v>
      </c>
      <c r="EUO55" s="470" t="s">
        <v>978</v>
      </c>
      <c r="EUP55" s="470" t="s">
        <v>979</v>
      </c>
      <c r="EUQ55" s="284">
        <v>15000000</v>
      </c>
      <c r="EUR55" s="276" t="s">
        <v>2836</v>
      </c>
      <c r="EUS55" s="463" t="s">
        <v>974</v>
      </c>
      <c r="EUT55" s="463" t="s">
        <v>975</v>
      </c>
      <c r="EUU55" s="470" t="s">
        <v>976</v>
      </c>
      <c r="EUV55" s="470" t="s">
        <v>977</v>
      </c>
      <c r="EUW55" s="470" t="s">
        <v>978</v>
      </c>
      <c r="EUX55" s="470" t="s">
        <v>979</v>
      </c>
      <c r="EUY55" s="284">
        <v>15000000</v>
      </c>
      <c r="EUZ55" s="276" t="s">
        <v>2836</v>
      </c>
      <c r="EVA55" s="463" t="s">
        <v>974</v>
      </c>
      <c r="EVB55" s="463" t="s">
        <v>975</v>
      </c>
      <c r="EVC55" s="470" t="s">
        <v>976</v>
      </c>
      <c r="EVD55" s="470" t="s">
        <v>977</v>
      </c>
      <c r="EVE55" s="470" t="s">
        <v>978</v>
      </c>
      <c r="EVF55" s="470" t="s">
        <v>979</v>
      </c>
      <c r="EVG55" s="284">
        <v>15000000</v>
      </c>
      <c r="EVH55" s="276" t="s">
        <v>2836</v>
      </c>
      <c r="EVI55" s="463" t="s">
        <v>974</v>
      </c>
      <c r="EVJ55" s="463" t="s">
        <v>975</v>
      </c>
      <c r="EVK55" s="470" t="s">
        <v>976</v>
      </c>
      <c r="EVL55" s="470" t="s">
        <v>977</v>
      </c>
      <c r="EVM55" s="470" t="s">
        <v>978</v>
      </c>
      <c r="EVN55" s="470" t="s">
        <v>979</v>
      </c>
      <c r="EVO55" s="284">
        <v>15000000</v>
      </c>
      <c r="EVP55" s="276" t="s">
        <v>2836</v>
      </c>
      <c r="EVQ55" s="463" t="s">
        <v>974</v>
      </c>
      <c r="EVR55" s="463" t="s">
        <v>975</v>
      </c>
      <c r="EVS55" s="470" t="s">
        <v>976</v>
      </c>
      <c r="EVT55" s="470" t="s">
        <v>977</v>
      </c>
      <c r="EVU55" s="470" t="s">
        <v>978</v>
      </c>
      <c r="EVV55" s="470" t="s">
        <v>979</v>
      </c>
      <c r="EVW55" s="284">
        <v>15000000</v>
      </c>
      <c r="EVX55" s="276" t="s">
        <v>2836</v>
      </c>
      <c r="EVY55" s="463" t="s">
        <v>974</v>
      </c>
      <c r="EVZ55" s="463" t="s">
        <v>975</v>
      </c>
      <c r="EWA55" s="470" t="s">
        <v>976</v>
      </c>
      <c r="EWB55" s="470" t="s">
        <v>977</v>
      </c>
      <c r="EWC55" s="470" t="s">
        <v>978</v>
      </c>
      <c r="EWD55" s="470" t="s">
        <v>979</v>
      </c>
      <c r="EWE55" s="284">
        <v>15000000</v>
      </c>
      <c r="EWF55" s="276" t="s">
        <v>2836</v>
      </c>
      <c r="EWG55" s="463" t="s">
        <v>974</v>
      </c>
      <c r="EWH55" s="463" t="s">
        <v>975</v>
      </c>
      <c r="EWI55" s="470" t="s">
        <v>976</v>
      </c>
      <c r="EWJ55" s="470" t="s">
        <v>977</v>
      </c>
      <c r="EWK55" s="470" t="s">
        <v>978</v>
      </c>
      <c r="EWL55" s="470" t="s">
        <v>979</v>
      </c>
      <c r="EWM55" s="284">
        <v>15000000</v>
      </c>
      <c r="EWN55" s="276" t="s">
        <v>2836</v>
      </c>
      <c r="EWO55" s="463" t="s">
        <v>974</v>
      </c>
      <c r="EWP55" s="463" t="s">
        <v>975</v>
      </c>
      <c r="EWQ55" s="470" t="s">
        <v>976</v>
      </c>
      <c r="EWR55" s="470" t="s">
        <v>977</v>
      </c>
      <c r="EWS55" s="470" t="s">
        <v>978</v>
      </c>
      <c r="EWT55" s="470" t="s">
        <v>979</v>
      </c>
      <c r="EWU55" s="284">
        <v>15000000</v>
      </c>
      <c r="EWV55" s="276" t="s">
        <v>2836</v>
      </c>
      <c r="EWW55" s="463" t="s">
        <v>974</v>
      </c>
      <c r="EWX55" s="463" t="s">
        <v>975</v>
      </c>
      <c r="EWY55" s="470" t="s">
        <v>976</v>
      </c>
      <c r="EWZ55" s="470" t="s">
        <v>977</v>
      </c>
      <c r="EXA55" s="470" t="s">
        <v>978</v>
      </c>
      <c r="EXB55" s="470" t="s">
        <v>979</v>
      </c>
      <c r="EXC55" s="284">
        <v>15000000</v>
      </c>
      <c r="EXD55" s="276" t="s">
        <v>2836</v>
      </c>
      <c r="EXE55" s="463" t="s">
        <v>974</v>
      </c>
      <c r="EXF55" s="463" t="s">
        <v>975</v>
      </c>
      <c r="EXG55" s="470" t="s">
        <v>976</v>
      </c>
      <c r="EXH55" s="470" t="s">
        <v>977</v>
      </c>
      <c r="EXI55" s="470" t="s">
        <v>978</v>
      </c>
      <c r="EXJ55" s="470" t="s">
        <v>979</v>
      </c>
      <c r="EXK55" s="284">
        <v>15000000</v>
      </c>
      <c r="EXL55" s="276" t="s">
        <v>2836</v>
      </c>
      <c r="EXM55" s="463" t="s">
        <v>974</v>
      </c>
      <c r="EXN55" s="463" t="s">
        <v>975</v>
      </c>
      <c r="EXO55" s="470" t="s">
        <v>976</v>
      </c>
      <c r="EXP55" s="470" t="s">
        <v>977</v>
      </c>
      <c r="EXQ55" s="470" t="s">
        <v>978</v>
      </c>
      <c r="EXR55" s="470" t="s">
        <v>979</v>
      </c>
      <c r="EXS55" s="284">
        <v>15000000</v>
      </c>
      <c r="EXT55" s="276" t="s">
        <v>2836</v>
      </c>
      <c r="EXU55" s="463" t="s">
        <v>974</v>
      </c>
      <c r="EXV55" s="463" t="s">
        <v>975</v>
      </c>
      <c r="EXW55" s="470" t="s">
        <v>976</v>
      </c>
      <c r="EXX55" s="470" t="s">
        <v>977</v>
      </c>
      <c r="EXY55" s="470" t="s">
        <v>978</v>
      </c>
      <c r="EXZ55" s="470" t="s">
        <v>979</v>
      </c>
      <c r="EYA55" s="284">
        <v>15000000</v>
      </c>
      <c r="EYB55" s="276" t="s">
        <v>2836</v>
      </c>
      <c r="EYC55" s="463" t="s">
        <v>974</v>
      </c>
      <c r="EYD55" s="463" t="s">
        <v>975</v>
      </c>
      <c r="EYE55" s="470" t="s">
        <v>976</v>
      </c>
      <c r="EYF55" s="470" t="s">
        <v>977</v>
      </c>
      <c r="EYG55" s="470" t="s">
        <v>978</v>
      </c>
      <c r="EYH55" s="470" t="s">
        <v>979</v>
      </c>
      <c r="EYI55" s="284">
        <v>15000000</v>
      </c>
      <c r="EYJ55" s="276" t="s">
        <v>2836</v>
      </c>
      <c r="EYK55" s="463" t="s">
        <v>974</v>
      </c>
      <c r="EYL55" s="463" t="s">
        <v>975</v>
      </c>
      <c r="EYM55" s="470" t="s">
        <v>976</v>
      </c>
      <c r="EYN55" s="470" t="s">
        <v>977</v>
      </c>
      <c r="EYO55" s="470" t="s">
        <v>978</v>
      </c>
      <c r="EYP55" s="470" t="s">
        <v>979</v>
      </c>
      <c r="EYQ55" s="284">
        <v>15000000</v>
      </c>
      <c r="EYR55" s="276" t="s">
        <v>2836</v>
      </c>
      <c r="EYS55" s="463" t="s">
        <v>974</v>
      </c>
      <c r="EYT55" s="463" t="s">
        <v>975</v>
      </c>
      <c r="EYU55" s="470" t="s">
        <v>976</v>
      </c>
      <c r="EYV55" s="470" t="s">
        <v>977</v>
      </c>
      <c r="EYW55" s="470" t="s">
        <v>978</v>
      </c>
      <c r="EYX55" s="470" t="s">
        <v>979</v>
      </c>
      <c r="EYY55" s="284">
        <v>15000000</v>
      </c>
      <c r="EYZ55" s="276" t="s">
        <v>2836</v>
      </c>
      <c r="EZA55" s="463" t="s">
        <v>974</v>
      </c>
      <c r="EZB55" s="463" t="s">
        <v>975</v>
      </c>
      <c r="EZC55" s="470" t="s">
        <v>976</v>
      </c>
      <c r="EZD55" s="470" t="s">
        <v>977</v>
      </c>
      <c r="EZE55" s="470" t="s">
        <v>978</v>
      </c>
      <c r="EZF55" s="470" t="s">
        <v>979</v>
      </c>
      <c r="EZG55" s="284">
        <v>15000000</v>
      </c>
      <c r="EZH55" s="276" t="s">
        <v>2836</v>
      </c>
      <c r="EZI55" s="463" t="s">
        <v>974</v>
      </c>
      <c r="EZJ55" s="463" t="s">
        <v>975</v>
      </c>
      <c r="EZK55" s="470" t="s">
        <v>976</v>
      </c>
      <c r="EZL55" s="470" t="s">
        <v>977</v>
      </c>
      <c r="EZM55" s="470" t="s">
        <v>978</v>
      </c>
      <c r="EZN55" s="470" t="s">
        <v>979</v>
      </c>
      <c r="EZO55" s="284">
        <v>15000000</v>
      </c>
      <c r="EZP55" s="276" t="s">
        <v>2836</v>
      </c>
      <c r="EZQ55" s="463" t="s">
        <v>974</v>
      </c>
      <c r="EZR55" s="463" t="s">
        <v>975</v>
      </c>
      <c r="EZS55" s="470" t="s">
        <v>976</v>
      </c>
      <c r="EZT55" s="470" t="s">
        <v>977</v>
      </c>
      <c r="EZU55" s="470" t="s">
        <v>978</v>
      </c>
      <c r="EZV55" s="470" t="s">
        <v>979</v>
      </c>
      <c r="EZW55" s="284">
        <v>15000000</v>
      </c>
      <c r="EZX55" s="276" t="s">
        <v>2836</v>
      </c>
      <c r="EZY55" s="463" t="s">
        <v>974</v>
      </c>
      <c r="EZZ55" s="463" t="s">
        <v>975</v>
      </c>
      <c r="FAA55" s="470" t="s">
        <v>976</v>
      </c>
      <c r="FAB55" s="470" t="s">
        <v>977</v>
      </c>
      <c r="FAC55" s="470" t="s">
        <v>978</v>
      </c>
      <c r="FAD55" s="470" t="s">
        <v>979</v>
      </c>
      <c r="FAE55" s="284">
        <v>15000000</v>
      </c>
      <c r="FAF55" s="276" t="s">
        <v>2836</v>
      </c>
      <c r="FAG55" s="463" t="s">
        <v>974</v>
      </c>
      <c r="FAH55" s="463" t="s">
        <v>975</v>
      </c>
      <c r="FAI55" s="470" t="s">
        <v>976</v>
      </c>
      <c r="FAJ55" s="470" t="s">
        <v>977</v>
      </c>
      <c r="FAK55" s="470" t="s">
        <v>978</v>
      </c>
      <c r="FAL55" s="470" t="s">
        <v>979</v>
      </c>
      <c r="FAM55" s="284">
        <v>15000000</v>
      </c>
      <c r="FAN55" s="276" t="s">
        <v>2836</v>
      </c>
      <c r="FAO55" s="463" t="s">
        <v>974</v>
      </c>
      <c r="FAP55" s="463" t="s">
        <v>975</v>
      </c>
      <c r="FAQ55" s="470" t="s">
        <v>976</v>
      </c>
      <c r="FAR55" s="470" t="s">
        <v>977</v>
      </c>
      <c r="FAS55" s="470" t="s">
        <v>978</v>
      </c>
      <c r="FAT55" s="470" t="s">
        <v>979</v>
      </c>
      <c r="FAU55" s="284">
        <v>15000000</v>
      </c>
      <c r="FAV55" s="276" t="s">
        <v>2836</v>
      </c>
      <c r="FAW55" s="463" t="s">
        <v>974</v>
      </c>
      <c r="FAX55" s="463" t="s">
        <v>975</v>
      </c>
      <c r="FAY55" s="470" t="s">
        <v>976</v>
      </c>
      <c r="FAZ55" s="470" t="s">
        <v>977</v>
      </c>
      <c r="FBA55" s="470" t="s">
        <v>978</v>
      </c>
      <c r="FBB55" s="470" t="s">
        <v>979</v>
      </c>
      <c r="FBC55" s="284">
        <v>15000000</v>
      </c>
      <c r="FBD55" s="276" t="s">
        <v>2836</v>
      </c>
      <c r="FBE55" s="463" t="s">
        <v>974</v>
      </c>
      <c r="FBF55" s="463" t="s">
        <v>975</v>
      </c>
      <c r="FBG55" s="470" t="s">
        <v>976</v>
      </c>
      <c r="FBH55" s="470" t="s">
        <v>977</v>
      </c>
      <c r="FBI55" s="470" t="s">
        <v>978</v>
      </c>
      <c r="FBJ55" s="470" t="s">
        <v>979</v>
      </c>
      <c r="FBK55" s="284">
        <v>15000000</v>
      </c>
      <c r="FBL55" s="276" t="s">
        <v>2836</v>
      </c>
      <c r="FBM55" s="463" t="s">
        <v>974</v>
      </c>
      <c r="FBN55" s="463" t="s">
        <v>975</v>
      </c>
      <c r="FBO55" s="470" t="s">
        <v>976</v>
      </c>
      <c r="FBP55" s="470" t="s">
        <v>977</v>
      </c>
      <c r="FBQ55" s="470" t="s">
        <v>978</v>
      </c>
      <c r="FBR55" s="470" t="s">
        <v>979</v>
      </c>
      <c r="FBS55" s="284">
        <v>15000000</v>
      </c>
      <c r="FBT55" s="276" t="s">
        <v>2836</v>
      </c>
      <c r="FBU55" s="463" t="s">
        <v>974</v>
      </c>
      <c r="FBV55" s="463" t="s">
        <v>975</v>
      </c>
      <c r="FBW55" s="470" t="s">
        <v>976</v>
      </c>
      <c r="FBX55" s="470" t="s">
        <v>977</v>
      </c>
      <c r="FBY55" s="470" t="s">
        <v>978</v>
      </c>
      <c r="FBZ55" s="470" t="s">
        <v>979</v>
      </c>
      <c r="FCA55" s="284">
        <v>15000000</v>
      </c>
      <c r="FCB55" s="276" t="s">
        <v>2836</v>
      </c>
      <c r="FCC55" s="463" t="s">
        <v>974</v>
      </c>
      <c r="FCD55" s="463" t="s">
        <v>975</v>
      </c>
      <c r="FCE55" s="470" t="s">
        <v>976</v>
      </c>
      <c r="FCF55" s="470" t="s">
        <v>977</v>
      </c>
      <c r="FCG55" s="470" t="s">
        <v>978</v>
      </c>
      <c r="FCH55" s="470" t="s">
        <v>979</v>
      </c>
      <c r="FCI55" s="284">
        <v>15000000</v>
      </c>
      <c r="FCJ55" s="276" t="s">
        <v>2836</v>
      </c>
      <c r="FCK55" s="463" t="s">
        <v>974</v>
      </c>
      <c r="FCL55" s="463" t="s">
        <v>975</v>
      </c>
      <c r="FCM55" s="470" t="s">
        <v>976</v>
      </c>
      <c r="FCN55" s="470" t="s">
        <v>977</v>
      </c>
      <c r="FCO55" s="470" t="s">
        <v>978</v>
      </c>
      <c r="FCP55" s="470" t="s">
        <v>979</v>
      </c>
      <c r="FCQ55" s="284">
        <v>15000000</v>
      </c>
      <c r="FCR55" s="276" t="s">
        <v>2836</v>
      </c>
      <c r="FCS55" s="463" t="s">
        <v>974</v>
      </c>
      <c r="FCT55" s="463" t="s">
        <v>975</v>
      </c>
      <c r="FCU55" s="470" t="s">
        <v>976</v>
      </c>
      <c r="FCV55" s="470" t="s">
        <v>977</v>
      </c>
      <c r="FCW55" s="470" t="s">
        <v>978</v>
      </c>
      <c r="FCX55" s="470" t="s">
        <v>979</v>
      </c>
      <c r="FCY55" s="284">
        <v>15000000</v>
      </c>
      <c r="FCZ55" s="276" t="s">
        <v>2836</v>
      </c>
      <c r="FDA55" s="463" t="s">
        <v>974</v>
      </c>
      <c r="FDB55" s="463" t="s">
        <v>975</v>
      </c>
      <c r="FDC55" s="470" t="s">
        <v>976</v>
      </c>
      <c r="FDD55" s="470" t="s">
        <v>977</v>
      </c>
      <c r="FDE55" s="470" t="s">
        <v>978</v>
      </c>
      <c r="FDF55" s="470" t="s">
        <v>979</v>
      </c>
      <c r="FDG55" s="284">
        <v>15000000</v>
      </c>
      <c r="FDH55" s="276" t="s">
        <v>2836</v>
      </c>
      <c r="FDI55" s="463" t="s">
        <v>974</v>
      </c>
      <c r="FDJ55" s="463" t="s">
        <v>975</v>
      </c>
      <c r="FDK55" s="470" t="s">
        <v>976</v>
      </c>
      <c r="FDL55" s="470" t="s">
        <v>977</v>
      </c>
      <c r="FDM55" s="470" t="s">
        <v>978</v>
      </c>
      <c r="FDN55" s="470" t="s">
        <v>979</v>
      </c>
      <c r="FDO55" s="284">
        <v>15000000</v>
      </c>
      <c r="FDP55" s="276" t="s">
        <v>2836</v>
      </c>
      <c r="FDQ55" s="463" t="s">
        <v>974</v>
      </c>
      <c r="FDR55" s="463" t="s">
        <v>975</v>
      </c>
      <c r="FDS55" s="470" t="s">
        <v>976</v>
      </c>
      <c r="FDT55" s="470" t="s">
        <v>977</v>
      </c>
      <c r="FDU55" s="470" t="s">
        <v>978</v>
      </c>
      <c r="FDV55" s="470" t="s">
        <v>979</v>
      </c>
      <c r="FDW55" s="284">
        <v>15000000</v>
      </c>
      <c r="FDX55" s="276" t="s">
        <v>2836</v>
      </c>
      <c r="FDY55" s="463" t="s">
        <v>974</v>
      </c>
      <c r="FDZ55" s="463" t="s">
        <v>975</v>
      </c>
      <c r="FEA55" s="470" t="s">
        <v>976</v>
      </c>
      <c r="FEB55" s="470" t="s">
        <v>977</v>
      </c>
      <c r="FEC55" s="470" t="s">
        <v>978</v>
      </c>
      <c r="FED55" s="470" t="s">
        <v>979</v>
      </c>
      <c r="FEE55" s="284">
        <v>15000000</v>
      </c>
      <c r="FEF55" s="276" t="s">
        <v>2836</v>
      </c>
      <c r="FEG55" s="463" t="s">
        <v>974</v>
      </c>
      <c r="FEH55" s="463" t="s">
        <v>975</v>
      </c>
      <c r="FEI55" s="470" t="s">
        <v>976</v>
      </c>
      <c r="FEJ55" s="470" t="s">
        <v>977</v>
      </c>
      <c r="FEK55" s="470" t="s">
        <v>978</v>
      </c>
      <c r="FEL55" s="470" t="s">
        <v>979</v>
      </c>
      <c r="FEM55" s="284">
        <v>15000000</v>
      </c>
      <c r="FEN55" s="276" t="s">
        <v>2836</v>
      </c>
      <c r="FEO55" s="463" t="s">
        <v>974</v>
      </c>
      <c r="FEP55" s="463" t="s">
        <v>975</v>
      </c>
      <c r="FEQ55" s="470" t="s">
        <v>976</v>
      </c>
      <c r="FER55" s="470" t="s">
        <v>977</v>
      </c>
      <c r="FES55" s="470" t="s">
        <v>978</v>
      </c>
      <c r="FET55" s="470" t="s">
        <v>979</v>
      </c>
      <c r="FEU55" s="284">
        <v>15000000</v>
      </c>
      <c r="FEV55" s="276" t="s">
        <v>2836</v>
      </c>
      <c r="FEW55" s="463" t="s">
        <v>974</v>
      </c>
      <c r="FEX55" s="463" t="s">
        <v>975</v>
      </c>
      <c r="FEY55" s="470" t="s">
        <v>976</v>
      </c>
      <c r="FEZ55" s="470" t="s">
        <v>977</v>
      </c>
      <c r="FFA55" s="470" t="s">
        <v>978</v>
      </c>
      <c r="FFB55" s="470" t="s">
        <v>979</v>
      </c>
      <c r="FFC55" s="284">
        <v>15000000</v>
      </c>
      <c r="FFD55" s="276" t="s">
        <v>2836</v>
      </c>
      <c r="FFE55" s="463" t="s">
        <v>974</v>
      </c>
      <c r="FFF55" s="463" t="s">
        <v>975</v>
      </c>
      <c r="FFG55" s="470" t="s">
        <v>976</v>
      </c>
      <c r="FFH55" s="470" t="s">
        <v>977</v>
      </c>
      <c r="FFI55" s="470" t="s">
        <v>978</v>
      </c>
      <c r="FFJ55" s="470" t="s">
        <v>979</v>
      </c>
      <c r="FFK55" s="284">
        <v>15000000</v>
      </c>
      <c r="FFL55" s="276" t="s">
        <v>2836</v>
      </c>
      <c r="FFM55" s="463" t="s">
        <v>974</v>
      </c>
      <c r="FFN55" s="463" t="s">
        <v>975</v>
      </c>
      <c r="FFO55" s="470" t="s">
        <v>976</v>
      </c>
      <c r="FFP55" s="470" t="s">
        <v>977</v>
      </c>
      <c r="FFQ55" s="470" t="s">
        <v>978</v>
      </c>
      <c r="FFR55" s="470" t="s">
        <v>979</v>
      </c>
      <c r="FFS55" s="284">
        <v>15000000</v>
      </c>
      <c r="FFT55" s="276" t="s">
        <v>2836</v>
      </c>
      <c r="FFU55" s="463" t="s">
        <v>974</v>
      </c>
      <c r="FFV55" s="463" t="s">
        <v>975</v>
      </c>
      <c r="FFW55" s="470" t="s">
        <v>976</v>
      </c>
      <c r="FFX55" s="470" t="s">
        <v>977</v>
      </c>
      <c r="FFY55" s="470" t="s">
        <v>978</v>
      </c>
      <c r="FFZ55" s="470" t="s">
        <v>979</v>
      </c>
      <c r="FGA55" s="284">
        <v>15000000</v>
      </c>
      <c r="FGB55" s="276" t="s">
        <v>2836</v>
      </c>
      <c r="FGC55" s="463" t="s">
        <v>974</v>
      </c>
      <c r="FGD55" s="463" t="s">
        <v>975</v>
      </c>
      <c r="FGE55" s="470" t="s">
        <v>976</v>
      </c>
      <c r="FGF55" s="470" t="s">
        <v>977</v>
      </c>
      <c r="FGG55" s="470" t="s">
        <v>978</v>
      </c>
      <c r="FGH55" s="470" t="s">
        <v>979</v>
      </c>
      <c r="FGI55" s="284">
        <v>15000000</v>
      </c>
      <c r="FGJ55" s="276" t="s">
        <v>2836</v>
      </c>
      <c r="FGK55" s="463" t="s">
        <v>974</v>
      </c>
      <c r="FGL55" s="463" t="s">
        <v>975</v>
      </c>
      <c r="FGM55" s="470" t="s">
        <v>976</v>
      </c>
      <c r="FGN55" s="470" t="s">
        <v>977</v>
      </c>
      <c r="FGO55" s="470" t="s">
        <v>978</v>
      </c>
      <c r="FGP55" s="470" t="s">
        <v>979</v>
      </c>
      <c r="FGQ55" s="284">
        <v>15000000</v>
      </c>
      <c r="FGR55" s="276" t="s">
        <v>2836</v>
      </c>
      <c r="FGS55" s="463" t="s">
        <v>974</v>
      </c>
      <c r="FGT55" s="463" t="s">
        <v>975</v>
      </c>
      <c r="FGU55" s="470" t="s">
        <v>976</v>
      </c>
      <c r="FGV55" s="470" t="s">
        <v>977</v>
      </c>
      <c r="FGW55" s="470" t="s">
        <v>978</v>
      </c>
      <c r="FGX55" s="470" t="s">
        <v>979</v>
      </c>
      <c r="FGY55" s="284">
        <v>15000000</v>
      </c>
      <c r="FGZ55" s="276" t="s">
        <v>2836</v>
      </c>
      <c r="FHA55" s="463" t="s">
        <v>974</v>
      </c>
      <c r="FHB55" s="463" t="s">
        <v>975</v>
      </c>
      <c r="FHC55" s="470" t="s">
        <v>976</v>
      </c>
      <c r="FHD55" s="470" t="s">
        <v>977</v>
      </c>
      <c r="FHE55" s="470" t="s">
        <v>978</v>
      </c>
      <c r="FHF55" s="470" t="s">
        <v>979</v>
      </c>
      <c r="FHG55" s="284">
        <v>15000000</v>
      </c>
      <c r="FHH55" s="276" t="s">
        <v>2836</v>
      </c>
      <c r="FHI55" s="463" t="s">
        <v>974</v>
      </c>
      <c r="FHJ55" s="463" t="s">
        <v>975</v>
      </c>
      <c r="FHK55" s="470" t="s">
        <v>976</v>
      </c>
      <c r="FHL55" s="470" t="s">
        <v>977</v>
      </c>
      <c r="FHM55" s="470" t="s">
        <v>978</v>
      </c>
      <c r="FHN55" s="470" t="s">
        <v>979</v>
      </c>
      <c r="FHO55" s="284">
        <v>15000000</v>
      </c>
      <c r="FHP55" s="276" t="s">
        <v>2836</v>
      </c>
      <c r="FHQ55" s="463" t="s">
        <v>974</v>
      </c>
      <c r="FHR55" s="463" t="s">
        <v>975</v>
      </c>
      <c r="FHS55" s="470" t="s">
        <v>976</v>
      </c>
      <c r="FHT55" s="470" t="s">
        <v>977</v>
      </c>
      <c r="FHU55" s="470" t="s">
        <v>978</v>
      </c>
      <c r="FHV55" s="470" t="s">
        <v>979</v>
      </c>
      <c r="FHW55" s="284">
        <v>15000000</v>
      </c>
      <c r="FHX55" s="276" t="s">
        <v>2836</v>
      </c>
      <c r="FHY55" s="463" t="s">
        <v>974</v>
      </c>
      <c r="FHZ55" s="463" t="s">
        <v>975</v>
      </c>
      <c r="FIA55" s="470" t="s">
        <v>976</v>
      </c>
      <c r="FIB55" s="470" t="s">
        <v>977</v>
      </c>
      <c r="FIC55" s="470" t="s">
        <v>978</v>
      </c>
      <c r="FID55" s="470" t="s">
        <v>979</v>
      </c>
      <c r="FIE55" s="284">
        <v>15000000</v>
      </c>
      <c r="FIF55" s="276" t="s">
        <v>2836</v>
      </c>
      <c r="FIG55" s="463" t="s">
        <v>974</v>
      </c>
      <c r="FIH55" s="463" t="s">
        <v>975</v>
      </c>
      <c r="FII55" s="470" t="s">
        <v>976</v>
      </c>
      <c r="FIJ55" s="470" t="s">
        <v>977</v>
      </c>
      <c r="FIK55" s="470" t="s">
        <v>978</v>
      </c>
      <c r="FIL55" s="470" t="s">
        <v>979</v>
      </c>
      <c r="FIM55" s="284">
        <v>15000000</v>
      </c>
      <c r="FIN55" s="276" t="s">
        <v>2836</v>
      </c>
      <c r="FIO55" s="463" t="s">
        <v>974</v>
      </c>
      <c r="FIP55" s="463" t="s">
        <v>975</v>
      </c>
      <c r="FIQ55" s="470" t="s">
        <v>976</v>
      </c>
      <c r="FIR55" s="470" t="s">
        <v>977</v>
      </c>
      <c r="FIS55" s="470" t="s">
        <v>978</v>
      </c>
      <c r="FIT55" s="470" t="s">
        <v>979</v>
      </c>
      <c r="FIU55" s="284">
        <v>15000000</v>
      </c>
      <c r="FIV55" s="276" t="s">
        <v>2836</v>
      </c>
      <c r="FIW55" s="463" t="s">
        <v>974</v>
      </c>
      <c r="FIX55" s="463" t="s">
        <v>975</v>
      </c>
      <c r="FIY55" s="470" t="s">
        <v>976</v>
      </c>
      <c r="FIZ55" s="470" t="s">
        <v>977</v>
      </c>
      <c r="FJA55" s="470" t="s">
        <v>978</v>
      </c>
      <c r="FJB55" s="470" t="s">
        <v>979</v>
      </c>
      <c r="FJC55" s="284">
        <v>15000000</v>
      </c>
      <c r="FJD55" s="276" t="s">
        <v>2836</v>
      </c>
      <c r="FJE55" s="463" t="s">
        <v>974</v>
      </c>
      <c r="FJF55" s="463" t="s">
        <v>975</v>
      </c>
      <c r="FJG55" s="470" t="s">
        <v>976</v>
      </c>
      <c r="FJH55" s="470" t="s">
        <v>977</v>
      </c>
      <c r="FJI55" s="470" t="s">
        <v>978</v>
      </c>
      <c r="FJJ55" s="470" t="s">
        <v>979</v>
      </c>
      <c r="FJK55" s="284">
        <v>15000000</v>
      </c>
      <c r="FJL55" s="276" t="s">
        <v>2836</v>
      </c>
      <c r="FJM55" s="463" t="s">
        <v>974</v>
      </c>
      <c r="FJN55" s="463" t="s">
        <v>975</v>
      </c>
      <c r="FJO55" s="470" t="s">
        <v>976</v>
      </c>
      <c r="FJP55" s="470" t="s">
        <v>977</v>
      </c>
      <c r="FJQ55" s="470" t="s">
        <v>978</v>
      </c>
      <c r="FJR55" s="470" t="s">
        <v>979</v>
      </c>
      <c r="FJS55" s="284">
        <v>15000000</v>
      </c>
      <c r="FJT55" s="276" t="s">
        <v>2836</v>
      </c>
      <c r="FJU55" s="463" t="s">
        <v>974</v>
      </c>
      <c r="FJV55" s="463" t="s">
        <v>975</v>
      </c>
      <c r="FJW55" s="470" t="s">
        <v>976</v>
      </c>
      <c r="FJX55" s="470" t="s">
        <v>977</v>
      </c>
      <c r="FJY55" s="470" t="s">
        <v>978</v>
      </c>
      <c r="FJZ55" s="470" t="s">
        <v>979</v>
      </c>
      <c r="FKA55" s="284">
        <v>15000000</v>
      </c>
      <c r="FKB55" s="276" t="s">
        <v>2836</v>
      </c>
      <c r="FKC55" s="463" t="s">
        <v>974</v>
      </c>
      <c r="FKD55" s="463" t="s">
        <v>975</v>
      </c>
      <c r="FKE55" s="470" t="s">
        <v>976</v>
      </c>
      <c r="FKF55" s="470" t="s">
        <v>977</v>
      </c>
      <c r="FKG55" s="470" t="s">
        <v>978</v>
      </c>
      <c r="FKH55" s="470" t="s">
        <v>979</v>
      </c>
      <c r="FKI55" s="284">
        <v>15000000</v>
      </c>
      <c r="FKJ55" s="276" t="s">
        <v>2836</v>
      </c>
      <c r="FKK55" s="463" t="s">
        <v>974</v>
      </c>
      <c r="FKL55" s="463" t="s">
        <v>975</v>
      </c>
      <c r="FKM55" s="470" t="s">
        <v>976</v>
      </c>
      <c r="FKN55" s="470" t="s">
        <v>977</v>
      </c>
      <c r="FKO55" s="470" t="s">
        <v>978</v>
      </c>
      <c r="FKP55" s="470" t="s">
        <v>979</v>
      </c>
      <c r="FKQ55" s="284">
        <v>15000000</v>
      </c>
      <c r="FKR55" s="276" t="s">
        <v>2836</v>
      </c>
      <c r="FKS55" s="463" t="s">
        <v>974</v>
      </c>
      <c r="FKT55" s="463" t="s">
        <v>975</v>
      </c>
      <c r="FKU55" s="470" t="s">
        <v>976</v>
      </c>
      <c r="FKV55" s="470" t="s">
        <v>977</v>
      </c>
      <c r="FKW55" s="470" t="s">
        <v>978</v>
      </c>
      <c r="FKX55" s="470" t="s">
        <v>979</v>
      </c>
      <c r="FKY55" s="284">
        <v>15000000</v>
      </c>
      <c r="FKZ55" s="276" t="s">
        <v>2836</v>
      </c>
      <c r="FLA55" s="463" t="s">
        <v>974</v>
      </c>
      <c r="FLB55" s="463" t="s">
        <v>975</v>
      </c>
      <c r="FLC55" s="470" t="s">
        <v>976</v>
      </c>
      <c r="FLD55" s="470" t="s">
        <v>977</v>
      </c>
      <c r="FLE55" s="470" t="s">
        <v>978</v>
      </c>
      <c r="FLF55" s="470" t="s">
        <v>979</v>
      </c>
      <c r="FLG55" s="284">
        <v>15000000</v>
      </c>
      <c r="FLH55" s="276" t="s">
        <v>2836</v>
      </c>
      <c r="FLI55" s="463" t="s">
        <v>974</v>
      </c>
      <c r="FLJ55" s="463" t="s">
        <v>975</v>
      </c>
      <c r="FLK55" s="470" t="s">
        <v>976</v>
      </c>
      <c r="FLL55" s="470" t="s">
        <v>977</v>
      </c>
      <c r="FLM55" s="470" t="s">
        <v>978</v>
      </c>
      <c r="FLN55" s="470" t="s">
        <v>979</v>
      </c>
      <c r="FLO55" s="284">
        <v>15000000</v>
      </c>
      <c r="FLP55" s="276" t="s">
        <v>2836</v>
      </c>
      <c r="FLQ55" s="463" t="s">
        <v>974</v>
      </c>
      <c r="FLR55" s="463" t="s">
        <v>975</v>
      </c>
      <c r="FLS55" s="470" t="s">
        <v>976</v>
      </c>
      <c r="FLT55" s="470" t="s">
        <v>977</v>
      </c>
      <c r="FLU55" s="470" t="s">
        <v>978</v>
      </c>
      <c r="FLV55" s="470" t="s">
        <v>979</v>
      </c>
      <c r="FLW55" s="284">
        <v>15000000</v>
      </c>
      <c r="FLX55" s="276" t="s">
        <v>2836</v>
      </c>
      <c r="FLY55" s="463" t="s">
        <v>974</v>
      </c>
      <c r="FLZ55" s="463" t="s">
        <v>975</v>
      </c>
      <c r="FMA55" s="470" t="s">
        <v>976</v>
      </c>
      <c r="FMB55" s="470" t="s">
        <v>977</v>
      </c>
      <c r="FMC55" s="470" t="s">
        <v>978</v>
      </c>
      <c r="FMD55" s="470" t="s">
        <v>979</v>
      </c>
      <c r="FME55" s="284">
        <v>15000000</v>
      </c>
      <c r="FMF55" s="276" t="s">
        <v>2836</v>
      </c>
      <c r="FMG55" s="463" t="s">
        <v>974</v>
      </c>
      <c r="FMH55" s="463" t="s">
        <v>975</v>
      </c>
      <c r="FMI55" s="470" t="s">
        <v>976</v>
      </c>
      <c r="FMJ55" s="470" t="s">
        <v>977</v>
      </c>
      <c r="FMK55" s="470" t="s">
        <v>978</v>
      </c>
      <c r="FML55" s="470" t="s">
        <v>979</v>
      </c>
      <c r="FMM55" s="284">
        <v>15000000</v>
      </c>
      <c r="FMN55" s="276" t="s">
        <v>2836</v>
      </c>
      <c r="FMO55" s="463" t="s">
        <v>974</v>
      </c>
      <c r="FMP55" s="463" t="s">
        <v>975</v>
      </c>
      <c r="FMQ55" s="470" t="s">
        <v>976</v>
      </c>
      <c r="FMR55" s="470" t="s">
        <v>977</v>
      </c>
      <c r="FMS55" s="470" t="s">
        <v>978</v>
      </c>
      <c r="FMT55" s="470" t="s">
        <v>979</v>
      </c>
      <c r="FMU55" s="284">
        <v>15000000</v>
      </c>
      <c r="FMV55" s="276" t="s">
        <v>2836</v>
      </c>
      <c r="FMW55" s="463" t="s">
        <v>974</v>
      </c>
      <c r="FMX55" s="463" t="s">
        <v>975</v>
      </c>
      <c r="FMY55" s="470" t="s">
        <v>976</v>
      </c>
      <c r="FMZ55" s="470" t="s">
        <v>977</v>
      </c>
      <c r="FNA55" s="470" t="s">
        <v>978</v>
      </c>
      <c r="FNB55" s="470" t="s">
        <v>979</v>
      </c>
      <c r="FNC55" s="284">
        <v>15000000</v>
      </c>
      <c r="FND55" s="276" t="s">
        <v>2836</v>
      </c>
      <c r="FNE55" s="463" t="s">
        <v>974</v>
      </c>
      <c r="FNF55" s="463" t="s">
        <v>975</v>
      </c>
      <c r="FNG55" s="470" t="s">
        <v>976</v>
      </c>
      <c r="FNH55" s="470" t="s">
        <v>977</v>
      </c>
      <c r="FNI55" s="470" t="s">
        <v>978</v>
      </c>
      <c r="FNJ55" s="470" t="s">
        <v>979</v>
      </c>
      <c r="FNK55" s="284">
        <v>15000000</v>
      </c>
      <c r="FNL55" s="276" t="s">
        <v>2836</v>
      </c>
      <c r="FNM55" s="463" t="s">
        <v>974</v>
      </c>
      <c r="FNN55" s="463" t="s">
        <v>975</v>
      </c>
      <c r="FNO55" s="470" t="s">
        <v>976</v>
      </c>
      <c r="FNP55" s="470" t="s">
        <v>977</v>
      </c>
      <c r="FNQ55" s="470" t="s">
        <v>978</v>
      </c>
      <c r="FNR55" s="470" t="s">
        <v>979</v>
      </c>
      <c r="FNS55" s="284">
        <v>15000000</v>
      </c>
      <c r="FNT55" s="276" t="s">
        <v>2836</v>
      </c>
      <c r="FNU55" s="463" t="s">
        <v>974</v>
      </c>
      <c r="FNV55" s="463" t="s">
        <v>975</v>
      </c>
      <c r="FNW55" s="470" t="s">
        <v>976</v>
      </c>
      <c r="FNX55" s="470" t="s">
        <v>977</v>
      </c>
      <c r="FNY55" s="470" t="s">
        <v>978</v>
      </c>
      <c r="FNZ55" s="470" t="s">
        <v>979</v>
      </c>
      <c r="FOA55" s="284">
        <v>15000000</v>
      </c>
      <c r="FOB55" s="276" t="s">
        <v>2836</v>
      </c>
      <c r="FOC55" s="463" t="s">
        <v>974</v>
      </c>
      <c r="FOD55" s="463" t="s">
        <v>975</v>
      </c>
      <c r="FOE55" s="470" t="s">
        <v>976</v>
      </c>
      <c r="FOF55" s="470" t="s">
        <v>977</v>
      </c>
      <c r="FOG55" s="470" t="s">
        <v>978</v>
      </c>
      <c r="FOH55" s="470" t="s">
        <v>979</v>
      </c>
      <c r="FOI55" s="284">
        <v>15000000</v>
      </c>
      <c r="FOJ55" s="276" t="s">
        <v>2836</v>
      </c>
      <c r="FOK55" s="463" t="s">
        <v>974</v>
      </c>
      <c r="FOL55" s="463" t="s">
        <v>975</v>
      </c>
      <c r="FOM55" s="470" t="s">
        <v>976</v>
      </c>
      <c r="FON55" s="470" t="s">
        <v>977</v>
      </c>
      <c r="FOO55" s="470" t="s">
        <v>978</v>
      </c>
      <c r="FOP55" s="470" t="s">
        <v>979</v>
      </c>
      <c r="FOQ55" s="284">
        <v>15000000</v>
      </c>
      <c r="FOR55" s="276" t="s">
        <v>2836</v>
      </c>
      <c r="FOS55" s="463" t="s">
        <v>974</v>
      </c>
      <c r="FOT55" s="463" t="s">
        <v>975</v>
      </c>
      <c r="FOU55" s="470" t="s">
        <v>976</v>
      </c>
      <c r="FOV55" s="470" t="s">
        <v>977</v>
      </c>
      <c r="FOW55" s="470" t="s">
        <v>978</v>
      </c>
      <c r="FOX55" s="470" t="s">
        <v>979</v>
      </c>
      <c r="FOY55" s="284">
        <v>15000000</v>
      </c>
      <c r="FOZ55" s="276" t="s">
        <v>2836</v>
      </c>
      <c r="FPA55" s="463" t="s">
        <v>974</v>
      </c>
      <c r="FPB55" s="463" t="s">
        <v>975</v>
      </c>
      <c r="FPC55" s="470" t="s">
        <v>976</v>
      </c>
      <c r="FPD55" s="470" t="s">
        <v>977</v>
      </c>
      <c r="FPE55" s="470" t="s">
        <v>978</v>
      </c>
      <c r="FPF55" s="470" t="s">
        <v>979</v>
      </c>
      <c r="FPG55" s="284">
        <v>15000000</v>
      </c>
      <c r="FPH55" s="276" t="s">
        <v>2836</v>
      </c>
      <c r="FPI55" s="463" t="s">
        <v>974</v>
      </c>
      <c r="FPJ55" s="463" t="s">
        <v>975</v>
      </c>
      <c r="FPK55" s="470" t="s">
        <v>976</v>
      </c>
      <c r="FPL55" s="470" t="s">
        <v>977</v>
      </c>
      <c r="FPM55" s="470" t="s">
        <v>978</v>
      </c>
      <c r="FPN55" s="470" t="s">
        <v>979</v>
      </c>
      <c r="FPO55" s="284">
        <v>15000000</v>
      </c>
      <c r="FPP55" s="276" t="s">
        <v>2836</v>
      </c>
      <c r="FPQ55" s="463" t="s">
        <v>974</v>
      </c>
      <c r="FPR55" s="463" t="s">
        <v>975</v>
      </c>
      <c r="FPS55" s="470" t="s">
        <v>976</v>
      </c>
      <c r="FPT55" s="470" t="s">
        <v>977</v>
      </c>
      <c r="FPU55" s="470" t="s">
        <v>978</v>
      </c>
      <c r="FPV55" s="470" t="s">
        <v>979</v>
      </c>
      <c r="FPW55" s="284">
        <v>15000000</v>
      </c>
      <c r="FPX55" s="276" t="s">
        <v>2836</v>
      </c>
      <c r="FPY55" s="463" t="s">
        <v>974</v>
      </c>
      <c r="FPZ55" s="463" t="s">
        <v>975</v>
      </c>
      <c r="FQA55" s="470" t="s">
        <v>976</v>
      </c>
      <c r="FQB55" s="470" t="s">
        <v>977</v>
      </c>
      <c r="FQC55" s="470" t="s">
        <v>978</v>
      </c>
      <c r="FQD55" s="470" t="s">
        <v>979</v>
      </c>
      <c r="FQE55" s="284">
        <v>15000000</v>
      </c>
      <c r="FQF55" s="276" t="s">
        <v>2836</v>
      </c>
      <c r="FQG55" s="463" t="s">
        <v>974</v>
      </c>
      <c r="FQH55" s="463" t="s">
        <v>975</v>
      </c>
      <c r="FQI55" s="470" t="s">
        <v>976</v>
      </c>
      <c r="FQJ55" s="470" t="s">
        <v>977</v>
      </c>
      <c r="FQK55" s="470" t="s">
        <v>978</v>
      </c>
      <c r="FQL55" s="470" t="s">
        <v>979</v>
      </c>
      <c r="FQM55" s="284">
        <v>15000000</v>
      </c>
      <c r="FQN55" s="276" t="s">
        <v>2836</v>
      </c>
      <c r="FQO55" s="463" t="s">
        <v>974</v>
      </c>
      <c r="FQP55" s="463" t="s">
        <v>975</v>
      </c>
      <c r="FQQ55" s="470" t="s">
        <v>976</v>
      </c>
      <c r="FQR55" s="470" t="s">
        <v>977</v>
      </c>
      <c r="FQS55" s="470" t="s">
        <v>978</v>
      </c>
      <c r="FQT55" s="470" t="s">
        <v>979</v>
      </c>
      <c r="FQU55" s="284">
        <v>15000000</v>
      </c>
      <c r="FQV55" s="276" t="s">
        <v>2836</v>
      </c>
      <c r="FQW55" s="463" t="s">
        <v>974</v>
      </c>
      <c r="FQX55" s="463" t="s">
        <v>975</v>
      </c>
      <c r="FQY55" s="470" t="s">
        <v>976</v>
      </c>
      <c r="FQZ55" s="470" t="s">
        <v>977</v>
      </c>
      <c r="FRA55" s="470" t="s">
        <v>978</v>
      </c>
      <c r="FRB55" s="470" t="s">
        <v>979</v>
      </c>
      <c r="FRC55" s="284">
        <v>15000000</v>
      </c>
      <c r="FRD55" s="276" t="s">
        <v>2836</v>
      </c>
      <c r="FRE55" s="463" t="s">
        <v>974</v>
      </c>
      <c r="FRF55" s="463" t="s">
        <v>975</v>
      </c>
      <c r="FRG55" s="470" t="s">
        <v>976</v>
      </c>
      <c r="FRH55" s="470" t="s">
        <v>977</v>
      </c>
      <c r="FRI55" s="470" t="s">
        <v>978</v>
      </c>
      <c r="FRJ55" s="470" t="s">
        <v>979</v>
      </c>
      <c r="FRK55" s="284">
        <v>15000000</v>
      </c>
      <c r="FRL55" s="276" t="s">
        <v>2836</v>
      </c>
      <c r="FRM55" s="463" t="s">
        <v>974</v>
      </c>
      <c r="FRN55" s="463" t="s">
        <v>975</v>
      </c>
      <c r="FRO55" s="470" t="s">
        <v>976</v>
      </c>
      <c r="FRP55" s="470" t="s">
        <v>977</v>
      </c>
      <c r="FRQ55" s="470" t="s">
        <v>978</v>
      </c>
      <c r="FRR55" s="470" t="s">
        <v>979</v>
      </c>
      <c r="FRS55" s="284">
        <v>15000000</v>
      </c>
      <c r="FRT55" s="276" t="s">
        <v>2836</v>
      </c>
      <c r="FRU55" s="463" t="s">
        <v>974</v>
      </c>
      <c r="FRV55" s="463" t="s">
        <v>975</v>
      </c>
      <c r="FRW55" s="470" t="s">
        <v>976</v>
      </c>
      <c r="FRX55" s="470" t="s">
        <v>977</v>
      </c>
      <c r="FRY55" s="470" t="s">
        <v>978</v>
      </c>
      <c r="FRZ55" s="470" t="s">
        <v>979</v>
      </c>
      <c r="FSA55" s="284">
        <v>15000000</v>
      </c>
      <c r="FSB55" s="276" t="s">
        <v>2836</v>
      </c>
      <c r="FSC55" s="463" t="s">
        <v>974</v>
      </c>
      <c r="FSD55" s="463" t="s">
        <v>975</v>
      </c>
      <c r="FSE55" s="470" t="s">
        <v>976</v>
      </c>
      <c r="FSF55" s="470" t="s">
        <v>977</v>
      </c>
      <c r="FSG55" s="470" t="s">
        <v>978</v>
      </c>
      <c r="FSH55" s="470" t="s">
        <v>979</v>
      </c>
      <c r="FSI55" s="284">
        <v>15000000</v>
      </c>
      <c r="FSJ55" s="276" t="s">
        <v>2836</v>
      </c>
      <c r="FSK55" s="463" t="s">
        <v>974</v>
      </c>
      <c r="FSL55" s="463" t="s">
        <v>975</v>
      </c>
      <c r="FSM55" s="470" t="s">
        <v>976</v>
      </c>
      <c r="FSN55" s="470" t="s">
        <v>977</v>
      </c>
      <c r="FSO55" s="470" t="s">
        <v>978</v>
      </c>
      <c r="FSP55" s="470" t="s">
        <v>979</v>
      </c>
      <c r="FSQ55" s="284">
        <v>15000000</v>
      </c>
      <c r="FSR55" s="276" t="s">
        <v>2836</v>
      </c>
      <c r="FSS55" s="463" t="s">
        <v>974</v>
      </c>
      <c r="FST55" s="463" t="s">
        <v>975</v>
      </c>
      <c r="FSU55" s="470" t="s">
        <v>976</v>
      </c>
      <c r="FSV55" s="470" t="s">
        <v>977</v>
      </c>
      <c r="FSW55" s="470" t="s">
        <v>978</v>
      </c>
      <c r="FSX55" s="470" t="s">
        <v>979</v>
      </c>
      <c r="FSY55" s="284">
        <v>15000000</v>
      </c>
      <c r="FSZ55" s="276" t="s">
        <v>2836</v>
      </c>
      <c r="FTA55" s="463" t="s">
        <v>974</v>
      </c>
      <c r="FTB55" s="463" t="s">
        <v>975</v>
      </c>
      <c r="FTC55" s="470" t="s">
        <v>976</v>
      </c>
      <c r="FTD55" s="470" t="s">
        <v>977</v>
      </c>
      <c r="FTE55" s="470" t="s">
        <v>978</v>
      </c>
      <c r="FTF55" s="470" t="s">
        <v>979</v>
      </c>
      <c r="FTG55" s="284">
        <v>15000000</v>
      </c>
      <c r="FTH55" s="276" t="s">
        <v>2836</v>
      </c>
      <c r="FTI55" s="463" t="s">
        <v>974</v>
      </c>
      <c r="FTJ55" s="463" t="s">
        <v>975</v>
      </c>
      <c r="FTK55" s="470" t="s">
        <v>976</v>
      </c>
      <c r="FTL55" s="470" t="s">
        <v>977</v>
      </c>
      <c r="FTM55" s="470" t="s">
        <v>978</v>
      </c>
      <c r="FTN55" s="470" t="s">
        <v>979</v>
      </c>
      <c r="FTO55" s="284">
        <v>15000000</v>
      </c>
      <c r="FTP55" s="276" t="s">
        <v>2836</v>
      </c>
      <c r="FTQ55" s="463" t="s">
        <v>974</v>
      </c>
      <c r="FTR55" s="463" t="s">
        <v>975</v>
      </c>
      <c r="FTS55" s="470" t="s">
        <v>976</v>
      </c>
      <c r="FTT55" s="470" t="s">
        <v>977</v>
      </c>
      <c r="FTU55" s="470" t="s">
        <v>978</v>
      </c>
      <c r="FTV55" s="470" t="s">
        <v>979</v>
      </c>
      <c r="FTW55" s="284">
        <v>15000000</v>
      </c>
      <c r="FTX55" s="276" t="s">
        <v>2836</v>
      </c>
      <c r="FTY55" s="463" t="s">
        <v>974</v>
      </c>
      <c r="FTZ55" s="463" t="s">
        <v>975</v>
      </c>
      <c r="FUA55" s="470" t="s">
        <v>976</v>
      </c>
      <c r="FUB55" s="470" t="s">
        <v>977</v>
      </c>
      <c r="FUC55" s="470" t="s">
        <v>978</v>
      </c>
      <c r="FUD55" s="470" t="s">
        <v>979</v>
      </c>
      <c r="FUE55" s="284">
        <v>15000000</v>
      </c>
      <c r="FUF55" s="276" t="s">
        <v>2836</v>
      </c>
      <c r="FUG55" s="463" t="s">
        <v>974</v>
      </c>
      <c r="FUH55" s="463" t="s">
        <v>975</v>
      </c>
      <c r="FUI55" s="470" t="s">
        <v>976</v>
      </c>
      <c r="FUJ55" s="470" t="s">
        <v>977</v>
      </c>
      <c r="FUK55" s="470" t="s">
        <v>978</v>
      </c>
      <c r="FUL55" s="470" t="s">
        <v>979</v>
      </c>
      <c r="FUM55" s="284">
        <v>15000000</v>
      </c>
      <c r="FUN55" s="276" t="s">
        <v>2836</v>
      </c>
      <c r="FUO55" s="463" t="s">
        <v>974</v>
      </c>
      <c r="FUP55" s="463" t="s">
        <v>975</v>
      </c>
      <c r="FUQ55" s="470" t="s">
        <v>976</v>
      </c>
      <c r="FUR55" s="470" t="s">
        <v>977</v>
      </c>
      <c r="FUS55" s="470" t="s">
        <v>978</v>
      </c>
      <c r="FUT55" s="470" t="s">
        <v>979</v>
      </c>
      <c r="FUU55" s="284">
        <v>15000000</v>
      </c>
      <c r="FUV55" s="276" t="s">
        <v>2836</v>
      </c>
      <c r="FUW55" s="463" t="s">
        <v>974</v>
      </c>
      <c r="FUX55" s="463" t="s">
        <v>975</v>
      </c>
      <c r="FUY55" s="470" t="s">
        <v>976</v>
      </c>
      <c r="FUZ55" s="470" t="s">
        <v>977</v>
      </c>
      <c r="FVA55" s="470" t="s">
        <v>978</v>
      </c>
      <c r="FVB55" s="470" t="s">
        <v>979</v>
      </c>
      <c r="FVC55" s="284">
        <v>15000000</v>
      </c>
      <c r="FVD55" s="276" t="s">
        <v>2836</v>
      </c>
      <c r="FVE55" s="463" t="s">
        <v>974</v>
      </c>
      <c r="FVF55" s="463" t="s">
        <v>975</v>
      </c>
      <c r="FVG55" s="470" t="s">
        <v>976</v>
      </c>
      <c r="FVH55" s="470" t="s">
        <v>977</v>
      </c>
      <c r="FVI55" s="470" t="s">
        <v>978</v>
      </c>
      <c r="FVJ55" s="470" t="s">
        <v>979</v>
      </c>
      <c r="FVK55" s="284">
        <v>15000000</v>
      </c>
      <c r="FVL55" s="276" t="s">
        <v>2836</v>
      </c>
      <c r="FVM55" s="463" t="s">
        <v>974</v>
      </c>
      <c r="FVN55" s="463" t="s">
        <v>975</v>
      </c>
      <c r="FVO55" s="470" t="s">
        <v>976</v>
      </c>
      <c r="FVP55" s="470" t="s">
        <v>977</v>
      </c>
      <c r="FVQ55" s="470" t="s">
        <v>978</v>
      </c>
      <c r="FVR55" s="470" t="s">
        <v>979</v>
      </c>
      <c r="FVS55" s="284">
        <v>15000000</v>
      </c>
      <c r="FVT55" s="276" t="s">
        <v>2836</v>
      </c>
      <c r="FVU55" s="463" t="s">
        <v>974</v>
      </c>
      <c r="FVV55" s="463" t="s">
        <v>975</v>
      </c>
      <c r="FVW55" s="470" t="s">
        <v>976</v>
      </c>
      <c r="FVX55" s="470" t="s">
        <v>977</v>
      </c>
      <c r="FVY55" s="470" t="s">
        <v>978</v>
      </c>
      <c r="FVZ55" s="470" t="s">
        <v>979</v>
      </c>
      <c r="FWA55" s="284">
        <v>15000000</v>
      </c>
      <c r="FWB55" s="276" t="s">
        <v>2836</v>
      </c>
      <c r="FWC55" s="463" t="s">
        <v>974</v>
      </c>
      <c r="FWD55" s="463" t="s">
        <v>975</v>
      </c>
      <c r="FWE55" s="470" t="s">
        <v>976</v>
      </c>
      <c r="FWF55" s="470" t="s">
        <v>977</v>
      </c>
      <c r="FWG55" s="470" t="s">
        <v>978</v>
      </c>
      <c r="FWH55" s="470" t="s">
        <v>979</v>
      </c>
      <c r="FWI55" s="284">
        <v>15000000</v>
      </c>
      <c r="FWJ55" s="276" t="s">
        <v>2836</v>
      </c>
      <c r="FWK55" s="463" t="s">
        <v>974</v>
      </c>
      <c r="FWL55" s="463" t="s">
        <v>975</v>
      </c>
      <c r="FWM55" s="470" t="s">
        <v>976</v>
      </c>
      <c r="FWN55" s="470" t="s">
        <v>977</v>
      </c>
      <c r="FWO55" s="470" t="s">
        <v>978</v>
      </c>
      <c r="FWP55" s="470" t="s">
        <v>979</v>
      </c>
      <c r="FWQ55" s="284">
        <v>15000000</v>
      </c>
      <c r="FWR55" s="276" t="s">
        <v>2836</v>
      </c>
      <c r="FWS55" s="463" t="s">
        <v>974</v>
      </c>
      <c r="FWT55" s="463" t="s">
        <v>975</v>
      </c>
      <c r="FWU55" s="470" t="s">
        <v>976</v>
      </c>
      <c r="FWV55" s="470" t="s">
        <v>977</v>
      </c>
      <c r="FWW55" s="470" t="s">
        <v>978</v>
      </c>
      <c r="FWX55" s="470" t="s">
        <v>979</v>
      </c>
      <c r="FWY55" s="284">
        <v>15000000</v>
      </c>
      <c r="FWZ55" s="276" t="s">
        <v>2836</v>
      </c>
      <c r="FXA55" s="463" t="s">
        <v>974</v>
      </c>
      <c r="FXB55" s="463" t="s">
        <v>975</v>
      </c>
      <c r="FXC55" s="470" t="s">
        <v>976</v>
      </c>
      <c r="FXD55" s="470" t="s">
        <v>977</v>
      </c>
      <c r="FXE55" s="470" t="s">
        <v>978</v>
      </c>
      <c r="FXF55" s="470" t="s">
        <v>979</v>
      </c>
      <c r="FXG55" s="284">
        <v>15000000</v>
      </c>
      <c r="FXH55" s="276" t="s">
        <v>2836</v>
      </c>
      <c r="FXI55" s="463" t="s">
        <v>974</v>
      </c>
      <c r="FXJ55" s="463" t="s">
        <v>975</v>
      </c>
      <c r="FXK55" s="470" t="s">
        <v>976</v>
      </c>
      <c r="FXL55" s="470" t="s">
        <v>977</v>
      </c>
      <c r="FXM55" s="470" t="s">
        <v>978</v>
      </c>
      <c r="FXN55" s="470" t="s">
        <v>979</v>
      </c>
      <c r="FXO55" s="284">
        <v>15000000</v>
      </c>
      <c r="FXP55" s="276" t="s">
        <v>2836</v>
      </c>
      <c r="FXQ55" s="463" t="s">
        <v>974</v>
      </c>
      <c r="FXR55" s="463" t="s">
        <v>975</v>
      </c>
      <c r="FXS55" s="470" t="s">
        <v>976</v>
      </c>
      <c r="FXT55" s="470" t="s">
        <v>977</v>
      </c>
      <c r="FXU55" s="470" t="s">
        <v>978</v>
      </c>
      <c r="FXV55" s="470" t="s">
        <v>979</v>
      </c>
      <c r="FXW55" s="284">
        <v>15000000</v>
      </c>
      <c r="FXX55" s="276" t="s">
        <v>2836</v>
      </c>
      <c r="FXY55" s="463" t="s">
        <v>974</v>
      </c>
      <c r="FXZ55" s="463" t="s">
        <v>975</v>
      </c>
      <c r="FYA55" s="470" t="s">
        <v>976</v>
      </c>
      <c r="FYB55" s="470" t="s">
        <v>977</v>
      </c>
      <c r="FYC55" s="470" t="s">
        <v>978</v>
      </c>
      <c r="FYD55" s="470" t="s">
        <v>979</v>
      </c>
      <c r="FYE55" s="284">
        <v>15000000</v>
      </c>
      <c r="FYF55" s="276" t="s">
        <v>2836</v>
      </c>
      <c r="FYG55" s="463" t="s">
        <v>974</v>
      </c>
      <c r="FYH55" s="463" t="s">
        <v>975</v>
      </c>
      <c r="FYI55" s="470" t="s">
        <v>976</v>
      </c>
      <c r="FYJ55" s="470" t="s">
        <v>977</v>
      </c>
      <c r="FYK55" s="470" t="s">
        <v>978</v>
      </c>
      <c r="FYL55" s="470" t="s">
        <v>979</v>
      </c>
      <c r="FYM55" s="284">
        <v>15000000</v>
      </c>
      <c r="FYN55" s="276" t="s">
        <v>2836</v>
      </c>
      <c r="FYO55" s="463" t="s">
        <v>974</v>
      </c>
      <c r="FYP55" s="463" t="s">
        <v>975</v>
      </c>
      <c r="FYQ55" s="470" t="s">
        <v>976</v>
      </c>
      <c r="FYR55" s="470" t="s">
        <v>977</v>
      </c>
      <c r="FYS55" s="470" t="s">
        <v>978</v>
      </c>
      <c r="FYT55" s="470" t="s">
        <v>979</v>
      </c>
      <c r="FYU55" s="284">
        <v>15000000</v>
      </c>
      <c r="FYV55" s="276" t="s">
        <v>2836</v>
      </c>
      <c r="FYW55" s="463" t="s">
        <v>974</v>
      </c>
      <c r="FYX55" s="463" t="s">
        <v>975</v>
      </c>
      <c r="FYY55" s="470" t="s">
        <v>976</v>
      </c>
      <c r="FYZ55" s="470" t="s">
        <v>977</v>
      </c>
      <c r="FZA55" s="470" t="s">
        <v>978</v>
      </c>
      <c r="FZB55" s="470" t="s">
        <v>979</v>
      </c>
      <c r="FZC55" s="284">
        <v>15000000</v>
      </c>
      <c r="FZD55" s="276" t="s">
        <v>2836</v>
      </c>
      <c r="FZE55" s="463" t="s">
        <v>974</v>
      </c>
      <c r="FZF55" s="463" t="s">
        <v>975</v>
      </c>
      <c r="FZG55" s="470" t="s">
        <v>976</v>
      </c>
      <c r="FZH55" s="470" t="s">
        <v>977</v>
      </c>
      <c r="FZI55" s="470" t="s">
        <v>978</v>
      </c>
      <c r="FZJ55" s="470" t="s">
        <v>979</v>
      </c>
      <c r="FZK55" s="284">
        <v>15000000</v>
      </c>
      <c r="FZL55" s="276" t="s">
        <v>2836</v>
      </c>
      <c r="FZM55" s="463" t="s">
        <v>974</v>
      </c>
      <c r="FZN55" s="463" t="s">
        <v>975</v>
      </c>
      <c r="FZO55" s="470" t="s">
        <v>976</v>
      </c>
      <c r="FZP55" s="470" t="s">
        <v>977</v>
      </c>
      <c r="FZQ55" s="470" t="s">
        <v>978</v>
      </c>
      <c r="FZR55" s="470" t="s">
        <v>979</v>
      </c>
      <c r="FZS55" s="284">
        <v>15000000</v>
      </c>
      <c r="FZT55" s="276" t="s">
        <v>2836</v>
      </c>
      <c r="FZU55" s="463" t="s">
        <v>974</v>
      </c>
      <c r="FZV55" s="463" t="s">
        <v>975</v>
      </c>
      <c r="FZW55" s="470" t="s">
        <v>976</v>
      </c>
      <c r="FZX55" s="470" t="s">
        <v>977</v>
      </c>
      <c r="FZY55" s="470" t="s">
        <v>978</v>
      </c>
      <c r="FZZ55" s="470" t="s">
        <v>979</v>
      </c>
      <c r="GAA55" s="284">
        <v>15000000</v>
      </c>
      <c r="GAB55" s="276" t="s">
        <v>2836</v>
      </c>
      <c r="GAC55" s="463" t="s">
        <v>974</v>
      </c>
      <c r="GAD55" s="463" t="s">
        <v>975</v>
      </c>
      <c r="GAE55" s="470" t="s">
        <v>976</v>
      </c>
      <c r="GAF55" s="470" t="s">
        <v>977</v>
      </c>
      <c r="GAG55" s="470" t="s">
        <v>978</v>
      </c>
      <c r="GAH55" s="470" t="s">
        <v>979</v>
      </c>
      <c r="GAI55" s="284">
        <v>15000000</v>
      </c>
      <c r="GAJ55" s="276" t="s">
        <v>2836</v>
      </c>
      <c r="GAK55" s="463" t="s">
        <v>974</v>
      </c>
      <c r="GAL55" s="463" t="s">
        <v>975</v>
      </c>
      <c r="GAM55" s="470" t="s">
        <v>976</v>
      </c>
      <c r="GAN55" s="470" t="s">
        <v>977</v>
      </c>
      <c r="GAO55" s="470" t="s">
        <v>978</v>
      </c>
      <c r="GAP55" s="470" t="s">
        <v>979</v>
      </c>
      <c r="GAQ55" s="284">
        <v>15000000</v>
      </c>
      <c r="GAR55" s="276" t="s">
        <v>2836</v>
      </c>
      <c r="GAS55" s="463" t="s">
        <v>974</v>
      </c>
      <c r="GAT55" s="463" t="s">
        <v>975</v>
      </c>
      <c r="GAU55" s="470" t="s">
        <v>976</v>
      </c>
      <c r="GAV55" s="470" t="s">
        <v>977</v>
      </c>
      <c r="GAW55" s="470" t="s">
        <v>978</v>
      </c>
      <c r="GAX55" s="470" t="s">
        <v>979</v>
      </c>
      <c r="GAY55" s="284">
        <v>15000000</v>
      </c>
      <c r="GAZ55" s="276" t="s">
        <v>2836</v>
      </c>
      <c r="GBA55" s="463" t="s">
        <v>974</v>
      </c>
      <c r="GBB55" s="463" t="s">
        <v>975</v>
      </c>
      <c r="GBC55" s="470" t="s">
        <v>976</v>
      </c>
      <c r="GBD55" s="470" t="s">
        <v>977</v>
      </c>
      <c r="GBE55" s="470" t="s">
        <v>978</v>
      </c>
      <c r="GBF55" s="470" t="s">
        <v>979</v>
      </c>
      <c r="GBG55" s="284">
        <v>15000000</v>
      </c>
      <c r="GBH55" s="276" t="s">
        <v>2836</v>
      </c>
      <c r="GBI55" s="463" t="s">
        <v>974</v>
      </c>
      <c r="GBJ55" s="463" t="s">
        <v>975</v>
      </c>
      <c r="GBK55" s="470" t="s">
        <v>976</v>
      </c>
      <c r="GBL55" s="470" t="s">
        <v>977</v>
      </c>
      <c r="GBM55" s="470" t="s">
        <v>978</v>
      </c>
      <c r="GBN55" s="470" t="s">
        <v>979</v>
      </c>
      <c r="GBO55" s="284">
        <v>15000000</v>
      </c>
      <c r="GBP55" s="276" t="s">
        <v>2836</v>
      </c>
      <c r="GBQ55" s="463" t="s">
        <v>974</v>
      </c>
      <c r="GBR55" s="463" t="s">
        <v>975</v>
      </c>
      <c r="GBS55" s="470" t="s">
        <v>976</v>
      </c>
      <c r="GBT55" s="470" t="s">
        <v>977</v>
      </c>
      <c r="GBU55" s="470" t="s">
        <v>978</v>
      </c>
      <c r="GBV55" s="470" t="s">
        <v>979</v>
      </c>
      <c r="GBW55" s="284">
        <v>15000000</v>
      </c>
      <c r="GBX55" s="276" t="s">
        <v>2836</v>
      </c>
      <c r="GBY55" s="463" t="s">
        <v>974</v>
      </c>
      <c r="GBZ55" s="463" t="s">
        <v>975</v>
      </c>
      <c r="GCA55" s="470" t="s">
        <v>976</v>
      </c>
      <c r="GCB55" s="470" t="s">
        <v>977</v>
      </c>
      <c r="GCC55" s="470" t="s">
        <v>978</v>
      </c>
      <c r="GCD55" s="470" t="s">
        <v>979</v>
      </c>
      <c r="GCE55" s="284">
        <v>15000000</v>
      </c>
      <c r="GCF55" s="276" t="s">
        <v>2836</v>
      </c>
      <c r="GCG55" s="463" t="s">
        <v>974</v>
      </c>
      <c r="GCH55" s="463" t="s">
        <v>975</v>
      </c>
      <c r="GCI55" s="470" t="s">
        <v>976</v>
      </c>
      <c r="GCJ55" s="470" t="s">
        <v>977</v>
      </c>
      <c r="GCK55" s="470" t="s">
        <v>978</v>
      </c>
      <c r="GCL55" s="470" t="s">
        <v>979</v>
      </c>
      <c r="GCM55" s="284">
        <v>15000000</v>
      </c>
      <c r="GCN55" s="276" t="s">
        <v>2836</v>
      </c>
      <c r="GCO55" s="463" t="s">
        <v>974</v>
      </c>
      <c r="GCP55" s="463" t="s">
        <v>975</v>
      </c>
      <c r="GCQ55" s="470" t="s">
        <v>976</v>
      </c>
      <c r="GCR55" s="470" t="s">
        <v>977</v>
      </c>
      <c r="GCS55" s="470" t="s">
        <v>978</v>
      </c>
      <c r="GCT55" s="470" t="s">
        <v>979</v>
      </c>
      <c r="GCU55" s="284">
        <v>15000000</v>
      </c>
      <c r="GCV55" s="276" t="s">
        <v>2836</v>
      </c>
      <c r="GCW55" s="463" t="s">
        <v>974</v>
      </c>
      <c r="GCX55" s="463" t="s">
        <v>975</v>
      </c>
      <c r="GCY55" s="470" t="s">
        <v>976</v>
      </c>
      <c r="GCZ55" s="470" t="s">
        <v>977</v>
      </c>
      <c r="GDA55" s="470" t="s">
        <v>978</v>
      </c>
      <c r="GDB55" s="470" t="s">
        <v>979</v>
      </c>
      <c r="GDC55" s="284">
        <v>15000000</v>
      </c>
      <c r="GDD55" s="276" t="s">
        <v>2836</v>
      </c>
      <c r="GDE55" s="463" t="s">
        <v>974</v>
      </c>
      <c r="GDF55" s="463" t="s">
        <v>975</v>
      </c>
      <c r="GDG55" s="470" t="s">
        <v>976</v>
      </c>
      <c r="GDH55" s="470" t="s">
        <v>977</v>
      </c>
      <c r="GDI55" s="470" t="s">
        <v>978</v>
      </c>
      <c r="GDJ55" s="470" t="s">
        <v>979</v>
      </c>
      <c r="GDK55" s="284">
        <v>15000000</v>
      </c>
      <c r="GDL55" s="276" t="s">
        <v>2836</v>
      </c>
      <c r="GDM55" s="463" t="s">
        <v>974</v>
      </c>
      <c r="GDN55" s="463" t="s">
        <v>975</v>
      </c>
      <c r="GDO55" s="470" t="s">
        <v>976</v>
      </c>
      <c r="GDP55" s="470" t="s">
        <v>977</v>
      </c>
      <c r="GDQ55" s="470" t="s">
        <v>978</v>
      </c>
      <c r="GDR55" s="470" t="s">
        <v>979</v>
      </c>
      <c r="GDS55" s="284">
        <v>15000000</v>
      </c>
      <c r="GDT55" s="276" t="s">
        <v>2836</v>
      </c>
      <c r="GDU55" s="463" t="s">
        <v>974</v>
      </c>
      <c r="GDV55" s="463" t="s">
        <v>975</v>
      </c>
      <c r="GDW55" s="470" t="s">
        <v>976</v>
      </c>
      <c r="GDX55" s="470" t="s">
        <v>977</v>
      </c>
      <c r="GDY55" s="470" t="s">
        <v>978</v>
      </c>
      <c r="GDZ55" s="470" t="s">
        <v>979</v>
      </c>
      <c r="GEA55" s="284">
        <v>15000000</v>
      </c>
      <c r="GEB55" s="276" t="s">
        <v>2836</v>
      </c>
      <c r="GEC55" s="463" t="s">
        <v>974</v>
      </c>
      <c r="GED55" s="463" t="s">
        <v>975</v>
      </c>
      <c r="GEE55" s="470" t="s">
        <v>976</v>
      </c>
      <c r="GEF55" s="470" t="s">
        <v>977</v>
      </c>
      <c r="GEG55" s="470" t="s">
        <v>978</v>
      </c>
      <c r="GEH55" s="470" t="s">
        <v>979</v>
      </c>
      <c r="GEI55" s="284">
        <v>15000000</v>
      </c>
      <c r="GEJ55" s="276" t="s">
        <v>2836</v>
      </c>
      <c r="GEK55" s="463" t="s">
        <v>974</v>
      </c>
      <c r="GEL55" s="463" t="s">
        <v>975</v>
      </c>
      <c r="GEM55" s="470" t="s">
        <v>976</v>
      </c>
      <c r="GEN55" s="470" t="s">
        <v>977</v>
      </c>
      <c r="GEO55" s="470" t="s">
        <v>978</v>
      </c>
      <c r="GEP55" s="470" t="s">
        <v>979</v>
      </c>
      <c r="GEQ55" s="284">
        <v>15000000</v>
      </c>
      <c r="GER55" s="276" t="s">
        <v>2836</v>
      </c>
      <c r="GES55" s="463" t="s">
        <v>974</v>
      </c>
      <c r="GET55" s="463" t="s">
        <v>975</v>
      </c>
      <c r="GEU55" s="470" t="s">
        <v>976</v>
      </c>
      <c r="GEV55" s="470" t="s">
        <v>977</v>
      </c>
      <c r="GEW55" s="470" t="s">
        <v>978</v>
      </c>
      <c r="GEX55" s="470" t="s">
        <v>979</v>
      </c>
      <c r="GEY55" s="284">
        <v>15000000</v>
      </c>
      <c r="GEZ55" s="276" t="s">
        <v>2836</v>
      </c>
      <c r="GFA55" s="463" t="s">
        <v>974</v>
      </c>
      <c r="GFB55" s="463" t="s">
        <v>975</v>
      </c>
      <c r="GFC55" s="470" t="s">
        <v>976</v>
      </c>
      <c r="GFD55" s="470" t="s">
        <v>977</v>
      </c>
      <c r="GFE55" s="470" t="s">
        <v>978</v>
      </c>
      <c r="GFF55" s="470" t="s">
        <v>979</v>
      </c>
      <c r="GFG55" s="284">
        <v>15000000</v>
      </c>
      <c r="GFH55" s="276" t="s">
        <v>2836</v>
      </c>
      <c r="GFI55" s="463" t="s">
        <v>974</v>
      </c>
      <c r="GFJ55" s="463" t="s">
        <v>975</v>
      </c>
      <c r="GFK55" s="470" t="s">
        <v>976</v>
      </c>
      <c r="GFL55" s="470" t="s">
        <v>977</v>
      </c>
      <c r="GFM55" s="470" t="s">
        <v>978</v>
      </c>
      <c r="GFN55" s="470" t="s">
        <v>979</v>
      </c>
      <c r="GFO55" s="284">
        <v>15000000</v>
      </c>
      <c r="GFP55" s="276" t="s">
        <v>2836</v>
      </c>
      <c r="GFQ55" s="463" t="s">
        <v>974</v>
      </c>
      <c r="GFR55" s="463" t="s">
        <v>975</v>
      </c>
      <c r="GFS55" s="470" t="s">
        <v>976</v>
      </c>
      <c r="GFT55" s="470" t="s">
        <v>977</v>
      </c>
      <c r="GFU55" s="470" t="s">
        <v>978</v>
      </c>
      <c r="GFV55" s="470" t="s">
        <v>979</v>
      </c>
      <c r="GFW55" s="284">
        <v>15000000</v>
      </c>
      <c r="GFX55" s="276" t="s">
        <v>2836</v>
      </c>
      <c r="GFY55" s="463" t="s">
        <v>974</v>
      </c>
      <c r="GFZ55" s="463" t="s">
        <v>975</v>
      </c>
      <c r="GGA55" s="470" t="s">
        <v>976</v>
      </c>
      <c r="GGB55" s="470" t="s">
        <v>977</v>
      </c>
      <c r="GGC55" s="470" t="s">
        <v>978</v>
      </c>
      <c r="GGD55" s="470" t="s">
        <v>979</v>
      </c>
      <c r="GGE55" s="284">
        <v>15000000</v>
      </c>
      <c r="GGF55" s="276" t="s">
        <v>2836</v>
      </c>
      <c r="GGG55" s="463" t="s">
        <v>974</v>
      </c>
      <c r="GGH55" s="463" t="s">
        <v>975</v>
      </c>
      <c r="GGI55" s="470" t="s">
        <v>976</v>
      </c>
      <c r="GGJ55" s="470" t="s">
        <v>977</v>
      </c>
      <c r="GGK55" s="470" t="s">
        <v>978</v>
      </c>
      <c r="GGL55" s="470" t="s">
        <v>979</v>
      </c>
      <c r="GGM55" s="284">
        <v>15000000</v>
      </c>
      <c r="GGN55" s="276" t="s">
        <v>2836</v>
      </c>
      <c r="GGO55" s="463" t="s">
        <v>974</v>
      </c>
      <c r="GGP55" s="463" t="s">
        <v>975</v>
      </c>
      <c r="GGQ55" s="470" t="s">
        <v>976</v>
      </c>
      <c r="GGR55" s="470" t="s">
        <v>977</v>
      </c>
      <c r="GGS55" s="470" t="s">
        <v>978</v>
      </c>
      <c r="GGT55" s="470" t="s">
        <v>979</v>
      </c>
      <c r="GGU55" s="284">
        <v>15000000</v>
      </c>
      <c r="GGV55" s="276" t="s">
        <v>2836</v>
      </c>
      <c r="GGW55" s="463" t="s">
        <v>974</v>
      </c>
      <c r="GGX55" s="463" t="s">
        <v>975</v>
      </c>
      <c r="GGY55" s="470" t="s">
        <v>976</v>
      </c>
      <c r="GGZ55" s="470" t="s">
        <v>977</v>
      </c>
      <c r="GHA55" s="470" t="s">
        <v>978</v>
      </c>
      <c r="GHB55" s="470" t="s">
        <v>979</v>
      </c>
      <c r="GHC55" s="284">
        <v>15000000</v>
      </c>
      <c r="GHD55" s="276" t="s">
        <v>2836</v>
      </c>
      <c r="GHE55" s="463" t="s">
        <v>974</v>
      </c>
      <c r="GHF55" s="463" t="s">
        <v>975</v>
      </c>
      <c r="GHG55" s="470" t="s">
        <v>976</v>
      </c>
      <c r="GHH55" s="470" t="s">
        <v>977</v>
      </c>
      <c r="GHI55" s="470" t="s">
        <v>978</v>
      </c>
      <c r="GHJ55" s="470" t="s">
        <v>979</v>
      </c>
      <c r="GHK55" s="284">
        <v>15000000</v>
      </c>
      <c r="GHL55" s="276" t="s">
        <v>2836</v>
      </c>
      <c r="GHM55" s="463" t="s">
        <v>974</v>
      </c>
      <c r="GHN55" s="463" t="s">
        <v>975</v>
      </c>
      <c r="GHO55" s="470" t="s">
        <v>976</v>
      </c>
      <c r="GHP55" s="470" t="s">
        <v>977</v>
      </c>
      <c r="GHQ55" s="470" t="s">
        <v>978</v>
      </c>
      <c r="GHR55" s="470" t="s">
        <v>979</v>
      </c>
      <c r="GHS55" s="284">
        <v>15000000</v>
      </c>
      <c r="GHT55" s="276" t="s">
        <v>2836</v>
      </c>
      <c r="GHU55" s="463" t="s">
        <v>974</v>
      </c>
      <c r="GHV55" s="463" t="s">
        <v>975</v>
      </c>
      <c r="GHW55" s="470" t="s">
        <v>976</v>
      </c>
      <c r="GHX55" s="470" t="s">
        <v>977</v>
      </c>
      <c r="GHY55" s="470" t="s">
        <v>978</v>
      </c>
      <c r="GHZ55" s="470" t="s">
        <v>979</v>
      </c>
      <c r="GIA55" s="284">
        <v>15000000</v>
      </c>
      <c r="GIB55" s="276" t="s">
        <v>2836</v>
      </c>
      <c r="GIC55" s="463" t="s">
        <v>974</v>
      </c>
      <c r="GID55" s="463" t="s">
        <v>975</v>
      </c>
      <c r="GIE55" s="470" t="s">
        <v>976</v>
      </c>
      <c r="GIF55" s="470" t="s">
        <v>977</v>
      </c>
      <c r="GIG55" s="470" t="s">
        <v>978</v>
      </c>
      <c r="GIH55" s="470" t="s">
        <v>979</v>
      </c>
      <c r="GII55" s="284">
        <v>15000000</v>
      </c>
      <c r="GIJ55" s="276" t="s">
        <v>2836</v>
      </c>
      <c r="GIK55" s="463" t="s">
        <v>974</v>
      </c>
      <c r="GIL55" s="463" t="s">
        <v>975</v>
      </c>
      <c r="GIM55" s="470" t="s">
        <v>976</v>
      </c>
      <c r="GIN55" s="470" t="s">
        <v>977</v>
      </c>
      <c r="GIO55" s="470" t="s">
        <v>978</v>
      </c>
      <c r="GIP55" s="470" t="s">
        <v>979</v>
      </c>
      <c r="GIQ55" s="284">
        <v>15000000</v>
      </c>
      <c r="GIR55" s="276" t="s">
        <v>2836</v>
      </c>
      <c r="GIS55" s="463" t="s">
        <v>974</v>
      </c>
      <c r="GIT55" s="463" t="s">
        <v>975</v>
      </c>
      <c r="GIU55" s="470" t="s">
        <v>976</v>
      </c>
      <c r="GIV55" s="470" t="s">
        <v>977</v>
      </c>
      <c r="GIW55" s="470" t="s">
        <v>978</v>
      </c>
      <c r="GIX55" s="470" t="s">
        <v>979</v>
      </c>
      <c r="GIY55" s="284">
        <v>15000000</v>
      </c>
      <c r="GIZ55" s="276" t="s">
        <v>2836</v>
      </c>
      <c r="GJA55" s="463" t="s">
        <v>974</v>
      </c>
      <c r="GJB55" s="463" t="s">
        <v>975</v>
      </c>
      <c r="GJC55" s="470" t="s">
        <v>976</v>
      </c>
      <c r="GJD55" s="470" t="s">
        <v>977</v>
      </c>
      <c r="GJE55" s="470" t="s">
        <v>978</v>
      </c>
      <c r="GJF55" s="470" t="s">
        <v>979</v>
      </c>
      <c r="GJG55" s="284">
        <v>15000000</v>
      </c>
      <c r="GJH55" s="276" t="s">
        <v>2836</v>
      </c>
      <c r="GJI55" s="463" t="s">
        <v>974</v>
      </c>
      <c r="GJJ55" s="463" t="s">
        <v>975</v>
      </c>
      <c r="GJK55" s="470" t="s">
        <v>976</v>
      </c>
      <c r="GJL55" s="470" t="s">
        <v>977</v>
      </c>
      <c r="GJM55" s="470" t="s">
        <v>978</v>
      </c>
      <c r="GJN55" s="470" t="s">
        <v>979</v>
      </c>
      <c r="GJO55" s="284">
        <v>15000000</v>
      </c>
      <c r="GJP55" s="276" t="s">
        <v>2836</v>
      </c>
      <c r="GJQ55" s="463" t="s">
        <v>974</v>
      </c>
      <c r="GJR55" s="463" t="s">
        <v>975</v>
      </c>
      <c r="GJS55" s="470" t="s">
        <v>976</v>
      </c>
      <c r="GJT55" s="470" t="s">
        <v>977</v>
      </c>
      <c r="GJU55" s="470" t="s">
        <v>978</v>
      </c>
      <c r="GJV55" s="470" t="s">
        <v>979</v>
      </c>
      <c r="GJW55" s="284">
        <v>15000000</v>
      </c>
      <c r="GJX55" s="276" t="s">
        <v>2836</v>
      </c>
      <c r="GJY55" s="463" t="s">
        <v>974</v>
      </c>
      <c r="GJZ55" s="463" t="s">
        <v>975</v>
      </c>
      <c r="GKA55" s="470" t="s">
        <v>976</v>
      </c>
      <c r="GKB55" s="470" t="s">
        <v>977</v>
      </c>
      <c r="GKC55" s="470" t="s">
        <v>978</v>
      </c>
      <c r="GKD55" s="470" t="s">
        <v>979</v>
      </c>
      <c r="GKE55" s="284">
        <v>15000000</v>
      </c>
      <c r="GKF55" s="276" t="s">
        <v>2836</v>
      </c>
      <c r="GKG55" s="463" t="s">
        <v>974</v>
      </c>
      <c r="GKH55" s="463" t="s">
        <v>975</v>
      </c>
      <c r="GKI55" s="470" t="s">
        <v>976</v>
      </c>
      <c r="GKJ55" s="470" t="s">
        <v>977</v>
      </c>
      <c r="GKK55" s="470" t="s">
        <v>978</v>
      </c>
      <c r="GKL55" s="470" t="s">
        <v>979</v>
      </c>
      <c r="GKM55" s="284">
        <v>15000000</v>
      </c>
      <c r="GKN55" s="276" t="s">
        <v>2836</v>
      </c>
      <c r="GKO55" s="463" t="s">
        <v>974</v>
      </c>
      <c r="GKP55" s="463" t="s">
        <v>975</v>
      </c>
      <c r="GKQ55" s="470" t="s">
        <v>976</v>
      </c>
      <c r="GKR55" s="470" t="s">
        <v>977</v>
      </c>
      <c r="GKS55" s="470" t="s">
        <v>978</v>
      </c>
      <c r="GKT55" s="470" t="s">
        <v>979</v>
      </c>
      <c r="GKU55" s="284">
        <v>15000000</v>
      </c>
      <c r="GKV55" s="276" t="s">
        <v>2836</v>
      </c>
      <c r="GKW55" s="463" t="s">
        <v>974</v>
      </c>
      <c r="GKX55" s="463" t="s">
        <v>975</v>
      </c>
      <c r="GKY55" s="470" t="s">
        <v>976</v>
      </c>
      <c r="GKZ55" s="470" t="s">
        <v>977</v>
      </c>
      <c r="GLA55" s="470" t="s">
        <v>978</v>
      </c>
      <c r="GLB55" s="470" t="s">
        <v>979</v>
      </c>
      <c r="GLC55" s="284">
        <v>15000000</v>
      </c>
      <c r="GLD55" s="276" t="s">
        <v>2836</v>
      </c>
      <c r="GLE55" s="463" t="s">
        <v>974</v>
      </c>
      <c r="GLF55" s="463" t="s">
        <v>975</v>
      </c>
      <c r="GLG55" s="470" t="s">
        <v>976</v>
      </c>
      <c r="GLH55" s="470" t="s">
        <v>977</v>
      </c>
      <c r="GLI55" s="470" t="s">
        <v>978</v>
      </c>
      <c r="GLJ55" s="470" t="s">
        <v>979</v>
      </c>
      <c r="GLK55" s="284">
        <v>15000000</v>
      </c>
      <c r="GLL55" s="276" t="s">
        <v>2836</v>
      </c>
      <c r="GLM55" s="463" t="s">
        <v>974</v>
      </c>
      <c r="GLN55" s="463" t="s">
        <v>975</v>
      </c>
      <c r="GLO55" s="470" t="s">
        <v>976</v>
      </c>
      <c r="GLP55" s="470" t="s">
        <v>977</v>
      </c>
      <c r="GLQ55" s="470" t="s">
        <v>978</v>
      </c>
      <c r="GLR55" s="470" t="s">
        <v>979</v>
      </c>
      <c r="GLS55" s="284">
        <v>15000000</v>
      </c>
      <c r="GLT55" s="276" t="s">
        <v>2836</v>
      </c>
      <c r="GLU55" s="463" t="s">
        <v>974</v>
      </c>
      <c r="GLV55" s="463" t="s">
        <v>975</v>
      </c>
      <c r="GLW55" s="470" t="s">
        <v>976</v>
      </c>
      <c r="GLX55" s="470" t="s">
        <v>977</v>
      </c>
      <c r="GLY55" s="470" t="s">
        <v>978</v>
      </c>
      <c r="GLZ55" s="470" t="s">
        <v>979</v>
      </c>
      <c r="GMA55" s="284">
        <v>15000000</v>
      </c>
      <c r="GMB55" s="276" t="s">
        <v>2836</v>
      </c>
      <c r="GMC55" s="463" t="s">
        <v>974</v>
      </c>
      <c r="GMD55" s="463" t="s">
        <v>975</v>
      </c>
      <c r="GME55" s="470" t="s">
        <v>976</v>
      </c>
      <c r="GMF55" s="470" t="s">
        <v>977</v>
      </c>
      <c r="GMG55" s="470" t="s">
        <v>978</v>
      </c>
      <c r="GMH55" s="470" t="s">
        <v>979</v>
      </c>
      <c r="GMI55" s="284">
        <v>15000000</v>
      </c>
      <c r="GMJ55" s="276" t="s">
        <v>2836</v>
      </c>
      <c r="GMK55" s="463" t="s">
        <v>974</v>
      </c>
      <c r="GML55" s="463" t="s">
        <v>975</v>
      </c>
      <c r="GMM55" s="470" t="s">
        <v>976</v>
      </c>
      <c r="GMN55" s="470" t="s">
        <v>977</v>
      </c>
      <c r="GMO55" s="470" t="s">
        <v>978</v>
      </c>
      <c r="GMP55" s="470" t="s">
        <v>979</v>
      </c>
      <c r="GMQ55" s="284">
        <v>15000000</v>
      </c>
      <c r="GMR55" s="276" t="s">
        <v>2836</v>
      </c>
      <c r="GMS55" s="463" t="s">
        <v>974</v>
      </c>
      <c r="GMT55" s="463" t="s">
        <v>975</v>
      </c>
      <c r="GMU55" s="470" t="s">
        <v>976</v>
      </c>
      <c r="GMV55" s="470" t="s">
        <v>977</v>
      </c>
      <c r="GMW55" s="470" t="s">
        <v>978</v>
      </c>
      <c r="GMX55" s="470" t="s">
        <v>979</v>
      </c>
      <c r="GMY55" s="284">
        <v>15000000</v>
      </c>
      <c r="GMZ55" s="276" t="s">
        <v>2836</v>
      </c>
      <c r="GNA55" s="463" t="s">
        <v>974</v>
      </c>
      <c r="GNB55" s="463" t="s">
        <v>975</v>
      </c>
      <c r="GNC55" s="470" t="s">
        <v>976</v>
      </c>
      <c r="GND55" s="470" t="s">
        <v>977</v>
      </c>
      <c r="GNE55" s="470" t="s">
        <v>978</v>
      </c>
      <c r="GNF55" s="470" t="s">
        <v>979</v>
      </c>
      <c r="GNG55" s="284">
        <v>15000000</v>
      </c>
      <c r="GNH55" s="276" t="s">
        <v>2836</v>
      </c>
      <c r="GNI55" s="463" t="s">
        <v>974</v>
      </c>
      <c r="GNJ55" s="463" t="s">
        <v>975</v>
      </c>
      <c r="GNK55" s="470" t="s">
        <v>976</v>
      </c>
      <c r="GNL55" s="470" t="s">
        <v>977</v>
      </c>
      <c r="GNM55" s="470" t="s">
        <v>978</v>
      </c>
      <c r="GNN55" s="470" t="s">
        <v>979</v>
      </c>
      <c r="GNO55" s="284">
        <v>15000000</v>
      </c>
      <c r="GNP55" s="276" t="s">
        <v>2836</v>
      </c>
      <c r="GNQ55" s="463" t="s">
        <v>974</v>
      </c>
      <c r="GNR55" s="463" t="s">
        <v>975</v>
      </c>
      <c r="GNS55" s="470" t="s">
        <v>976</v>
      </c>
      <c r="GNT55" s="470" t="s">
        <v>977</v>
      </c>
      <c r="GNU55" s="470" t="s">
        <v>978</v>
      </c>
      <c r="GNV55" s="470" t="s">
        <v>979</v>
      </c>
      <c r="GNW55" s="284">
        <v>15000000</v>
      </c>
      <c r="GNX55" s="276" t="s">
        <v>2836</v>
      </c>
      <c r="GNY55" s="463" t="s">
        <v>974</v>
      </c>
      <c r="GNZ55" s="463" t="s">
        <v>975</v>
      </c>
      <c r="GOA55" s="470" t="s">
        <v>976</v>
      </c>
      <c r="GOB55" s="470" t="s">
        <v>977</v>
      </c>
      <c r="GOC55" s="470" t="s">
        <v>978</v>
      </c>
      <c r="GOD55" s="470" t="s">
        <v>979</v>
      </c>
      <c r="GOE55" s="284">
        <v>15000000</v>
      </c>
      <c r="GOF55" s="276" t="s">
        <v>2836</v>
      </c>
      <c r="GOG55" s="463" t="s">
        <v>974</v>
      </c>
      <c r="GOH55" s="463" t="s">
        <v>975</v>
      </c>
      <c r="GOI55" s="470" t="s">
        <v>976</v>
      </c>
      <c r="GOJ55" s="470" t="s">
        <v>977</v>
      </c>
      <c r="GOK55" s="470" t="s">
        <v>978</v>
      </c>
      <c r="GOL55" s="470" t="s">
        <v>979</v>
      </c>
      <c r="GOM55" s="284">
        <v>15000000</v>
      </c>
      <c r="GON55" s="276" t="s">
        <v>2836</v>
      </c>
      <c r="GOO55" s="463" t="s">
        <v>974</v>
      </c>
      <c r="GOP55" s="463" t="s">
        <v>975</v>
      </c>
      <c r="GOQ55" s="470" t="s">
        <v>976</v>
      </c>
      <c r="GOR55" s="470" t="s">
        <v>977</v>
      </c>
      <c r="GOS55" s="470" t="s">
        <v>978</v>
      </c>
      <c r="GOT55" s="470" t="s">
        <v>979</v>
      </c>
      <c r="GOU55" s="284">
        <v>15000000</v>
      </c>
      <c r="GOV55" s="276" t="s">
        <v>2836</v>
      </c>
      <c r="GOW55" s="463" t="s">
        <v>974</v>
      </c>
      <c r="GOX55" s="463" t="s">
        <v>975</v>
      </c>
      <c r="GOY55" s="470" t="s">
        <v>976</v>
      </c>
      <c r="GOZ55" s="470" t="s">
        <v>977</v>
      </c>
      <c r="GPA55" s="470" t="s">
        <v>978</v>
      </c>
      <c r="GPB55" s="470" t="s">
        <v>979</v>
      </c>
      <c r="GPC55" s="284">
        <v>15000000</v>
      </c>
      <c r="GPD55" s="276" t="s">
        <v>2836</v>
      </c>
      <c r="GPE55" s="463" t="s">
        <v>974</v>
      </c>
      <c r="GPF55" s="463" t="s">
        <v>975</v>
      </c>
      <c r="GPG55" s="470" t="s">
        <v>976</v>
      </c>
      <c r="GPH55" s="470" t="s">
        <v>977</v>
      </c>
      <c r="GPI55" s="470" t="s">
        <v>978</v>
      </c>
      <c r="GPJ55" s="470" t="s">
        <v>979</v>
      </c>
      <c r="GPK55" s="284">
        <v>15000000</v>
      </c>
      <c r="GPL55" s="276" t="s">
        <v>2836</v>
      </c>
      <c r="GPM55" s="463" t="s">
        <v>974</v>
      </c>
      <c r="GPN55" s="463" t="s">
        <v>975</v>
      </c>
      <c r="GPO55" s="470" t="s">
        <v>976</v>
      </c>
      <c r="GPP55" s="470" t="s">
        <v>977</v>
      </c>
      <c r="GPQ55" s="470" t="s">
        <v>978</v>
      </c>
      <c r="GPR55" s="470" t="s">
        <v>979</v>
      </c>
      <c r="GPS55" s="284">
        <v>15000000</v>
      </c>
      <c r="GPT55" s="276" t="s">
        <v>2836</v>
      </c>
      <c r="GPU55" s="463" t="s">
        <v>974</v>
      </c>
      <c r="GPV55" s="463" t="s">
        <v>975</v>
      </c>
      <c r="GPW55" s="470" t="s">
        <v>976</v>
      </c>
      <c r="GPX55" s="470" t="s">
        <v>977</v>
      </c>
      <c r="GPY55" s="470" t="s">
        <v>978</v>
      </c>
      <c r="GPZ55" s="470" t="s">
        <v>979</v>
      </c>
      <c r="GQA55" s="284">
        <v>15000000</v>
      </c>
      <c r="GQB55" s="276" t="s">
        <v>2836</v>
      </c>
      <c r="GQC55" s="463" t="s">
        <v>974</v>
      </c>
      <c r="GQD55" s="463" t="s">
        <v>975</v>
      </c>
      <c r="GQE55" s="470" t="s">
        <v>976</v>
      </c>
      <c r="GQF55" s="470" t="s">
        <v>977</v>
      </c>
      <c r="GQG55" s="470" t="s">
        <v>978</v>
      </c>
      <c r="GQH55" s="470" t="s">
        <v>979</v>
      </c>
      <c r="GQI55" s="284">
        <v>15000000</v>
      </c>
      <c r="GQJ55" s="276" t="s">
        <v>2836</v>
      </c>
      <c r="GQK55" s="463" t="s">
        <v>974</v>
      </c>
      <c r="GQL55" s="463" t="s">
        <v>975</v>
      </c>
      <c r="GQM55" s="470" t="s">
        <v>976</v>
      </c>
      <c r="GQN55" s="470" t="s">
        <v>977</v>
      </c>
      <c r="GQO55" s="470" t="s">
        <v>978</v>
      </c>
      <c r="GQP55" s="470" t="s">
        <v>979</v>
      </c>
      <c r="GQQ55" s="284">
        <v>15000000</v>
      </c>
      <c r="GQR55" s="276" t="s">
        <v>2836</v>
      </c>
      <c r="GQS55" s="463" t="s">
        <v>974</v>
      </c>
      <c r="GQT55" s="463" t="s">
        <v>975</v>
      </c>
      <c r="GQU55" s="470" t="s">
        <v>976</v>
      </c>
      <c r="GQV55" s="470" t="s">
        <v>977</v>
      </c>
      <c r="GQW55" s="470" t="s">
        <v>978</v>
      </c>
      <c r="GQX55" s="470" t="s">
        <v>979</v>
      </c>
      <c r="GQY55" s="284">
        <v>15000000</v>
      </c>
      <c r="GQZ55" s="276" t="s">
        <v>2836</v>
      </c>
      <c r="GRA55" s="463" t="s">
        <v>974</v>
      </c>
      <c r="GRB55" s="463" t="s">
        <v>975</v>
      </c>
      <c r="GRC55" s="470" t="s">
        <v>976</v>
      </c>
      <c r="GRD55" s="470" t="s">
        <v>977</v>
      </c>
      <c r="GRE55" s="470" t="s">
        <v>978</v>
      </c>
      <c r="GRF55" s="470" t="s">
        <v>979</v>
      </c>
      <c r="GRG55" s="284">
        <v>15000000</v>
      </c>
      <c r="GRH55" s="276" t="s">
        <v>2836</v>
      </c>
      <c r="GRI55" s="463" t="s">
        <v>974</v>
      </c>
      <c r="GRJ55" s="463" t="s">
        <v>975</v>
      </c>
      <c r="GRK55" s="470" t="s">
        <v>976</v>
      </c>
      <c r="GRL55" s="470" t="s">
        <v>977</v>
      </c>
      <c r="GRM55" s="470" t="s">
        <v>978</v>
      </c>
      <c r="GRN55" s="470" t="s">
        <v>979</v>
      </c>
      <c r="GRO55" s="284">
        <v>15000000</v>
      </c>
      <c r="GRP55" s="276" t="s">
        <v>2836</v>
      </c>
      <c r="GRQ55" s="463" t="s">
        <v>974</v>
      </c>
      <c r="GRR55" s="463" t="s">
        <v>975</v>
      </c>
      <c r="GRS55" s="470" t="s">
        <v>976</v>
      </c>
      <c r="GRT55" s="470" t="s">
        <v>977</v>
      </c>
      <c r="GRU55" s="470" t="s">
        <v>978</v>
      </c>
      <c r="GRV55" s="470" t="s">
        <v>979</v>
      </c>
      <c r="GRW55" s="284">
        <v>15000000</v>
      </c>
      <c r="GRX55" s="276" t="s">
        <v>2836</v>
      </c>
      <c r="GRY55" s="463" t="s">
        <v>974</v>
      </c>
      <c r="GRZ55" s="463" t="s">
        <v>975</v>
      </c>
      <c r="GSA55" s="470" t="s">
        <v>976</v>
      </c>
      <c r="GSB55" s="470" t="s">
        <v>977</v>
      </c>
      <c r="GSC55" s="470" t="s">
        <v>978</v>
      </c>
      <c r="GSD55" s="470" t="s">
        <v>979</v>
      </c>
      <c r="GSE55" s="284">
        <v>15000000</v>
      </c>
      <c r="GSF55" s="276" t="s">
        <v>2836</v>
      </c>
      <c r="GSG55" s="463" t="s">
        <v>974</v>
      </c>
      <c r="GSH55" s="463" t="s">
        <v>975</v>
      </c>
      <c r="GSI55" s="470" t="s">
        <v>976</v>
      </c>
      <c r="GSJ55" s="470" t="s">
        <v>977</v>
      </c>
      <c r="GSK55" s="470" t="s">
        <v>978</v>
      </c>
      <c r="GSL55" s="470" t="s">
        <v>979</v>
      </c>
      <c r="GSM55" s="284">
        <v>15000000</v>
      </c>
      <c r="GSN55" s="276" t="s">
        <v>2836</v>
      </c>
      <c r="GSO55" s="463" t="s">
        <v>974</v>
      </c>
      <c r="GSP55" s="463" t="s">
        <v>975</v>
      </c>
      <c r="GSQ55" s="470" t="s">
        <v>976</v>
      </c>
      <c r="GSR55" s="470" t="s">
        <v>977</v>
      </c>
      <c r="GSS55" s="470" t="s">
        <v>978</v>
      </c>
      <c r="GST55" s="470" t="s">
        <v>979</v>
      </c>
      <c r="GSU55" s="284">
        <v>15000000</v>
      </c>
      <c r="GSV55" s="276" t="s">
        <v>2836</v>
      </c>
      <c r="GSW55" s="463" t="s">
        <v>974</v>
      </c>
      <c r="GSX55" s="463" t="s">
        <v>975</v>
      </c>
      <c r="GSY55" s="470" t="s">
        <v>976</v>
      </c>
      <c r="GSZ55" s="470" t="s">
        <v>977</v>
      </c>
      <c r="GTA55" s="470" t="s">
        <v>978</v>
      </c>
      <c r="GTB55" s="470" t="s">
        <v>979</v>
      </c>
      <c r="GTC55" s="284">
        <v>15000000</v>
      </c>
      <c r="GTD55" s="276" t="s">
        <v>2836</v>
      </c>
      <c r="GTE55" s="463" t="s">
        <v>974</v>
      </c>
      <c r="GTF55" s="463" t="s">
        <v>975</v>
      </c>
      <c r="GTG55" s="470" t="s">
        <v>976</v>
      </c>
      <c r="GTH55" s="470" t="s">
        <v>977</v>
      </c>
      <c r="GTI55" s="470" t="s">
        <v>978</v>
      </c>
      <c r="GTJ55" s="470" t="s">
        <v>979</v>
      </c>
      <c r="GTK55" s="284">
        <v>15000000</v>
      </c>
      <c r="GTL55" s="276" t="s">
        <v>2836</v>
      </c>
      <c r="GTM55" s="463" t="s">
        <v>974</v>
      </c>
      <c r="GTN55" s="463" t="s">
        <v>975</v>
      </c>
      <c r="GTO55" s="470" t="s">
        <v>976</v>
      </c>
      <c r="GTP55" s="470" t="s">
        <v>977</v>
      </c>
      <c r="GTQ55" s="470" t="s">
        <v>978</v>
      </c>
      <c r="GTR55" s="470" t="s">
        <v>979</v>
      </c>
      <c r="GTS55" s="284">
        <v>15000000</v>
      </c>
      <c r="GTT55" s="276" t="s">
        <v>2836</v>
      </c>
      <c r="GTU55" s="463" t="s">
        <v>974</v>
      </c>
      <c r="GTV55" s="463" t="s">
        <v>975</v>
      </c>
      <c r="GTW55" s="470" t="s">
        <v>976</v>
      </c>
      <c r="GTX55" s="470" t="s">
        <v>977</v>
      </c>
      <c r="GTY55" s="470" t="s">
        <v>978</v>
      </c>
      <c r="GTZ55" s="470" t="s">
        <v>979</v>
      </c>
      <c r="GUA55" s="284">
        <v>15000000</v>
      </c>
      <c r="GUB55" s="276" t="s">
        <v>2836</v>
      </c>
      <c r="GUC55" s="463" t="s">
        <v>974</v>
      </c>
      <c r="GUD55" s="463" t="s">
        <v>975</v>
      </c>
      <c r="GUE55" s="470" t="s">
        <v>976</v>
      </c>
      <c r="GUF55" s="470" t="s">
        <v>977</v>
      </c>
      <c r="GUG55" s="470" t="s">
        <v>978</v>
      </c>
      <c r="GUH55" s="470" t="s">
        <v>979</v>
      </c>
      <c r="GUI55" s="284">
        <v>15000000</v>
      </c>
      <c r="GUJ55" s="276" t="s">
        <v>2836</v>
      </c>
      <c r="GUK55" s="463" t="s">
        <v>974</v>
      </c>
      <c r="GUL55" s="463" t="s">
        <v>975</v>
      </c>
      <c r="GUM55" s="470" t="s">
        <v>976</v>
      </c>
      <c r="GUN55" s="470" t="s">
        <v>977</v>
      </c>
      <c r="GUO55" s="470" t="s">
        <v>978</v>
      </c>
      <c r="GUP55" s="470" t="s">
        <v>979</v>
      </c>
      <c r="GUQ55" s="284">
        <v>15000000</v>
      </c>
      <c r="GUR55" s="276" t="s">
        <v>2836</v>
      </c>
      <c r="GUS55" s="463" t="s">
        <v>974</v>
      </c>
      <c r="GUT55" s="463" t="s">
        <v>975</v>
      </c>
      <c r="GUU55" s="470" t="s">
        <v>976</v>
      </c>
      <c r="GUV55" s="470" t="s">
        <v>977</v>
      </c>
      <c r="GUW55" s="470" t="s">
        <v>978</v>
      </c>
      <c r="GUX55" s="470" t="s">
        <v>979</v>
      </c>
      <c r="GUY55" s="284">
        <v>15000000</v>
      </c>
      <c r="GUZ55" s="276" t="s">
        <v>2836</v>
      </c>
      <c r="GVA55" s="463" t="s">
        <v>974</v>
      </c>
      <c r="GVB55" s="463" t="s">
        <v>975</v>
      </c>
      <c r="GVC55" s="470" t="s">
        <v>976</v>
      </c>
      <c r="GVD55" s="470" t="s">
        <v>977</v>
      </c>
      <c r="GVE55" s="470" t="s">
        <v>978</v>
      </c>
      <c r="GVF55" s="470" t="s">
        <v>979</v>
      </c>
      <c r="GVG55" s="284">
        <v>15000000</v>
      </c>
      <c r="GVH55" s="276" t="s">
        <v>2836</v>
      </c>
      <c r="GVI55" s="463" t="s">
        <v>974</v>
      </c>
      <c r="GVJ55" s="463" t="s">
        <v>975</v>
      </c>
      <c r="GVK55" s="470" t="s">
        <v>976</v>
      </c>
      <c r="GVL55" s="470" t="s">
        <v>977</v>
      </c>
      <c r="GVM55" s="470" t="s">
        <v>978</v>
      </c>
      <c r="GVN55" s="470" t="s">
        <v>979</v>
      </c>
      <c r="GVO55" s="284">
        <v>15000000</v>
      </c>
      <c r="GVP55" s="276" t="s">
        <v>2836</v>
      </c>
      <c r="GVQ55" s="463" t="s">
        <v>974</v>
      </c>
      <c r="GVR55" s="463" t="s">
        <v>975</v>
      </c>
      <c r="GVS55" s="470" t="s">
        <v>976</v>
      </c>
      <c r="GVT55" s="470" t="s">
        <v>977</v>
      </c>
      <c r="GVU55" s="470" t="s">
        <v>978</v>
      </c>
      <c r="GVV55" s="470" t="s">
        <v>979</v>
      </c>
      <c r="GVW55" s="284">
        <v>15000000</v>
      </c>
      <c r="GVX55" s="276" t="s">
        <v>2836</v>
      </c>
      <c r="GVY55" s="463" t="s">
        <v>974</v>
      </c>
      <c r="GVZ55" s="463" t="s">
        <v>975</v>
      </c>
      <c r="GWA55" s="470" t="s">
        <v>976</v>
      </c>
      <c r="GWB55" s="470" t="s">
        <v>977</v>
      </c>
      <c r="GWC55" s="470" t="s">
        <v>978</v>
      </c>
      <c r="GWD55" s="470" t="s">
        <v>979</v>
      </c>
      <c r="GWE55" s="284">
        <v>15000000</v>
      </c>
      <c r="GWF55" s="276" t="s">
        <v>2836</v>
      </c>
      <c r="GWG55" s="463" t="s">
        <v>974</v>
      </c>
      <c r="GWH55" s="463" t="s">
        <v>975</v>
      </c>
      <c r="GWI55" s="470" t="s">
        <v>976</v>
      </c>
      <c r="GWJ55" s="470" t="s">
        <v>977</v>
      </c>
      <c r="GWK55" s="470" t="s">
        <v>978</v>
      </c>
      <c r="GWL55" s="470" t="s">
        <v>979</v>
      </c>
      <c r="GWM55" s="284">
        <v>15000000</v>
      </c>
      <c r="GWN55" s="276" t="s">
        <v>2836</v>
      </c>
      <c r="GWO55" s="463" t="s">
        <v>974</v>
      </c>
      <c r="GWP55" s="463" t="s">
        <v>975</v>
      </c>
      <c r="GWQ55" s="470" t="s">
        <v>976</v>
      </c>
      <c r="GWR55" s="470" t="s">
        <v>977</v>
      </c>
      <c r="GWS55" s="470" t="s">
        <v>978</v>
      </c>
      <c r="GWT55" s="470" t="s">
        <v>979</v>
      </c>
      <c r="GWU55" s="284">
        <v>15000000</v>
      </c>
      <c r="GWV55" s="276" t="s">
        <v>2836</v>
      </c>
      <c r="GWW55" s="463" t="s">
        <v>974</v>
      </c>
      <c r="GWX55" s="463" t="s">
        <v>975</v>
      </c>
      <c r="GWY55" s="470" t="s">
        <v>976</v>
      </c>
      <c r="GWZ55" s="470" t="s">
        <v>977</v>
      </c>
      <c r="GXA55" s="470" t="s">
        <v>978</v>
      </c>
      <c r="GXB55" s="470" t="s">
        <v>979</v>
      </c>
      <c r="GXC55" s="284">
        <v>15000000</v>
      </c>
      <c r="GXD55" s="276" t="s">
        <v>2836</v>
      </c>
      <c r="GXE55" s="463" t="s">
        <v>974</v>
      </c>
      <c r="GXF55" s="463" t="s">
        <v>975</v>
      </c>
      <c r="GXG55" s="470" t="s">
        <v>976</v>
      </c>
      <c r="GXH55" s="470" t="s">
        <v>977</v>
      </c>
      <c r="GXI55" s="470" t="s">
        <v>978</v>
      </c>
      <c r="GXJ55" s="470" t="s">
        <v>979</v>
      </c>
      <c r="GXK55" s="284">
        <v>15000000</v>
      </c>
      <c r="GXL55" s="276" t="s">
        <v>2836</v>
      </c>
      <c r="GXM55" s="463" t="s">
        <v>974</v>
      </c>
      <c r="GXN55" s="463" t="s">
        <v>975</v>
      </c>
      <c r="GXO55" s="470" t="s">
        <v>976</v>
      </c>
      <c r="GXP55" s="470" t="s">
        <v>977</v>
      </c>
      <c r="GXQ55" s="470" t="s">
        <v>978</v>
      </c>
      <c r="GXR55" s="470" t="s">
        <v>979</v>
      </c>
      <c r="GXS55" s="284">
        <v>15000000</v>
      </c>
      <c r="GXT55" s="276" t="s">
        <v>2836</v>
      </c>
      <c r="GXU55" s="463" t="s">
        <v>974</v>
      </c>
      <c r="GXV55" s="463" t="s">
        <v>975</v>
      </c>
      <c r="GXW55" s="470" t="s">
        <v>976</v>
      </c>
      <c r="GXX55" s="470" t="s">
        <v>977</v>
      </c>
      <c r="GXY55" s="470" t="s">
        <v>978</v>
      </c>
      <c r="GXZ55" s="470" t="s">
        <v>979</v>
      </c>
      <c r="GYA55" s="284">
        <v>15000000</v>
      </c>
      <c r="GYB55" s="276" t="s">
        <v>2836</v>
      </c>
      <c r="GYC55" s="463" t="s">
        <v>974</v>
      </c>
      <c r="GYD55" s="463" t="s">
        <v>975</v>
      </c>
      <c r="GYE55" s="470" t="s">
        <v>976</v>
      </c>
      <c r="GYF55" s="470" t="s">
        <v>977</v>
      </c>
      <c r="GYG55" s="470" t="s">
        <v>978</v>
      </c>
      <c r="GYH55" s="470" t="s">
        <v>979</v>
      </c>
      <c r="GYI55" s="284">
        <v>15000000</v>
      </c>
      <c r="GYJ55" s="276" t="s">
        <v>2836</v>
      </c>
      <c r="GYK55" s="463" t="s">
        <v>974</v>
      </c>
      <c r="GYL55" s="463" t="s">
        <v>975</v>
      </c>
      <c r="GYM55" s="470" t="s">
        <v>976</v>
      </c>
      <c r="GYN55" s="470" t="s">
        <v>977</v>
      </c>
      <c r="GYO55" s="470" t="s">
        <v>978</v>
      </c>
      <c r="GYP55" s="470" t="s">
        <v>979</v>
      </c>
      <c r="GYQ55" s="284">
        <v>15000000</v>
      </c>
      <c r="GYR55" s="276" t="s">
        <v>2836</v>
      </c>
      <c r="GYS55" s="463" t="s">
        <v>974</v>
      </c>
      <c r="GYT55" s="463" t="s">
        <v>975</v>
      </c>
      <c r="GYU55" s="470" t="s">
        <v>976</v>
      </c>
      <c r="GYV55" s="470" t="s">
        <v>977</v>
      </c>
      <c r="GYW55" s="470" t="s">
        <v>978</v>
      </c>
      <c r="GYX55" s="470" t="s">
        <v>979</v>
      </c>
      <c r="GYY55" s="284">
        <v>15000000</v>
      </c>
      <c r="GYZ55" s="276" t="s">
        <v>2836</v>
      </c>
      <c r="GZA55" s="463" t="s">
        <v>974</v>
      </c>
      <c r="GZB55" s="463" t="s">
        <v>975</v>
      </c>
      <c r="GZC55" s="470" t="s">
        <v>976</v>
      </c>
      <c r="GZD55" s="470" t="s">
        <v>977</v>
      </c>
      <c r="GZE55" s="470" t="s">
        <v>978</v>
      </c>
      <c r="GZF55" s="470" t="s">
        <v>979</v>
      </c>
      <c r="GZG55" s="284">
        <v>15000000</v>
      </c>
      <c r="GZH55" s="276" t="s">
        <v>2836</v>
      </c>
      <c r="GZI55" s="463" t="s">
        <v>974</v>
      </c>
      <c r="GZJ55" s="463" t="s">
        <v>975</v>
      </c>
      <c r="GZK55" s="470" t="s">
        <v>976</v>
      </c>
      <c r="GZL55" s="470" t="s">
        <v>977</v>
      </c>
      <c r="GZM55" s="470" t="s">
        <v>978</v>
      </c>
      <c r="GZN55" s="470" t="s">
        <v>979</v>
      </c>
      <c r="GZO55" s="284">
        <v>15000000</v>
      </c>
      <c r="GZP55" s="276" t="s">
        <v>2836</v>
      </c>
      <c r="GZQ55" s="463" t="s">
        <v>974</v>
      </c>
      <c r="GZR55" s="463" t="s">
        <v>975</v>
      </c>
      <c r="GZS55" s="470" t="s">
        <v>976</v>
      </c>
      <c r="GZT55" s="470" t="s">
        <v>977</v>
      </c>
      <c r="GZU55" s="470" t="s">
        <v>978</v>
      </c>
      <c r="GZV55" s="470" t="s">
        <v>979</v>
      </c>
      <c r="GZW55" s="284">
        <v>15000000</v>
      </c>
      <c r="GZX55" s="276" t="s">
        <v>2836</v>
      </c>
      <c r="GZY55" s="463" t="s">
        <v>974</v>
      </c>
      <c r="GZZ55" s="463" t="s">
        <v>975</v>
      </c>
      <c r="HAA55" s="470" t="s">
        <v>976</v>
      </c>
      <c r="HAB55" s="470" t="s">
        <v>977</v>
      </c>
      <c r="HAC55" s="470" t="s">
        <v>978</v>
      </c>
      <c r="HAD55" s="470" t="s">
        <v>979</v>
      </c>
      <c r="HAE55" s="284">
        <v>15000000</v>
      </c>
      <c r="HAF55" s="276" t="s">
        <v>2836</v>
      </c>
      <c r="HAG55" s="463" t="s">
        <v>974</v>
      </c>
      <c r="HAH55" s="463" t="s">
        <v>975</v>
      </c>
      <c r="HAI55" s="470" t="s">
        <v>976</v>
      </c>
      <c r="HAJ55" s="470" t="s">
        <v>977</v>
      </c>
      <c r="HAK55" s="470" t="s">
        <v>978</v>
      </c>
      <c r="HAL55" s="470" t="s">
        <v>979</v>
      </c>
      <c r="HAM55" s="284">
        <v>15000000</v>
      </c>
      <c r="HAN55" s="276" t="s">
        <v>2836</v>
      </c>
      <c r="HAO55" s="463" t="s">
        <v>974</v>
      </c>
      <c r="HAP55" s="463" t="s">
        <v>975</v>
      </c>
      <c r="HAQ55" s="470" t="s">
        <v>976</v>
      </c>
      <c r="HAR55" s="470" t="s">
        <v>977</v>
      </c>
      <c r="HAS55" s="470" t="s">
        <v>978</v>
      </c>
      <c r="HAT55" s="470" t="s">
        <v>979</v>
      </c>
      <c r="HAU55" s="284">
        <v>15000000</v>
      </c>
      <c r="HAV55" s="276" t="s">
        <v>2836</v>
      </c>
      <c r="HAW55" s="463" t="s">
        <v>974</v>
      </c>
      <c r="HAX55" s="463" t="s">
        <v>975</v>
      </c>
      <c r="HAY55" s="470" t="s">
        <v>976</v>
      </c>
      <c r="HAZ55" s="470" t="s">
        <v>977</v>
      </c>
      <c r="HBA55" s="470" t="s">
        <v>978</v>
      </c>
      <c r="HBB55" s="470" t="s">
        <v>979</v>
      </c>
      <c r="HBC55" s="284">
        <v>15000000</v>
      </c>
      <c r="HBD55" s="276" t="s">
        <v>2836</v>
      </c>
      <c r="HBE55" s="463" t="s">
        <v>974</v>
      </c>
      <c r="HBF55" s="463" t="s">
        <v>975</v>
      </c>
      <c r="HBG55" s="470" t="s">
        <v>976</v>
      </c>
      <c r="HBH55" s="470" t="s">
        <v>977</v>
      </c>
      <c r="HBI55" s="470" t="s">
        <v>978</v>
      </c>
      <c r="HBJ55" s="470" t="s">
        <v>979</v>
      </c>
      <c r="HBK55" s="284">
        <v>15000000</v>
      </c>
      <c r="HBL55" s="276" t="s">
        <v>2836</v>
      </c>
      <c r="HBM55" s="463" t="s">
        <v>974</v>
      </c>
      <c r="HBN55" s="463" t="s">
        <v>975</v>
      </c>
      <c r="HBO55" s="470" t="s">
        <v>976</v>
      </c>
      <c r="HBP55" s="470" t="s">
        <v>977</v>
      </c>
      <c r="HBQ55" s="470" t="s">
        <v>978</v>
      </c>
      <c r="HBR55" s="470" t="s">
        <v>979</v>
      </c>
      <c r="HBS55" s="284">
        <v>15000000</v>
      </c>
      <c r="HBT55" s="276" t="s">
        <v>2836</v>
      </c>
      <c r="HBU55" s="463" t="s">
        <v>974</v>
      </c>
      <c r="HBV55" s="463" t="s">
        <v>975</v>
      </c>
      <c r="HBW55" s="470" t="s">
        <v>976</v>
      </c>
      <c r="HBX55" s="470" t="s">
        <v>977</v>
      </c>
      <c r="HBY55" s="470" t="s">
        <v>978</v>
      </c>
      <c r="HBZ55" s="470" t="s">
        <v>979</v>
      </c>
      <c r="HCA55" s="284">
        <v>15000000</v>
      </c>
      <c r="HCB55" s="276" t="s">
        <v>2836</v>
      </c>
      <c r="HCC55" s="463" t="s">
        <v>974</v>
      </c>
      <c r="HCD55" s="463" t="s">
        <v>975</v>
      </c>
      <c r="HCE55" s="470" t="s">
        <v>976</v>
      </c>
      <c r="HCF55" s="470" t="s">
        <v>977</v>
      </c>
      <c r="HCG55" s="470" t="s">
        <v>978</v>
      </c>
      <c r="HCH55" s="470" t="s">
        <v>979</v>
      </c>
      <c r="HCI55" s="284">
        <v>15000000</v>
      </c>
      <c r="HCJ55" s="276" t="s">
        <v>2836</v>
      </c>
      <c r="HCK55" s="463" t="s">
        <v>974</v>
      </c>
      <c r="HCL55" s="463" t="s">
        <v>975</v>
      </c>
      <c r="HCM55" s="470" t="s">
        <v>976</v>
      </c>
      <c r="HCN55" s="470" t="s">
        <v>977</v>
      </c>
      <c r="HCO55" s="470" t="s">
        <v>978</v>
      </c>
      <c r="HCP55" s="470" t="s">
        <v>979</v>
      </c>
      <c r="HCQ55" s="284">
        <v>15000000</v>
      </c>
      <c r="HCR55" s="276" t="s">
        <v>2836</v>
      </c>
      <c r="HCS55" s="463" t="s">
        <v>974</v>
      </c>
      <c r="HCT55" s="463" t="s">
        <v>975</v>
      </c>
      <c r="HCU55" s="470" t="s">
        <v>976</v>
      </c>
      <c r="HCV55" s="470" t="s">
        <v>977</v>
      </c>
      <c r="HCW55" s="470" t="s">
        <v>978</v>
      </c>
      <c r="HCX55" s="470" t="s">
        <v>979</v>
      </c>
      <c r="HCY55" s="284">
        <v>15000000</v>
      </c>
      <c r="HCZ55" s="276" t="s">
        <v>2836</v>
      </c>
      <c r="HDA55" s="463" t="s">
        <v>974</v>
      </c>
      <c r="HDB55" s="463" t="s">
        <v>975</v>
      </c>
      <c r="HDC55" s="470" t="s">
        <v>976</v>
      </c>
      <c r="HDD55" s="470" t="s">
        <v>977</v>
      </c>
      <c r="HDE55" s="470" t="s">
        <v>978</v>
      </c>
      <c r="HDF55" s="470" t="s">
        <v>979</v>
      </c>
      <c r="HDG55" s="284">
        <v>15000000</v>
      </c>
      <c r="HDH55" s="276" t="s">
        <v>2836</v>
      </c>
      <c r="HDI55" s="463" t="s">
        <v>974</v>
      </c>
      <c r="HDJ55" s="463" t="s">
        <v>975</v>
      </c>
      <c r="HDK55" s="470" t="s">
        <v>976</v>
      </c>
      <c r="HDL55" s="470" t="s">
        <v>977</v>
      </c>
      <c r="HDM55" s="470" t="s">
        <v>978</v>
      </c>
      <c r="HDN55" s="470" t="s">
        <v>979</v>
      </c>
      <c r="HDO55" s="284">
        <v>15000000</v>
      </c>
      <c r="HDP55" s="276" t="s">
        <v>2836</v>
      </c>
      <c r="HDQ55" s="463" t="s">
        <v>974</v>
      </c>
      <c r="HDR55" s="463" t="s">
        <v>975</v>
      </c>
      <c r="HDS55" s="470" t="s">
        <v>976</v>
      </c>
      <c r="HDT55" s="470" t="s">
        <v>977</v>
      </c>
      <c r="HDU55" s="470" t="s">
        <v>978</v>
      </c>
      <c r="HDV55" s="470" t="s">
        <v>979</v>
      </c>
      <c r="HDW55" s="284">
        <v>15000000</v>
      </c>
      <c r="HDX55" s="276" t="s">
        <v>2836</v>
      </c>
      <c r="HDY55" s="463" t="s">
        <v>974</v>
      </c>
      <c r="HDZ55" s="463" t="s">
        <v>975</v>
      </c>
      <c r="HEA55" s="470" t="s">
        <v>976</v>
      </c>
      <c r="HEB55" s="470" t="s">
        <v>977</v>
      </c>
      <c r="HEC55" s="470" t="s">
        <v>978</v>
      </c>
      <c r="HED55" s="470" t="s">
        <v>979</v>
      </c>
      <c r="HEE55" s="284">
        <v>15000000</v>
      </c>
      <c r="HEF55" s="276" t="s">
        <v>2836</v>
      </c>
      <c r="HEG55" s="463" t="s">
        <v>974</v>
      </c>
      <c r="HEH55" s="463" t="s">
        <v>975</v>
      </c>
      <c r="HEI55" s="470" t="s">
        <v>976</v>
      </c>
      <c r="HEJ55" s="470" t="s">
        <v>977</v>
      </c>
      <c r="HEK55" s="470" t="s">
        <v>978</v>
      </c>
      <c r="HEL55" s="470" t="s">
        <v>979</v>
      </c>
      <c r="HEM55" s="284">
        <v>15000000</v>
      </c>
      <c r="HEN55" s="276" t="s">
        <v>2836</v>
      </c>
      <c r="HEO55" s="463" t="s">
        <v>974</v>
      </c>
      <c r="HEP55" s="463" t="s">
        <v>975</v>
      </c>
      <c r="HEQ55" s="470" t="s">
        <v>976</v>
      </c>
      <c r="HER55" s="470" t="s">
        <v>977</v>
      </c>
      <c r="HES55" s="470" t="s">
        <v>978</v>
      </c>
      <c r="HET55" s="470" t="s">
        <v>979</v>
      </c>
      <c r="HEU55" s="284">
        <v>15000000</v>
      </c>
      <c r="HEV55" s="276" t="s">
        <v>2836</v>
      </c>
      <c r="HEW55" s="463" t="s">
        <v>974</v>
      </c>
      <c r="HEX55" s="463" t="s">
        <v>975</v>
      </c>
      <c r="HEY55" s="470" t="s">
        <v>976</v>
      </c>
      <c r="HEZ55" s="470" t="s">
        <v>977</v>
      </c>
      <c r="HFA55" s="470" t="s">
        <v>978</v>
      </c>
      <c r="HFB55" s="470" t="s">
        <v>979</v>
      </c>
      <c r="HFC55" s="284">
        <v>15000000</v>
      </c>
      <c r="HFD55" s="276" t="s">
        <v>2836</v>
      </c>
      <c r="HFE55" s="463" t="s">
        <v>974</v>
      </c>
      <c r="HFF55" s="463" t="s">
        <v>975</v>
      </c>
      <c r="HFG55" s="470" t="s">
        <v>976</v>
      </c>
      <c r="HFH55" s="470" t="s">
        <v>977</v>
      </c>
      <c r="HFI55" s="470" t="s">
        <v>978</v>
      </c>
      <c r="HFJ55" s="470" t="s">
        <v>979</v>
      </c>
      <c r="HFK55" s="284">
        <v>15000000</v>
      </c>
      <c r="HFL55" s="276" t="s">
        <v>2836</v>
      </c>
      <c r="HFM55" s="463" t="s">
        <v>974</v>
      </c>
      <c r="HFN55" s="463" t="s">
        <v>975</v>
      </c>
      <c r="HFO55" s="470" t="s">
        <v>976</v>
      </c>
      <c r="HFP55" s="470" t="s">
        <v>977</v>
      </c>
      <c r="HFQ55" s="470" t="s">
        <v>978</v>
      </c>
      <c r="HFR55" s="470" t="s">
        <v>979</v>
      </c>
      <c r="HFS55" s="284">
        <v>15000000</v>
      </c>
      <c r="HFT55" s="276" t="s">
        <v>2836</v>
      </c>
      <c r="HFU55" s="463" t="s">
        <v>974</v>
      </c>
      <c r="HFV55" s="463" t="s">
        <v>975</v>
      </c>
      <c r="HFW55" s="470" t="s">
        <v>976</v>
      </c>
      <c r="HFX55" s="470" t="s">
        <v>977</v>
      </c>
      <c r="HFY55" s="470" t="s">
        <v>978</v>
      </c>
      <c r="HFZ55" s="470" t="s">
        <v>979</v>
      </c>
      <c r="HGA55" s="284">
        <v>15000000</v>
      </c>
      <c r="HGB55" s="276" t="s">
        <v>2836</v>
      </c>
      <c r="HGC55" s="463" t="s">
        <v>974</v>
      </c>
      <c r="HGD55" s="463" t="s">
        <v>975</v>
      </c>
      <c r="HGE55" s="470" t="s">
        <v>976</v>
      </c>
      <c r="HGF55" s="470" t="s">
        <v>977</v>
      </c>
      <c r="HGG55" s="470" t="s">
        <v>978</v>
      </c>
      <c r="HGH55" s="470" t="s">
        <v>979</v>
      </c>
      <c r="HGI55" s="284">
        <v>15000000</v>
      </c>
      <c r="HGJ55" s="276" t="s">
        <v>2836</v>
      </c>
      <c r="HGK55" s="463" t="s">
        <v>974</v>
      </c>
      <c r="HGL55" s="463" t="s">
        <v>975</v>
      </c>
      <c r="HGM55" s="470" t="s">
        <v>976</v>
      </c>
      <c r="HGN55" s="470" t="s">
        <v>977</v>
      </c>
      <c r="HGO55" s="470" t="s">
        <v>978</v>
      </c>
      <c r="HGP55" s="470" t="s">
        <v>979</v>
      </c>
      <c r="HGQ55" s="284">
        <v>15000000</v>
      </c>
      <c r="HGR55" s="276" t="s">
        <v>2836</v>
      </c>
      <c r="HGS55" s="463" t="s">
        <v>974</v>
      </c>
      <c r="HGT55" s="463" t="s">
        <v>975</v>
      </c>
      <c r="HGU55" s="470" t="s">
        <v>976</v>
      </c>
      <c r="HGV55" s="470" t="s">
        <v>977</v>
      </c>
      <c r="HGW55" s="470" t="s">
        <v>978</v>
      </c>
      <c r="HGX55" s="470" t="s">
        <v>979</v>
      </c>
      <c r="HGY55" s="284">
        <v>15000000</v>
      </c>
      <c r="HGZ55" s="276" t="s">
        <v>2836</v>
      </c>
      <c r="HHA55" s="463" t="s">
        <v>974</v>
      </c>
      <c r="HHB55" s="463" t="s">
        <v>975</v>
      </c>
      <c r="HHC55" s="470" t="s">
        <v>976</v>
      </c>
      <c r="HHD55" s="470" t="s">
        <v>977</v>
      </c>
      <c r="HHE55" s="470" t="s">
        <v>978</v>
      </c>
      <c r="HHF55" s="470" t="s">
        <v>979</v>
      </c>
      <c r="HHG55" s="284">
        <v>15000000</v>
      </c>
      <c r="HHH55" s="276" t="s">
        <v>2836</v>
      </c>
      <c r="HHI55" s="463" t="s">
        <v>974</v>
      </c>
      <c r="HHJ55" s="463" t="s">
        <v>975</v>
      </c>
      <c r="HHK55" s="470" t="s">
        <v>976</v>
      </c>
      <c r="HHL55" s="470" t="s">
        <v>977</v>
      </c>
      <c r="HHM55" s="470" t="s">
        <v>978</v>
      </c>
      <c r="HHN55" s="470" t="s">
        <v>979</v>
      </c>
      <c r="HHO55" s="284">
        <v>15000000</v>
      </c>
      <c r="HHP55" s="276" t="s">
        <v>2836</v>
      </c>
      <c r="HHQ55" s="463" t="s">
        <v>974</v>
      </c>
      <c r="HHR55" s="463" t="s">
        <v>975</v>
      </c>
      <c r="HHS55" s="470" t="s">
        <v>976</v>
      </c>
      <c r="HHT55" s="470" t="s">
        <v>977</v>
      </c>
      <c r="HHU55" s="470" t="s">
        <v>978</v>
      </c>
      <c r="HHV55" s="470" t="s">
        <v>979</v>
      </c>
      <c r="HHW55" s="284">
        <v>15000000</v>
      </c>
      <c r="HHX55" s="276" t="s">
        <v>2836</v>
      </c>
      <c r="HHY55" s="463" t="s">
        <v>974</v>
      </c>
      <c r="HHZ55" s="463" t="s">
        <v>975</v>
      </c>
      <c r="HIA55" s="470" t="s">
        <v>976</v>
      </c>
      <c r="HIB55" s="470" t="s">
        <v>977</v>
      </c>
      <c r="HIC55" s="470" t="s">
        <v>978</v>
      </c>
      <c r="HID55" s="470" t="s">
        <v>979</v>
      </c>
      <c r="HIE55" s="284">
        <v>15000000</v>
      </c>
      <c r="HIF55" s="276" t="s">
        <v>2836</v>
      </c>
      <c r="HIG55" s="463" t="s">
        <v>974</v>
      </c>
      <c r="HIH55" s="463" t="s">
        <v>975</v>
      </c>
      <c r="HII55" s="470" t="s">
        <v>976</v>
      </c>
      <c r="HIJ55" s="470" t="s">
        <v>977</v>
      </c>
      <c r="HIK55" s="470" t="s">
        <v>978</v>
      </c>
      <c r="HIL55" s="470" t="s">
        <v>979</v>
      </c>
      <c r="HIM55" s="284">
        <v>15000000</v>
      </c>
      <c r="HIN55" s="276" t="s">
        <v>2836</v>
      </c>
      <c r="HIO55" s="463" t="s">
        <v>974</v>
      </c>
      <c r="HIP55" s="463" t="s">
        <v>975</v>
      </c>
      <c r="HIQ55" s="470" t="s">
        <v>976</v>
      </c>
      <c r="HIR55" s="470" t="s">
        <v>977</v>
      </c>
      <c r="HIS55" s="470" t="s">
        <v>978</v>
      </c>
      <c r="HIT55" s="470" t="s">
        <v>979</v>
      </c>
      <c r="HIU55" s="284">
        <v>15000000</v>
      </c>
      <c r="HIV55" s="276" t="s">
        <v>2836</v>
      </c>
      <c r="HIW55" s="463" t="s">
        <v>974</v>
      </c>
      <c r="HIX55" s="463" t="s">
        <v>975</v>
      </c>
      <c r="HIY55" s="470" t="s">
        <v>976</v>
      </c>
      <c r="HIZ55" s="470" t="s">
        <v>977</v>
      </c>
      <c r="HJA55" s="470" t="s">
        <v>978</v>
      </c>
      <c r="HJB55" s="470" t="s">
        <v>979</v>
      </c>
      <c r="HJC55" s="284">
        <v>15000000</v>
      </c>
      <c r="HJD55" s="276" t="s">
        <v>2836</v>
      </c>
      <c r="HJE55" s="463" t="s">
        <v>974</v>
      </c>
      <c r="HJF55" s="463" t="s">
        <v>975</v>
      </c>
      <c r="HJG55" s="470" t="s">
        <v>976</v>
      </c>
      <c r="HJH55" s="470" t="s">
        <v>977</v>
      </c>
      <c r="HJI55" s="470" t="s">
        <v>978</v>
      </c>
      <c r="HJJ55" s="470" t="s">
        <v>979</v>
      </c>
      <c r="HJK55" s="284">
        <v>15000000</v>
      </c>
      <c r="HJL55" s="276" t="s">
        <v>2836</v>
      </c>
      <c r="HJM55" s="463" t="s">
        <v>974</v>
      </c>
      <c r="HJN55" s="463" t="s">
        <v>975</v>
      </c>
      <c r="HJO55" s="470" t="s">
        <v>976</v>
      </c>
      <c r="HJP55" s="470" t="s">
        <v>977</v>
      </c>
      <c r="HJQ55" s="470" t="s">
        <v>978</v>
      </c>
      <c r="HJR55" s="470" t="s">
        <v>979</v>
      </c>
      <c r="HJS55" s="284">
        <v>15000000</v>
      </c>
      <c r="HJT55" s="276" t="s">
        <v>2836</v>
      </c>
      <c r="HJU55" s="463" t="s">
        <v>974</v>
      </c>
      <c r="HJV55" s="463" t="s">
        <v>975</v>
      </c>
      <c r="HJW55" s="470" t="s">
        <v>976</v>
      </c>
      <c r="HJX55" s="470" t="s">
        <v>977</v>
      </c>
      <c r="HJY55" s="470" t="s">
        <v>978</v>
      </c>
      <c r="HJZ55" s="470" t="s">
        <v>979</v>
      </c>
      <c r="HKA55" s="284">
        <v>15000000</v>
      </c>
      <c r="HKB55" s="276" t="s">
        <v>2836</v>
      </c>
      <c r="HKC55" s="463" t="s">
        <v>974</v>
      </c>
      <c r="HKD55" s="463" t="s">
        <v>975</v>
      </c>
      <c r="HKE55" s="470" t="s">
        <v>976</v>
      </c>
      <c r="HKF55" s="470" t="s">
        <v>977</v>
      </c>
      <c r="HKG55" s="470" t="s">
        <v>978</v>
      </c>
      <c r="HKH55" s="470" t="s">
        <v>979</v>
      </c>
      <c r="HKI55" s="284">
        <v>15000000</v>
      </c>
      <c r="HKJ55" s="276" t="s">
        <v>2836</v>
      </c>
      <c r="HKK55" s="463" t="s">
        <v>974</v>
      </c>
      <c r="HKL55" s="463" t="s">
        <v>975</v>
      </c>
      <c r="HKM55" s="470" t="s">
        <v>976</v>
      </c>
      <c r="HKN55" s="470" t="s">
        <v>977</v>
      </c>
      <c r="HKO55" s="470" t="s">
        <v>978</v>
      </c>
      <c r="HKP55" s="470" t="s">
        <v>979</v>
      </c>
      <c r="HKQ55" s="284">
        <v>15000000</v>
      </c>
      <c r="HKR55" s="276" t="s">
        <v>2836</v>
      </c>
      <c r="HKS55" s="463" t="s">
        <v>974</v>
      </c>
      <c r="HKT55" s="463" t="s">
        <v>975</v>
      </c>
      <c r="HKU55" s="470" t="s">
        <v>976</v>
      </c>
      <c r="HKV55" s="470" t="s">
        <v>977</v>
      </c>
      <c r="HKW55" s="470" t="s">
        <v>978</v>
      </c>
      <c r="HKX55" s="470" t="s">
        <v>979</v>
      </c>
      <c r="HKY55" s="284">
        <v>15000000</v>
      </c>
      <c r="HKZ55" s="276" t="s">
        <v>2836</v>
      </c>
      <c r="HLA55" s="463" t="s">
        <v>974</v>
      </c>
      <c r="HLB55" s="463" t="s">
        <v>975</v>
      </c>
      <c r="HLC55" s="470" t="s">
        <v>976</v>
      </c>
      <c r="HLD55" s="470" t="s">
        <v>977</v>
      </c>
      <c r="HLE55" s="470" t="s">
        <v>978</v>
      </c>
      <c r="HLF55" s="470" t="s">
        <v>979</v>
      </c>
      <c r="HLG55" s="284">
        <v>15000000</v>
      </c>
      <c r="HLH55" s="276" t="s">
        <v>2836</v>
      </c>
      <c r="HLI55" s="463" t="s">
        <v>974</v>
      </c>
      <c r="HLJ55" s="463" t="s">
        <v>975</v>
      </c>
      <c r="HLK55" s="470" t="s">
        <v>976</v>
      </c>
      <c r="HLL55" s="470" t="s">
        <v>977</v>
      </c>
      <c r="HLM55" s="470" t="s">
        <v>978</v>
      </c>
      <c r="HLN55" s="470" t="s">
        <v>979</v>
      </c>
      <c r="HLO55" s="284">
        <v>15000000</v>
      </c>
      <c r="HLP55" s="276" t="s">
        <v>2836</v>
      </c>
      <c r="HLQ55" s="463" t="s">
        <v>974</v>
      </c>
      <c r="HLR55" s="463" t="s">
        <v>975</v>
      </c>
      <c r="HLS55" s="470" t="s">
        <v>976</v>
      </c>
      <c r="HLT55" s="470" t="s">
        <v>977</v>
      </c>
      <c r="HLU55" s="470" t="s">
        <v>978</v>
      </c>
      <c r="HLV55" s="470" t="s">
        <v>979</v>
      </c>
      <c r="HLW55" s="284">
        <v>15000000</v>
      </c>
      <c r="HLX55" s="276" t="s">
        <v>2836</v>
      </c>
      <c r="HLY55" s="463" t="s">
        <v>974</v>
      </c>
      <c r="HLZ55" s="463" t="s">
        <v>975</v>
      </c>
      <c r="HMA55" s="470" t="s">
        <v>976</v>
      </c>
      <c r="HMB55" s="470" t="s">
        <v>977</v>
      </c>
      <c r="HMC55" s="470" t="s">
        <v>978</v>
      </c>
      <c r="HMD55" s="470" t="s">
        <v>979</v>
      </c>
      <c r="HME55" s="284">
        <v>15000000</v>
      </c>
      <c r="HMF55" s="276" t="s">
        <v>2836</v>
      </c>
      <c r="HMG55" s="463" t="s">
        <v>974</v>
      </c>
      <c r="HMH55" s="463" t="s">
        <v>975</v>
      </c>
      <c r="HMI55" s="470" t="s">
        <v>976</v>
      </c>
      <c r="HMJ55" s="470" t="s">
        <v>977</v>
      </c>
      <c r="HMK55" s="470" t="s">
        <v>978</v>
      </c>
      <c r="HML55" s="470" t="s">
        <v>979</v>
      </c>
      <c r="HMM55" s="284">
        <v>15000000</v>
      </c>
      <c r="HMN55" s="276" t="s">
        <v>2836</v>
      </c>
      <c r="HMO55" s="463" t="s">
        <v>974</v>
      </c>
      <c r="HMP55" s="463" t="s">
        <v>975</v>
      </c>
      <c r="HMQ55" s="470" t="s">
        <v>976</v>
      </c>
      <c r="HMR55" s="470" t="s">
        <v>977</v>
      </c>
      <c r="HMS55" s="470" t="s">
        <v>978</v>
      </c>
      <c r="HMT55" s="470" t="s">
        <v>979</v>
      </c>
      <c r="HMU55" s="284">
        <v>15000000</v>
      </c>
      <c r="HMV55" s="276" t="s">
        <v>2836</v>
      </c>
      <c r="HMW55" s="463" t="s">
        <v>974</v>
      </c>
      <c r="HMX55" s="463" t="s">
        <v>975</v>
      </c>
      <c r="HMY55" s="470" t="s">
        <v>976</v>
      </c>
      <c r="HMZ55" s="470" t="s">
        <v>977</v>
      </c>
      <c r="HNA55" s="470" t="s">
        <v>978</v>
      </c>
      <c r="HNB55" s="470" t="s">
        <v>979</v>
      </c>
      <c r="HNC55" s="284">
        <v>15000000</v>
      </c>
      <c r="HND55" s="276" t="s">
        <v>2836</v>
      </c>
      <c r="HNE55" s="463" t="s">
        <v>974</v>
      </c>
      <c r="HNF55" s="463" t="s">
        <v>975</v>
      </c>
      <c r="HNG55" s="470" t="s">
        <v>976</v>
      </c>
      <c r="HNH55" s="470" t="s">
        <v>977</v>
      </c>
      <c r="HNI55" s="470" t="s">
        <v>978</v>
      </c>
      <c r="HNJ55" s="470" t="s">
        <v>979</v>
      </c>
      <c r="HNK55" s="284">
        <v>15000000</v>
      </c>
      <c r="HNL55" s="276" t="s">
        <v>2836</v>
      </c>
      <c r="HNM55" s="463" t="s">
        <v>974</v>
      </c>
      <c r="HNN55" s="463" t="s">
        <v>975</v>
      </c>
      <c r="HNO55" s="470" t="s">
        <v>976</v>
      </c>
      <c r="HNP55" s="470" t="s">
        <v>977</v>
      </c>
      <c r="HNQ55" s="470" t="s">
        <v>978</v>
      </c>
      <c r="HNR55" s="470" t="s">
        <v>979</v>
      </c>
      <c r="HNS55" s="284">
        <v>15000000</v>
      </c>
      <c r="HNT55" s="276" t="s">
        <v>2836</v>
      </c>
      <c r="HNU55" s="463" t="s">
        <v>974</v>
      </c>
      <c r="HNV55" s="463" t="s">
        <v>975</v>
      </c>
      <c r="HNW55" s="470" t="s">
        <v>976</v>
      </c>
      <c r="HNX55" s="470" t="s">
        <v>977</v>
      </c>
      <c r="HNY55" s="470" t="s">
        <v>978</v>
      </c>
      <c r="HNZ55" s="470" t="s">
        <v>979</v>
      </c>
      <c r="HOA55" s="284">
        <v>15000000</v>
      </c>
      <c r="HOB55" s="276" t="s">
        <v>2836</v>
      </c>
      <c r="HOC55" s="463" t="s">
        <v>974</v>
      </c>
      <c r="HOD55" s="463" t="s">
        <v>975</v>
      </c>
      <c r="HOE55" s="470" t="s">
        <v>976</v>
      </c>
      <c r="HOF55" s="470" t="s">
        <v>977</v>
      </c>
      <c r="HOG55" s="470" t="s">
        <v>978</v>
      </c>
      <c r="HOH55" s="470" t="s">
        <v>979</v>
      </c>
      <c r="HOI55" s="284">
        <v>15000000</v>
      </c>
      <c r="HOJ55" s="276" t="s">
        <v>2836</v>
      </c>
      <c r="HOK55" s="463" t="s">
        <v>974</v>
      </c>
      <c r="HOL55" s="463" t="s">
        <v>975</v>
      </c>
      <c r="HOM55" s="470" t="s">
        <v>976</v>
      </c>
      <c r="HON55" s="470" t="s">
        <v>977</v>
      </c>
      <c r="HOO55" s="470" t="s">
        <v>978</v>
      </c>
      <c r="HOP55" s="470" t="s">
        <v>979</v>
      </c>
      <c r="HOQ55" s="284">
        <v>15000000</v>
      </c>
      <c r="HOR55" s="276" t="s">
        <v>2836</v>
      </c>
      <c r="HOS55" s="463" t="s">
        <v>974</v>
      </c>
      <c r="HOT55" s="463" t="s">
        <v>975</v>
      </c>
      <c r="HOU55" s="470" t="s">
        <v>976</v>
      </c>
      <c r="HOV55" s="470" t="s">
        <v>977</v>
      </c>
      <c r="HOW55" s="470" t="s">
        <v>978</v>
      </c>
      <c r="HOX55" s="470" t="s">
        <v>979</v>
      </c>
      <c r="HOY55" s="284">
        <v>15000000</v>
      </c>
      <c r="HOZ55" s="276" t="s">
        <v>2836</v>
      </c>
      <c r="HPA55" s="463" t="s">
        <v>974</v>
      </c>
      <c r="HPB55" s="463" t="s">
        <v>975</v>
      </c>
      <c r="HPC55" s="470" t="s">
        <v>976</v>
      </c>
      <c r="HPD55" s="470" t="s">
        <v>977</v>
      </c>
      <c r="HPE55" s="470" t="s">
        <v>978</v>
      </c>
      <c r="HPF55" s="470" t="s">
        <v>979</v>
      </c>
      <c r="HPG55" s="284">
        <v>15000000</v>
      </c>
      <c r="HPH55" s="276" t="s">
        <v>2836</v>
      </c>
      <c r="HPI55" s="463" t="s">
        <v>974</v>
      </c>
      <c r="HPJ55" s="463" t="s">
        <v>975</v>
      </c>
      <c r="HPK55" s="470" t="s">
        <v>976</v>
      </c>
      <c r="HPL55" s="470" t="s">
        <v>977</v>
      </c>
      <c r="HPM55" s="470" t="s">
        <v>978</v>
      </c>
      <c r="HPN55" s="470" t="s">
        <v>979</v>
      </c>
      <c r="HPO55" s="284">
        <v>15000000</v>
      </c>
      <c r="HPP55" s="276" t="s">
        <v>2836</v>
      </c>
      <c r="HPQ55" s="463" t="s">
        <v>974</v>
      </c>
      <c r="HPR55" s="463" t="s">
        <v>975</v>
      </c>
      <c r="HPS55" s="470" t="s">
        <v>976</v>
      </c>
      <c r="HPT55" s="470" t="s">
        <v>977</v>
      </c>
      <c r="HPU55" s="470" t="s">
        <v>978</v>
      </c>
      <c r="HPV55" s="470" t="s">
        <v>979</v>
      </c>
      <c r="HPW55" s="284">
        <v>15000000</v>
      </c>
      <c r="HPX55" s="276" t="s">
        <v>2836</v>
      </c>
      <c r="HPY55" s="463" t="s">
        <v>974</v>
      </c>
      <c r="HPZ55" s="463" t="s">
        <v>975</v>
      </c>
      <c r="HQA55" s="470" t="s">
        <v>976</v>
      </c>
      <c r="HQB55" s="470" t="s">
        <v>977</v>
      </c>
      <c r="HQC55" s="470" t="s">
        <v>978</v>
      </c>
      <c r="HQD55" s="470" t="s">
        <v>979</v>
      </c>
      <c r="HQE55" s="284">
        <v>15000000</v>
      </c>
      <c r="HQF55" s="276" t="s">
        <v>2836</v>
      </c>
      <c r="HQG55" s="463" t="s">
        <v>974</v>
      </c>
      <c r="HQH55" s="463" t="s">
        <v>975</v>
      </c>
      <c r="HQI55" s="470" t="s">
        <v>976</v>
      </c>
      <c r="HQJ55" s="470" t="s">
        <v>977</v>
      </c>
      <c r="HQK55" s="470" t="s">
        <v>978</v>
      </c>
      <c r="HQL55" s="470" t="s">
        <v>979</v>
      </c>
      <c r="HQM55" s="284">
        <v>15000000</v>
      </c>
      <c r="HQN55" s="276" t="s">
        <v>2836</v>
      </c>
      <c r="HQO55" s="463" t="s">
        <v>974</v>
      </c>
      <c r="HQP55" s="463" t="s">
        <v>975</v>
      </c>
      <c r="HQQ55" s="470" t="s">
        <v>976</v>
      </c>
      <c r="HQR55" s="470" t="s">
        <v>977</v>
      </c>
      <c r="HQS55" s="470" t="s">
        <v>978</v>
      </c>
      <c r="HQT55" s="470" t="s">
        <v>979</v>
      </c>
      <c r="HQU55" s="284">
        <v>15000000</v>
      </c>
      <c r="HQV55" s="276" t="s">
        <v>2836</v>
      </c>
      <c r="HQW55" s="463" t="s">
        <v>974</v>
      </c>
      <c r="HQX55" s="463" t="s">
        <v>975</v>
      </c>
      <c r="HQY55" s="470" t="s">
        <v>976</v>
      </c>
      <c r="HQZ55" s="470" t="s">
        <v>977</v>
      </c>
      <c r="HRA55" s="470" t="s">
        <v>978</v>
      </c>
      <c r="HRB55" s="470" t="s">
        <v>979</v>
      </c>
      <c r="HRC55" s="284">
        <v>15000000</v>
      </c>
      <c r="HRD55" s="276" t="s">
        <v>2836</v>
      </c>
      <c r="HRE55" s="463" t="s">
        <v>974</v>
      </c>
      <c r="HRF55" s="463" t="s">
        <v>975</v>
      </c>
      <c r="HRG55" s="470" t="s">
        <v>976</v>
      </c>
      <c r="HRH55" s="470" t="s">
        <v>977</v>
      </c>
      <c r="HRI55" s="470" t="s">
        <v>978</v>
      </c>
      <c r="HRJ55" s="470" t="s">
        <v>979</v>
      </c>
      <c r="HRK55" s="284">
        <v>15000000</v>
      </c>
      <c r="HRL55" s="276" t="s">
        <v>2836</v>
      </c>
      <c r="HRM55" s="463" t="s">
        <v>974</v>
      </c>
      <c r="HRN55" s="463" t="s">
        <v>975</v>
      </c>
      <c r="HRO55" s="470" t="s">
        <v>976</v>
      </c>
      <c r="HRP55" s="470" t="s">
        <v>977</v>
      </c>
      <c r="HRQ55" s="470" t="s">
        <v>978</v>
      </c>
      <c r="HRR55" s="470" t="s">
        <v>979</v>
      </c>
      <c r="HRS55" s="284">
        <v>15000000</v>
      </c>
      <c r="HRT55" s="276" t="s">
        <v>2836</v>
      </c>
      <c r="HRU55" s="463" t="s">
        <v>974</v>
      </c>
      <c r="HRV55" s="463" t="s">
        <v>975</v>
      </c>
      <c r="HRW55" s="470" t="s">
        <v>976</v>
      </c>
      <c r="HRX55" s="470" t="s">
        <v>977</v>
      </c>
      <c r="HRY55" s="470" t="s">
        <v>978</v>
      </c>
      <c r="HRZ55" s="470" t="s">
        <v>979</v>
      </c>
      <c r="HSA55" s="284">
        <v>15000000</v>
      </c>
      <c r="HSB55" s="276" t="s">
        <v>2836</v>
      </c>
      <c r="HSC55" s="463" t="s">
        <v>974</v>
      </c>
      <c r="HSD55" s="463" t="s">
        <v>975</v>
      </c>
      <c r="HSE55" s="470" t="s">
        <v>976</v>
      </c>
      <c r="HSF55" s="470" t="s">
        <v>977</v>
      </c>
      <c r="HSG55" s="470" t="s">
        <v>978</v>
      </c>
      <c r="HSH55" s="470" t="s">
        <v>979</v>
      </c>
      <c r="HSI55" s="284">
        <v>15000000</v>
      </c>
      <c r="HSJ55" s="276" t="s">
        <v>2836</v>
      </c>
      <c r="HSK55" s="463" t="s">
        <v>974</v>
      </c>
      <c r="HSL55" s="463" t="s">
        <v>975</v>
      </c>
      <c r="HSM55" s="470" t="s">
        <v>976</v>
      </c>
      <c r="HSN55" s="470" t="s">
        <v>977</v>
      </c>
      <c r="HSO55" s="470" t="s">
        <v>978</v>
      </c>
      <c r="HSP55" s="470" t="s">
        <v>979</v>
      </c>
      <c r="HSQ55" s="284">
        <v>15000000</v>
      </c>
      <c r="HSR55" s="276" t="s">
        <v>2836</v>
      </c>
      <c r="HSS55" s="463" t="s">
        <v>974</v>
      </c>
      <c r="HST55" s="463" t="s">
        <v>975</v>
      </c>
      <c r="HSU55" s="470" t="s">
        <v>976</v>
      </c>
      <c r="HSV55" s="470" t="s">
        <v>977</v>
      </c>
      <c r="HSW55" s="470" t="s">
        <v>978</v>
      </c>
      <c r="HSX55" s="470" t="s">
        <v>979</v>
      </c>
      <c r="HSY55" s="284">
        <v>15000000</v>
      </c>
      <c r="HSZ55" s="276" t="s">
        <v>2836</v>
      </c>
      <c r="HTA55" s="463" t="s">
        <v>974</v>
      </c>
      <c r="HTB55" s="463" t="s">
        <v>975</v>
      </c>
      <c r="HTC55" s="470" t="s">
        <v>976</v>
      </c>
      <c r="HTD55" s="470" t="s">
        <v>977</v>
      </c>
      <c r="HTE55" s="470" t="s">
        <v>978</v>
      </c>
      <c r="HTF55" s="470" t="s">
        <v>979</v>
      </c>
      <c r="HTG55" s="284">
        <v>15000000</v>
      </c>
      <c r="HTH55" s="276" t="s">
        <v>2836</v>
      </c>
      <c r="HTI55" s="463" t="s">
        <v>974</v>
      </c>
      <c r="HTJ55" s="463" t="s">
        <v>975</v>
      </c>
      <c r="HTK55" s="470" t="s">
        <v>976</v>
      </c>
      <c r="HTL55" s="470" t="s">
        <v>977</v>
      </c>
      <c r="HTM55" s="470" t="s">
        <v>978</v>
      </c>
      <c r="HTN55" s="470" t="s">
        <v>979</v>
      </c>
      <c r="HTO55" s="284">
        <v>15000000</v>
      </c>
      <c r="HTP55" s="276" t="s">
        <v>2836</v>
      </c>
      <c r="HTQ55" s="463" t="s">
        <v>974</v>
      </c>
      <c r="HTR55" s="463" t="s">
        <v>975</v>
      </c>
      <c r="HTS55" s="470" t="s">
        <v>976</v>
      </c>
      <c r="HTT55" s="470" t="s">
        <v>977</v>
      </c>
      <c r="HTU55" s="470" t="s">
        <v>978</v>
      </c>
      <c r="HTV55" s="470" t="s">
        <v>979</v>
      </c>
      <c r="HTW55" s="284">
        <v>15000000</v>
      </c>
      <c r="HTX55" s="276" t="s">
        <v>2836</v>
      </c>
      <c r="HTY55" s="463" t="s">
        <v>974</v>
      </c>
      <c r="HTZ55" s="463" t="s">
        <v>975</v>
      </c>
      <c r="HUA55" s="470" t="s">
        <v>976</v>
      </c>
      <c r="HUB55" s="470" t="s">
        <v>977</v>
      </c>
      <c r="HUC55" s="470" t="s">
        <v>978</v>
      </c>
      <c r="HUD55" s="470" t="s">
        <v>979</v>
      </c>
      <c r="HUE55" s="284">
        <v>15000000</v>
      </c>
      <c r="HUF55" s="276" t="s">
        <v>2836</v>
      </c>
      <c r="HUG55" s="463" t="s">
        <v>974</v>
      </c>
      <c r="HUH55" s="463" t="s">
        <v>975</v>
      </c>
      <c r="HUI55" s="470" t="s">
        <v>976</v>
      </c>
      <c r="HUJ55" s="470" t="s">
        <v>977</v>
      </c>
      <c r="HUK55" s="470" t="s">
        <v>978</v>
      </c>
      <c r="HUL55" s="470" t="s">
        <v>979</v>
      </c>
      <c r="HUM55" s="284">
        <v>15000000</v>
      </c>
      <c r="HUN55" s="276" t="s">
        <v>2836</v>
      </c>
      <c r="HUO55" s="463" t="s">
        <v>974</v>
      </c>
      <c r="HUP55" s="463" t="s">
        <v>975</v>
      </c>
      <c r="HUQ55" s="470" t="s">
        <v>976</v>
      </c>
      <c r="HUR55" s="470" t="s">
        <v>977</v>
      </c>
      <c r="HUS55" s="470" t="s">
        <v>978</v>
      </c>
      <c r="HUT55" s="470" t="s">
        <v>979</v>
      </c>
      <c r="HUU55" s="284">
        <v>15000000</v>
      </c>
      <c r="HUV55" s="276" t="s">
        <v>2836</v>
      </c>
      <c r="HUW55" s="463" t="s">
        <v>974</v>
      </c>
      <c r="HUX55" s="463" t="s">
        <v>975</v>
      </c>
      <c r="HUY55" s="470" t="s">
        <v>976</v>
      </c>
      <c r="HUZ55" s="470" t="s">
        <v>977</v>
      </c>
      <c r="HVA55" s="470" t="s">
        <v>978</v>
      </c>
      <c r="HVB55" s="470" t="s">
        <v>979</v>
      </c>
      <c r="HVC55" s="284">
        <v>15000000</v>
      </c>
      <c r="HVD55" s="276" t="s">
        <v>2836</v>
      </c>
      <c r="HVE55" s="463" t="s">
        <v>974</v>
      </c>
      <c r="HVF55" s="463" t="s">
        <v>975</v>
      </c>
      <c r="HVG55" s="470" t="s">
        <v>976</v>
      </c>
      <c r="HVH55" s="470" t="s">
        <v>977</v>
      </c>
      <c r="HVI55" s="470" t="s">
        <v>978</v>
      </c>
      <c r="HVJ55" s="470" t="s">
        <v>979</v>
      </c>
      <c r="HVK55" s="284">
        <v>15000000</v>
      </c>
      <c r="HVL55" s="276" t="s">
        <v>2836</v>
      </c>
      <c r="HVM55" s="463" t="s">
        <v>974</v>
      </c>
      <c r="HVN55" s="463" t="s">
        <v>975</v>
      </c>
      <c r="HVO55" s="470" t="s">
        <v>976</v>
      </c>
      <c r="HVP55" s="470" t="s">
        <v>977</v>
      </c>
      <c r="HVQ55" s="470" t="s">
        <v>978</v>
      </c>
      <c r="HVR55" s="470" t="s">
        <v>979</v>
      </c>
      <c r="HVS55" s="284">
        <v>15000000</v>
      </c>
      <c r="HVT55" s="276" t="s">
        <v>2836</v>
      </c>
      <c r="HVU55" s="463" t="s">
        <v>974</v>
      </c>
      <c r="HVV55" s="463" t="s">
        <v>975</v>
      </c>
      <c r="HVW55" s="470" t="s">
        <v>976</v>
      </c>
      <c r="HVX55" s="470" t="s">
        <v>977</v>
      </c>
      <c r="HVY55" s="470" t="s">
        <v>978</v>
      </c>
      <c r="HVZ55" s="470" t="s">
        <v>979</v>
      </c>
      <c r="HWA55" s="284">
        <v>15000000</v>
      </c>
      <c r="HWB55" s="276" t="s">
        <v>2836</v>
      </c>
      <c r="HWC55" s="463" t="s">
        <v>974</v>
      </c>
      <c r="HWD55" s="463" t="s">
        <v>975</v>
      </c>
      <c r="HWE55" s="470" t="s">
        <v>976</v>
      </c>
      <c r="HWF55" s="470" t="s">
        <v>977</v>
      </c>
      <c r="HWG55" s="470" t="s">
        <v>978</v>
      </c>
      <c r="HWH55" s="470" t="s">
        <v>979</v>
      </c>
      <c r="HWI55" s="284">
        <v>15000000</v>
      </c>
      <c r="HWJ55" s="276" t="s">
        <v>2836</v>
      </c>
      <c r="HWK55" s="463" t="s">
        <v>974</v>
      </c>
      <c r="HWL55" s="463" t="s">
        <v>975</v>
      </c>
      <c r="HWM55" s="470" t="s">
        <v>976</v>
      </c>
      <c r="HWN55" s="470" t="s">
        <v>977</v>
      </c>
      <c r="HWO55" s="470" t="s">
        <v>978</v>
      </c>
      <c r="HWP55" s="470" t="s">
        <v>979</v>
      </c>
      <c r="HWQ55" s="284">
        <v>15000000</v>
      </c>
      <c r="HWR55" s="276" t="s">
        <v>2836</v>
      </c>
      <c r="HWS55" s="463" t="s">
        <v>974</v>
      </c>
      <c r="HWT55" s="463" t="s">
        <v>975</v>
      </c>
      <c r="HWU55" s="470" t="s">
        <v>976</v>
      </c>
      <c r="HWV55" s="470" t="s">
        <v>977</v>
      </c>
      <c r="HWW55" s="470" t="s">
        <v>978</v>
      </c>
      <c r="HWX55" s="470" t="s">
        <v>979</v>
      </c>
      <c r="HWY55" s="284">
        <v>15000000</v>
      </c>
      <c r="HWZ55" s="276" t="s">
        <v>2836</v>
      </c>
      <c r="HXA55" s="463" t="s">
        <v>974</v>
      </c>
      <c r="HXB55" s="463" t="s">
        <v>975</v>
      </c>
      <c r="HXC55" s="470" t="s">
        <v>976</v>
      </c>
      <c r="HXD55" s="470" t="s">
        <v>977</v>
      </c>
      <c r="HXE55" s="470" t="s">
        <v>978</v>
      </c>
      <c r="HXF55" s="470" t="s">
        <v>979</v>
      </c>
      <c r="HXG55" s="284">
        <v>15000000</v>
      </c>
      <c r="HXH55" s="276" t="s">
        <v>2836</v>
      </c>
      <c r="HXI55" s="463" t="s">
        <v>974</v>
      </c>
      <c r="HXJ55" s="463" t="s">
        <v>975</v>
      </c>
      <c r="HXK55" s="470" t="s">
        <v>976</v>
      </c>
      <c r="HXL55" s="470" t="s">
        <v>977</v>
      </c>
      <c r="HXM55" s="470" t="s">
        <v>978</v>
      </c>
      <c r="HXN55" s="470" t="s">
        <v>979</v>
      </c>
      <c r="HXO55" s="284">
        <v>15000000</v>
      </c>
      <c r="HXP55" s="276" t="s">
        <v>2836</v>
      </c>
      <c r="HXQ55" s="463" t="s">
        <v>974</v>
      </c>
      <c r="HXR55" s="463" t="s">
        <v>975</v>
      </c>
      <c r="HXS55" s="470" t="s">
        <v>976</v>
      </c>
      <c r="HXT55" s="470" t="s">
        <v>977</v>
      </c>
      <c r="HXU55" s="470" t="s">
        <v>978</v>
      </c>
      <c r="HXV55" s="470" t="s">
        <v>979</v>
      </c>
      <c r="HXW55" s="284">
        <v>15000000</v>
      </c>
      <c r="HXX55" s="276" t="s">
        <v>2836</v>
      </c>
      <c r="HXY55" s="463" t="s">
        <v>974</v>
      </c>
      <c r="HXZ55" s="463" t="s">
        <v>975</v>
      </c>
      <c r="HYA55" s="470" t="s">
        <v>976</v>
      </c>
      <c r="HYB55" s="470" t="s">
        <v>977</v>
      </c>
      <c r="HYC55" s="470" t="s">
        <v>978</v>
      </c>
      <c r="HYD55" s="470" t="s">
        <v>979</v>
      </c>
      <c r="HYE55" s="284">
        <v>15000000</v>
      </c>
      <c r="HYF55" s="276" t="s">
        <v>2836</v>
      </c>
      <c r="HYG55" s="463" t="s">
        <v>974</v>
      </c>
      <c r="HYH55" s="463" t="s">
        <v>975</v>
      </c>
      <c r="HYI55" s="470" t="s">
        <v>976</v>
      </c>
      <c r="HYJ55" s="470" t="s">
        <v>977</v>
      </c>
      <c r="HYK55" s="470" t="s">
        <v>978</v>
      </c>
      <c r="HYL55" s="470" t="s">
        <v>979</v>
      </c>
      <c r="HYM55" s="284">
        <v>15000000</v>
      </c>
      <c r="HYN55" s="276" t="s">
        <v>2836</v>
      </c>
      <c r="HYO55" s="463" t="s">
        <v>974</v>
      </c>
      <c r="HYP55" s="463" t="s">
        <v>975</v>
      </c>
      <c r="HYQ55" s="470" t="s">
        <v>976</v>
      </c>
      <c r="HYR55" s="470" t="s">
        <v>977</v>
      </c>
      <c r="HYS55" s="470" t="s">
        <v>978</v>
      </c>
      <c r="HYT55" s="470" t="s">
        <v>979</v>
      </c>
      <c r="HYU55" s="284">
        <v>15000000</v>
      </c>
      <c r="HYV55" s="276" t="s">
        <v>2836</v>
      </c>
      <c r="HYW55" s="463" t="s">
        <v>974</v>
      </c>
      <c r="HYX55" s="463" t="s">
        <v>975</v>
      </c>
      <c r="HYY55" s="470" t="s">
        <v>976</v>
      </c>
      <c r="HYZ55" s="470" t="s">
        <v>977</v>
      </c>
      <c r="HZA55" s="470" t="s">
        <v>978</v>
      </c>
      <c r="HZB55" s="470" t="s">
        <v>979</v>
      </c>
      <c r="HZC55" s="284">
        <v>15000000</v>
      </c>
      <c r="HZD55" s="276" t="s">
        <v>2836</v>
      </c>
      <c r="HZE55" s="463" t="s">
        <v>974</v>
      </c>
      <c r="HZF55" s="463" t="s">
        <v>975</v>
      </c>
      <c r="HZG55" s="470" t="s">
        <v>976</v>
      </c>
      <c r="HZH55" s="470" t="s">
        <v>977</v>
      </c>
      <c r="HZI55" s="470" t="s">
        <v>978</v>
      </c>
      <c r="HZJ55" s="470" t="s">
        <v>979</v>
      </c>
      <c r="HZK55" s="284">
        <v>15000000</v>
      </c>
      <c r="HZL55" s="276" t="s">
        <v>2836</v>
      </c>
      <c r="HZM55" s="463" t="s">
        <v>974</v>
      </c>
      <c r="HZN55" s="463" t="s">
        <v>975</v>
      </c>
      <c r="HZO55" s="470" t="s">
        <v>976</v>
      </c>
      <c r="HZP55" s="470" t="s">
        <v>977</v>
      </c>
      <c r="HZQ55" s="470" t="s">
        <v>978</v>
      </c>
      <c r="HZR55" s="470" t="s">
        <v>979</v>
      </c>
      <c r="HZS55" s="284">
        <v>15000000</v>
      </c>
      <c r="HZT55" s="276" t="s">
        <v>2836</v>
      </c>
      <c r="HZU55" s="463" t="s">
        <v>974</v>
      </c>
      <c r="HZV55" s="463" t="s">
        <v>975</v>
      </c>
      <c r="HZW55" s="470" t="s">
        <v>976</v>
      </c>
      <c r="HZX55" s="470" t="s">
        <v>977</v>
      </c>
      <c r="HZY55" s="470" t="s">
        <v>978</v>
      </c>
      <c r="HZZ55" s="470" t="s">
        <v>979</v>
      </c>
      <c r="IAA55" s="284">
        <v>15000000</v>
      </c>
      <c r="IAB55" s="276" t="s">
        <v>2836</v>
      </c>
      <c r="IAC55" s="463" t="s">
        <v>974</v>
      </c>
      <c r="IAD55" s="463" t="s">
        <v>975</v>
      </c>
      <c r="IAE55" s="470" t="s">
        <v>976</v>
      </c>
      <c r="IAF55" s="470" t="s">
        <v>977</v>
      </c>
      <c r="IAG55" s="470" t="s">
        <v>978</v>
      </c>
      <c r="IAH55" s="470" t="s">
        <v>979</v>
      </c>
      <c r="IAI55" s="284">
        <v>15000000</v>
      </c>
      <c r="IAJ55" s="276" t="s">
        <v>2836</v>
      </c>
      <c r="IAK55" s="463" t="s">
        <v>974</v>
      </c>
      <c r="IAL55" s="463" t="s">
        <v>975</v>
      </c>
      <c r="IAM55" s="470" t="s">
        <v>976</v>
      </c>
      <c r="IAN55" s="470" t="s">
        <v>977</v>
      </c>
      <c r="IAO55" s="470" t="s">
        <v>978</v>
      </c>
      <c r="IAP55" s="470" t="s">
        <v>979</v>
      </c>
      <c r="IAQ55" s="284">
        <v>15000000</v>
      </c>
      <c r="IAR55" s="276" t="s">
        <v>2836</v>
      </c>
      <c r="IAS55" s="463" t="s">
        <v>974</v>
      </c>
      <c r="IAT55" s="463" t="s">
        <v>975</v>
      </c>
      <c r="IAU55" s="470" t="s">
        <v>976</v>
      </c>
      <c r="IAV55" s="470" t="s">
        <v>977</v>
      </c>
      <c r="IAW55" s="470" t="s">
        <v>978</v>
      </c>
      <c r="IAX55" s="470" t="s">
        <v>979</v>
      </c>
      <c r="IAY55" s="284">
        <v>15000000</v>
      </c>
      <c r="IAZ55" s="276" t="s">
        <v>2836</v>
      </c>
      <c r="IBA55" s="463" t="s">
        <v>974</v>
      </c>
      <c r="IBB55" s="463" t="s">
        <v>975</v>
      </c>
      <c r="IBC55" s="470" t="s">
        <v>976</v>
      </c>
      <c r="IBD55" s="470" t="s">
        <v>977</v>
      </c>
      <c r="IBE55" s="470" t="s">
        <v>978</v>
      </c>
      <c r="IBF55" s="470" t="s">
        <v>979</v>
      </c>
      <c r="IBG55" s="284">
        <v>15000000</v>
      </c>
      <c r="IBH55" s="276" t="s">
        <v>2836</v>
      </c>
      <c r="IBI55" s="463" t="s">
        <v>974</v>
      </c>
      <c r="IBJ55" s="463" t="s">
        <v>975</v>
      </c>
      <c r="IBK55" s="470" t="s">
        <v>976</v>
      </c>
      <c r="IBL55" s="470" t="s">
        <v>977</v>
      </c>
      <c r="IBM55" s="470" t="s">
        <v>978</v>
      </c>
      <c r="IBN55" s="470" t="s">
        <v>979</v>
      </c>
      <c r="IBO55" s="284">
        <v>15000000</v>
      </c>
      <c r="IBP55" s="276" t="s">
        <v>2836</v>
      </c>
      <c r="IBQ55" s="463" t="s">
        <v>974</v>
      </c>
      <c r="IBR55" s="463" t="s">
        <v>975</v>
      </c>
      <c r="IBS55" s="470" t="s">
        <v>976</v>
      </c>
      <c r="IBT55" s="470" t="s">
        <v>977</v>
      </c>
      <c r="IBU55" s="470" t="s">
        <v>978</v>
      </c>
      <c r="IBV55" s="470" t="s">
        <v>979</v>
      </c>
      <c r="IBW55" s="284">
        <v>15000000</v>
      </c>
      <c r="IBX55" s="276" t="s">
        <v>2836</v>
      </c>
      <c r="IBY55" s="463" t="s">
        <v>974</v>
      </c>
      <c r="IBZ55" s="463" t="s">
        <v>975</v>
      </c>
      <c r="ICA55" s="470" t="s">
        <v>976</v>
      </c>
      <c r="ICB55" s="470" t="s">
        <v>977</v>
      </c>
      <c r="ICC55" s="470" t="s">
        <v>978</v>
      </c>
      <c r="ICD55" s="470" t="s">
        <v>979</v>
      </c>
      <c r="ICE55" s="284">
        <v>15000000</v>
      </c>
      <c r="ICF55" s="276" t="s">
        <v>2836</v>
      </c>
      <c r="ICG55" s="463" t="s">
        <v>974</v>
      </c>
      <c r="ICH55" s="463" t="s">
        <v>975</v>
      </c>
      <c r="ICI55" s="470" t="s">
        <v>976</v>
      </c>
      <c r="ICJ55" s="470" t="s">
        <v>977</v>
      </c>
      <c r="ICK55" s="470" t="s">
        <v>978</v>
      </c>
      <c r="ICL55" s="470" t="s">
        <v>979</v>
      </c>
      <c r="ICM55" s="284">
        <v>15000000</v>
      </c>
      <c r="ICN55" s="276" t="s">
        <v>2836</v>
      </c>
      <c r="ICO55" s="463" t="s">
        <v>974</v>
      </c>
      <c r="ICP55" s="463" t="s">
        <v>975</v>
      </c>
      <c r="ICQ55" s="470" t="s">
        <v>976</v>
      </c>
      <c r="ICR55" s="470" t="s">
        <v>977</v>
      </c>
      <c r="ICS55" s="470" t="s">
        <v>978</v>
      </c>
      <c r="ICT55" s="470" t="s">
        <v>979</v>
      </c>
      <c r="ICU55" s="284">
        <v>15000000</v>
      </c>
      <c r="ICV55" s="276" t="s">
        <v>2836</v>
      </c>
      <c r="ICW55" s="463" t="s">
        <v>974</v>
      </c>
      <c r="ICX55" s="463" t="s">
        <v>975</v>
      </c>
      <c r="ICY55" s="470" t="s">
        <v>976</v>
      </c>
      <c r="ICZ55" s="470" t="s">
        <v>977</v>
      </c>
      <c r="IDA55" s="470" t="s">
        <v>978</v>
      </c>
      <c r="IDB55" s="470" t="s">
        <v>979</v>
      </c>
      <c r="IDC55" s="284">
        <v>15000000</v>
      </c>
      <c r="IDD55" s="276" t="s">
        <v>2836</v>
      </c>
      <c r="IDE55" s="463" t="s">
        <v>974</v>
      </c>
      <c r="IDF55" s="463" t="s">
        <v>975</v>
      </c>
      <c r="IDG55" s="470" t="s">
        <v>976</v>
      </c>
      <c r="IDH55" s="470" t="s">
        <v>977</v>
      </c>
      <c r="IDI55" s="470" t="s">
        <v>978</v>
      </c>
      <c r="IDJ55" s="470" t="s">
        <v>979</v>
      </c>
      <c r="IDK55" s="284">
        <v>15000000</v>
      </c>
      <c r="IDL55" s="276" t="s">
        <v>2836</v>
      </c>
      <c r="IDM55" s="463" t="s">
        <v>974</v>
      </c>
      <c r="IDN55" s="463" t="s">
        <v>975</v>
      </c>
      <c r="IDO55" s="470" t="s">
        <v>976</v>
      </c>
      <c r="IDP55" s="470" t="s">
        <v>977</v>
      </c>
      <c r="IDQ55" s="470" t="s">
        <v>978</v>
      </c>
      <c r="IDR55" s="470" t="s">
        <v>979</v>
      </c>
      <c r="IDS55" s="284">
        <v>15000000</v>
      </c>
      <c r="IDT55" s="276" t="s">
        <v>2836</v>
      </c>
      <c r="IDU55" s="463" t="s">
        <v>974</v>
      </c>
      <c r="IDV55" s="463" t="s">
        <v>975</v>
      </c>
      <c r="IDW55" s="470" t="s">
        <v>976</v>
      </c>
      <c r="IDX55" s="470" t="s">
        <v>977</v>
      </c>
      <c r="IDY55" s="470" t="s">
        <v>978</v>
      </c>
      <c r="IDZ55" s="470" t="s">
        <v>979</v>
      </c>
      <c r="IEA55" s="284">
        <v>15000000</v>
      </c>
      <c r="IEB55" s="276" t="s">
        <v>2836</v>
      </c>
      <c r="IEC55" s="463" t="s">
        <v>974</v>
      </c>
      <c r="IED55" s="463" t="s">
        <v>975</v>
      </c>
      <c r="IEE55" s="470" t="s">
        <v>976</v>
      </c>
      <c r="IEF55" s="470" t="s">
        <v>977</v>
      </c>
      <c r="IEG55" s="470" t="s">
        <v>978</v>
      </c>
      <c r="IEH55" s="470" t="s">
        <v>979</v>
      </c>
      <c r="IEI55" s="284">
        <v>15000000</v>
      </c>
      <c r="IEJ55" s="276" t="s">
        <v>2836</v>
      </c>
      <c r="IEK55" s="463" t="s">
        <v>974</v>
      </c>
      <c r="IEL55" s="463" t="s">
        <v>975</v>
      </c>
      <c r="IEM55" s="470" t="s">
        <v>976</v>
      </c>
      <c r="IEN55" s="470" t="s">
        <v>977</v>
      </c>
      <c r="IEO55" s="470" t="s">
        <v>978</v>
      </c>
      <c r="IEP55" s="470" t="s">
        <v>979</v>
      </c>
      <c r="IEQ55" s="284">
        <v>15000000</v>
      </c>
      <c r="IER55" s="276" t="s">
        <v>2836</v>
      </c>
      <c r="IES55" s="463" t="s">
        <v>974</v>
      </c>
      <c r="IET55" s="463" t="s">
        <v>975</v>
      </c>
      <c r="IEU55" s="470" t="s">
        <v>976</v>
      </c>
      <c r="IEV55" s="470" t="s">
        <v>977</v>
      </c>
      <c r="IEW55" s="470" t="s">
        <v>978</v>
      </c>
      <c r="IEX55" s="470" t="s">
        <v>979</v>
      </c>
      <c r="IEY55" s="284">
        <v>15000000</v>
      </c>
      <c r="IEZ55" s="276" t="s">
        <v>2836</v>
      </c>
      <c r="IFA55" s="463" t="s">
        <v>974</v>
      </c>
      <c r="IFB55" s="463" t="s">
        <v>975</v>
      </c>
      <c r="IFC55" s="470" t="s">
        <v>976</v>
      </c>
      <c r="IFD55" s="470" t="s">
        <v>977</v>
      </c>
      <c r="IFE55" s="470" t="s">
        <v>978</v>
      </c>
      <c r="IFF55" s="470" t="s">
        <v>979</v>
      </c>
      <c r="IFG55" s="284">
        <v>15000000</v>
      </c>
      <c r="IFH55" s="276" t="s">
        <v>2836</v>
      </c>
      <c r="IFI55" s="463" t="s">
        <v>974</v>
      </c>
      <c r="IFJ55" s="463" t="s">
        <v>975</v>
      </c>
      <c r="IFK55" s="470" t="s">
        <v>976</v>
      </c>
      <c r="IFL55" s="470" t="s">
        <v>977</v>
      </c>
      <c r="IFM55" s="470" t="s">
        <v>978</v>
      </c>
      <c r="IFN55" s="470" t="s">
        <v>979</v>
      </c>
      <c r="IFO55" s="284">
        <v>15000000</v>
      </c>
      <c r="IFP55" s="276" t="s">
        <v>2836</v>
      </c>
      <c r="IFQ55" s="463" t="s">
        <v>974</v>
      </c>
      <c r="IFR55" s="463" t="s">
        <v>975</v>
      </c>
      <c r="IFS55" s="470" t="s">
        <v>976</v>
      </c>
      <c r="IFT55" s="470" t="s">
        <v>977</v>
      </c>
      <c r="IFU55" s="470" t="s">
        <v>978</v>
      </c>
      <c r="IFV55" s="470" t="s">
        <v>979</v>
      </c>
      <c r="IFW55" s="284">
        <v>15000000</v>
      </c>
      <c r="IFX55" s="276" t="s">
        <v>2836</v>
      </c>
      <c r="IFY55" s="463" t="s">
        <v>974</v>
      </c>
      <c r="IFZ55" s="463" t="s">
        <v>975</v>
      </c>
      <c r="IGA55" s="470" t="s">
        <v>976</v>
      </c>
      <c r="IGB55" s="470" t="s">
        <v>977</v>
      </c>
      <c r="IGC55" s="470" t="s">
        <v>978</v>
      </c>
      <c r="IGD55" s="470" t="s">
        <v>979</v>
      </c>
      <c r="IGE55" s="284">
        <v>15000000</v>
      </c>
      <c r="IGF55" s="276" t="s">
        <v>2836</v>
      </c>
      <c r="IGG55" s="463" t="s">
        <v>974</v>
      </c>
      <c r="IGH55" s="463" t="s">
        <v>975</v>
      </c>
      <c r="IGI55" s="470" t="s">
        <v>976</v>
      </c>
      <c r="IGJ55" s="470" t="s">
        <v>977</v>
      </c>
      <c r="IGK55" s="470" t="s">
        <v>978</v>
      </c>
      <c r="IGL55" s="470" t="s">
        <v>979</v>
      </c>
      <c r="IGM55" s="284">
        <v>15000000</v>
      </c>
      <c r="IGN55" s="276" t="s">
        <v>2836</v>
      </c>
      <c r="IGO55" s="463" t="s">
        <v>974</v>
      </c>
      <c r="IGP55" s="463" t="s">
        <v>975</v>
      </c>
      <c r="IGQ55" s="470" t="s">
        <v>976</v>
      </c>
      <c r="IGR55" s="470" t="s">
        <v>977</v>
      </c>
      <c r="IGS55" s="470" t="s">
        <v>978</v>
      </c>
      <c r="IGT55" s="470" t="s">
        <v>979</v>
      </c>
      <c r="IGU55" s="284">
        <v>15000000</v>
      </c>
      <c r="IGV55" s="276" t="s">
        <v>2836</v>
      </c>
      <c r="IGW55" s="463" t="s">
        <v>974</v>
      </c>
      <c r="IGX55" s="463" t="s">
        <v>975</v>
      </c>
      <c r="IGY55" s="470" t="s">
        <v>976</v>
      </c>
      <c r="IGZ55" s="470" t="s">
        <v>977</v>
      </c>
      <c r="IHA55" s="470" t="s">
        <v>978</v>
      </c>
      <c r="IHB55" s="470" t="s">
        <v>979</v>
      </c>
      <c r="IHC55" s="284">
        <v>15000000</v>
      </c>
      <c r="IHD55" s="276" t="s">
        <v>2836</v>
      </c>
      <c r="IHE55" s="463" t="s">
        <v>974</v>
      </c>
      <c r="IHF55" s="463" t="s">
        <v>975</v>
      </c>
      <c r="IHG55" s="470" t="s">
        <v>976</v>
      </c>
      <c r="IHH55" s="470" t="s">
        <v>977</v>
      </c>
      <c r="IHI55" s="470" t="s">
        <v>978</v>
      </c>
      <c r="IHJ55" s="470" t="s">
        <v>979</v>
      </c>
      <c r="IHK55" s="284">
        <v>15000000</v>
      </c>
      <c r="IHL55" s="276" t="s">
        <v>2836</v>
      </c>
      <c r="IHM55" s="463" t="s">
        <v>974</v>
      </c>
      <c r="IHN55" s="463" t="s">
        <v>975</v>
      </c>
      <c r="IHO55" s="470" t="s">
        <v>976</v>
      </c>
      <c r="IHP55" s="470" t="s">
        <v>977</v>
      </c>
      <c r="IHQ55" s="470" t="s">
        <v>978</v>
      </c>
      <c r="IHR55" s="470" t="s">
        <v>979</v>
      </c>
      <c r="IHS55" s="284">
        <v>15000000</v>
      </c>
      <c r="IHT55" s="276" t="s">
        <v>2836</v>
      </c>
      <c r="IHU55" s="463" t="s">
        <v>974</v>
      </c>
      <c r="IHV55" s="463" t="s">
        <v>975</v>
      </c>
      <c r="IHW55" s="470" t="s">
        <v>976</v>
      </c>
      <c r="IHX55" s="470" t="s">
        <v>977</v>
      </c>
      <c r="IHY55" s="470" t="s">
        <v>978</v>
      </c>
      <c r="IHZ55" s="470" t="s">
        <v>979</v>
      </c>
      <c r="IIA55" s="284">
        <v>15000000</v>
      </c>
      <c r="IIB55" s="276" t="s">
        <v>2836</v>
      </c>
      <c r="IIC55" s="463" t="s">
        <v>974</v>
      </c>
      <c r="IID55" s="463" t="s">
        <v>975</v>
      </c>
      <c r="IIE55" s="470" t="s">
        <v>976</v>
      </c>
      <c r="IIF55" s="470" t="s">
        <v>977</v>
      </c>
      <c r="IIG55" s="470" t="s">
        <v>978</v>
      </c>
      <c r="IIH55" s="470" t="s">
        <v>979</v>
      </c>
      <c r="III55" s="284">
        <v>15000000</v>
      </c>
      <c r="IIJ55" s="276" t="s">
        <v>2836</v>
      </c>
      <c r="IIK55" s="463" t="s">
        <v>974</v>
      </c>
      <c r="IIL55" s="463" t="s">
        <v>975</v>
      </c>
      <c r="IIM55" s="470" t="s">
        <v>976</v>
      </c>
      <c r="IIN55" s="470" t="s">
        <v>977</v>
      </c>
      <c r="IIO55" s="470" t="s">
        <v>978</v>
      </c>
      <c r="IIP55" s="470" t="s">
        <v>979</v>
      </c>
      <c r="IIQ55" s="284">
        <v>15000000</v>
      </c>
      <c r="IIR55" s="276" t="s">
        <v>2836</v>
      </c>
      <c r="IIS55" s="463" t="s">
        <v>974</v>
      </c>
      <c r="IIT55" s="463" t="s">
        <v>975</v>
      </c>
      <c r="IIU55" s="470" t="s">
        <v>976</v>
      </c>
      <c r="IIV55" s="470" t="s">
        <v>977</v>
      </c>
      <c r="IIW55" s="470" t="s">
        <v>978</v>
      </c>
      <c r="IIX55" s="470" t="s">
        <v>979</v>
      </c>
      <c r="IIY55" s="284">
        <v>15000000</v>
      </c>
      <c r="IIZ55" s="276" t="s">
        <v>2836</v>
      </c>
      <c r="IJA55" s="463" t="s">
        <v>974</v>
      </c>
      <c r="IJB55" s="463" t="s">
        <v>975</v>
      </c>
      <c r="IJC55" s="470" t="s">
        <v>976</v>
      </c>
      <c r="IJD55" s="470" t="s">
        <v>977</v>
      </c>
      <c r="IJE55" s="470" t="s">
        <v>978</v>
      </c>
      <c r="IJF55" s="470" t="s">
        <v>979</v>
      </c>
      <c r="IJG55" s="284">
        <v>15000000</v>
      </c>
      <c r="IJH55" s="276" t="s">
        <v>2836</v>
      </c>
      <c r="IJI55" s="463" t="s">
        <v>974</v>
      </c>
      <c r="IJJ55" s="463" t="s">
        <v>975</v>
      </c>
      <c r="IJK55" s="470" t="s">
        <v>976</v>
      </c>
      <c r="IJL55" s="470" t="s">
        <v>977</v>
      </c>
      <c r="IJM55" s="470" t="s">
        <v>978</v>
      </c>
      <c r="IJN55" s="470" t="s">
        <v>979</v>
      </c>
      <c r="IJO55" s="284">
        <v>15000000</v>
      </c>
      <c r="IJP55" s="276" t="s">
        <v>2836</v>
      </c>
      <c r="IJQ55" s="463" t="s">
        <v>974</v>
      </c>
      <c r="IJR55" s="463" t="s">
        <v>975</v>
      </c>
      <c r="IJS55" s="470" t="s">
        <v>976</v>
      </c>
      <c r="IJT55" s="470" t="s">
        <v>977</v>
      </c>
      <c r="IJU55" s="470" t="s">
        <v>978</v>
      </c>
      <c r="IJV55" s="470" t="s">
        <v>979</v>
      </c>
      <c r="IJW55" s="284">
        <v>15000000</v>
      </c>
      <c r="IJX55" s="276" t="s">
        <v>2836</v>
      </c>
      <c r="IJY55" s="463" t="s">
        <v>974</v>
      </c>
      <c r="IJZ55" s="463" t="s">
        <v>975</v>
      </c>
      <c r="IKA55" s="470" t="s">
        <v>976</v>
      </c>
      <c r="IKB55" s="470" t="s">
        <v>977</v>
      </c>
      <c r="IKC55" s="470" t="s">
        <v>978</v>
      </c>
      <c r="IKD55" s="470" t="s">
        <v>979</v>
      </c>
      <c r="IKE55" s="284">
        <v>15000000</v>
      </c>
      <c r="IKF55" s="276" t="s">
        <v>2836</v>
      </c>
      <c r="IKG55" s="463" t="s">
        <v>974</v>
      </c>
      <c r="IKH55" s="463" t="s">
        <v>975</v>
      </c>
      <c r="IKI55" s="470" t="s">
        <v>976</v>
      </c>
      <c r="IKJ55" s="470" t="s">
        <v>977</v>
      </c>
      <c r="IKK55" s="470" t="s">
        <v>978</v>
      </c>
      <c r="IKL55" s="470" t="s">
        <v>979</v>
      </c>
      <c r="IKM55" s="284">
        <v>15000000</v>
      </c>
      <c r="IKN55" s="276" t="s">
        <v>2836</v>
      </c>
      <c r="IKO55" s="463" t="s">
        <v>974</v>
      </c>
      <c r="IKP55" s="463" t="s">
        <v>975</v>
      </c>
      <c r="IKQ55" s="470" t="s">
        <v>976</v>
      </c>
      <c r="IKR55" s="470" t="s">
        <v>977</v>
      </c>
      <c r="IKS55" s="470" t="s">
        <v>978</v>
      </c>
      <c r="IKT55" s="470" t="s">
        <v>979</v>
      </c>
      <c r="IKU55" s="284">
        <v>15000000</v>
      </c>
      <c r="IKV55" s="276" t="s">
        <v>2836</v>
      </c>
      <c r="IKW55" s="463" t="s">
        <v>974</v>
      </c>
      <c r="IKX55" s="463" t="s">
        <v>975</v>
      </c>
      <c r="IKY55" s="470" t="s">
        <v>976</v>
      </c>
      <c r="IKZ55" s="470" t="s">
        <v>977</v>
      </c>
      <c r="ILA55" s="470" t="s">
        <v>978</v>
      </c>
      <c r="ILB55" s="470" t="s">
        <v>979</v>
      </c>
      <c r="ILC55" s="284">
        <v>15000000</v>
      </c>
      <c r="ILD55" s="276" t="s">
        <v>2836</v>
      </c>
      <c r="ILE55" s="463" t="s">
        <v>974</v>
      </c>
      <c r="ILF55" s="463" t="s">
        <v>975</v>
      </c>
      <c r="ILG55" s="470" t="s">
        <v>976</v>
      </c>
      <c r="ILH55" s="470" t="s">
        <v>977</v>
      </c>
      <c r="ILI55" s="470" t="s">
        <v>978</v>
      </c>
      <c r="ILJ55" s="470" t="s">
        <v>979</v>
      </c>
      <c r="ILK55" s="284">
        <v>15000000</v>
      </c>
      <c r="ILL55" s="276" t="s">
        <v>2836</v>
      </c>
      <c r="ILM55" s="463" t="s">
        <v>974</v>
      </c>
      <c r="ILN55" s="463" t="s">
        <v>975</v>
      </c>
      <c r="ILO55" s="470" t="s">
        <v>976</v>
      </c>
      <c r="ILP55" s="470" t="s">
        <v>977</v>
      </c>
      <c r="ILQ55" s="470" t="s">
        <v>978</v>
      </c>
      <c r="ILR55" s="470" t="s">
        <v>979</v>
      </c>
      <c r="ILS55" s="284">
        <v>15000000</v>
      </c>
      <c r="ILT55" s="276" t="s">
        <v>2836</v>
      </c>
      <c r="ILU55" s="463" t="s">
        <v>974</v>
      </c>
      <c r="ILV55" s="463" t="s">
        <v>975</v>
      </c>
      <c r="ILW55" s="470" t="s">
        <v>976</v>
      </c>
      <c r="ILX55" s="470" t="s">
        <v>977</v>
      </c>
      <c r="ILY55" s="470" t="s">
        <v>978</v>
      </c>
      <c r="ILZ55" s="470" t="s">
        <v>979</v>
      </c>
      <c r="IMA55" s="284">
        <v>15000000</v>
      </c>
      <c r="IMB55" s="276" t="s">
        <v>2836</v>
      </c>
      <c r="IMC55" s="463" t="s">
        <v>974</v>
      </c>
      <c r="IMD55" s="463" t="s">
        <v>975</v>
      </c>
      <c r="IME55" s="470" t="s">
        <v>976</v>
      </c>
      <c r="IMF55" s="470" t="s">
        <v>977</v>
      </c>
      <c r="IMG55" s="470" t="s">
        <v>978</v>
      </c>
      <c r="IMH55" s="470" t="s">
        <v>979</v>
      </c>
      <c r="IMI55" s="284">
        <v>15000000</v>
      </c>
      <c r="IMJ55" s="276" t="s">
        <v>2836</v>
      </c>
      <c r="IMK55" s="463" t="s">
        <v>974</v>
      </c>
      <c r="IML55" s="463" t="s">
        <v>975</v>
      </c>
      <c r="IMM55" s="470" t="s">
        <v>976</v>
      </c>
      <c r="IMN55" s="470" t="s">
        <v>977</v>
      </c>
      <c r="IMO55" s="470" t="s">
        <v>978</v>
      </c>
      <c r="IMP55" s="470" t="s">
        <v>979</v>
      </c>
      <c r="IMQ55" s="284">
        <v>15000000</v>
      </c>
      <c r="IMR55" s="276" t="s">
        <v>2836</v>
      </c>
      <c r="IMS55" s="463" t="s">
        <v>974</v>
      </c>
      <c r="IMT55" s="463" t="s">
        <v>975</v>
      </c>
      <c r="IMU55" s="470" t="s">
        <v>976</v>
      </c>
      <c r="IMV55" s="470" t="s">
        <v>977</v>
      </c>
      <c r="IMW55" s="470" t="s">
        <v>978</v>
      </c>
      <c r="IMX55" s="470" t="s">
        <v>979</v>
      </c>
      <c r="IMY55" s="284">
        <v>15000000</v>
      </c>
      <c r="IMZ55" s="276" t="s">
        <v>2836</v>
      </c>
      <c r="INA55" s="463" t="s">
        <v>974</v>
      </c>
      <c r="INB55" s="463" t="s">
        <v>975</v>
      </c>
      <c r="INC55" s="470" t="s">
        <v>976</v>
      </c>
      <c r="IND55" s="470" t="s">
        <v>977</v>
      </c>
      <c r="INE55" s="470" t="s">
        <v>978</v>
      </c>
      <c r="INF55" s="470" t="s">
        <v>979</v>
      </c>
      <c r="ING55" s="284">
        <v>15000000</v>
      </c>
      <c r="INH55" s="276" t="s">
        <v>2836</v>
      </c>
      <c r="INI55" s="463" t="s">
        <v>974</v>
      </c>
      <c r="INJ55" s="463" t="s">
        <v>975</v>
      </c>
      <c r="INK55" s="470" t="s">
        <v>976</v>
      </c>
      <c r="INL55" s="470" t="s">
        <v>977</v>
      </c>
      <c r="INM55" s="470" t="s">
        <v>978</v>
      </c>
      <c r="INN55" s="470" t="s">
        <v>979</v>
      </c>
      <c r="INO55" s="284">
        <v>15000000</v>
      </c>
      <c r="INP55" s="276" t="s">
        <v>2836</v>
      </c>
      <c r="INQ55" s="463" t="s">
        <v>974</v>
      </c>
      <c r="INR55" s="463" t="s">
        <v>975</v>
      </c>
      <c r="INS55" s="470" t="s">
        <v>976</v>
      </c>
      <c r="INT55" s="470" t="s">
        <v>977</v>
      </c>
      <c r="INU55" s="470" t="s">
        <v>978</v>
      </c>
      <c r="INV55" s="470" t="s">
        <v>979</v>
      </c>
      <c r="INW55" s="284">
        <v>15000000</v>
      </c>
      <c r="INX55" s="276" t="s">
        <v>2836</v>
      </c>
      <c r="INY55" s="463" t="s">
        <v>974</v>
      </c>
      <c r="INZ55" s="463" t="s">
        <v>975</v>
      </c>
      <c r="IOA55" s="470" t="s">
        <v>976</v>
      </c>
      <c r="IOB55" s="470" t="s">
        <v>977</v>
      </c>
      <c r="IOC55" s="470" t="s">
        <v>978</v>
      </c>
      <c r="IOD55" s="470" t="s">
        <v>979</v>
      </c>
      <c r="IOE55" s="284">
        <v>15000000</v>
      </c>
      <c r="IOF55" s="276" t="s">
        <v>2836</v>
      </c>
      <c r="IOG55" s="463" t="s">
        <v>974</v>
      </c>
      <c r="IOH55" s="463" t="s">
        <v>975</v>
      </c>
      <c r="IOI55" s="470" t="s">
        <v>976</v>
      </c>
      <c r="IOJ55" s="470" t="s">
        <v>977</v>
      </c>
      <c r="IOK55" s="470" t="s">
        <v>978</v>
      </c>
      <c r="IOL55" s="470" t="s">
        <v>979</v>
      </c>
      <c r="IOM55" s="284">
        <v>15000000</v>
      </c>
      <c r="ION55" s="276" t="s">
        <v>2836</v>
      </c>
      <c r="IOO55" s="463" t="s">
        <v>974</v>
      </c>
      <c r="IOP55" s="463" t="s">
        <v>975</v>
      </c>
      <c r="IOQ55" s="470" t="s">
        <v>976</v>
      </c>
      <c r="IOR55" s="470" t="s">
        <v>977</v>
      </c>
      <c r="IOS55" s="470" t="s">
        <v>978</v>
      </c>
      <c r="IOT55" s="470" t="s">
        <v>979</v>
      </c>
      <c r="IOU55" s="284">
        <v>15000000</v>
      </c>
      <c r="IOV55" s="276" t="s">
        <v>2836</v>
      </c>
      <c r="IOW55" s="463" t="s">
        <v>974</v>
      </c>
      <c r="IOX55" s="463" t="s">
        <v>975</v>
      </c>
      <c r="IOY55" s="470" t="s">
        <v>976</v>
      </c>
      <c r="IOZ55" s="470" t="s">
        <v>977</v>
      </c>
      <c r="IPA55" s="470" t="s">
        <v>978</v>
      </c>
      <c r="IPB55" s="470" t="s">
        <v>979</v>
      </c>
      <c r="IPC55" s="284">
        <v>15000000</v>
      </c>
      <c r="IPD55" s="276" t="s">
        <v>2836</v>
      </c>
      <c r="IPE55" s="463" t="s">
        <v>974</v>
      </c>
      <c r="IPF55" s="463" t="s">
        <v>975</v>
      </c>
      <c r="IPG55" s="470" t="s">
        <v>976</v>
      </c>
      <c r="IPH55" s="470" t="s">
        <v>977</v>
      </c>
      <c r="IPI55" s="470" t="s">
        <v>978</v>
      </c>
      <c r="IPJ55" s="470" t="s">
        <v>979</v>
      </c>
      <c r="IPK55" s="284">
        <v>15000000</v>
      </c>
      <c r="IPL55" s="276" t="s">
        <v>2836</v>
      </c>
      <c r="IPM55" s="463" t="s">
        <v>974</v>
      </c>
      <c r="IPN55" s="463" t="s">
        <v>975</v>
      </c>
      <c r="IPO55" s="470" t="s">
        <v>976</v>
      </c>
      <c r="IPP55" s="470" t="s">
        <v>977</v>
      </c>
      <c r="IPQ55" s="470" t="s">
        <v>978</v>
      </c>
      <c r="IPR55" s="470" t="s">
        <v>979</v>
      </c>
      <c r="IPS55" s="284">
        <v>15000000</v>
      </c>
      <c r="IPT55" s="276" t="s">
        <v>2836</v>
      </c>
      <c r="IPU55" s="463" t="s">
        <v>974</v>
      </c>
      <c r="IPV55" s="463" t="s">
        <v>975</v>
      </c>
      <c r="IPW55" s="470" t="s">
        <v>976</v>
      </c>
      <c r="IPX55" s="470" t="s">
        <v>977</v>
      </c>
      <c r="IPY55" s="470" t="s">
        <v>978</v>
      </c>
      <c r="IPZ55" s="470" t="s">
        <v>979</v>
      </c>
      <c r="IQA55" s="284">
        <v>15000000</v>
      </c>
      <c r="IQB55" s="276" t="s">
        <v>2836</v>
      </c>
      <c r="IQC55" s="463" t="s">
        <v>974</v>
      </c>
      <c r="IQD55" s="463" t="s">
        <v>975</v>
      </c>
      <c r="IQE55" s="470" t="s">
        <v>976</v>
      </c>
      <c r="IQF55" s="470" t="s">
        <v>977</v>
      </c>
      <c r="IQG55" s="470" t="s">
        <v>978</v>
      </c>
      <c r="IQH55" s="470" t="s">
        <v>979</v>
      </c>
      <c r="IQI55" s="284">
        <v>15000000</v>
      </c>
      <c r="IQJ55" s="276" t="s">
        <v>2836</v>
      </c>
      <c r="IQK55" s="463" t="s">
        <v>974</v>
      </c>
      <c r="IQL55" s="463" t="s">
        <v>975</v>
      </c>
      <c r="IQM55" s="470" t="s">
        <v>976</v>
      </c>
      <c r="IQN55" s="470" t="s">
        <v>977</v>
      </c>
      <c r="IQO55" s="470" t="s">
        <v>978</v>
      </c>
      <c r="IQP55" s="470" t="s">
        <v>979</v>
      </c>
      <c r="IQQ55" s="284">
        <v>15000000</v>
      </c>
      <c r="IQR55" s="276" t="s">
        <v>2836</v>
      </c>
      <c r="IQS55" s="463" t="s">
        <v>974</v>
      </c>
      <c r="IQT55" s="463" t="s">
        <v>975</v>
      </c>
      <c r="IQU55" s="470" t="s">
        <v>976</v>
      </c>
      <c r="IQV55" s="470" t="s">
        <v>977</v>
      </c>
      <c r="IQW55" s="470" t="s">
        <v>978</v>
      </c>
      <c r="IQX55" s="470" t="s">
        <v>979</v>
      </c>
      <c r="IQY55" s="284">
        <v>15000000</v>
      </c>
      <c r="IQZ55" s="276" t="s">
        <v>2836</v>
      </c>
      <c r="IRA55" s="463" t="s">
        <v>974</v>
      </c>
      <c r="IRB55" s="463" t="s">
        <v>975</v>
      </c>
      <c r="IRC55" s="470" t="s">
        <v>976</v>
      </c>
      <c r="IRD55" s="470" t="s">
        <v>977</v>
      </c>
      <c r="IRE55" s="470" t="s">
        <v>978</v>
      </c>
      <c r="IRF55" s="470" t="s">
        <v>979</v>
      </c>
      <c r="IRG55" s="284">
        <v>15000000</v>
      </c>
      <c r="IRH55" s="276" t="s">
        <v>2836</v>
      </c>
      <c r="IRI55" s="463" t="s">
        <v>974</v>
      </c>
      <c r="IRJ55" s="463" t="s">
        <v>975</v>
      </c>
      <c r="IRK55" s="470" t="s">
        <v>976</v>
      </c>
      <c r="IRL55" s="470" t="s">
        <v>977</v>
      </c>
      <c r="IRM55" s="470" t="s">
        <v>978</v>
      </c>
      <c r="IRN55" s="470" t="s">
        <v>979</v>
      </c>
      <c r="IRO55" s="284">
        <v>15000000</v>
      </c>
      <c r="IRP55" s="276" t="s">
        <v>2836</v>
      </c>
      <c r="IRQ55" s="463" t="s">
        <v>974</v>
      </c>
      <c r="IRR55" s="463" t="s">
        <v>975</v>
      </c>
      <c r="IRS55" s="470" t="s">
        <v>976</v>
      </c>
      <c r="IRT55" s="470" t="s">
        <v>977</v>
      </c>
      <c r="IRU55" s="470" t="s">
        <v>978</v>
      </c>
      <c r="IRV55" s="470" t="s">
        <v>979</v>
      </c>
      <c r="IRW55" s="284">
        <v>15000000</v>
      </c>
      <c r="IRX55" s="276" t="s">
        <v>2836</v>
      </c>
      <c r="IRY55" s="463" t="s">
        <v>974</v>
      </c>
      <c r="IRZ55" s="463" t="s">
        <v>975</v>
      </c>
      <c r="ISA55" s="470" t="s">
        <v>976</v>
      </c>
      <c r="ISB55" s="470" t="s">
        <v>977</v>
      </c>
      <c r="ISC55" s="470" t="s">
        <v>978</v>
      </c>
      <c r="ISD55" s="470" t="s">
        <v>979</v>
      </c>
      <c r="ISE55" s="284">
        <v>15000000</v>
      </c>
      <c r="ISF55" s="276" t="s">
        <v>2836</v>
      </c>
      <c r="ISG55" s="463" t="s">
        <v>974</v>
      </c>
      <c r="ISH55" s="463" t="s">
        <v>975</v>
      </c>
      <c r="ISI55" s="470" t="s">
        <v>976</v>
      </c>
      <c r="ISJ55" s="470" t="s">
        <v>977</v>
      </c>
      <c r="ISK55" s="470" t="s">
        <v>978</v>
      </c>
      <c r="ISL55" s="470" t="s">
        <v>979</v>
      </c>
      <c r="ISM55" s="284">
        <v>15000000</v>
      </c>
      <c r="ISN55" s="276" t="s">
        <v>2836</v>
      </c>
      <c r="ISO55" s="463" t="s">
        <v>974</v>
      </c>
      <c r="ISP55" s="463" t="s">
        <v>975</v>
      </c>
      <c r="ISQ55" s="470" t="s">
        <v>976</v>
      </c>
      <c r="ISR55" s="470" t="s">
        <v>977</v>
      </c>
      <c r="ISS55" s="470" t="s">
        <v>978</v>
      </c>
      <c r="IST55" s="470" t="s">
        <v>979</v>
      </c>
      <c r="ISU55" s="284">
        <v>15000000</v>
      </c>
      <c r="ISV55" s="276" t="s">
        <v>2836</v>
      </c>
      <c r="ISW55" s="463" t="s">
        <v>974</v>
      </c>
      <c r="ISX55" s="463" t="s">
        <v>975</v>
      </c>
      <c r="ISY55" s="470" t="s">
        <v>976</v>
      </c>
      <c r="ISZ55" s="470" t="s">
        <v>977</v>
      </c>
      <c r="ITA55" s="470" t="s">
        <v>978</v>
      </c>
      <c r="ITB55" s="470" t="s">
        <v>979</v>
      </c>
      <c r="ITC55" s="284">
        <v>15000000</v>
      </c>
      <c r="ITD55" s="276" t="s">
        <v>2836</v>
      </c>
      <c r="ITE55" s="463" t="s">
        <v>974</v>
      </c>
      <c r="ITF55" s="463" t="s">
        <v>975</v>
      </c>
      <c r="ITG55" s="470" t="s">
        <v>976</v>
      </c>
      <c r="ITH55" s="470" t="s">
        <v>977</v>
      </c>
      <c r="ITI55" s="470" t="s">
        <v>978</v>
      </c>
      <c r="ITJ55" s="470" t="s">
        <v>979</v>
      </c>
      <c r="ITK55" s="284">
        <v>15000000</v>
      </c>
      <c r="ITL55" s="276" t="s">
        <v>2836</v>
      </c>
      <c r="ITM55" s="463" t="s">
        <v>974</v>
      </c>
      <c r="ITN55" s="463" t="s">
        <v>975</v>
      </c>
      <c r="ITO55" s="470" t="s">
        <v>976</v>
      </c>
      <c r="ITP55" s="470" t="s">
        <v>977</v>
      </c>
      <c r="ITQ55" s="470" t="s">
        <v>978</v>
      </c>
      <c r="ITR55" s="470" t="s">
        <v>979</v>
      </c>
      <c r="ITS55" s="284">
        <v>15000000</v>
      </c>
      <c r="ITT55" s="276" t="s">
        <v>2836</v>
      </c>
      <c r="ITU55" s="463" t="s">
        <v>974</v>
      </c>
      <c r="ITV55" s="463" t="s">
        <v>975</v>
      </c>
      <c r="ITW55" s="470" t="s">
        <v>976</v>
      </c>
      <c r="ITX55" s="470" t="s">
        <v>977</v>
      </c>
      <c r="ITY55" s="470" t="s">
        <v>978</v>
      </c>
      <c r="ITZ55" s="470" t="s">
        <v>979</v>
      </c>
      <c r="IUA55" s="284">
        <v>15000000</v>
      </c>
      <c r="IUB55" s="276" t="s">
        <v>2836</v>
      </c>
      <c r="IUC55" s="463" t="s">
        <v>974</v>
      </c>
      <c r="IUD55" s="463" t="s">
        <v>975</v>
      </c>
      <c r="IUE55" s="470" t="s">
        <v>976</v>
      </c>
      <c r="IUF55" s="470" t="s">
        <v>977</v>
      </c>
      <c r="IUG55" s="470" t="s">
        <v>978</v>
      </c>
      <c r="IUH55" s="470" t="s">
        <v>979</v>
      </c>
      <c r="IUI55" s="284">
        <v>15000000</v>
      </c>
      <c r="IUJ55" s="276" t="s">
        <v>2836</v>
      </c>
      <c r="IUK55" s="463" t="s">
        <v>974</v>
      </c>
      <c r="IUL55" s="463" t="s">
        <v>975</v>
      </c>
      <c r="IUM55" s="470" t="s">
        <v>976</v>
      </c>
      <c r="IUN55" s="470" t="s">
        <v>977</v>
      </c>
      <c r="IUO55" s="470" t="s">
        <v>978</v>
      </c>
      <c r="IUP55" s="470" t="s">
        <v>979</v>
      </c>
      <c r="IUQ55" s="284">
        <v>15000000</v>
      </c>
      <c r="IUR55" s="276" t="s">
        <v>2836</v>
      </c>
      <c r="IUS55" s="463" t="s">
        <v>974</v>
      </c>
      <c r="IUT55" s="463" t="s">
        <v>975</v>
      </c>
      <c r="IUU55" s="470" t="s">
        <v>976</v>
      </c>
      <c r="IUV55" s="470" t="s">
        <v>977</v>
      </c>
      <c r="IUW55" s="470" t="s">
        <v>978</v>
      </c>
      <c r="IUX55" s="470" t="s">
        <v>979</v>
      </c>
      <c r="IUY55" s="284">
        <v>15000000</v>
      </c>
      <c r="IUZ55" s="276" t="s">
        <v>2836</v>
      </c>
      <c r="IVA55" s="463" t="s">
        <v>974</v>
      </c>
      <c r="IVB55" s="463" t="s">
        <v>975</v>
      </c>
      <c r="IVC55" s="470" t="s">
        <v>976</v>
      </c>
      <c r="IVD55" s="470" t="s">
        <v>977</v>
      </c>
      <c r="IVE55" s="470" t="s">
        <v>978</v>
      </c>
      <c r="IVF55" s="470" t="s">
        <v>979</v>
      </c>
      <c r="IVG55" s="284">
        <v>15000000</v>
      </c>
      <c r="IVH55" s="276" t="s">
        <v>2836</v>
      </c>
      <c r="IVI55" s="463" t="s">
        <v>974</v>
      </c>
      <c r="IVJ55" s="463" t="s">
        <v>975</v>
      </c>
      <c r="IVK55" s="470" t="s">
        <v>976</v>
      </c>
      <c r="IVL55" s="470" t="s">
        <v>977</v>
      </c>
      <c r="IVM55" s="470" t="s">
        <v>978</v>
      </c>
      <c r="IVN55" s="470" t="s">
        <v>979</v>
      </c>
      <c r="IVO55" s="284">
        <v>15000000</v>
      </c>
      <c r="IVP55" s="276" t="s">
        <v>2836</v>
      </c>
      <c r="IVQ55" s="463" t="s">
        <v>974</v>
      </c>
      <c r="IVR55" s="463" t="s">
        <v>975</v>
      </c>
      <c r="IVS55" s="470" t="s">
        <v>976</v>
      </c>
      <c r="IVT55" s="470" t="s">
        <v>977</v>
      </c>
      <c r="IVU55" s="470" t="s">
        <v>978</v>
      </c>
      <c r="IVV55" s="470" t="s">
        <v>979</v>
      </c>
      <c r="IVW55" s="284">
        <v>15000000</v>
      </c>
      <c r="IVX55" s="276" t="s">
        <v>2836</v>
      </c>
      <c r="IVY55" s="463" t="s">
        <v>974</v>
      </c>
      <c r="IVZ55" s="463" t="s">
        <v>975</v>
      </c>
      <c r="IWA55" s="470" t="s">
        <v>976</v>
      </c>
      <c r="IWB55" s="470" t="s">
        <v>977</v>
      </c>
      <c r="IWC55" s="470" t="s">
        <v>978</v>
      </c>
      <c r="IWD55" s="470" t="s">
        <v>979</v>
      </c>
      <c r="IWE55" s="284">
        <v>15000000</v>
      </c>
      <c r="IWF55" s="276" t="s">
        <v>2836</v>
      </c>
      <c r="IWG55" s="463" t="s">
        <v>974</v>
      </c>
      <c r="IWH55" s="463" t="s">
        <v>975</v>
      </c>
      <c r="IWI55" s="470" t="s">
        <v>976</v>
      </c>
      <c r="IWJ55" s="470" t="s">
        <v>977</v>
      </c>
      <c r="IWK55" s="470" t="s">
        <v>978</v>
      </c>
      <c r="IWL55" s="470" t="s">
        <v>979</v>
      </c>
      <c r="IWM55" s="284">
        <v>15000000</v>
      </c>
      <c r="IWN55" s="276" t="s">
        <v>2836</v>
      </c>
      <c r="IWO55" s="463" t="s">
        <v>974</v>
      </c>
      <c r="IWP55" s="463" t="s">
        <v>975</v>
      </c>
      <c r="IWQ55" s="470" t="s">
        <v>976</v>
      </c>
      <c r="IWR55" s="470" t="s">
        <v>977</v>
      </c>
      <c r="IWS55" s="470" t="s">
        <v>978</v>
      </c>
      <c r="IWT55" s="470" t="s">
        <v>979</v>
      </c>
      <c r="IWU55" s="284">
        <v>15000000</v>
      </c>
      <c r="IWV55" s="276" t="s">
        <v>2836</v>
      </c>
      <c r="IWW55" s="463" t="s">
        <v>974</v>
      </c>
      <c r="IWX55" s="463" t="s">
        <v>975</v>
      </c>
      <c r="IWY55" s="470" t="s">
        <v>976</v>
      </c>
      <c r="IWZ55" s="470" t="s">
        <v>977</v>
      </c>
      <c r="IXA55" s="470" t="s">
        <v>978</v>
      </c>
      <c r="IXB55" s="470" t="s">
        <v>979</v>
      </c>
      <c r="IXC55" s="284">
        <v>15000000</v>
      </c>
      <c r="IXD55" s="276" t="s">
        <v>2836</v>
      </c>
      <c r="IXE55" s="463" t="s">
        <v>974</v>
      </c>
      <c r="IXF55" s="463" t="s">
        <v>975</v>
      </c>
      <c r="IXG55" s="470" t="s">
        <v>976</v>
      </c>
      <c r="IXH55" s="470" t="s">
        <v>977</v>
      </c>
      <c r="IXI55" s="470" t="s">
        <v>978</v>
      </c>
      <c r="IXJ55" s="470" t="s">
        <v>979</v>
      </c>
      <c r="IXK55" s="284">
        <v>15000000</v>
      </c>
      <c r="IXL55" s="276" t="s">
        <v>2836</v>
      </c>
      <c r="IXM55" s="463" t="s">
        <v>974</v>
      </c>
      <c r="IXN55" s="463" t="s">
        <v>975</v>
      </c>
      <c r="IXO55" s="470" t="s">
        <v>976</v>
      </c>
      <c r="IXP55" s="470" t="s">
        <v>977</v>
      </c>
      <c r="IXQ55" s="470" t="s">
        <v>978</v>
      </c>
      <c r="IXR55" s="470" t="s">
        <v>979</v>
      </c>
      <c r="IXS55" s="284">
        <v>15000000</v>
      </c>
      <c r="IXT55" s="276" t="s">
        <v>2836</v>
      </c>
      <c r="IXU55" s="463" t="s">
        <v>974</v>
      </c>
      <c r="IXV55" s="463" t="s">
        <v>975</v>
      </c>
      <c r="IXW55" s="470" t="s">
        <v>976</v>
      </c>
      <c r="IXX55" s="470" t="s">
        <v>977</v>
      </c>
      <c r="IXY55" s="470" t="s">
        <v>978</v>
      </c>
      <c r="IXZ55" s="470" t="s">
        <v>979</v>
      </c>
      <c r="IYA55" s="284">
        <v>15000000</v>
      </c>
      <c r="IYB55" s="276" t="s">
        <v>2836</v>
      </c>
      <c r="IYC55" s="463" t="s">
        <v>974</v>
      </c>
      <c r="IYD55" s="463" t="s">
        <v>975</v>
      </c>
      <c r="IYE55" s="470" t="s">
        <v>976</v>
      </c>
      <c r="IYF55" s="470" t="s">
        <v>977</v>
      </c>
      <c r="IYG55" s="470" t="s">
        <v>978</v>
      </c>
      <c r="IYH55" s="470" t="s">
        <v>979</v>
      </c>
      <c r="IYI55" s="284">
        <v>15000000</v>
      </c>
      <c r="IYJ55" s="276" t="s">
        <v>2836</v>
      </c>
      <c r="IYK55" s="463" t="s">
        <v>974</v>
      </c>
      <c r="IYL55" s="463" t="s">
        <v>975</v>
      </c>
      <c r="IYM55" s="470" t="s">
        <v>976</v>
      </c>
      <c r="IYN55" s="470" t="s">
        <v>977</v>
      </c>
      <c r="IYO55" s="470" t="s">
        <v>978</v>
      </c>
      <c r="IYP55" s="470" t="s">
        <v>979</v>
      </c>
      <c r="IYQ55" s="284">
        <v>15000000</v>
      </c>
      <c r="IYR55" s="276" t="s">
        <v>2836</v>
      </c>
      <c r="IYS55" s="463" t="s">
        <v>974</v>
      </c>
      <c r="IYT55" s="463" t="s">
        <v>975</v>
      </c>
      <c r="IYU55" s="470" t="s">
        <v>976</v>
      </c>
      <c r="IYV55" s="470" t="s">
        <v>977</v>
      </c>
      <c r="IYW55" s="470" t="s">
        <v>978</v>
      </c>
      <c r="IYX55" s="470" t="s">
        <v>979</v>
      </c>
      <c r="IYY55" s="284">
        <v>15000000</v>
      </c>
      <c r="IYZ55" s="276" t="s">
        <v>2836</v>
      </c>
      <c r="IZA55" s="463" t="s">
        <v>974</v>
      </c>
      <c r="IZB55" s="463" t="s">
        <v>975</v>
      </c>
      <c r="IZC55" s="470" t="s">
        <v>976</v>
      </c>
      <c r="IZD55" s="470" t="s">
        <v>977</v>
      </c>
      <c r="IZE55" s="470" t="s">
        <v>978</v>
      </c>
      <c r="IZF55" s="470" t="s">
        <v>979</v>
      </c>
      <c r="IZG55" s="284">
        <v>15000000</v>
      </c>
      <c r="IZH55" s="276" t="s">
        <v>2836</v>
      </c>
      <c r="IZI55" s="463" t="s">
        <v>974</v>
      </c>
      <c r="IZJ55" s="463" t="s">
        <v>975</v>
      </c>
      <c r="IZK55" s="470" t="s">
        <v>976</v>
      </c>
      <c r="IZL55" s="470" t="s">
        <v>977</v>
      </c>
      <c r="IZM55" s="470" t="s">
        <v>978</v>
      </c>
      <c r="IZN55" s="470" t="s">
        <v>979</v>
      </c>
      <c r="IZO55" s="284">
        <v>15000000</v>
      </c>
      <c r="IZP55" s="276" t="s">
        <v>2836</v>
      </c>
      <c r="IZQ55" s="463" t="s">
        <v>974</v>
      </c>
      <c r="IZR55" s="463" t="s">
        <v>975</v>
      </c>
      <c r="IZS55" s="470" t="s">
        <v>976</v>
      </c>
      <c r="IZT55" s="470" t="s">
        <v>977</v>
      </c>
      <c r="IZU55" s="470" t="s">
        <v>978</v>
      </c>
      <c r="IZV55" s="470" t="s">
        <v>979</v>
      </c>
      <c r="IZW55" s="284">
        <v>15000000</v>
      </c>
      <c r="IZX55" s="276" t="s">
        <v>2836</v>
      </c>
      <c r="IZY55" s="463" t="s">
        <v>974</v>
      </c>
      <c r="IZZ55" s="463" t="s">
        <v>975</v>
      </c>
      <c r="JAA55" s="470" t="s">
        <v>976</v>
      </c>
      <c r="JAB55" s="470" t="s">
        <v>977</v>
      </c>
      <c r="JAC55" s="470" t="s">
        <v>978</v>
      </c>
      <c r="JAD55" s="470" t="s">
        <v>979</v>
      </c>
      <c r="JAE55" s="284">
        <v>15000000</v>
      </c>
      <c r="JAF55" s="276" t="s">
        <v>2836</v>
      </c>
      <c r="JAG55" s="463" t="s">
        <v>974</v>
      </c>
      <c r="JAH55" s="463" t="s">
        <v>975</v>
      </c>
      <c r="JAI55" s="470" t="s">
        <v>976</v>
      </c>
      <c r="JAJ55" s="470" t="s">
        <v>977</v>
      </c>
      <c r="JAK55" s="470" t="s">
        <v>978</v>
      </c>
      <c r="JAL55" s="470" t="s">
        <v>979</v>
      </c>
      <c r="JAM55" s="284">
        <v>15000000</v>
      </c>
      <c r="JAN55" s="276" t="s">
        <v>2836</v>
      </c>
      <c r="JAO55" s="463" t="s">
        <v>974</v>
      </c>
      <c r="JAP55" s="463" t="s">
        <v>975</v>
      </c>
      <c r="JAQ55" s="470" t="s">
        <v>976</v>
      </c>
      <c r="JAR55" s="470" t="s">
        <v>977</v>
      </c>
      <c r="JAS55" s="470" t="s">
        <v>978</v>
      </c>
      <c r="JAT55" s="470" t="s">
        <v>979</v>
      </c>
      <c r="JAU55" s="284">
        <v>15000000</v>
      </c>
      <c r="JAV55" s="276" t="s">
        <v>2836</v>
      </c>
      <c r="JAW55" s="463" t="s">
        <v>974</v>
      </c>
      <c r="JAX55" s="463" t="s">
        <v>975</v>
      </c>
      <c r="JAY55" s="470" t="s">
        <v>976</v>
      </c>
      <c r="JAZ55" s="470" t="s">
        <v>977</v>
      </c>
      <c r="JBA55" s="470" t="s">
        <v>978</v>
      </c>
      <c r="JBB55" s="470" t="s">
        <v>979</v>
      </c>
      <c r="JBC55" s="284">
        <v>15000000</v>
      </c>
      <c r="JBD55" s="276" t="s">
        <v>2836</v>
      </c>
      <c r="JBE55" s="463" t="s">
        <v>974</v>
      </c>
      <c r="JBF55" s="463" t="s">
        <v>975</v>
      </c>
      <c r="JBG55" s="470" t="s">
        <v>976</v>
      </c>
      <c r="JBH55" s="470" t="s">
        <v>977</v>
      </c>
      <c r="JBI55" s="470" t="s">
        <v>978</v>
      </c>
      <c r="JBJ55" s="470" t="s">
        <v>979</v>
      </c>
      <c r="JBK55" s="284">
        <v>15000000</v>
      </c>
      <c r="JBL55" s="276" t="s">
        <v>2836</v>
      </c>
      <c r="JBM55" s="463" t="s">
        <v>974</v>
      </c>
      <c r="JBN55" s="463" t="s">
        <v>975</v>
      </c>
      <c r="JBO55" s="470" t="s">
        <v>976</v>
      </c>
      <c r="JBP55" s="470" t="s">
        <v>977</v>
      </c>
      <c r="JBQ55" s="470" t="s">
        <v>978</v>
      </c>
      <c r="JBR55" s="470" t="s">
        <v>979</v>
      </c>
      <c r="JBS55" s="284">
        <v>15000000</v>
      </c>
      <c r="JBT55" s="276" t="s">
        <v>2836</v>
      </c>
      <c r="JBU55" s="463" t="s">
        <v>974</v>
      </c>
      <c r="JBV55" s="463" t="s">
        <v>975</v>
      </c>
      <c r="JBW55" s="470" t="s">
        <v>976</v>
      </c>
      <c r="JBX55" s="470" t="s">
        <v>977</v>
      </c>
      <c r="JBY55" s="470" t="s">
        <v>978</v>
      </c>
      <c r="JBZ55" s="470" t="s">
        <v>979</v>
      </c>
      <c r="JCA55" s="284">
        <v>15000000</v>
      </c>
      <c r="JCB55" s="276" t="s">
        <v>2836</v>
      </c>
      <c r="JCC55" s="463" t="s">
        <v>974</v>
      </c>
      <c r="JCD55" s="463" t="s">
        <v>975</v>
      </c>
      <c r="JCE55" s="470" t="s">
        <v>976</v>
      </c>
      <c r="JCF55" s="470" t="s">
        <v>977</v>
      </c>
      <c r="JCG55" s="470" t="s">
        <v>978</v>
      </c>
      <c r="JCH55" s="470" t="s">
        <v>979</v>
      </c>
      <c r="JCI55" s="284">
        <v>15000000</v>
      </c>
      <c r="JCJ55" s="276" t="s">
        <v>2836</v>
      </c>
      <c r="JCK55" s="463" t="s">
        <v>974</v>
      </c>
      <c r="JCL55" s="463" t="s">
        <v>975</v>
      </c>
      <c r="JCM55" s="470" t="s">
        <v>976</v>
      </c>
      <c r="JCN55" s="470" t="s">
        <v>977</v>
      </c>
      <c r="JCO55" s="470" t="s">
        <v>978</v>
      </c>
      <c r="JCP55" s="470" t="s">
        <v>979</v>
      </c>
      <c r="JCQ55" s="284">
        <v>15000000</v>
      </c>
      <c r="JCR55" s="276" t="s">
        <v>2836</v>
      </c>
      <c r="JCS55" s="463" t="s">
        <v>974</v>
      </c>
      <c r="JCT55" s="463" t="s">
        <v>975</v>
      </c>
      <c r="JCU55" s="470" t="s">
        <v>976</v>
      </c>
      <c r="JCV55" s="470" t="s">
        <v>977</v>
      </c>
      <c r="JCW55" s="470" t="s">
        <v>978</v>
      </c>
      <c r="JCX55" s="470" t="s">
        <v>979</v>
      </c>
      <c r="JCY55" s="284">
        <v>15000000</v>
      </c>
      <c r="JCZ55" s="276" t="s">
        <v>2836</v>
      </c>
      <c r="JDA55" s="463" t="s">
        <v>974</v>
      </c>
      <c r="JDB55" s="463" t="s">
        <v>975</v>
      </c>
      <c r="JDC55" s="470" t="s">
        <v>976</v>
      </c>
      <c r="JDD55" s="470" t="s">
        <v>977</v>
      </c>
      <c r="JDE55" s="470" t="s">
        <v>978</v>
      </c>
      <c r="JDF55" s="470" t="s">
        <v>979</v>
      </c>
      <c r="JDG55" s="284">
        <v>15000000</v>
      </c>
      <c r="JDH55" s="276" t="s">
        <v>2836</v>
      </c>
      <c r="JDI55" s="463" t="s">
        <v>974</v>
      </c>
      <c r="JDJ55" s="463" t="s">
        <v>975</v>
      </c>
      <c r="JDK55" s="470" t="s">
        <v>976</v>
      </c>
      <c r="JDL55" s="470" t="s">
        <v>977</v>
      </c>
      <c r="JDM55" s="470" t="s">
        <v>978</v>
      </c>
      <c r="JDN55" s="470" t="s">
        <v>979</v>
      </c>
      <c r="JDO55" s="284">
        <v>15000000</v>
      </c>
      <c r="JDP55" s="276" t="s">
        <v>2836</v>
      </c>
      <c r="JDQ55" s="463" t="s">
        <v>974</v>
      </c>
      <c r="JDR55" s="463" t="s">
        <v>975</v>
      </c>
      <c r="JDS55" s="470" t="s">
        <v>976</v>
      </c>
      <c r="JDT55" s="470" t="s">
        <v>977</v>
      </c>
      <c r="JDU55" s="470" t="s">
        <v>978</v>
      </c>
      <c r="JDV55" s="470" t="s">
        <v>979</v>
      </c>
      <c r="JDW55" s="284">
        <v>15000000</v>
      </c>
      <c r="JDX55" s="276" t="s">
        <v>2836</v>
      </c>
      <c r="JDY55" s="463" t="s">
        <v>974</v>
      </c>
      <c r="JDZ55" s="463" t="s">
        <v>975</v>
      </c>
      <c r="JEA55" s="470" t="s">
        <v>976</v>
      </c>
      <c r="JEB55" s="470" t="s">
        <v>977</v>
      </c>
      <c r="JEC55" s="470" t="s">
        <v>978</v>
      </c>
      <c r="JED55" s="470" t="s">
        <v>979</v>
      </c>
      <c r="JEE55" s="284">
        <v>15000000</v>
      </c>
      <c r="JEF55" s="276" t="s">
        <v>2836</v>
      </c>
      <c r="JEG55" s="463" t="s">
        <v>974</v>
      </c>
      <c r="JEH55" s="463" t="s">
        <v>975</v>
      </c>
      <c r="JEI55" s="470" t="s">
        <v>976</v>
      </c>
      <c r="JEJ55" s="470" t="s">
        <v>977</v>
      </c>
      <c r="JEK55" s="470" t="s">
        <v>978</v>
      </c>
      <c r="JEL55" s="470" t="s">
        <v>979</v>
      </c>
      <c r="JEM55" s="284">
        <v>15000000</v>
      </c>
      <c r="JEN55" s="276" t="s">
        <v>2836</v>
      </c>
      <c r="JEO55" s="463" t="s">
        <v>974</v>
      </c>
      <c r="JEP55" s="463" t="s">
        <v>975</v>
      </c>
      <c r="JEQ55" s="470" t="s">
        <v>976</v>
      </c>
      <c r="JER55" s="470" t="s">
        <v>977</v>
      </c>
      <c r="JES55" s="470" t="s">
        <v>978</v>
      </c>
      <c r="JET55" s="470" t="s">
        <v>979</v>
      </c>
      <c r="JEU55" s="284">
        <v>15000000</v>
      </c>
      <c r="JEV55" s="276" t="s">
        <v>2836</v>
      </c>
      <c r="JEW55" s="463" t="s">
        <v>974</v>
      </c>
      <c r="JEX55" s="463" t="s">
        <v>975</v>
      </c>
      <c r="JEY55" s="470" t="s">
        <v>976</v>
      </c>
      <c r="JEZ55" s="470" t="s">
        <v>977</v>
      </c>
      <c r="JFA55" s="470" t="s">
        <v>978</v>
      </c>
      <c r="JFB55" s="470" t="s">
        <v>979</v>
      </c>
      <c r="JFC55" s="284">
        <v>15000000</v>
      </c>
      <c r="JFD55" s="276" t="s">
        <v>2836</v>
      </c>
      <c r="JFE55" s="463" t="s">
        <v>974</v>
      </c>
      <c r="JFF55" s="463" t="s">
        <v>975</v>
      </c>
      <c r="JFG55" s="470" t="s">
        <v>976</v>
      </c>
      <c r="JFH55" s="470" t="s">
        <v>977</v>
      </c>
      <c r="JFI55" s="470" t="s">
        <v>978</v>
      </c>
      <c r="JFJ55" s="470" t="s">
        <v>979</v>
      </c>
      <c r="JFK55" s="284">
        <v>15000000</v>
      </c>
      <c r="JFL55" s="276" t="s">
        <v>2836</v>
      </c>
      <c r="JFM55" s="463" t="s">
        <v>974</v>
      </c>
      <c r="JFN55" s="463" t="s">
        <v>975</v>
      </c>
      <c r="JFO55" s="470" t="s">
        <v>976</v>
      </c>
      <c r="JFP55" s="470" t="s">
        <v>977</v>
      </c>
      <c r="JFQ55" s="470" t="s">
        <v>978</v>
      </c>
      <c r="JFR55" s="470" t="s">
        <v>979</v>
      </c>
      <c r="JFS55" s="284">
        <v>15000000</v>
      </c>
      <c r="JFT55" s="276" t="s">
        <v>2836</v>
      </c>
      <c r="JFU55" s="463" t="s">
        <v>974</v>
      </c>
      <c r="JFV55" s="463" t="s">
        <v>975</v>
      </c>
      <c r="JFW55" s="470" t="s">
        <v>976</v>
      </c>
      <c r="JFX55" s="470" t="s">
        <v>977</v>
      </c>
      <c r="JFY55" s="470" t="s">
        <v>978</v>
      </c>
      <c r="JFZ55" s="470" t="s">
        <v>979</v>
      </c>
      <c r="JGA55" s="284">
        <v>15000000</v>
      </c>
      <c r="JGB55" s="276" t="s">
        <v>2836</v>
      </c>
      <c r="JGC55" s="463" t="s">
        <v>974</v>
      </c>
      <c r="JGD55" s="463" t="s">
        <v>975</v>
      </c>
      <c r="JGE55" s="470" t="s">
        <v>976</v>
      </c>
      <c r="JGF55" s="470" t="s">
        <v>977</v>
      </c>
      <c r="JGG55" s="470" t="s">
        <v>978</v>
      </c>
      <c r="JGH55" s="470" t="s">
        <v>979</v>
      </c>
      <c r="JGI55" s="284">
        <v>15000000</v>
      </c>
      <c r="JGJ55" s="276" t="s">
        <v>2836</v>
      </c>
      <c r="JGK55" s="463" t="s">
        <v>974</v>
      </c>
      <c r="JGL55" s="463" t="s">
        <v>975</v>
      </c>
      <c r="JGM55" s="470" t="s">
        <v>976</v>
      </c>
      <c r="JGN55" s="470" t="s">
        <v>977</v>
      </c>
      <c r="JGO55" s="470" t="s">
        <v>978</v>
      </c>
      <c r="JGP55" s="470" t="s">
        <v>979</v>
      </c>
      <c r="JGQ55" s="284">
        <v>15000000</v>
      </c>
      <c r="JGR55" s="276" t="s">
        <v>2836</v>
      </c>
      <c r="JGS55" s="463" t="s">
        <v>974</v>
      </c>
      <c r="JGT55" s="463" t="s">
        <v>975</v>
      </c>
      <c r="JGU55" s="470" t="s">
        <v>976</v>
      </c>
      <c r="JGV55" s="470" t="s">
        <v>977</v>
      </c>
      <c r="JGW55" s="470" t="s">
        <v>978</v>
      </c>
      <c r="JGX55" s="470" t="s">
        <v>979</v>
      </c>
      <c r="JGY55" s="284">
        <v>15000000</v>
      </c>
      <c r="JGZ55" s="276" t="s">
        <v>2836</v>
      </c>
      <c r="JHA55" s="463" t="s">
        <v>974</v>
      </c>
      <c r="JHB55" s="463" t="s">
        <v>975</v>
      </c>
      <c r="JHC55" s="470" t="s">
        <v>976</v>
      </c>
      <c r="JHD55" s="470" t="s">
        <v>977</v>
      </c>
      <c r="JHE55" s="470" t="s">
        <v>978</v>
      </c>
      <c r="JHF55" s="470" t="s">
        <v>979</v>
      </c>
      <c r="JHG55" s="284">
        <v>15000000</v>
      </c>
      <c r="JHH55" s="276" t="s">
        <v>2836</v>
      </c>
      <c r="JHI55" s="463" t="s">
        <v>974</v>
      </c>
      <c r="JHJ55" s="463" t="s">
        <v>975</v>
      </c>
      <c r="JHK55" s="470" t="s">
        <v>976</v>
      </c>
      <c r="JHL55" s="470" t="s">
        <v>977</v>
      </c>
      <c r="JHM55" s="470" t="s">
        <v>978</v>
      </c>
      <c r="JHN55" s="470" t="s">
        <v>979</v>
      </c>
      <c r="JHO55" s="284">
        <v>15000000</v>
      </c>
      <c r="JHP55" s="276" t="s">
        <v>2836</v>
      </c>
      <c r="JHQ55" s="463" t="s">
        <v>974</v>
      </c>
      <c r="JHR55" s="463" t="s">
        <v>975</v>
      </c>
      <c r="JHS55" s="470" t="s">
        <v>976</v>
      </c>
      <c r="JHT55" s="470" t="s">
        <v>977</v>
      </c>
      <c r="JHU55" s="470" t="s">
        <v>978</v>
      </c>
      <c r="JHV55" s="470" t="s">
        <v>979</v>
      </c>
      <c r="JHW55" s="284">
        <v>15000000</v>
      </c>
      <c r="JHX55" s="276" t="s">
        <v>2836</v>
      </c>
      <c r="JHY55" s="463" t="s">
        <v>974</v>
      </c>
      <c r="JHZ55" s="463" t="s">
        <v>975</v>
      </c>
      <c r="JIA55" s="470" t="s">
        <v>976</v>
      </c>
      <c r="JIB55" s="470" t="s">
        <v>977</v>
      </c>
      <c r="JIC55" s="470" t="s">
        <v>978</v>
      </c>
      <c r="JID55" s="470" t="s">
        <v>979</v>
      </c>
      <c r="JIE55" s="284">
        <v>15000000</v>
      </c>
      <c r="JIF55" s="276" t="s">
        <v>2836</v>
      </c>
      <c r="JIG55" s="463" t="s">
        <v>974</v>
      </c>
      <c r="JIH55" s="463" t="s">
        <v>975</v>
      </c>
      <c r="JII55" s="470" t="s">
        <v>976</v>
      </c>
      <c r="JIJ55" s="470" t="s">
        <v>977</v>
      </c>
      <c r="JIK55" s="470" t="s">
        <v>978</v>
      </c>
      <c r="JIL55" s="470" t="s">
        <v>979</v>
      </c>
      <c r="JIM55" s="284">
        <v>15000000</v>
      </c>
      <c r="JIN55" s="276" t="s">
        <v>2836</v>
      </c>
      <c r="JIO55" s="463" t="s">
        <v>974</v>
      </c>
      <c r="JIP55" s="463" t="s">
        <v>975</v>
      </c>
      <c r="JIQ55" s="470" t="s">
        <v>976</v>
      </c>
      <c r="JIR55" s="470" t="s">
        <v>977</v>
      </c>
      <c r="JIS55" s="470" t="s">
        <v>978</v>
      </c>
      <c r="JIT55" s="470" t="s">
        <v>979</v>
      </c>
      <c r="JIU55" s="284">
        <v>15000000</v>
      </c>
      <c r="JIV55" s="276" t="s">
        <v>2836</v>
      </c>
      <c r="JIW55" s="463" t="s">
        <v>974</v>
      </c>
      <c r="JIX55" s="463" t="s">
        <v>975</v>
      </c>
      <c r="JIY55" s="470" t="s">
        <v>976</v>
      </c>
      <c r="JIZ55" s="470" t="s">
        <v>977</v>
      </c>
      <c r="JJA55" s="470" t="s">
        <v>978</v>
      </c>
      <c r="JJB55" s="470" t="s">
        <v>979</v>
      </c>
      <c r="JJC55" s="284">
        <v>15000000</v>
      </c>
      <c r="JJD55" s="276" t="s">
        <v>2836</v>
      </c>
      <c r="JJE55" s="463" t="s">
        <v>974</v>
      </c>
      <c r="JJF55" s="463" t="s">
        <v>975</v>
      </c>
      <c r="JJG55" s="470" t="s">
        <v>976</v>
      </c>
      <c r="JJH55" s="470" t="s">
        <v>977</v>
      </c>
      <c r="JJI55" s="470" t="s">
        <v>978</v>
      </c>
      <c r="JJJ55" s="470" t="s">
        <v>979</v>
      </c>
      <c r="JJK55" s="284">
        <v>15000000</v>
      </c>
      <c r="JJL55" s="276" t="s">
        <v>2836</v>
      </c>
      <c r="JJM55" s="463" t="s">
        <v>974</v>
      </c>
      <c r="JJN55" s="463" t="s">
        <v>975</v>
      </c>
      <c r="JJO55" s="470" t="s">
        <v>976</v>
      </c>
      <c r="JJP55" s="470" t="s">
        <v>977</v>
      </c>
      <c r="JJQ55" s="470" t="s">
        <v>978</v>
      </c>
      <c r="JJR55" s="470" t="s">
        <v>979</v>
      </c>
      <c r="JJS55" s="284">
        <v>15000000</v>
      </c>
      <c r="JJT55" s="276" t="s">
        <v>2836</v>
      </c>
      <c r="JJU55" s="463" t="s">
        <v>974</v>
      </c>
      <c r="JJV55" s="463" t="s">
        <v>975</v>
      </c>
      <c r="JJW55" s="470" t="s">
        <v>976</v>
      </c>
      <c r="JJX55" s="470" t="s">
        <v>977</v>
      </c>
      <c r="JJY55" s="470" t="s">
        <v>978</v>
      </c>
      <c r="JJZ55" s="470" t="s">
        <v>979</v>
      </c>
      <c r="JKA55" s="284">
        <v>15000000</v>
      </c>
      <c r="JKB55" s="276" t="s">
        <v>2836</v>
      </c>
      <c r="JKC55" s="463" t="s">
        <v>974</v>
      </c>
      <c r="JKD55" s="463" t="s">
        <v>975</v>
      </c>
      <c r="JKE55" s="470" t="s">
        <v>976</v>
      </c>
      <c r="JKF55" s="470" t="s">
        <v>977</v>
      </c>
      <c r="JKG55" s="470" t="s">
        <v>978</v>
      </c>
      <c r="JKH55" s="470" t="s">
        <v>979</v>
      </c>
      <c r="JKI55" s="284">
        <v>15000000</v>
      </c>
      <c r="JKJ55" s="276" t="s">
        <v>2836</v>
      </c>
      <c r="JKK55" s="463" t="s">
        <v>974</v>
      </c>
      <c r="JKL55" s="463" t="s">
        <v>975</v>
      </c>
      <c r="JKM55" s="470" t="s">
        <v>976</v>
      </c>
      <c r="JKN55" s="470" t="s">
        <v>977</v>
      </c>
      <c r="JKO55" s="470" t="s">
        <v>978</v>
      </c>
      <c r="JKP55" s="470" t="s">
        <v>979</v>
      </c>
      <c r="JKQ55" s="284">
        <v>15000000</v>
      </c>
      <c r="JKR55" s="276" t="s">
        <v>2836</v>
      </c>
      <c r="JKS55" s="463" t="s">
        <v>974</v>
      </c>
      <c r="JKT55" s="463" t="s">
        <v>975</v>
      </c>
      <c r="JKU55" s="470" t="s">
        <v>976</v>
      </c>
      <c r="JKV55" s="470" t="s">
        <v>977</v>
      </c>
      <c r="JKW55" s="470" t="s">
        <v>978</v>
      </c>
      <c r="JKX55" s="470" t="s">
        <v>979</v>
      </c>
      <c r="JKY55" s="284">
        <v>15000000</v>
      </c>
      <c r="JKZ55" s="276" t="s">
        <v>2836</v>
      </c>
      <c r="JLA55" s="463" t="s">
        <v>974</v>
      </c>
      <c r="JLB55" s="463" t="s">
        <v>975</v>
      </c>
      <c r="JLC55" s="470" t="s">
        <v>976</v>
      </c>
      <c r="JLD55" s="470" t="s">
        <v>977</v>
      </c>
      <c r="JLE55" s="470" t="s">
        <v>978</v>
      </c>
      <c r="JLF55" s="470" t="s">
        <v>979</v>
      </c>
      <c r="JLG55" s="284">
        <v>15000000</v>
      </c>
      <c r="JLH55" s="276" t="s">
        <v>2836</v>
      </c>
      <c r="JLI55" s="463" t="s">
        <v>974</v>
      </c>
      <c r="JLJ55" s="463" t="s">
        <v>975</v>
      </c>
      <c r="JLK55" s="470" t="s">
        <v>976</v>
      </c>
      <c r="JLL55" s="470" t="s">
        <v>977</v>
      </c>
      <c r="JLM55" s="470" t="s">
        <v>978</v>
      </c>
      <c r="JLN55" s="470" t="s">
        <v>979</v>
      </c>
      <c r="JLO55" s="284">
        <v>15000000</v>
      </c>
      <c r="JLP55" s="276" t="s">
        <v>2836</v>
      </c>
      <c r="JLQ55" s="463" t="s">
        <v>974</v>
      </c>
      <c r="JLR55" s="463" t="s">
        <v>975</v>
      </c>
      <c r="JLS55" s="470" t="s">
        <v>976</v>
      </c>
      <c r="JLT55" s="470" t="s">
        <v>977</v>
      </c>
      <c r="JLU55" s="470" t="s">
        <v>978</v>
      </c>
      <c r="JLV55" s="470" t="s">
        <v>979</v>
      </c>
      <c r="JLW55" s="284">
        <v>15000000</v>
      </c>
      <c r="JLX55" s="276" t="s">
        <v>2836</v>
      </c>
      <c r="JLY55" s="463" t="s">
        <v>974</v>
      </c>
      <c r="JLZ55" s="463" t="s">
        <v>975</v>
      </c>
      <c r="JMA55" s="470" t="s">
        <v>976</v>
      </c>
      <c r="JMB55" s="470" t="s">
        <v>977</v>
      </c>
      <c r="JMC55" s="470" t="s">
        <v>978</v>
      </c>
      <c r="JMD55" s="470" t="s">
        <v>979</v>
      </c>
      <c r="JME55" s="284">
        <v>15000000</v>
      </c>
      <c r="JMF55" s="276" t="s">
        <v>2836</v>
      </c>
      <c r="JMG55" s="463" t="s">
        <v>974</v>
      </c>
      <c r="JMH55" s="463" t="s">
        <v>975</v>
      </c>
      <c r="JMI55" s="470" t="s">
        <v>976</v>
      </c>
      <c r="JMJ55" s="470" t="s">
        <v>977</v>
      </c>
      <c r="JMK55" s="470" t="s">
        <v>978</v>
      </c>
      <c r="JML55" s="470" t="s">
        <v>979</v>
      </c>
      <c r="JMM55" s="284">
        <v>15000000</v>
      </c>
      <c r="JMN55" s="276" t="s">
        <v>2836</v>
      </c>
      <c r="JMO55" s="463" t="s">
        <v>974</v>
      </c>
      <c r="JMP55" s="463" t="s">
        <v>975</v>
      </c>
      <c r="JMQ55" s="470" t="s">
        <v>976</v>
      </c>
      <c r="JMR55" s="470" t="s">
        <v>977</v>
      </c>
      <c r="JMS55" s="470" t="s">
        <v>978</v>
      </c>
      <c r="JMT55" s="470" t="s">
        <v>979</v>
      </c>
      <c r="JMU55" s="284">
        <v>15000000</v>
      </c>
      <c r="JMV55" s="276" t="s">
        <v>2836</v>
      </c>
      <c r="JMW55" s="463" t="s">
        <v>974</v>
      </c>
      <c r="JMX55" s="463" t="s">
        <v>975</v>
      </c>
      <c r="JMY55" s="470" t="s">
        <v>976</v>
      </c>
      <c r="JMZ55" s="470" t="s">
        <v>977</v>
      </c>
      <c r="JNA55" s="470" t="s">
        <v>978</v>
      </c>
      <c r="JNB55" s="470" t="s">
        <v>979</v>
      </c>
      <c r="JNC55" s="284">
        <v>15000000</v>
      </c>
      <c r="JND55" s="276" t="s">
        <v>2836</v>
      </c>
      <c r="JNE55" s="463" t="s">
        <v>974</v>
      </c>
      <c r="JNF55" s="463" t="s">
        <v>975</v>
      </c>
      <c r="JNG55" s="470" t="s">
        <v>976</v>
      </c>
      <c r="JNH55" s="470" t="s">
        <v>977</v>
      </c>
      <c r="JNI55" s="470" t="s">
        <v>978</v>
      </c>
      <c r="JNJ55" s="470" t="s">
        <v>979</v>
      </c>
      <c r="JNK55" s="284">
        <v>15000000</v>
      </c>
      <c r="JNL55" s="276" t="s">
        <v>2836</v>
      </c>
      <c r="JNM55" s="463" t="s">
        <v>974</v>
      </c>
      <c r="JNN55" s="463" t="s">
        <v>975</v>
      </c>
      <c r="JNO55" s="470" t="s">
        <v>976</v>
      </c>
      <c r="JNP55" s="470" t="s">
        <v>977</v>
      </c>
      <c r="JNQ55" s="470" t="s">
        <v>978</v>
      </c>
      <c r="JNR55" s="470" t="s">
        <v>979</v>
      </c>
      <c r="JNS55" s="284">
        <v>15000000</v>
      </c>
      <c r="JNT55" s="276" t="s">
        <v>2836</v>
      </c>
      <c r="JNU55" s="463" t="s">
        <v>974</v>
      </c>
      <c r="JNV55" s="463" t="s">
        <v>975</v>
      </c>
      <c r="JNW55" s="470" t="s">
        <v>976</v>
      </c>
      <c r="JNX55" s="470" t="s">
        <v>977</v>
      </c>
      <c r="JNY55" s="470" t="s">
        <v>978</v>
      </c>
      <c r="JNZ55" s="470" t="s">
        <v>979</v>
      </c>
      <c r="JOA55" s="284">
        <v>15000000</v>
      </c>
      <c r="JOB55" s="276" t="s">
        <v>2836</v>
      </c>
      <c r="JOC55" s="463" t="s">
        <v>974</v>
      </c>
      <c r="JOD55" s="463" t="s">
        <v>975</v>
      </c>
      <c r="JOE55" s="470" t="s">
        <v>976</v>
      </c>
      <c r="JOF55" s="470" t="s">
        <v>977</v>
      </c>
      <c r="JOG55" s="470" t="s">
        <v>978</v>
      </c>
      <c r="JOH55" s="470" t="s">
        <v>979</v>
      </c>
      <c r="JOI55" s="284">
        <v>15000000</v>
      </c>
      <c r="JOJ55" s="276" t="s">
        <v>2836</v>
      </c>
      <c r="JOK55" s="463" t="s">
        <v>974</v>
      </c>
      <c r="JOL55" s="463" t="s">
        <v>975</v>
      </c>
      <c r="JOM55" s="470" t="s">
        <v>976</v>
      </c>
      <c r="JON55" s="470" t="s">
        <v>977</v>
      </c>
      <c r="JOO55" s="470" t="s">
        <v>978</v>
      </c>
      <c r="JOP55" s="470" t="s">
        <v>979</v>
      </c>
      <c r="JOQ55" s="284">
        <v>15000000</v>
      </c>
      <c r="JOR55" s="276" t="s">
        <v>2836</v>
      </c>
      <c r="JOS55" s="463" t="s">
        <v>974</v>
      </c>
      <c r="JOT55" s="463" t="s">
        <v>975</v>
      </c>
      <c r="JOU55" s="470" t="s">
        <v>976</v>
      </c>
      <c r="JOV55" s="470" t="s">
        <v>977</v>
      </c>
      <c r="JOW55" s="470" t="s">
        <v>978</v>
      </c>
      <c r="JOX55" s="470" t="s">
        <v>979</v>
      </c>
      <c r="JOY55" s="284">
        <v>15000000</v>
      </c>
      <c r="JOZ55" s="276" t="s">
        <v>2836</v>
      </c>
      <c r="JPA55" s="463" t="s">
        <v>974</v>
      </c>
      <c r="JPB55" s="463" t="s">
        <v>975</v>
      </c>
      <c r="JPC55" s="470" t="s">
        <v>976</v>
      </c>
      <c r="JPD55" s="470" t="s">
        <v>977</v>
      </c>
      <c r="JPE55" s="470" t="s">
        <v>978</v>
      </c>
      <c r="JPF55" s="470" t="s">
        <v>979</v>
      </c>
      <c r="JPG55" s="284">
        <v>15000000</v>
      </c>
      <c r="JPH55" s="276" t="s">
        <v>2836</v>
      </c>
      <c r="JPI55" s="463" t="s">
        <v>974</v>
      </c>
      <c r="JPJ55" s="463" t="s">
        <v>975</v>
      </c>
      <c r="JPK55" s="470" t="s">
        <v>976</v>
      </c>
      <c r="JPL55" s="470" t="s">
        <v>977</v>
      </c>
      <c r="JPM55" s="470" t="s">
        <v>978</v>
      </c>
      <c r="JPN55" s="470" t="s">
        <v>979</v>
      </c>
      <c r="JPO55" s="284">
        <v>15000000</v>
      </c>
      <c r="JPP55" s="276" t="s">
        <v>2836</v>
      </c>
      <c r="JPQ55" s="463" t="s">
        <v>974</v>
      </c>
      <c r="JPR55" s="463" t="s">
        <v>975</v>
      </c>
      <c r="JPS55" s="470" t="s">
        <v>976</v>
      </c>
      <c r="JPT55" s="470" t="s">
        <v>977</v>
      </c>
      <c r="JPU55" s="470" t="s">
        <v>978</v>
      </c>
      <c r="JPV55" s="470" t="s">
        <v>979</v>
      </c>
      <c r="JPW55" s="284">
        <v>15000000</v>
      </c>
      <c r="JPX55" s="276" t="s">
        <v>2836</v>
      </c>
      <c r="JPY55" s="463" t="s">
        <v>974</v>
      </c>
      <c r="JPZ55" s="463" t="s">
        <v>975</v>
      </c>
      <c r="JQA55" s="470" t="s">
        <v>976</v>
      </c>
      <c r="JQB55" s="470" t="s">
        <v>977</v>
      </c>
      <c r="JQC55" s="470" t="s">
        <v>978</v>
      </c>
      <c r="JQD55" s="470" t="s">
        <v>979</v>
      </c>
      <c r="JQE55" s="284">
        <v>15000000</v>
      </c>
      <c r="JQF55" s="276" t="s">
        <v>2836</v>
      </c>
      <c r="JQG55" s="463" t="s">
        <v>974</v>
      </c>
      <c r="JQH55" s="463" t="s">
        <v>975</v>
      </c>
      <c r="JQI55" s="470" t="s">
        <v>976</v>
      </c>
      <c r="JQJ55" s="470" t="s">
        <v>977</v>
      </c>
      <c r="JQK55" s="470" t="s">
        <v>978</v>
      </c>
      <c r="JQL55" s="470" t="s">
        <v>979</v>
      </c>
      <c r="JQM55" s="284">
        <v>15000000</v>
      </c>
      <c r="JQN55" s="276" t="s">
        <v>2836</v>
      </c>
      <c r="JQO55" s="463" t="s">
        <v>974</v>
      </c>
      <c r="JQP55" s="463" t="s">
        <v>975</v>
      </c>
      <c r="JQQ55" s="470" t="s">
        <v>976</v>
      </c>
      <c r="JQR55" s="470" t="s">
        <v>977</v>
      </c>
      <c r="JQS55" s="470" t="s">
        <v>978</v>
      </c>
      <c r="JQT55" s="470" t="s">
        <v>979</v>
      </c>
      <c r="JQU55" s="284">
        <v>15000000</v>
      </c>
      <c r="JQV55" s="276" t="s">
        <v>2836</v>
      </c>
      <c r="JQW55" s="463" t="s">
        <v>974</v>
      </c>
      <c r="JQX55" s="463" t="s">
        <v>975</v>
      </c>
      <c r="JQY55" s="470" t="s">
        <v>976</v>
      </c>
      <c r="JQZ55" s="470" t="s">
        <v>977</v>
      </c>
      <c r="JRA55" s="470" t="s">
        <v>978</v>
      </c>
      <c r="JRB55" s="470" t="s">
        <v>979</v>
      </c>
      <c r="JRC55" s="284">
        <v>15000000</v>
      </c>
      <c r="JRD55" s="276" t="s">
        <v>2836</v>
      </c>
      <c r="JRE55" s="463" t="s">
        <v>974</v>
      </c>
      <c r="JRF55" s="463" t="s">
        <v>975</v>
      </c>
      <c r="JRG55" s="470" t="s">
        <v>976</v>
      </c>
      <c r="JRH55" s="470" t="s">
        <v>977</v>
      </c>
      <c r="JRI55" s="470" t="s">
        <v>978</v>
      </c>
      <c r="JRJ55" s="470" t="s">
        <v>979</v>
      </c>
      <c r="JRK55" s="284">
        <v>15000000</v>
      </c>
      <c r="JRL55" s="276" t="s">
        <v>2836</v>
      </c>
      <c r="JRM55" s="463" t="s">
        <v>974</v>
      </c>
      <c r="JRN55" s="463" t="s">
        <v>975</v>
      </c>
      <c r="JRO55" s="470" t="s">
        <v>976</v>
      </c>
      <c r="JRP55" s="470" t="s">
        <v>977</v>
      </c>
      <c r="JRQ55" s="470" t="s">
        <v>978</v>
      </c>
      <c r="JRR55" s="470" t="s">
        <v>979</v>
      </c>
      <c r="JRS55" s="284">
        <v>15000000</v>
      </c>
      <c r="JRT55" s="276" t="s">
        <v>2836</v>
      </c>
      <c r="JRU55" s="463" t="s">
        <v>974</v>
      </c>
      <c r="JRV55" s="463" t="s">
        <v>975</v>
      </c>
      <c r="JRW55" s="470" t="s">
        <v>976</v>
      </c>
      <c r="JRX55" s="470" t="s">
        <v>977</v>
      </c>
      <c r="JRY55" s="470" t="s">
        <v>978</v>
      </c>
      <c r="JRZ55" s="470" t="s">
        <v>979</v>
      </c>
      <c r="JSA55" s="284">
        <v>15000000</v>
      </c>
      <c r="JSB55" s="276" t="s">
        <v>2836</v>
      </c>
      <c r="JSC55" s="463" t="s">
        <v>974</v>
      </c>
      <c r="JSD55" s="463" t="s">
        <v>975</v>
      </c>
      <c r="JSE55" s="470" t="s">
        <v>976</v>
      </c>
      <c r="JSF55" s="470" t="s">
        <v>977</v>
      </c>
      <c r="JSG55" s="470" t="s">
        <v>978</v>
      </c>
      <c r="JSH55" s="470" t="s">
        <v>979</v>
      </c>
      <c r="JSI55" s="284">
        <v>15000000</v>
      </c>
      <c r="JSJ55" s="276" t="s">
        <v>2836</v>
      </c>
      <c r="JSK55" s="463" t="s">
        <v>974</v>
      </c>
      <c r="JSL55" s="463" t="s">
        <v>975</v>
      </c>
      <c r="JSM55" s="470" t="s">
        <v>976</v>
      </c>
      <c r="JSN55" s="470" t="s">
        <v>977</v>
      </c>
      <c r="JSO55" s="470" t="s">
        <v>978</v>
      </c>
      <c r="JSP55" s="470" t="s">
        <v>979</v>
      </c>
      <c r="JSQ55" s="284">
        <v>15000000</v>
      </c>
      <c r="JSR55" s="276" t="s">
        <v>2836</v>
      </c>
      <c r="JSS55" s="463" t="s">
        <v>974</v>
      </c>
      <c r="JST55" s="463" t="s">
        <v>975</v>
      </c>
      <c r="JSU55" s="470" t="s">
        <v>976</v>
      </c>
      <c r="JSV55" s="470" t="s">
        <v>977</v>
      </c>
      <c r="JSW55" s="470" t="s">
        <v>978</v>
      </c>
      <c r="JSX55" s="470" t="s">
        <v>979</v>
      </c>
      <c r="JSY55" s="284">
        <v>15000000</v>
      </c>
      <c r="JSZ55" s="276" t="s">
        <v>2836</v>
      </c>
      <c r="JTA55" s="463" t="s">
        <v>974</v>
      </c>
      <c r="JTB55" s="463" t="s">
        <v>975</v>
      </c>
      <c r="JTC55" s="470" t="s">
        <v>976</v>
      </c>
      <c r="JTD55" s="470" t="s">
        <v>977</v>
      </c>
      <c r="JTE55" s="470" t="s">
        <v>978</v>
      </c>
      <c r="JTF55" s="470" t="s">
        <v>979</v>
      </c>
      <c r="JTG55" s="284">
        <v>15000000</v>
      </c>
      <c r="JTH55" s="276" t="s">
        <v>2836</v>
      </c>
      <c r="JTI55" s="463" t="s">
        <v>974</v>
      </c>
      <c r="JTJ55" s="463" t="s">
        <v>975</v>
      </c>
      <c r="JTK55" s="470" t="s">
        <v>976</v>
      </c>
      <c r="JTL55" s="470" t="s">
        <v>977</v>
      </c>
      <c r="JTM55" s="470" t="s">
        <v>978</v>
      </c>
      <c r="JTN55" s="470" t="s">
        <v>979</v>
      </c>
      <c r="JTO55" s="284">
        <v>15000000</v>
      </c>
      <c r="JTP55" s="276" t="s">
        <v>2836</v>
      </c>
      <c r="JTQ55" s="463" t="s">
        <v>974</v>
      </c>
      <c r="JTR55" s="463" t="s">
        <v>975</v>
      </c>
      <c r="JTS55" s="470" t="s">
        <v>976</v>
      </c>
      <c r="JTT55" s="470" t="s">
        <v>977</v>
      </c>
      <c r="JTU55" s="470" t="s">
        <v>978</v>
      </c>
      <c r="JTV55" s="470" t="s">
        <v>979</v>
      </c>
      <c r="JTW55" s="284">
        <v>15000000</v>
      </c>
      <c r="JTX55" s="276" t="s">
        <v>2836</v>
      </c>
      <c r="JTY55" s="463" t="s">
        <v>974</v>
      </c>
      <c r="JTZ55" s="463" t="s">
        <v>975</v>
      </c>
      <c r="JUA55" s="470" t="s">
        <v>976</v>
      </c>
      <c r="JUB55" s="470" t="s">
        <v>977</v>
      </c>
      <c r="JUC55" s="470" t="s">
        <v>978</v>
      </c>
      <c r="JUD55" s="470" t="s">
        <v>979</v>
      </c>
      <c r="JUE55" s="284">
        <v>15000000</v>
      </c>
      <c r="JUF55" s="276" t="s">
        <v>2836</v>
      </c>
      <c r="JUG55" s="463" t="s">
        <v>974</v>
      </c>
      <c r="JUH55" s="463" t="s">
        <v>975</v>
      </c>
      <c r="JUI55" s="470" t="s">
        <v>976</v>
      </c>
      <c r="JUJ55" s="470" t="s">
        <v>977</v>
      </c>
      <c r="JUK55" s="470" t="s">
        <v>978</v>
      </c>
      <c r="JUL55" s="470" t="s">
        <v>979</v>
      </c>
      <c r="JUM55" s="284">
        <v>15000000</v>
      </c>
      <c r="JUN55" s="276" t="s">
        <v>2836</v>
      </c>
      <c r="JUO55" s="463" t="s">
        <v>974</v>
      </c>
      <c r="JUP55" s="463" t="s">
        <v>975</v>
      </c>
      <c r="JUQ55" s="470" t="s">
        <v>976</v>
      </c>
      <c r="JUR55" s="470" t="s">
        <v>977</v>
      </c>
      <c r="JUS55" s="470" t="s">
        <v>978</v>
      </c>
      <c r="JUT55" s="470" t="s">
        <v>979</v>
      </c>
      <c r="JUU55" s="284">
        <v>15000000</v>
      </c>
      <c r="JUV55" s="276" t="s">
        <v>2836</v>
      </c>
      <c r="JUW55" s="463" t="s">
        <v>974</v>
      </c>
      <c r="JUX55" s="463" t="s">
        <v>975</v>
      </c>
      <c r="JUY55" s="470" t="s">
        <v>976</v>
      </c>
      <c r="JUZ55" s="470" t="s">
        <v>977</v>
      </c>
      <c r="JVA55" s="470" t="s">
        <v>978</v>
      </c>
      <c r="JVB55" s="470" t="s">
        <v>979</v>
      </c>
      <c r="JVC55" s="284">
        <v>15000000</v>
      </c>
      <c r="JVD55" s="276" t="s">
        <v>2836</v>
      </c>
      <c r="JVE55" s="463" t="s">
        <v>974</v>
      </c>
      <c r="JVF55" s="463" t="s">
        <v>975</v>
      </c>
      <c r="JVG55" s="470" t="s">
        <v>976</v>
      </c>
      <c r="JVH55" s="470" t="s">
        <v>977</v>
      </c>
      <c r="JVI55" s="470" t="s">
        <v>978</v>
      </c>
      <c r="JVJ55" s="470" t="s">
        <v>979</v>
      </c>
      <c r="JVK55" s="284">
        <v>15000000</v>
      </c>
      <c r="JVL55" s="276" t="s">
        <v>2836</v>
      </c>
      <c r="JVM55" s="463" t="s">
        <v>974</v>
      </c>
      <c r="JVN55" s="463" t="s">
        <v>975</v>
      </c>
      <c r="JVO55" s="470" t="s">
        <v>976</v>
      </c>
      <c r="JVP55" s="470" t="s">
        <v>977</v>
      </c>
      <c r="JVQ55" s="470" t="s">
        <v>978</v>
      </c>
      <c r="JVR55" s="470" t="s">
        <v>979</v>
      </c>
      <c r="JVS55" s="284">
        <v>15000000</v>
      </c>
      <c r="JVT55" s="276" t="s">
        <v>2836</v>
      </c>
      <c r="JVU55" s="463" t="s">
        <v>974</v>
      </c>
      <c r="JVV55" s="463" t="s">
        <v>975</v>
      </c>
      <c r="JVW55" s="470" t="s">
        <v>976</v>
      </c>
      <c r="JVX55" s="470" t="s">
        <v>977</v>
      </c>
      <c r="JVY55" s="470" t="s">
        <v>978</v>
      </c>
      <c r="JVZ55" s="470" t="s">
        <v>979</v>
      </c>
      <c r="JWA55" s="284">
        <v>15000000</v>
      </c>
      <c r="JWB55" s="276" t="s">
        <v>2836</v>
      </c>
      <c r="JWC55" s="463" t="s">
        <v>974</v>
      </c>
      <c r="JWD55" s="463" t="s">
        <v>975</v>
      </c>
      <c r="JWE55" s="470" t="s">
        <v>976</v>
      </c>
      <c r="JWF55" s="470" t="s">
        <v>977</v>
      </c>
      <c r="JWG55" s="470" t="s">
        <v>978</v>
      </c>
      <c r="JWH55" s="470" t="s">
        <v>979</v>
      </c>
      <c r="JWI55" s="284">
        <v>15000000</v>
      </c>
      <c r="JWJ55" s="276" t="s">
        <v>2836</v>
      </c>
      <c r="JWK55" s="463" t="s">
        <v>974</v>
      </c>
      <c r="JWL55" s="463" t="s">
        <v>975</v>
      </c>
      <c r="JWM55" s="470" t="s">
        <v>976</v>
      </c>
      <c r="JWN55" s="470" t="s">
        <v>977</v>
      </c>
      <c r="JWO55" s="470" t="s">
        <v>978</v>
      </c>
      <c r="JWP55" s="470" t="s">
        <v>979</v>
      </c>
      <c r="JWQ55" s="284">
        <v>15000000</v>
      </c>
      <c r="JWR55" s="276" t="s">
        <v>2836</v>
      </c>
      <c r="JWS55" s="463" t="s">
        <v>974</v>
      </c>
      <c r="JWT55" s="463" t="s">
        <v>975</v>
      </c>
      <c r="JWU55" s="470" t="s">
        <v>976</v>
      </c>
      <c r="JWV55" s="470" t="s">
        <v>977</v>
      </c>
      <c r="JWW55" s="470" t="s">
        <v>978</v>
      </c>
      <c r="JWX55" s="470" t="s">
        <v>979</v>
      </c>
      <c r="JWY55" s="284">
        <v>15000000</v>
      </c>
      <c r="JWZ55" s="276" t="s">
        <v>2836</v>
      </c>
      <c r="JXA55" s="463" t="s">
        <v>974</v>
      </c>
      <c r="JXB55" s="463" t="s">
        <v>975</v>
      </c>
      <c r="JXC55" s="470" t="s">
        <v>976</v>
      </c>
      <c r="JXD55" s="470" t="s">
        <v>977</v>
      </c>
      <c r="JXE55" s="470" t="s">
        <v>978</v>
      </c>
      <c r="JXF55" s="470" t="s">
        <v>979</v>
      </c>
      <c r="JXG55" s="284">
        <v>15000000</v>
      </c>
      <c r="JXH55" s="276" t="s">
        <v>2836</v>
      </c>
      <c r="JXI55" s="463" t="s">
        <v>974</v>
      </c>
      <c r="JXJ55" s="463" t="s">
        <v>975</v>
      </c>
      <c r="JXK55" s="470" t="s">
        <v>976</v>
      </c>
      <c r="JXL55" s="470" t="s">
        <v>977</v>
      </c>
      <c r="JXM55" s="470" t="s">
        <v>978</v>
      </c>
      <c r="JXN55" s="470" t="s">
        <v>979</v>
      </c>
      <c r="JXO55" s="284">
        <v>15000000</v>
      </c>
      <c r="JXP55" s="276" t="s">
        <v>2836</v>
      </c>
      <c r="JXQ55" s="463" t="s">
        <v>974</v>
      </c>
      <c r="JXR55" s="463" t="s">
        <v>975</v>
      </c>
      <c r="JXS55" s="470" t="s">
        <v>976</v>
      </c>
      <c r="JXT55" s="470" t="s">
        <v>977</v>
      </c>
      <c r="JXU55" s="470" t="s">
        <v>978</v>
      </c>
      <c r="JXV55" s="470" t="s">
        <v>979</v>
      </c>
      <c r="JXW55" s="284">
        <v>15000000</v>
      </c>
      <c r="JXX55" s="276" t="s">
        <v>2836</v>
      </c>
      <c r="JXY55" s="463" t="s">
        <v>974</v>
      </c>
      <c r="JXZ55" s="463" t="s">
        <v>975</v>
      </c>
      <c r="JYA55" s="470" t="s">
        <v>976</v>
      </c>
      <c r="JYB55" s="470" t="s">
        <v>977</v>
      </c>
      <c r="JYC55" s="470" t="s">
        <v>978</v>
      </c>
      <c r="JYD55" s="470" t="s">
        <v>979</v>
      </c>
      <c r="JYE55" s="284">
        <v>15000000</v>
      </c>
      <c r="JYF55" s="276" t="s">
        <v>2836</v>
      </c>
      <c r="JYG55" s="463" t="s">
        <v>974</v>
      </c>
      <c r="JYH55" s="463" t="s">
        <v>975</v>
      </c>
      <c r="JYI55" s="470" t="s">
        <v>976</v>
      </c>
      <c r="JYJ55" s="470" t="s">
        <v>977</v>
      </c>
      <c r="JYK55" s="470" t="s">
        <v>978</v>
      </c>
      <c r="JYL55" s="470" t="s">
        <v>979</v>
      </c>
      <c r="JYM55" s="284">
        <v>15000000</v>
      </c>
      <c r="JYN55" s="276" t="s">
        <v>2836</v>
      </c>
      <c r="JYO55" s="463" t="s">
        <v>974</v>
      </c>
      <c r="JYP55" s="463" t="s">
        <v>975</v>
      </c>
      <c r="JYQ55" s="470" t="s">
        <v>976</v>
      </c>
      <c r="JYR55" s="470" t="s">
        <v>977</v>
      </c>
      <c r="JYS55" s="470" t="s">
        <v>978</v>
      </c>
      <c r="JYT55" s="470" t="s">
        <v>979</v>
      </c>
      <c r="JYU55" s="284">
        <v>15000000</v>
      </c>
      <c r="JYV55" s="276" t="s">
        <v>2836</v>
      </c>
      <c r="JYW55" s="463" t="s">
        <v>974</v>
      </c>
      <c r="JYX55" s="463" t="s">
        <v>975</v>
      </c>
      <c r="JYY55" s="470" t="s">
        <v>976</v>
      </c>
      <c r="JYZ55" s="470" t="s">
        <v>977</v>
      </c>
      <c r="JZA55" s="470" t="s">
        <v>978</v>
      </c>
      <c r="JZB55" s="470" t="s">
        <v>979</v>
      </c>
      <c r="JZC55" s="284">
        <v>15000000</v>
      </c>
      <c r="JZD55" s="276" t="s">
        <v>2836</v>
      </c>
      <c r="JZE55" s="463" t="s">
        <v>974</v>
      </c>
      <c r="JZF55" s="463" t="s">
        <v>975</v>
      </c>
      <c r="JZG55" s="470" t="s">
        <v>976</v>
      </c>
      <c r="JZH55" s="470" t="s">
        <v>977</v>
      </c>
      <c r="JZI55" s="470" t="s">
        <v>978</v>
      </c>
      <c r="JZJ55" s="470" t="s">
        <v>979</v>
      </c>
      <c r="JZK55" s="284">
        <v>15000000</v>
      </c>
      <c r="JZL55" s="276" t="s">
        <v>2836</v>
      </c>
      <c r="JZM55" s="463" t="s">
        <v>974</v>
      </c>
      <c r="JZN55" s="463" t="s">
        <v>975</v>
      </c>
      <c r="JZO55" s="470" t="s">
        <v>976</v>
      </c>
      <c r="JZP55" s="470" t="s">
        <v>977</v>
      </c>
      <c r="JZQ55" s="470" t="s">
        <v>978</v>
      </c>
      <c r="JZR55" s="470" t="s">
        <v>979</v>
      </c>
      <c r="JZS55" s="284">
        <v>15000000</v>
      </c>
      <c r="JZT55" s="276" t="s">
        <v>2836</v>
      </c>
      <c r="JZU55" s="463" t="s">
        <v>974</v>
      </c>
      <c r="JZV55" s="463" t="s">
        <v>975</v>
      </c>
      <c r="JZW55" s="470" t="s">
        <v>976</v>
      </c>
      <c r="JZX55" s="470" t="s">
        <v>977</v>
      </c>
      <c r="JZY55" s="470" t="s">
        <v>978</v>
      </c>
      <c r="JZZ55" s="470" t="s">
        <v>979</v>
      </c>
      <c r="KAA55" s="284">
        <v>15000000</v>
      </c>
      <c r="KAB55" s="276" t="s">
        <v>2836</v>
      </c>
      <c r="KAC55" s="463" t="s">
        <v>974</v>
      </c>
      <c r="KAD55" s="463" t="s">
        <v>975</v>
      </c>
      <c r="KAE55" s="470" t="s">
        <v>976</v>
      </c>
      <c r="KAF55" s="470" t="s">
        <v>977</v>
      </c>
      <c r="KAG55" s="470" t="s">
        <v>978</v>
      </c>
      <c r="KAH55" s="470" t="s">
        <v>979</v>
      </c>
      <c r="KAI55" s="284">
        <v>15000000</v>
      </c>
      <c r="KAJ55" s="276" t="s">
        <v>2836</v>
      </c>
      <c r="KAK55" s="463" t="s">
        <v>974</v>
      </c>
      <c r="KAL55" s="463" t="s">
        <v>975</v>
      </c>
      <c r="KAM55" s="470" t="s">
        <v>976</v>
      </c>
      <c r="KAN55" s="470" t="s">
        <v>977</v>
      </c>
      <c r="KAO55" s="470" t="s">
        <v>978</v>
      </c>
      <c r="KAP55" s="470" t="s">
        <v>979</v>
      </c>
      <c r="KAQ55" s="284">
        <v>15000000</v>
      </c>
      <c r="KAR55" s="276" t="s">
        <v>2836</v>
      </c>
      <c r="KAS55" s="463" t="s">
        <v>974</v>
      </c>
      <c r="KAT55" s="463" t="s">
        <v>975</v>
      </c>
      <c r="KAU55" s="470" t="s">
        <v>976</v>
      </c>
      <c r="KAV55" s="470" t="s">
        <v>977</v>
      </c>
      <c r="KAW55" s="470" t="s">
        <v>978</v>
      </c>
      <c r="KAX55" s="470" t="s">
        <v>979</v>
      </c>
      <c r="KAY55" s="284">
        <v>15000000</v>
      </c>
      <c r="KAZ55" s="276" t="s">
        <v>2836</v>
      </c>
      <c r="KBA55" s="463" t="s">
        <v>974</v>
      </c>
      <c r="KBB55" s="463" t="s">
        <v>975</v>
      </c>
      <c r="KBC55" s="470" t="s">
        <v>976</v>
      </c>
      <c r="KBD55" s="470" t="s">
        <v>977</v>
      </c>
      <c r="KBE55" s="470" t="s">
        <v>978</v>
      </c>
      <c r="KBF55" s="470" t="s">
        <v>979</v>
      </c>
      <c r="KBG55" s="284">
        <v>15000000</v>
      </c>
      <c r="KBH55" s="276" t="s">
        <v>2836</v>
      </c>
      <c r="KBI55" s="463" t="s">
        <v>974</v>
      </c>
      <c r="KBJ55" s="463" t="s">
        <v>975</v>
      </c>
      <c r="KBK55" s="470" t="s">
        <v>976</v>
      </c>
      <c r="KBL55" s="470" t="s">
        <v>977</v>
      </c>
      <c r="KBM55" s="470" t="s">
        <v>978</v>
      </c>
      <c r="KBN55" s="470" t="s">
        <v>979</v>
      </c>
      <c r="KBO55" s="284">
        <v>15000000</v>
      </c>
      <c r="KBP55" s="276" t="s">
        <v>2836</v>
      </c>
      <c r="KBQ55" s="463" t="s">
        <v>974</v>
      </c>
      <c r="KBR55" s="463" t="s">
        <v>975</v>
      </c>
      <c r="KBS55" s="470" t="s">
        <v>976</v>
      </c>
      <c r="KBT55" s="470" t="s">
        <v>977</v>
      </c>
      <c r="KBU55" s="470" t="s">
        <v>978</v>
      </c>
      <c r="KBV55" s="470" t="s">
        <v>979</v>
      </c>
      <c r="KBW55" s="284">
        <v>15000000</v>
      </c>
      <c r="KBX55" s="276" t="s">
        <v>2836</v>
      </c>
      <c r="KBY55" s="463" t="s">
        <v>974</v>
      </c>
      <c r="KBZ55" s="463" t="s">
        <v>975</v>
      </c>
      <c r="KCA55" s="470" t="s">
        <v>976</v>
      </c>
      <c r="KCB55" s="470" t="s">
        <v>977</v>
      </c>
      <c r="KCC55" s="470" t="s">
        <v>978</v>
      </c>
      <c r="KCD55" s="470" t="s">
        <v>979</v>
      </c>
      <c r="KCE55" s="284">
        <v>15000000</v>
      </c>
      <c r="KCF55" s="276" t="s">
        <v>2836</v>
      </c>
      <c r="KCG55" s="463" t="s">
        <v>974</v>
      </c>
      <c r="KCH55" s="463" t="s">
        <v>975</v>
      </c>
      <c r="KCI55" s="470" t="s">
        <v>976</v>
      </c>
      <c r="KCJ55" s="470" t="s">
        <v>977</v>
      </c>
      <c r="KCK55" s="470" t="s">
        <v>978</v>
      </c>
      <c r="KCL55" s="470" t="s">
        <v>979</v>
      </c>
      <c r="KCM55" s="284">
        <v>15000000</v>
      </c>
      <c r="KCN55" s="276" t="s">
        <v>2836</v>
      </c>
      <c r="KCO55" s="463" t="s">
        <v>974</v>
      </c>
      <c r="KCP55" s="463" t="s">
        <v>975</v>
      </c>
      <c r="KCQ55" s="470" t="s">
        <v>976</v>
      </c>
      <c r="KCR55" s="470" t="s">
        <v>977</v>
      </c>
      <c r="KCS55" s="470" t="s">
        <v>978</v>
      </c>
      <c r="KCT55" s="470" t="s">
        <v>979</v>
      </c>
      <c r="KCU55" s="284">
        <v>15000000</v>
      </c>
      <c r="KCV55" s="276" t="s">
        <v>2836</v>
      </c>
      <c r="KCW55" s="463" t="s">
        <v>974</v>
      </c>
      <c r="KCX55" s="463" t="s">
        <v>975</v>
      </c>
      <c r="KCY55" s="470" t="s">
        <v>976</v>
      </c>
      <c r="KCZ55" s="470" t="s">
        <v>977</v>
      </c>
      <c r="KDA55" s="470" t="s">
        <v>978</v>
      </c>
      <c r="KDB55" s="470" t="s">
        <v>979</v>
      </c>
      <c r="KDC55" s="284">
        <v>15000000</v>
      </c>
      <c r="KDD55" s="276" t="s">
        <v>2836</v>
      </c>
      <c r="KDE55" s="463" t="s">
        <v>974</v>
      </c>
      <c r="KDF55" s="463" t="s">
        <v>975</v>
      </c>
      <c r="KDG55" s="470" t="s">
        <v>976</v>
      </c>
      <c r="KDH55" s="470" t="s">
        <v>977</v>
      </c>
      <c r="KDI55" s="470" t="s">
        <v>978</v>
      </c>
      <c r="KDJ55" s="470" t="s">
        <v>979</v>
      </c>
      <c r="KDK55" s="284">
        <v>15000000</v>
      </c>
      <c r="KDL55" s="276" t="s">
        <v>2836</v>
      </c>
      <c r="KDM55" s="463" t="s">
        <v>974</v>
      </c>
      <c r="KDN55" s="463" t="s">
        <v>975</v>
      </c>
      <c r="KDO55" s="470" t="s">
        <v>976</v>
      </c>
      <c r="KDP55" s="470" t="s">
        <v>977</v>
      </c>
      <c r="KDQ55" s="470" t="s">
        <v>978</v>
      </c>
      <c r="KDR55" s="470" t="s">
        <v>979</v>
      </c>
      <c r="KDS55" s="284">
        <v>15000000</v>
      </c>
      <c r="KDT55" s="276" t="s">
        <v>2836</v>
      </c>
      <c r="KDU55" s="463" t="s">
        <v>974</v>
      </c>
      <c r="KDV55" s="463" t="s">
        <v>975</v>
      </c>
      <c r="KDW55" s="470" t="s">
        <v>976</v>
      </c>
      <c r="KDX55" s="470" t="s">
        <v>977</v>
      </c>
      <c r="KDY55" s="470" t="s">
        <v>978</v>
      </c>
      <c r="KDZ55" s="470" t="s">
        <v>979</v>
      </c>
      <c r="KEA55" s="284">
        <v>15000000</v>
      </c>
      <c r="KEB55" s="276" t="s">
        <v>2836</v>
      </c>
      <c r="KEC55" s="463" t="s">
        <v>974</v>
      </c>
      <c r="KED55" s="463" t="s">
        <v>975</v>
      </c>
      <c r="KEE55" s="470" t="s">
        <v>976</v>
      </c>
      <c r="KEF55" s="470" t="s">
        <v>977</v>
      </c>
      <c r="KEG55" s="470" t="s">
        <v>978</v>
      </c>
      <c r="KEH55" s="470" t="s">
        <v>979</v>
      </c>
      <c r="KEI55" s="284">
        <v>15000000</v>
      </c>
      <c r="KEJ55" s="276" t="s">
        <v>2836</v>
      </c>
      <c r="KEK55" s="463" t="s">
        <v>974</v>
      </c>
      <c r="KEL55" s="463" t="s">
        <v>975</v>
      </c>
      <c r="KEM55" s="470" t="s">
        <v>976</v>
      </c>
      <c r="KEN55" s="470" t="s">
        <v>977</v>
      </c>
      <c r="KEO55" s="470" t="s">
        <v>978</v>
      </c>
      <c r="KEP55" s="470" t="s">
        <v>979</v>
      </c>
      <c r="KEQ55" s="284">
        <v>15000000</v>
      </c>
      <c r="KER55" s="276" t="s">
        <v>2836</v>
      </c>
      <c r="KES55" s="463" t="s">
        <v>974</v>
      </c>
      <c r="KET55" s="463" t="s">
        <v>975</v>
      </c>
      <c r="KEU55" s="470" t="s">
        <v>976</v>
      </c>
      <c r="KEV55" s="470" t="s">
        <v>977</v>
      </c>
      <c r="KEW55" s="470" t="s">
        <v>978</v>
      </c>
      <c r="KEX55" s="470" t="s">
        <v>979</v>
      </c>
      <c r="KEY55" s="284">
        <v>15000000</v>
      </c>
      <c r="KEZ55" s="276" t="s">
        <v>2836</v>
      </c>
      <c r="KFA55" s="463" t="s">
        <v>974</v>
      </c>
      <c r="KFB55" s="463" t="s">
        <v>975</v>
      </c>
      <c r="KFC55" s="470" t="s">
        <v>976</v>
      </c>
      <c r="KFD55" s="470" t="s">
        <v>977</v>
      </c>
      <c r="KFE55" s="470" t="s">
        <v>978</v>
      </c>
      <c r="KFF55" s="470" t="s">
        <v>979</v>
      </c>
      <c r="KFG55" s="284">
        <v>15000000</v>
      </c>
      <c r="KFH55" s="276" t="s">
        <v>2836</v>
      </c>
      <c r="KFI55" s="463" t="s">
        <v>974</v>
      </c>
      <c r="KFJ55" s="463" t="s">
        <v>975</v>
      </c>
      <c r="KFK55" s="470" t="s">
        <v>976</v>
      </c>
      <c r="KFL55" s="470" t="s">
        <v>977</v>
      </c>
      <c r="KFM55" s="470" t="s">
        <v>978</v>
      </c>
      <c r="KFN55" s="470" t="s">
        <v>979</v>
      </c>
      <c r="KFO55" s="284">
        <v>15000000</v>
      </c>
      <c r="KFP55" s="276" t="s">
        <v>2836</v>
      </c>
      <c r="KFQ55" s="463" t="s">
        <v>974</v>
      </c>
      <c r="KFR55" s="463" t="s">
        <v>975</v>
      </c>
      <c r="KFS55" s="470" t="s">
        <v>976</v>
      </c>
      <c r="KFT55" s="470" t="s">
        <v>977</v>
      </c>
      <c r="KFU55" s="470" t="s">
        <v>978</v>
      </c>
      <c r="KFV55" s="470" t="s">
        <v>979</v>
      </c>
      <c r="KFW55" s="284">
        <v>15000000</v>
      </c>
      <c r="KFX55" s="276" t="s">
        <v>2836</v>
      </c>
      <c r="KFY55" s="463" t="s">
        <v>974</v>
      </c>
      <c r="KFZ55" s="463" t="s">
        <v>975</v>
      </c>
      <c r="KGA55" s="470" t="s">
        <v>976</v>
      </c>
      <c r="KGB55" s="470" t="s">
        <v>977</v>
      </c>
      <c r="KGC55" s="470" t="s">
        <v>978</v>
      </c>
      <c r="KGD55" s="470" t="s">
        <v>979</v>
      </c>
      <c r="KGE55" s="284">
        <v>15000000</v>
      </c>
      <c r="KGF55" s="276" t="s">
        <v>2836</v>
      </c>
      <c r="KGG55" s="463" t="s">
        <v>974</v>
      </c>
      <c r="KGH55" s="463" t="s">
        <v>975</v>
      </c>
      <c r="KGI55" s="470" t="s">
        <v>976</v>
      </c>
      <c r="KGJ55" s="470" t="s">
        <v>977</v>
      </c>
      <c r="KGK55" s="470" t="s">
        <v>978</v>
      </c>
      <c r="KGL55" s="470" t="s">
        <v>979</v>
      </c>
      <c r="KGM55" s="284">
        <v>15000000</v>
      </c>
      <c r="KGN55" s="276" t="s">
        <v>2836</v>
      </c>
      <c r="KGO55" s="463" t="s">
        <v>974</v>
      </c>
      <c r="KGP55" s="463" t="s">
        <v>975</v>
      </c>
      <c r="KGQ55" s="470" t="s">
        <v>976</v>
      </c>
      <c r="KGR55" s="470" t="s">
        <v>977</v>
      </c>
      <c r="KGS55" s="470" t="s">
        <v>978</v>
      </c>
      <c r="KGT55" s="470" t="s">
        <v>979</v>
      </c>
      <c r="KGU55" s="284">
        <v>15000000</v>
      </c>
      <c r="KGV55" s="276" t="s">
        <v>2836</v>
      </c>
      <c r="KGW55" s="463" t="s">
        <v>974</v>
      </c>
      <c r="KGX55" s="463" t="s">
        <v>975</v>
      </c>
      <c r="KGY55" s="470" t="s">
        <v>976</v>
      </c>
      <c r="KGZ55" s="470" t="s">
        <v>977</v>
      </c>
      <c r="KHA55" s="470" t="s">
        <v>978</v>
      </c>
      <c r="KHB55" s="470" t="s">
        <v>979</v>
      </c>
      <c r="KHC55" s="284">
        <v>15000000</v>
      </c>
      <c r="KHD55" s="276" t="s">
        <v>2836</v>
      </c>
      <c r="KHE55" s="463" t="s">
        <v>974</v>
      </c>
      <c r="KHF55" s="463" t="s">
        <v>975</v>
      </c>
      <c r="KHG55" s="470" t="s">
        <v>976</v>
      </c>
      <c r="KHH55" s="470" t="s">
        <v>977</v>
      </c>
      <c r="KHI55" s="470" t="s">
        <v>978</v>
      </c>
      <c r="KHJ55" s="470" t="s">
        <v>979</v>
      </c>
      <c r="KHK55" s="284">
        <v>15000000</v>
      </c>
      <c r="KHL55" s="276" t="s">
        <v>2836</v>
      </c>
      <c r="KHM55" s="463" t="s">
        <v>974</v>
      </c>
      <c r="KHN55" s="463" t="s">
        <v>975</v>
      </c>
      <c r="KHO55" s="470" t="s">
        <v>976</v>
      </c>
      <c r="KHP55" s="470" t="s">
        <v>977</v>
      </c>
      <c r="KHQ55" s="470" t="s">
        <v>978</v>
      </c>
      <c r="KHR55" s="470" t="s">
        <v>979</v>
      </c>
      <c r="KHS55" s="284">
        <v>15000000</v>
      </c>
      <c r="KHT55" s="276" t="s">
        <v>2836</v>
      </c>
      <c r="KHU55" s="463" t="s">
        <v>974</v>
      </c>
      <c r="KHV55" s="463" t="s">
        <v>975</v>
      </c>
      <c r="KHW55" s="470" t="s">
        <v>976</v>
      </c>
      <c r="KHX55" s="470" t="s">
        <v>977</v>
      </c>
      <c r="KHY55" s="470" t="s">
        <v>978</v>
      </c>
      <c r="KHZ55" s="470" t="s">
        <v>979</v>
      </c>
      <c r="KIA55" s="284">
        <v>15000000</v>
      </c>
      <c r="KIB55" s="276" t="s">
        <v>2836</v>
      </c>
      <c r="KIC55" s="463" t="s">
        <v>974</v>
      </c>
      <c r="KID55" s="463" t="s">
        <v>975</v>
      </c>
      <c r="KIE55" s="470" t="s">
        <v>976</v>
      </c>
      <c r="KIF55" s="470" t="s">
        <v>977</v>
      </c>
      <c r="KIG55" s="470" t="s">
        <v>978</v>
      </c>
      <c r="KIH55" s="470" t="s">
        <v>979</v>
      </c>
      <c r="KII55" s="284">
        <v>15000000</v>
      </c>
      <c r="KIJ55" s="276" t="s">
        <v>2836</v>
      </c>
      <c r="KIK55" s="463" t="s">
        <v>974</v>
      </c>
      <c r="KIL55" s="463" t="s">
        <v>975</v>
      </c>
      <c r="KIM55" s="470" t="s">
        <v>976</v>
      </c>
      <c r="KIN55" s="470" t="s">
        <v>977</v>
      </c>
      <c r="KIO55" s="470" t="s">
        <v>978</v>
      </c>
      <c r="KIP55" s="470" t="s">
        <v>979</v>
      </c>
      <c r="KIQ55" s="284">
        <v>15000000</v>
      </c>
      <c r="KIR55" s="276" t="s">
        <v>2836</v>
      </c>
      <c r="KIS55" s="463" t="s">
        <v>974</v>
      </c>
      <c r="KIT55" s="463" t="s">
        <v>975</v>
      </c>
      <c r="KIU55" s="470" t="s">
        <v>976</v>
      </c>
      <c r="KIV55" s="470" t="s">
        <v>977</v>
      </c>
      <c r="KIW55" s="470" t="s">
        <v>978</v>
      </c>
      <c r="KIX55" s="470" t="s">
        <v>979</v>
      </c>
      <c r="KIY55" s="284">
        <v>15000000</v>
      </c>
      <c r="KIZ55" s="276" t="s">
        <v>2836</v>
      </c>
      <c r="KJA55" s="463" t="s">
        <v>974</v>
      </c>
      <c r="KJB55" s="463" t="s">
        <v>975</v>
      </c>
      <c r="KJC55" s="470" t="s">
        <v>976</v>
      </c>
      <c r="KJD55" s="470" t="s">
        <v>977</v>
      </c>
      <c r="KJE55" s="470" t="s">
        <v>978</v>
      </c>
      <c r="KJF55" s="470" t="s">
        <v>979</v>
      </c>
      <c r="KJG55" s="284">
        <v>15000000</v>
      </c>
      <c r="KJH55" s="276" t="s">
        <v>2836</v>
      </c>
      <c r="KJI55" s="463" t="s">
        <v>974</v>
      </c>
      <c r="KJJ55" s="463" t="s">
        <v>975</v>
      </c>
      <c r="KJK55" s="470" t="s">
        <v>976</v>
      </c>
      <c r="KJL55" s="470" t="s">
        <v>977</v>
      </c>
      <c r="KJM55" s="470" t="s">
        <v>978</v>
      </c>
      <c r="KJN55" s="470" t="s">
        <v>979</v>
      </c>
      <c r="KJO55" s="284">
        <v>15000000</v>
      </c>
      <c r="KJP55" s="276" t="s">
        <v>2836</v>
      </c>
      <c r="KJQ55" s="463" t="s">
        <v>974</v>
      </c>
      <c r="KJR55" s="463" t="s">
        <v>975</v>
      </c>
      <c r="KJS55" s="470" t="s">
        <v>976</v>
      </c>
      <c r="KJT55" s="470" t="s">
        <v>977</v>
      </c>
      <c r="KJU55" s="470" t="s">
        <v>978</v>
      </c>
      <c r="KJV55" s="470" t="s">
        <v>979</v>
      </c>
      <c r="KJW55" s="284">
        <v>15000000</v>
      </c>
      <c r="KJX55" s="276" t="s">
        <v>2836</v>
      </c>
      <c r="KJY55" s="463" t="s">
        <v>974</v>
      </c>
      <c r="KJZ55" s="463" t="s">
        <v>975</v>
      </c>
      <c r="KKA55" s="470" t="s">
        <v>976</v>
      </c>
      <c r="KKB55" s="470" t="s">
        <v>977</v>
      </c>
      <c r="KKC55" s="470" t="s">
        <v>978</v>
      </c>
      <c r="KKD55" s="470" t="s">
        <v>979</v>
      </c>
      <c r="KKE55" s="284">
        <v>15000000</v>
      </c>
      <c r="KKF55" s="276" t="s">
        <v>2836</v>
      </c>
      <c r="KKG55" s="463" t="s">
        <v>974</v>
      </c>
      <c r="KKH55" s="463" t="s">
        <v>975</v>
      </c>
      <c r="KKI55" s="470" t="s">
        <v>976</v>
      </c>
      <c r="KKJ55" s="470" t="s">
        <v>977</v>
      </c>
      <c r="KKK55" s="470" t="s">
        <v>978</v>
      </c>
      <c r="KKL55" s="470" t="s">
        <v>979</v>
      </c>
      <c r="KKM55" s="284">
        <v>15000000</v>
      </c>
      <c r="KKN55" s="276" t="s">
        <v>2836</v>
      </c>
      <c r="KKO55" s="463" t="s">
        <v>974</v>
      </c>
      <c r="KKP55" s="463" t="s">
        <v>975</v>
      </c>
      <c r="KKQ55" s="470" t="s">
        <v>976</v>
      </c>
      <c r="KKR55" s="470" t="s">
        <v>977</v>
      </c>
      <c r="KKS55" s="470" t="s">
        <v>978</v>
      </c>
      <c r="KKT55" s="470" t="s">
        <v>979</v>
      </c>
      <c r="KKU55" s="284">
        <v>15000000</v>
      </c>
      <c r="KKV55" s="276" t="s">
        <v>2836</v>
      </c>
      <c r="KKW55" s="463" t="s">
        <v>974</v>
      </c>
      <c r="KKX55" s="463" t="s">
        <v>975</v>
      </c>
      <c r="KKY55" s="470" t="s">
        <v>976</v>
      </c>
      <c r="KKZ55" s="470" t="s">
        <v>977</v>
      </c>
      <c r="KLA55" s="470" t="s">
        <v>978</v>
      </c>
      <c r="KLB55" s="470" t="s">
        <v>979</v>
      </c>
      <c r="KLC55" s="284">
        <v>15000000</v>
      </c>
      <c r="KLD55" s="276" t="s">
        <v>2836</v>
      </c>
      <c r="KLE55" s="463" t="s">
        <v>974</v>
      </c>
      <c r="KLF55" s="463" t="s">
        <v>975</v>
      </c>
      <c r="KLG55" s="470" t="s">
        <v>976</v>
      </c>
      <c r="KLH55" s="470" t="s">
        <v>977</v>
      </c>
      <c r="KLI55" s="470" t="s">
        <v>978</v>
      </c>
      <c r="KLJ55" s="470" t="s">
        <v>979</v>
      </c>
      <c r="KLK55" s="284">
        <v>15000000</v>
      </c>
      <c r="KLL55" s="276" t="s">
        <v>2836</v>
      </c>
      <c r="KLM55" s="463" t="s">
        <v>974</v>
      </c>
      <c r="KLN55" s="463" t="s">
        <v>975</v>
      </c>
      <c r="KLO55" s="470" t="s">
        <v>976</v>
      </c>
      <c r="KLP55" s="470" t="s">
        <v>977</v>
      </c>
      <c r="KLQ55" s="470" t="s">
        <v>978</v>
      </c>
      <c r="KLR55" s="470" t="s">
        <v>979</v>
      </c>
      <c r="KLS55" s="284">
        <v>15000000</v>
      </c>
      <c r="KLT55" s="276" t="s">
        <v>2836</v>
      </c>
      <c r="KLU55" s="463" t="s">
        <v>974</v>
      </c>
      <c r="KLV55" s="463" t="s">
        <v>975</v>
      </c>
      <c r="KLW55" s="470" t="s">
        <v>976</v>
      </c>
      <c r="KLX55" s="470" t="s">
        <v>977</v>
      </c>
      <c r="KLY55" s="470" t="s">
        <v>978</v>
      </c>
      <c r="KLZ55" s="470" t="s">
        <v>979</v>
      </c>
      <c r="KMA55" s="284">
        <v>15000000</v>
      </c>
      <c r="KMB55" s="276" t="s">
        <v>2836</v>
      </c>
      <c r="KMC55" s="463" t="s">
        <v>974</v>
      </c>
      <c r="KMD55" s="463" t="s">
        <v>975</v>
      </c>
      <c r="KME55" s="470" t="s">
        <v>976</v>
      </c>
      <c r="KMF55" s="470" t="s">
        <v>977</v>
      </c>
      <c r="KMG55" s="470" t="s">
        <v>978</v>
      </c>
      <c r="KMH55" s="470" t="s">
        <v>979</v>
      </c>
      <c r="KMI55" s="284">
        <v>15000000</v>
      </c>
      <c r="KMJ55" s="276" t="s">
        <v>2836</v>
      </c>
      <c r="KMK55" s="463" t="s">
        <v>974</v>
      </c>
      <c r="KML55" s="463" t="s">
        <v>975</v>
      </c>
      <c r="KMM55" s="470" t="s">
        <v>976</v>
      </c>
      <c r="KMN55" s="470" t="s">
        <v>977</v>
      </c>
      <c r="KMO55" s="470" t="s">
        <v>978</v>
      </c>
      <c r="KMP55" s="470" t="s">
        <v>979</v>
      </c>
      <c r="KMQ55" s="284">
        <v>15000000</v>
      </c>
      <c r="KMR55" s="276" t="s">
        <v>2836</v>
      </c>
      <c r="KMS55" s="463" t="s">
        <v>974</v>
      </c>
      <c r="KMT55" s="463" t="s">
        <v>975</v>
      </c>
      <c r="KMU55" s="470" t="s">
        <v>976</v>
      </c>
      <c r="KMV55" s="470" t="s">
        <v>977</v>
      </c>
      <c r="KMW55" s="470" t="s">
        <v>978</v>
      </c>
      <c r="KMX55" s="470" t="s">
        <v>979</v>
      </c>
      <c r="KMY55" s="284">
        <v>15000000</v>
      </c>
      <c r="KMZ55" s="276" t="s">
        <v>2836</v>
      </c>
      <c r="KNA55" s="463" t="s">
        <v>974</v>
      </c>
      <c r="KNB55" s="463" t="s">
        <v>975</v>
      </c>
      <c r="KNC55" s="470" t="s">
        <v>976</v>
      </c>
      <c r="KND55" s="470" t="s">
        <v>977</v>
      </c>
      <c r="KNE55" s="470" t="s">
        <v>978</v>
      </c>
      <c r="KNF55" s="470" t="s">
        <v>979</v>
      </c>
      <c r="KNG55" s="284">
        <v>15000000</v>
      </c>
      <c r="KNH55" s="276" t="s">
        <v>2836</v>
      </c>
      <c r="KNI55" s="463" t="s">
        <v>974</v>
      </c>
      <c r="KNJ55" s="463" t="s">
        <v>975</v>
      </c>
      <c r="KNK55" s="470" t="s">
        <v>976</v>
      </c>
      <c r="KNL55" s="470" t="s">
        <v>977</v>
      </c>
      <c r="KNM55" s="470" t="s">
        <v>978</v>
      </c>
      <c r="KNN55" s="470" t="s">
        <v>979</v>
      </c>
      <c r="KNO55" s="284">
        <v>15000000</v>
      </c>
      <c r="KNP55" s="276" t="s">
        <v>2836</v>
      </c>
      <c r="KNQ55" s="463" t="s">
        <v>974</v>
      </c>
      <c r="KNR55" s="463" t="s">
        <v>975</v>
      </c>
      <c r="KNS55" s="470" t="s">
        <v>976</v>
      </c>
      <c r="KNT55" s="470" t="s">
        <v>977</v>
      </c>
      <c r="KNU55" s="470" t="s">
        <v>978</v>
      </c>
      <c r="KNV55" s="470" t="s">
        <v>979</v>
      </c>
      <c r="KNW55" s="284">
        <v>15000000</v>
      </c>
      <c r="KNX55" s="276" t="s">
        <v>2836</v>
      </c>
      <c r="KNY55" s="463" t="s">
        <v>974</v>
      </c>
      <c r="KNZ55" s="463" t="s">
        <v>975</v>
      </c>
      <c r="KOA55" s="470" t="s">
        <v>976</v>
      </c>
      <c r="KOB55" s="470" t="s">
        <v>977</v>
      </c>
      <c r="KOC55" s="470" t="s">
        <v>978</v>
      </c>
      <c r="KOD55" s="470" t="s">
        <v>979</v>
      </c>
      <c r="KOE55" s="284">
        <v>15000000</v>
      </c>
      <c r="KOF55" s="276" t="s">
        <v>2836</v>
      </c>
      <c r="KOG55" s="463" t="s">
        <v>974</v>
      </c>
      <c r="KOH55" s="463" t="s">
        <v>975</v>
      </c>
      <c r="KOI55" s="470" t="s">
        <v>976</v>
      </c>
      <c r="KOJ55" s="470" t="s">
        <v>977</v>
      </c>
      <c r="KOK55" s="470" t="s">
        <v>978</v>
      </c>
      <c r="KOL55" s="470" t="s">
        <v>979</v>
      </c>
      <c r="KOM55" s="284">
        <v>15000000</v>
      </c>
      <c r="KON55" s="276" t="s">
        <v>2836</v>
      </c>
      <c r="KOO55" s="463" t="s">
        <v>974</v>
      </c>
      <c r="KOP55" s="463" t="s">
        <v>975</v>
      </c>
      <c r="KOQ55" s="470" t="s">
        <v>976</v>
      </c>
      <c r="KOR55" s="470" t="s">
        <v>977</v>
      </c>
      <c r="KOS55" s="470" t="s">
        <v>978</v>
      </c>
      <c r="KOT55" s="470" t="s">
        <v>979</v>
      </c>
      <c r="KOU55" s="284">
        <v>15000000</v>
      </c>
      <c r="KOV55" s="276" t="s">
        <v>2836</v>
      </c>
      <c r="KOW55" s="463" t="s">
        <v>974</v>
      </c>
      <c r="KOX55" s="463" t="s">
        <v>975</v>
      </c>
      <c r="KOY55" s="470" t="s">
        <v>976</v>
      </c>
      <c r="KOZ55" s="470" t="s">
        <v>977</v>
      </c>
      <c r="KPA55" s="470" t="s">
        <v>978</v>
      </c>
      <c r="KPB55" s="470" t="s">
        <v>979</v>
      </c>
      <c r="KPC55" s="284">
        <v>15000000</v>
      </c>
      <c r="KPD55" s="276" t="s">
        <v>2836</v>
      </c>
      <c r="KPE55" s="463" t="s">
        <v>974</v>
      </c>
      <c r="KPF55" s="463" t="s">
        <v>975</v>
      </c>
      <c r="KPG55" s="470" t="s">
        <v>976</v>
      </c>
      <c r="KPH55" s="470" t="s">
        <v>977</v>
      </c>
      <c r="KPI55" s="470" t="s">
        <v>978</v>
      </c>
      <c r="KPJ55" s="470" t="s">
        <v>979</v>
      </c>
      <c r="KPK55" s="284">
        <v>15000000</v>
      </c>
      <c r="KPL55" s="276" t="s">
        <v>2836</v>
      </c>
      <c r="KPM55" s="463" t="s">
        <v>974</v>
      </c>
      <c r="KPN55" s="463" t="s">
        <v>975</v>
      </c>
      <c r="KPO55" s="470" t="s">
        <v>976</v>
      </c>
      <c r="KPP55" s="470" t="s">
        <v>977</v>
      </c>
      <c r="KPQ55" s="470" t="s">
        <v>978</v>
      </c>
      <c r="KPR55" s="470" t="s">
        <v>979</v>
      </c>
      <c r="KPS55" s="284">
        <v>15000000</v>
      </c>
      <c r="KPT55" s="276" t="s">
        <v>2836</v>
      </c>
      <c r="KPU55" s="463" t="s">
        <v>974</v>
      </c>
      <c r="KPV55" s="463" t="s">
        <v>975</v>
      </c>
      <c r="KPW55" s="470" t="s">
        <v>976</v>
      </c>
      <c r="KPX55" s="470" t="s">
        <v>977</v>
      </c>
      <c r="KPY55" s="470" t="s">
        <v>978</v>
      </c>
      <c r="KPZ55" s="470" t="s">
        <v>979</v>
      </c>
      <c r="KQA55" s="284">
        <v>15000000</v>
      </c>
      <c r="KQB55" s="276" t="s">
        <v>2836</v>
      </c>
      <c r="KQC55" s="463" t="s">
        <v>974</v>
      </c>
      <c r="KQD55" s="463" t="s">
        <v>975</v>
      </c>
      <c r="KQE55" s="470" t="s">
        <v>976</v>
      </c>
      <c r="KQF55" s="470" t="s">
        <v>977</v>
      </c>
      <c r="KQG55" s="470" t="s">
        <v>978</v>
      </c>
      <c r="KQH55" s="470" t="s">
        <v>979</v>
      </c>
      <c r="KQI55" s="284">
        <v>15000000</v>
      </c>
      <c r="KQJ55" s="276" t="s">
        <v>2836</v>
      </c>
      <c r="KQK55" s="463" t="s">
        <v>974</v>
      </c>
      <c r="KQL55" s="463" t="s">
        <v>975</v>
      </c>
      <c r="KQM55" s="470" t="s">
        <v>976</v>
      </c>
      <c r="KQN55" s="470" t="s">
        <v>977</v>
      </c>
      <c r="KQO55" s="470" t="s">
        <v>978</v>
      </c>
      <c r="KQP55" s="470" t="s">
        <v>979</v>
      </c>
      <c r="KQQ55" s="284">
        <v>15000000</v>
      </c>
      <c r="KQR55" s="276" t="s">
        <v>2836</v>
      </c>
      <c r="KQS55" s="463" t="s">
        <v>974</v>
      </c>
      <c r="KQT55" s="463" t="s">
        <v>975</v>
      </c>
      <c r="KQU55" s="470" t="s">
        <v>976</v>
      </c>
      <c r="KQV55" s="470" t="s">
        <v>977</v>
      </c>
      <c r="KQW55" s="470" t="s">
        <v>978</v>
      </c>
      <c r="KQX55" s="470" t="s">
        <v>979</v>
      </c>
      <c r="KQY55" s="284">
        <v>15000000</v>
      </c>
      <c r="KQZ55" s="276" t="s">
        <v>2836</v>
      </c>
      <c r="KRA55" s="463" t="s">
        <v>974</v>
      </c>
      <c r="KRB55" s="463" t="s">
        <v>975</v>
      </c>
      <c r="KRC55" s="470" t="s">
        <v>976</v>
      </c>
      <c r="KRD55" s="470" t="s">
        <v>977</v>
      </c>
      <c r="KRE55" s="470" t="s">
        <v>978</v>
      </c>
      <c r="KRF55" s="470" t="s">
        <v>979</v>
      </c>
      <c r="KRG55" s="284">
        <v>15000000</v>
      </c>
      <c r="KRH55" s="276" t="s">
        <v>2836</v>
      </c>
      <c r="KRI55" s="463" t="s">
        <v>974</v>
      </c>
      <c r="KRJ55" s="463" t="s">
        <v>975</v>
      </c>
      <c r="KRK55" s="470" t="s">
        <v>976</v>
      </c>
      <c r="KRL55" s="470" t="s">
        <v>977</v>
      </c>
      <c r="KRM55" s="470" t="s">
        <v>978</v>
      </c>
      <c r="KRN55" s="470" t="s">
        <v>979</v>
      </c>
      <c r="KRO55" s="284">
        <v>15000000</v>
      </c>
      <c r="KRP55" s="276" t="s">
        <v>2836</v>
      </c>
      <c r="KRQ55" s="463" t="s">
        <v>974</v>
      </c>
      <c r="KRR55" s="463" t="s">
        <v>975</v>
      </c>
      <c r="KRS55" s="470" t="s">
        <v>976</v>
      </c>
      <c r="KRT55" s="470" t="s">
        <v>977</v>
      </c>
      <c r="KRU55" s="470" t="s">
        <v>978</v>
      </c>
      <c r="KRV55" s="470" t="s">
        <v>979</v>
      </c>
      <c r="KRW55" s="284">
        <v>15000000</v>
      </c>
      <c r="KRX55" s="276" t="s">
        <v>2836</v>
      </c>
      <c r="KRY55" s="463" t="s">
        <v>974</v>
      </c>
      <c r="KRZ55" s="463" t="s">
        <v>975</v>
      </c>
      <c r="KSA55" s="470" t="s">
        <v>976</v>
      </c>
      <c r="KSB55" s="470" t="s">
        <v>977</v>
      </c>
      <c r="KSC55" s="470" t="s">
        <v>978</v>
      </c>
      <c r="KSD55" s="470" t="s">
        <v>979</v>
      </c>
      <c r="KSE55" s="284">
        <v>15000000</v>
      </c>
      <c r="KSF55" s="276" t="s">
        <v>2836</v>
      </c>
      <c r="KSG55" s="463" t="s">
        <v>974</v>
      </c>
      <c r="KSH55" s="463" t="s">
        <v>975</v>
      </c>
      <c r="KSI55" s="470" t="s">
        <v>976</v>
      </c>
      <c r="KSJ55" s="470" t="s">
        <v>977</v>
      </c>
      <c r="KSK55" s="470" t="s">
        <v>978</v>
      </c>
      <c r="KSL55" s="470" t="s">
        <v>979</v>
      </c>
      <c r="KSM55" s="284">
        <v>15000000</v>
      </c>
      <c r="KSN55" s="276" t="s">
        <v>2836</v>
      </c>
      <c r="KSO55" s="463" t="s">
        <v>974</v>
      </c>
      <c r="KSP55" s="463" t="s">
        <v>975</v>
      </c>
      <c r="KSQ55" s="470" t="s">
        <v>976</v>
      </c>
      <c r="KSR55" s="470" t="s">
        <v>977</v>
      </c>
      <c r="KSS55" s="470" t="s">
        <v>978</v>
      </c>
      <c r="KST55" s="470" t="s">
        <v>979</v>
      </c>
      <c r="KSU55" s="284">
        <v>15000000</v>
      </c>
      <c r="KSV55" s="276" t="s">
        <v>2836</v>
      </c>
      <c r="KSW55" s="463" t="s">
        <v>974</v>
      </c>
      <c r="KSX55" s="463" t="s">
        <v>975</v>
      </c>
      <c r="KSY55" s="470" t="s">
        <v>976</v>
      </c>
      <c r="KSZ55" s="470" t="s">
        <v>977</v>
      </c>
      <c r="KTA55" s="470" t="s">
        <v>978</v>
      </c>
      <c r="KTB55" s="470" t="s">
        <v>979</v>
      </c>
      <c r="KTC55" s="284">
        <v>15000000</v>
      </c>
      <c r="KTD55" s="276" t="s">
        <v>2836</v>
      </c>
      <c r="KTE55" s="463" t="s">
        <v>974</v>
      </c>
      <c r="KTF55" s="463" t="s">
        <v>975</v>
      </c>
      <c r="KTG55" s="470" t="s">
        <v>976</v>
      </c>
      <c r="KTH55" s="470" t="s">
        <v>977</v>
      </c>
      <c r="KTI55" s="470" t="s">
        <v>978</v>
      </c>
      <c r="KTJ55" s="470" t="s">
        <v>979</v>
      </c>
      <c r="KTK55" s="284">
        <v>15000000</v>
      </c>
      <c r="KTL55" s="276" t="s">
        <v>2836</v>
      </c>
      <c r="KTM55" s="463" t="s">
        <v>974</v>
      </c>
      <c r="KTN55" s="463" t="s">
        <v>975</v>
      </c>
      <c r="KTO55" s="470" t="s">
        <v>976</v>
      </c>
      <c r="KTP55" s="470" t="s">
        <v>977</v>
      </c>
      <c r="KTQ55" s="470" t="s">
        <v>978</v>
      </c>
      <c r="KTR55" s="470" t="s">
        <v>979</v>
      </c>
      <c r="KTS55" s="284">
        <v>15000000</v>
      </c>
      <c r="KTT55" s="276" t="s">
        <v>2836</v>
      </c>
      <c r="KTU55" s="463" t="s">
        <v>974</v>
      </c>
      <c r="KTV55" s="463" t="s">
        <v>975</v>
      </c>
      <c r="KTW55" s="470" t="s">
        <v>976</v>
      </c>
      <c r="KTX55" s="470" t="s">
        <v>977</v>
      </c>
      <c r="KTY55" s="470" t="s">
        <v>978</v>
      </c>
      <c r="KTZ55" s="470" t="s">
        <v>979</v>
      </c>
      <c r="KUA55" s="284">
        <v>15000000</v>
      </c>
      <c r="KUB55" s="276" t="s">
        <v>2836</v>
      </c>
      <c r="KUC55" s="463" t="s">
        <v>974</v>
      </c>
      <c r="KUD55" s="463" t="s">
        <v>975</v>
      </c>
      <c r="KUE55" s="470" t="s">
        <v>976</v>
      </c>
      <c r="KUF55" s="470" t="s">
        <v>977</v>
      </c>
      <c r="KUG55" s="470" t="s">
        <v>978</v>
      </c>
      <c r="KUH55" s="470" t="s">
        <v>979</v>
      </c>
      <c r="KUI55" s="284">
        <v>15000000</v>
      </c>
      <c r="KUJ55" s="276" t="s">
        <v>2836</v>
      </c>
      <c r="KUK55" s="463" t="s">
        <v>974</v>
      </c>
      <c r="KUL55" s="463" t="s">
        <v>975</v>
      </c>
      <c r="KUM55" s="470" t="s">
        <v>976</v>
      </c>
      <c r="KUN55" s="470" t="s">
        <v>977</v>
      </c>
      <c r="KUO55" s="470" t="s">
        <v>978</v>
      </c>
      <c r="KUP55" s="470" t="s">
        <v>979</v>
      </c>
      <c r="KUQ55" s="284">
        <v>15000000</v>
      </c>
      <c r="KUR55" s="276" t="s">
        <v>2836</v>
      </c>
      <c r="KUS55" s="463" t="s">
        <v>974</v>
      </c>
      <c r="KUT55" s="463" t="s">
        <v>975</v>
      </c>
      <c r="KUU55" s="470" t="s">
        <v>976</v>
      </c>
      <c r="KUV55" s="470" t="s">
        <v>977</v>
      </c>
      <c r="KUW55" s="470" t="s">
        <v>978</v>
      </c>
      <c r="KUX55" s="470" t="s">
        <v>979</v>
      </c>
      <c r="KUY55" s="284">
        <v>15000000</v>
      </c>
      <c r="KUZ55" s="276" t="s">
        <v>2836</v>
      </c>
      <c r="KVA55" s="463" t="s">
        <v>974</v>
      </c>
      <c r="KVB55" s="463" t="s">
        <v>975</v>
      </c>
      <c r="KVC55" s="470" t="s">
        <v>976</v>
      </c>
      <c r="KVD55" s="470" t="s">
        <v>977</v>
      </c>
      <c r="KVE55" s="470" t="s">
        <v>978</v>
      </c>
      <c r="KVF55" s="470" t="s">
        <v>979</v>
      </c>
      <c r="KVG55" s="284">
        <v>15000000</v>
      </c>
      <c r="KVH55" s="276" t="s">
        <v>2836</v>
      </c>
      <c r="KVI55" s="463" t="s">
        <v>974</v>
      </c>
      <c r="KVJ55" s="463" t="s">
        <v>975</v>
      </c>
      <c r="KVK55" s="470" t="s">
        <v>976</v>
      </c>
      <c r="KVL55" s="470" t="s">
        <v>977</v>
      </c>
      <c r="KVM55" s="470" t="s">
        <v>978</v>
      </c>
      <c r="KVN55" s="470" t="s">
        <v>979</v>
      </c>
      <c r="KVO55" s="284">
        <v>15000000</v>
      </c>
      <c r="KVP55" s="276" t="s">
        <v>2836</v>
      </c>
      <c r="KVQ55" s="463" t="s">
        <v>974</v>
      </c>
      <c r="KVR55" s="463" t="s">
        <v>975</v>
      </c>
      <c r="KVS55" s="470" t="s">
        <v>976</v>
      </c>
      <c r="KVT55" s="470" t="s">
        <v>977</v>
      </c>
      <c r="KVU55" s="470" t="s">
        <v>978</v>
      </c>
      <c r="KVV55" s="470" t="s">
        <v>979</v>
      </c>
      <c r="KVW55" s="284">
        <v>15000000</v>
      </c>
      <c r="KVX55" s="276" t="s">
        <v>2836</v>
      </c>
      <c r="KVY55" s="463" t="s">
        <v>974</v>
      </c>
      <c r="KVZ55" s="463" t="s">
        <v>975</v>
      </c>
      <c r="KWA55" s="470" t="s">
        <v>976</v>
      </c>
      <c r="KWB55" s="470" t="s">
        <v>977</v>
      </c>
      <c r="KWC55" s="470" t="s">
        <v>978</v>
      </c>
      <c r="KWD55" s="470" t="s">
        <v>979</v>
      </c>
      <c r="KWE55" s="284">
        <v>15000000</v>
      </c>
      <c r="KWF55" s="276" t="s">
        <v>2836</v>
      </c>
      <c r="KWG55" s="463" t="s">
        <v>974</v>
      </c>
      <c r="KWH55" s="463" t="s">
        <v>975</v>
      </c>
      <c r="KWI55" s="470" t="s">
        <v>976</v>
      </c>
      <c r="KWJ55" s="470" t="s">
        <v>977</v>
      </c>
      <c r="KWK55" s="470" t="s">
        <v>978</v>
      </c>
      <c r="KWL55" s="470" t="s">
        <v>979</v>
      </c>
      <c r="KWM55" s="284">
        <v>15000000</v>
      </c>
      <c r="KWN55" s="276" t="s">
        <v>2836</v>
      </c>
      <c r="KWO55" s="463" t="s">
        <v>974</v>
      </c>
      <c r="KWP55" s="463" t="s">
        <v>975</v>
      </c>
      <c r="KWQ55" s="470" t="s">
        <v>976</v>
      </c>
      <c r="KWR55" s="470" t="s">
        <v>977</v>
      </c>
      <c r="KWS55" s="470" t="s">
        <v>978</v>
      </c>
      <c r="KWT55" s="470" t="s">
        <v>979</v>
      </c>
      <c r="KWU55" s="284">
        <v>15000000</v>
      </c>
      <c r="KWV55" s="276" t="s">
        <v>2836</v>
      </c>
      <c r="KWW55" s="463" t="s">
        <v>974</v>
      </c>
      <c r="KWX55" s="463" t="s">
        <v>975</v>
      </c>
      <c r="KWY55" s="470" t="s">
        <v>976</v>
      </c>
      <c r="KWZ55" s="470" t="s">
        <v>977</v>
      </c>
      <c r="KXA55" s="470" t="s">
        <v>978</v>
      </c>
      <c r="KXB55" s="470" t="s">
        <v>979</v>
      </c>
      <c r="KXC55" s="284">
        <v>15000000</v>
      </c>
      <c r="KXD55" s="276" t="s">
        <v>2836</v>
      </c>
      <c r="KXE55" s="463" t="s">
        <v>974</v>
      </c>
      <c r="KXF55" s="463" t="s">
        <v>975</v>
      </c>
      <c r="KXG55" s="470" t="s">
        <v>976</v>
      </c>
      <c r="KXH55" s="470" t="s">
        <v>977</v>
      </c>
      <c r="KXI55" s="470" t="s">
        <v>978</v>
      </c>
      <c r="KXJ55" s="470" t="s">
        <v>979</v>
      </c>
      <c r="KXK55" s="284">
        <v>15000000</v>
      </c>
      <c r="KXL55" s="276" t="s">
        <v>2836</v>
      </c>
      <c r="KXM55" s="463" t="s">
        <v>974</v>
      </c>
      <c r="KXN55" s="463" t="s">
        <v>975</v>
      </c>
      <c r="KXO55" s="470" t="s">
        <v>976</v>
      </c>
      <c r="KXP55" s="470" t="s">
        <v>977</v>
      </c>
      <c r="KXQ55" s="470" t="s">
        <v>978</v>
      </c>
      <c r="KXR55" s="470" t="s">
        <v>979</v>
      </c>
      <c r="KXS55" s="284">
        <v>15000000</v>
      </c>
      <c r="KXT55" s="276" t="s">
        <v>2836</v>
      </c>
      <c r="KXU55" s="463" t="s">
        <v>974</v>
      </c>
      <c r="KXV55" s="463" t="s">
        <v>975</v>
      </c>
      <c r="KXW55" s="470" t="s">
        <v>976</v>
      </c>
      <c r="KXX55" s="470" t="s">
        <v>977</v>
      </c>
      <c r="KXY55" s="470" t="s">
        <v>978</v>
      </c>
      <c r="KXZ55" s="470" t="s">
        <v>979</v>
      </c>
      <c r="KYA55" s="284">
        <v>15000000</v>
      </c>
      <c r="KYB55" s="276" t="s">
        <v>2836</v>
      </c>
      <c r="KYC55" s="463" t="s">
        <v>974</v>
      </c>
      <c r="KYD55" s="463" t="s">
        <v>975</v>
      </c>
      <c r="KYE55" s="470" t="s">
        <v>976</v>
      </c>
      <c r="KYF55" s="470" t="s">
        <v>977</v>
      </c>
      <c r="KYG55" s="470" t="s">
        <v>978</v>
      </c>
      <c r="KYH55" s="470" t="s">
        <v>979</v>
      </c>
      <c r="KYI55" s="284">
        <v>15000000</v>
      </c>
      <c r="KYJ55" s="276" t="s">
        <v>2836</v>
      </c>
      <c r="KYK55" s="463" t="s">
        <v>974</v>
      </c>
      <c r="KYL55" s="463" t="s">
        <v>975</v>
      </c>
      <c r="KYM55" s="470" t="s">
        <v>976</v>
      </c>
      <c r="KYN55" s="470" t="s">
        <v>977</v>
      </c>
      <c r="KYO55" s="470" t="s">
        <v>978</v>
      </c>
      <c r="KYP55" s="470" t="s">
        <v>979</v>
      </c>
      <c r="KYQ55" s="284">
        <v>15000000</v>
      </c>
      <c r="KYR55" s="276" t="s">
        <v>2836</v>
      </c>
      <c r="KYS55" s="463" t="s">
        <v>974</v>
      </c>
      <c r="KYT55" s="463" t="s">
        <v>975</v>
      </c>
      <c r="KYU55" s="470" t="s">
        <v>976</v>
      </c>
      <c r="KYV55" s="470" t="s">
        <v>977</v>
      </c>
      <c r="KYW55" s="470" t="s">
        <v>978</v>
      </c>
      <c r="KYX55" s="470" t="s">
        <v>979</v>
      </c>
      <c r="KYY55" s="284">
        <v>15000000</v>
      </c>
      <c r="KYZ55" s="276" t="s">
        <v>2836</v>
      </c>
      <c r="KZA55" s="463" t="s">
        <v>974</v>
      </c>
      <c r="KZB55" s="463" t="s">
        <v>975</v>
      </c>
      <c r="KZC55" s="470" t="s">
        <v>976</v>
      </c>
      <c r="KZD55" s="470" t="s">
        <v>977</v>
      </c>
      <c r="KZE55" s="470" t="s">
        <v>978</v>
      </c>
      <c r="KZF55" s="470" t="s">
        <v>979</v>
      </c>
      <c r="KZG55" s="284">
        <v>15000000</v>
      </c>
      <c r="KZH55" s="276" t="s">
        <v>2836</v>
      </c>
      <c r="KZI55" s="463" t="s">
        <v>974</v>
      </c>
      <c r="KZJ55" s="463" t="s">
        <v>975</v>
      </c>
      <c r="KZK55" s="470" t="s">
        <v>976</v>
      </c>
      <c r="KZL55" s="470" t="s">
        <v>977</v>
      </c>
      <c r="KZM55" s="470" t="s">
        <v>978</v>
      </c>
      <c r="KZN55" s="470" t="s">
        <v>979</v>
      </c>
      <c r="KZO55" s="284">
        <v>15000000</v>
      </c>
      <c r="KZP55" s="276" t="s">
        <v>2836</v>
      </c>
      <c r="KZQ55" s="463" t="s">
        <v>974</v>
      </c>
      <c r="KZR55" s="463" t="s">
        <v>975</v>
      </c>
      <c r="KZS55" s="470" t="s">
        <v>976</v>
      </c>
      <c r="KZT55" s="470" t="s">
        <v>977</v>
      </c>
      <c r="KZU55" s="470" t="s">
        <v>978</v>
      </c>
      <c r="KZV55" s="470" t="s">
        <v>979</v>
      </c>
      <c r="KZW55" s="284">
        <v>15000000</v>
      </c>
      <c r="KZX55" s="276" t="s">
        <v>2836</v>
      </c>
      <c r="KZY55" s="463" t="s">
        <v>974</v>
      </c>
      <c r="KZZ55" s="463" t="s">
        <v>975</v>
      </c>
      <c r="LAA55" s="470" t="s">
        <v>976</v>
      </c>
      <c r="LAB55" s="470" t="s">
        <v>977</v>
      </c>
      <c r="LAC55" s="470" t="s">
        <v>978</v>
      </c>
      <c r="LAD55" s="470" t="s">
        <v>979</v>
      </c>
      <c r="LAE55" s="284">
        <v>15000000</v>
      </c>
      <c r="LAF55" s="276" t="s">
        <v>2836</v>
      </c>
      <c r="LAG55" s="463" t="s">
        <v>974</v>
      </c>
      <c r="LAH55" s="463" t="s">
        <v>975</v>
      </c>
      <c r="LAI55" s="470" t="s">
        <v>976</v>
      </c>
      <c r="LAJ55" s="470" t="s">
        <v>977</v>
      </c>
      <c r="LAK55" s="470" t="s">
        <v>978</v>
      </c>
      <c r="LAL55" s="470" t="s">
        <v>979</v>
      </c>
      <c r="LAM55" s="284">
        <v>15000000</v>
      </c>
      <c r="LAN55" s="276" t="s">
        <v>2836</v>
      </c>
      <c r="LAO55" s="463" t="s">
        <v>974</v>
      </c>
      <c r="LAP55" s="463" t="s">
        <v>975</v>
      </c>
      <c r="LAQ55" s="470" t="s">
        <v>976</v>
      </c>
      <c r="LAR55" s="470" t="s">
        <v>977</v>
      </c>
      <c r="LAS55" s="470" t="s">
        <v>978</v>
      </c>
      <c r="LAT55" s="470" t="s">
        <v>979</v>
      </c>
      <c r="LAU55" s="284">
        <v>15000000</v>
      </c>
      <c r="LAV55" s="276" t="s">
        <v>2836</v>
      </c>
      <c r="LAW55" s="463" t="s">
        <v>974</v>
      </c>
      <c r="LAX55" s="463" t="s">
        <v>975</v>
      </c>
      <c r="LAY55" s="470" t="s">
        <v>976</v>
      </c>
      <c r="LAZ55" s="470" t="s">
        <v>977</v>
      </c>
      <c r="LBA55" s="470" t="s">
        <v>978</v>
      </c>
      <c r="LBB55" s="470" t="s">
        <v>979</v>
      </c>
      <c r="LBC55" s="284">
        <v>15000000</v>
      </c>
      <c r="LBD55" s="276" t="s">
        <v>2836</v>
      </c>
      <c r="LBE55" s="463" t="s">
        <v>974</v>
      </c>
      <c r="LBF55" s="463" t="s">
        <v>975</v>
      </c>
      <c r="LBG55" s="470" t="s">
        <v>976</v>
      </c>
      <c r="LBH55" s="470" t="s">
        <v>977</v>
      </c>
      <c r="LBI55" s="470" t="s">
        <v>978</v>
      </c>
      <c r="LBJ55" s="470" t="s">
        <v>979</v>
      </c>
      <c r="LBK55" s="284">
        <v>15000000</v>
      </c>
      <c r="LBL55" s="276" t="s">
        <v>2836</v>
      </c>
      <c r="LBM55" s="463" t="s">
        <v>974</v>
      </c>
      <c r="LBN55" s="463" t="s">
        <v>975</v>
      </c>
      <c r="LBO55" s="470" t="s">
        <v>976</v>
      </c>
      <c r="LBP55" s="470" t="s">
        <v>977</v>
      </c>
      <c r="LBQ55" s="470" t="s">
        <v>978</v>
      </c>
      <c r="LBR55" s="470" t="s">
        <v>979</v>
      </c>
      <c r="LBS55" s="284">
        <v>15000000</v>
      </c>
      <c r="LBT55" s="276" t="s">
        <v>2836</v>
      </c>
      <c r="LBU55" s="463" t="s">
        <v>974</v>
      </c>
      <c r="LBV55" s="463" t="s">
        <v>975</v>
      </c>
      <c r="LBW55" s="470" t="s">
        <v>976</v>
      </c>
      <c r="LBX55" s="470" t="s">
        <v>977</v>
      </c>
      <c r="LBY55" s="470" t="s">
        <v>978</v>
      </c>
      <c r="LBZ55" s="470" t="s">
        <v>979</v>
      </c>
      <c r="LCA55" s="284">
        <v>15000000</v>
      </c>
      <c r="LCB55" s="276" t="s">
        <v>2836</v>
      </c>
      <c r="LCC55" s="463" t="s">
        <v>974</v>
      </c>
      <c r="LCD55" s="463" t="s">
        <v>975</v>
      </c>
      <c r="LCE55" s="470" t="s">
        <v>976</v>
      </c>
      <c r="LCF55" s="470" t="s">
        <v>977</v>
      </c>
      <c r="LCG55" s="470" t="s">
        <v>978</v>
      </c>
      <c r="LCH55" s="470" t="s">
        <v>979</v>
      </c>
      <c r="LCI55" s="284">
        <v>15000000</v>
      </c>
      <c r="LCJ55" s="276" t="s">
        <v>2836</v>
      </c>
      <c r="LCK55" s="463" t="s">
        <v>974</v>
      </c>
      <c r="LCL55" s="463" t="s">
        <v>975</v>
      </c>
      <c r="LCM55" s="470" t="s">
        <v>976</v>
      </c>
      <c r="LCN55" s="470" t="s">
        <v>977</v>
      </c>
      <c r="LCO55" s="470" t="s">
        <v>978</v>
      </c>
      <c r="LCP55" s="470" t="s">
        <v>979</v>
      </c>
      <c r="LCQ55" s="284">
        <v>15000000</v>
      </c>
      <c r="LCR55" s="276" t="s">
        <v>2836</v>
      </c>
      <c r="LCS55" s="463" t="s">
        <v>974</v>
      </c>
      <c r="LCT55" s="463" t="s">
        <v>975</v>
      </c>
      <c r="LCU55" s="470" t="s">
        <v>976</v>
      </c>
      <c r="LCV55" s="470" t="s">
        <v>977</v>
      </c>
      <c r="LCW55" s="470" t="s">
        <v>978</v>
      </c>
      <c r="LCX55" s="470" t="s">
        <v>979</v>
      </c>
      <c r="LCY55" s="284">
        <v>15000000</v>
      </c>
      <c r="LCZ55" s="276" t="s">
        <v>2836</v>
      </c>
      <c r="LDA55" s="463" t="s">
        <v>974</v>
      </c>
      <c r="LDB55" s="463" t="s">
        <v>975</v>
      </c>
      <c r="LDC55" s="470" t="s">
        <v>976</v>
      </c>
      <c r="LDD55" s="470" t="s">
        <v>977</v>
      </c>
      <c r="LDE55" s="470" t="s">
        <v>978</v>
      </c>
      <c r="LDF55" s="470" t="s">
        <v>979</v>
      </c>
      <c r="LDG55" s="284">
        <v>15000000</v>
      </c>
      <c r="LDH55" s="276" t="s">
        <v>2836</v>
      </c>
      <c r="LDI55" s="463" t="s">
        <v>974</v>
      </c>
      <c r="LDJ55" s="463" t="s">
        <v>975</v>
      </c>
      <c r="LDK55" s="470" t="s">
        <v>976</v>
      </c>
      <c r="LDL55" s="470" t="s">
        <v>977</v>
      </c>
      <c r="LDM55" s="470" t="s">
        <v>978</v>
      </c>
      <c r="LDN55" s="470" t="s">
        <v>979</v>
      </c>
      <c r="LDO55" s="284">
        <v>15000000</v>
      </c>
      <c r="LDP55" s="276" t="s">
        <v>2836</v>
      </c>
      <c r="LDQ55" s="463" t="s">
        <v>974</v>
      </c>
      <c r="LDR55" s="463" t="s">
        <v>975</v>
      </c>
      <c r="LDS55" s="470" t="s">
        <v>976</v>
      </c>
      <c r="LDT55" s="470" t="s">
        <v>977</v>
      </c>
      <c r="LDU55" s="470" t="s">
        <v>978</v>
      </c>
      <c r="LDV55" s="470" t="s">
        <v>979</v>
      </c>
      <c r="LDW55" s="284">
        <v>15000000</v>
      </c>
      <c r="LDX55" s="276" t="s">
        <v>2836</v>
      </c>
      <c r="LDY55" s="463" t="s">
        <v>974</v>
      </c>
      <c r="LDZ55" s="463" t="s">
        <v>975</v>
      </c>
      <c r="LEA55" s="470" t="s">
        <v>976</v>
      </c>
      <c r="LEB55" s="470" t="s">
        <v>977</v>
      </c>
      <c r="LEC55" s="470" t="s">
        <v>978</v>
      </c>
      <c r="LED55" s="470" t="s">
        <v>979</v>
      </c>
      <c r="LEE55" s="284">
        <v>15000000</v>
      </c>
      <c r="LEF55" s="276" t="s">
        <v>2836</v>
      </c>
      <c r="LEG55" s="463" t="s">
        <v>974</v>
      </c>
      <c r="LEH55" s="463" t="s">
        <v>975</v>
      </c>
      <c r="LEI55" s="470" t="s">
        <v>976</v>
      </c>
      <c r="LEJ55" s="470" t="s">
        <v>977</v>
      </c>
      <c r="LEK55" s="470" t="s">
        <v>978</v>
      </c>
      <c r="LEL55" s="470" t="s">
        <v>979</v>
      </c>
      <c r="LEM55" s="284">
        <v>15000000</v>
      </c>
      <c r="LEN55" s="276" t="s">
        <v>2836</v>
      </c>
      <c r="LEO55" s="463" t="s">
        <v>974</v>
      </c>
      <c r="LEP55" s="463" t="s">
        <v>975</v>
      </c>
      <c r="LEQ55" s="470" t="s">
        <v>976</v>
      </c>
      <c r="LER55" s="470" t="s">
        <v>977</v>
      </c>
      <c r="LES55" s="470" t="s">
        <v>978</v>
      </c>
      <c r="LET55" s="470" t="s">
        <v>979</v>
      </c>
      <c r="LEU55" s="284">
        <v>15000000</v>
      </c>
      <c r="LEV55" s="276" t="s">
        <v>2836</v>
      </c>
      <c r="LEW55" s="463" t="s">
        <v>974</v>
      </c>
      <c r="LEX55" s="463" t="s">
        <v>975</v>
      </c>
      <c r="LEY55" s="470" t="s">
        <v>976</v>
      </c>
      <c r="LEZ55" s="470" t="s">
        <v>977</v>
      </c>
      <c r="LFA55" s="470" t="s">
        <v>978</v>
      </c>
      <c r="LFB55" s="470" t="s">
        <v>979</v>
      </c>
      <c r="LFC55" s="284">
        <v>15000000</v>
      </c>
      <c r="LFD55" s="276" t="s">
        <v>2836</v>
      </c>
      <c r="LFE55" s="463" t="s">
        <v>974</v>
      </c>
      <c r="LFF55" s="463" t="s">
        <v>975</v>
      </c>
      <c r="LFG55" s="470" t="s">
        <v>976</v>
      </c>
      <c r="LFH55" s="470" t="s">
        <v>977</v>
      </c>
      <c r="LFI55" s="470" t="s">
        <v>978</v>
      </c>
      <c r="LFJ55" s="470" t="s">
        <v>979</v>
      </c>
      <c r="LFK55" s="284">
        <v>15000000</v>
      </c>
      <c r="LFL55" s="276" t="s">
        <v>2836</v>
      </c>
      <c r="LFM55" s="463" t="s">
        <v>974</v>
      </c>
      <c r="LFN55" s="463" t="s">
        <v>975</v>
      </c>
      <c r="LFO55" s="470" t="s">
        <v>976</v>
      </c>
      <c r="LFP55" s="470" t="s">
        <v>977</v>
      </c>
      <c r="LFQ55" s="470" t="s">
        <v>978</v>
      </c>
      <c r="LFR55" s="470" t="s">
        <v>979</v>
      </c>
      <c r="LFS55" s="284">
        <v>15000000</v>
      </c>
      <c r="LFT55" s="276" t="s">
        <v>2836</v>
      </c>
      <c r="LFU55" s="463" t="s">
        <v>974</v>
      </c>
      <c r="LFV55" s="463" t="s">
        <v>975</v>
      </c>
      <c r="LFW55" s="470" t="s">
        <v>976</v>
      </c>
      <c r="LFX55" s="470" t="s">
        <v>977</v>
      </c>
      <c r="LFY55" s="470" t="s">
        <v>978</v>
      </c>
      <c r="LFZ55" s="470" t="s">
        <v>979</v>
      </c>
      <c r="LGA55" s="284">
        <v>15000000</v>
      </c>
      <c r="LGB55" s="276" t="s">
        <v>2836</v>
      </c>
      <c r="LGC55" s="463" t="s">
        <v>974</v>
      </c>
      <c r="LGD55" s="463" t="s">
        <v>975</v>
      </c>
      <c r="LGE55" s="470" t="s">
        <v>976</v>
      </c>
      <c r="LGF55" s="470" t="s">
        <v>977</v>
      </c>
      <c r="LGG55" s="470" t="s">
        <v>978</v>
      </c>
      <c r="LGH55" s="470" t="s">
        <v>979</v>
      </c>
      <c r="LGI55" s="284">
        <v>15000000</v>
      </c>
      <c r="LGJ55" s="276" t="s">
        <v>2836</v>
      </c>
      <c r="LGK55" s="463" t="s">
        <v>974</v>
      </c>
      <c r="LGL55" s="463" t="s">
        <v>975</v>
      </c>
      <c r="LGM55" s="470" t="s">
        <v>976</v>
      </c>
      <c r="LGN55" s="470" t="s">
        <v>977</v>
      </c>
      <c r="LGO55" s="470" t="s">
        <v>978</v>
      </c>
      <c r="LGP55" s="470" t="s">
        <v>979</v>
      </c>
      <c r="LGQ55" s="284">
        <v>15000000</v>
      </c>
      <c r="LGR55" s="276" t="s">
        <v>2836</v>
      </c>
      <c r="LGS55" s="463" t="s">
        <v>974</v>
      </c>
      <c r="LGT55" s="463" t="s">
        <v>975</v>
      </c>
      <c r="LGU55" s="470" t="s">
        <v>976</v>
      </c>
      <c r="LGV55" s="470" t="s">
        <v>977</v>
      </c>
      <c r="LGW55" s="470" t="s">
        <v>978</v>
      </c>
      <c r="LGX55" s="470" t="s">
        <v>979</v>
      </c>
      <c r="LGY55" s="284">
        <v>15000000</v>
      </c>
      <c r="LGZ55" s="276" t="s">
        <v>2836</v>
      </c>
      <c r="LHA55" s="463" t="s">
        <v>974</v>
      </c>
      <c r="LHB55" s="463" t="s">
        <v>975</v>
      </c>
      <c r="LHC55" s="470" t="s">
        <v>976</v>
      </c>
      <c r="LHD55" s="470" t="s">
        <v>977</v>
      </c>
      <c r="LHE55" s="470" t="s">
        <v>978</v>
      </c>
      <c r="LHF55" s="470" t="s">
        <v>979</v>
      </c>
      <c r="LHG55" s="284">
        <v>15000000</v>
      </c>
      <c r="LHH55" s="276" t="s">
        <v>2836</v>
      </c>
      <c r="LHI55" s="463" t="s">
        <v>974</v>
      </c>
      <c r="LHJ55" s="463" t="s">
        <v>975</v>
      </c>
      <c r="LHK55" s="470" t="s">
        <v>976</v>
      </c>
      <c r="LHL55" s="470" t="s">
        <v>977</v>
      </c>
      <c r="LHM55" s="470" t="s">
        <v>978</v>
      </c>
      <c r="LHN55" s="470" t="s">
        <v>979</v>
      </c>
      <c r="LHO55" s="284">
        <v>15000000</v>
      </c>
      <c r="LHP55" s="276" t="s">
        <v>2836</v>
      </c>
      <c r="LHQ55" s="463" t="s">
        <v>974</v>
      </c>
      <c r="LHR55" s="463" t="s">
        <v>975</v>
      </c>
      <c r="LHS55" s="470" t="s">
        <v>976</v>
      </c>
      <c r="LHT55" s="470" t="s">
        <v>977</v>
      </c>
      <c r="LHU55" s="470" t="s">
        <v>978</v>
      </c>
      <c r="LHV55" s="470" t="s">
        <v>979</v>
      </c>
      <c r="LHW55" s="284">
        <v>15000000</v>
      </c>
      <c r="LHX55" s="276" t="s">
        <v>2836</v>
      </c>
      <c r="LHY55" s="463" t="s">
        <v>974</v>
      </c>
      <c r="LHZ55" s="463" t="s">
        <v>975</v>
      </c>
      <c r="LIA55" s="470" t="s">
        <v>976</v>
      </c>
      <c r="LIB55" s="470" t="s">
        <v>977</v>
      </c>
      <c r="LIC55" s="470" t="s">
        <v>978</v>
      </c>
      <c r="LID55" s="470" t="s">
        <v>979</v>
      </c>
      <c r="LIE55" s="284">
        <v>15000000</v>
      </c>
      <c r="LIF55" s="276" t="s">
        <v>2836</v>
      </c>
      <c r="LIG55" s="463" t="s">
        <v>974</v>
      </c>
      <c r="LIH55" s="463" t="s">
        <v>975</v>
      </c>
      <c r="LII55" s="470" t="s">
        <v>976</v>
      </c>
      <c r="LIJ55" s="470" t="s">
        <v>977</v>
      </c>
      <c r="LIK55" s="470" t="s">
        <v>978</v>
      </c>
      <c r="LIL55" s="470" t="s">
        <v>979</v>
      </c>
      <c r="LIM55" s="284">
        <v>15000000</v>
      </c>
      <c r="LIN55" s="276" t="s">
        <v>2836</v>
      </c>
      <c r="LIO55" s="463" t="s">
        <v>974</v>
      </c>
      <c r="LIP55" s="463" t="s">
        <v>975</v>
      </c>
      <c r="LIQ55" s="470" t="s">
        <v>976</v>
      </c>
      <c r="LIR55" s="470" t="s">
        <v>977</v>
      </c>
      <c r="LIS55" s="470" t="s">
        <v>978</v>
      </c>
      <c r="LIT55" s="470" t="s">
        <v>979</v>
      </c>
      <c r="LIU55" s="284">
        <v>15000000</v>
      </c>
      <c r="LIV55" s="276" t="s">
        <v>2836</v>
      </c>
      <c r="LIW55" s="463" t="s">
        <v>974</v>
      </c>
      <c r="LIX55" s="463" t="s">
        <v>975</v>
      </c>
      <c r="LIY55" s="470" t="s">
        <v>976</v>
      </c>
      <c r="LIZ55" s="470" t="s">
        <v>977</v>
      </c>
      <c r="LJA55" s="470" t="s">
        <v>978</v>
      </c>
      <c r="LJB55" s="470" t="s">
        <v>979</v>
      </c>
      <c r="LJC55" s="284">
        <v>15000000</v>
      </c>
      <c r="LJD55" s="276" t="s">
        <v>2836</v>
      </c>
      <c r="LJE55" s="463" t="s">
        <v>974</v>
      </c>
      <c r="LJF55" s="463" t="s">
        <v>975</v>
      </c>
      <c r="LJG55" s="470" t="s">
        <v>976</v>
      </c>
      <c r="LJH55" s="470" t="s">
        <v>977</v>
      </c>
      <c r="LJI55" s="470" t="s">
        <v>978</v>
      </c>
      <c r="LJJ55" s="470" t="s">
        <v>979</v>
      </c>
      <c r="LJK55" s="284">
        <v>15000000</v>
      </c>
      <c r="LJL55" s="276" t="s">
        <v>2836</v>
      </c>
      <c r="LJM55" s="463" t="s">
        <v>974</v>
      </c>
      <c r="LJN55" s="463" t="s">
        <v>975</v>
      </c>
      <c r="LJO55" s="470" t="s">
        <v>976</v>
      </c>
      <c r="LJP55" s="470" t="s">
        <v>977</v>
      </c>
      <c r="LJQ55" s="470" t="s">
        <v>978</v>
      </c>
      <c r="LJR55" s="470" t="s">
        <v>979</v>
      </c>
      <c r="LJS55" s="284">
        <v>15000000</v>
      </c>
      <c r="LJT55" s="276" t="s">
        <v>2836</v>
      </c>
      <c r="LJU55" s="463" t="s">
        <v>974</v>
      </c>
      <c r="LJV55" s="463" t="s">
        <v>975</v>
      </c>
      <c r="LJW55" s="470" t="s">
        <v>976</v>
      </c>
      <c r="LJX55" s="470" t="s">
        <v>977</v>
      </c>
      <c r="LJY55" s="470" t="s">
        <v>978</v>
      </c>
      <c r="LJZ55" s="470" t="s">
        <v>979</v>
      </c>
      <c r="LKA55" s="284">
        <v>15000000</v>
      </c>
      <c r="LKB55" s="276" t="s">
        <v>2836</v>
      </c>
      <c r="LKC55" s="463" t="s">
        <v>974</v>
      </c>
      <c r="LKD55" s="463" t="s">
        <v>975</v>
      </c>
      <c r="LKE55" s="470" t="s">
        <v>976</v>
      </c>
      <c r="LKF55" s="470" t="s">
        <v>977</v>
      </c>
      <c r="LKG55" s="470" t="s">
        <v>978</v>
      </c>
      <c r="LKH55" s="470" t="s">
        <v>979</v>
      </c>
      <c r="LKI55" s="284">
        <v>15000000</v>
      </c>
      <c r="LKJ55" s="276" t="s">
        <v>2836</v>
      </c>
      <c r="LKK55" s="463" t="s">
        <v>974</v>
      </c>
      <c r="LKL55" s="463" t="s">
        <v>975</v>
      </c>
      <c r="LKM55" s="470" t="s">
        <v>976</v>
      </c>
      <c r="LKN55" s="470" t="s">
        <v>977</v>
      </c>
      <c r="LKO55" s="470" t="s">
        <v>978</v>
      </c>
      <c r="LKP55" s="470" t="s">
        <v>979</v>
      </c>
      <c r="LKQ55" s="284">
        <v>15000000</v>
      </c>
      <c r="LKR55" s="276" t="s">
        <v>2836</v>
      </c>
      <c r="LKS55" s="463" t="s">
        <v>974</v>
      </c>
      <c r="LKT55" s="463" t="s">
        <v>975</v>
      </c>
      <c r="LKU55" s="470" t="s">
        <v>976</v>
      </c>
      <c r="LKV55" s="470" t="s">
        <v>977</v>
      </c>
      <c r="LKW55" s="470" t="s">
        <v>978</v>
      </c>
      <c r="LKX55" s="470" t="s">
        <v>979</v>
      </c>
      <c r="LKY55" s="284">
        <v>15000000</v>
      </c>
      <c r="LKZ55" s="276" t="s">
        <v>2836</v>
      </c>
      <c r="LLA55" s="463" t="s">
        <v>974</v>
      </c>
      <c r="LLB55" s="463" t="s">
        <v>975</v>
      </c>
      <c r="LLC55" s="470" t="s">
        <v>976</v>
      </c>
      <c r="LLD55" s="470" t="s">
        <v>977</v>
      </c>
      <c r="LLE55" s="470" t="s">
        <v>978</v>
      </c>
      <c r="LLF55" s="470" t="s">
        <v>979</v>
      </c>
      <c r="LLG55" s="284">
        <v>15000000</v>
      </c>
      <c r="LLH55" s="276" t="s">
        <v>2836</v>
      </c>
      <c r="LLI55" s="463" t="s">
        <v>974</v>
      </c>
      <c r="LLJ55" s="463" t="s">
        <v>975</v>
      </c>
      <c r="LLK55" s="470" t="s">
        <v>976</v>
      </c>
      <c r="LLL55" s="470" t="s">
        <v>977</v>
      </c>
      <c r="LLM55" s="470" t="s">
        <v>978</v>
      </c>
      <c r="LLN55" s="470" t="s">
        <v>979</v>
      </c>
      <c r="LLO55" s="284">
        <v>15000000</v>
      </c>
      <c r="LLP55" s="276" t="s">
        <v>2836</v>
      </c>
      <c r="LLQ55" s="463" t="s">
        <v>974</v>
      </c>
      <c r="LLR55" s="463" t="s">
        <v>975</v>
      </c>
      <c r="LLS55" s="470" t="s">
        <v>976</v>
      </c>
      <c r="LLT55" s="470" t="s">
        <v>977</v>
      </c>
      <c r="LLU55" s="470" t="s">
        <v>978</v>
      </c>
      <c r="LLV55" s="470" t="s">
        <v>979</v>
      </c>
      <c r="LLW55" s="284">
        <v>15000000</v>
      </c>
      <c r="LLX55" s="276" t="s">
        <v>2836</v>
      </c>
      <c r="LLY55" s="463" t="s">
        <v>974</v>
      </c>
      <c r="LLZ55" s="463" t="s">
        <v>975</v>
      </c>
      <c r="LMA55" s="470" t="s">
        <v>976</v>
      </c>
      <c r="LMB55" s="470" t="s">
        <v>977</v>
      </c>
      <c r="LMC55" s="470" t="s">
        <v>978</v>
      </c>
      <c r="LMD55" s="470" t="s">
        <v>979</v>
      </c>
      <c r="LME55" s="284">
        <v>15000000</v>
      </c>
      <c r="LMF55" s="276" t="s">
        <v>2836</v>
      </c>
      <c r="LMG55" s="463" t="s">
        <v>974</v>
      </c>
      <c r="LMH55" s="463" t="s">
        <v>975</v>
      </c>
      <c r="LMI55" s="470" t="s">
        <v>976</v>
      </c>
      <c r="LMJ55" s="470" t="s">
        <v>977</v>
      </c>
      <c r="LMK55" s="470" t="s">
        <v>978</v>
      </c>
      <c r="LML55" s="470" t="s">
        <v>979</v>
      </c>
      <c r="LMM55" s="284">
        <v>15000000</v>
      </c>
      <c r="LMN55" s="276" t="s">
        <v>2836</v>
      </c>
      <c r="LMO55" s="463" t="s">
        <v>974</v>
      </c>
      <c r="LMP55" s="463" t="s">
        <v>975</v>
      </c>
      <c r="LMQ55" s="470" t="s">
        <v>976</v>
      </c>
      <c r="LMR55" s="470" t="s">
        <v>977</v>
      </c>
      <c r="LMS55" s="470" t="s">
        <v>978</v>
      </c>
      <c r="LMT55" s="470" t="s">
        <v>979</v>
      </c>
      <c r="LMU55" s="284">
        <v>15000000</v>
      </c>
      <c r="LMV55" s="276" t="s">
        <v>2836</v>
      </c>
      <c r="LMW55" s="463" t="s">
        <v>974</v>
      </c>
      <c r="LMX55" s="463" t="s">
        <v>975</v>
      </c>
      <c r="LMY55" s="470" t="s">
        <v>976</v>
      </c>
      <c r="LMZ55" s="470" t="s">
        <v>977</v>
      </c>
      <c r="LNA55" s="470" t="s">
        <v>978</v>
      </c>
      <c r="LNB55" s="470" t="s">
        <v>979</v>
      </c>
      <c r="LNC55" s="284">
        <v>15000000</v>
      </c>
      <c r="LND55" s="276" t="s">
        <v>2836</v>
      </c>
      <c r="LNE55" s="463" t="s">
        <v>974</v>
      </c>
      <c r="LNF55" s="463" t="s">
        <v>975</v>
      </c>
      <c r="LNG55" s="470" t="s">
        <v>976</v>
      </c>
      <c r="LNH55" s="470" t="s">
        <v>977</v>
      </c>
      <c r="LNI55" s="470" t="s">
        <v>978</v>
      </c>
      <c r="LNJ55" s="470" t="s">
        <v>979</v>
      </c>
      <c r="LNK55" s="284">
        <v>15000000</v>
      </c>
      <c r="LNL55" s="276" t="s">
        <v>2836</v>
      </c>
      <c r="LNM55" s="463" t="s">
        <v>974</v>
      </c>
      <c r="LNN55" s="463" t="s">
        <v>975</v>
      </c>
      <c r="LNO55" s="470" t="s">
        <v>976</v>
      </c>
      <c r="LNP55" s="470" t="s">
        <v>977</v>
      </c>
      <c r="LNQ55" s="470" t="s">
        <v>978</v>
      </c>
      <c r="LNR55" s="470" t="s">
        <v>979</v>
      </c>
      <c r="LNS55" s="284">
        <v>15000000</v>
      </c>
      <c r="LNT55" s="276" t="s">
        <v>2836</v>
      </c>
      <c r="LNU55" s="463" t="s">
        <v>974</v>
      </c>
      <c r="LNV55" s="463" t="s">
        <v>975</v>
      </c>
      <c r="LNW55" s="470" t="s">
        <v>976</v>
      </c>
      <c r="LNX55" s="470" t="s">
        <v>977</v>
      </c>
      <c r="LNY55" s="470" t="s">
        <v>978</v>
      </c>
      <c r="LNZ55" s="470" t="s">
        <v>979</v>
      </c>
      <c r="LOA55" s="284">
        <v>15000000</v>
      </c>
      <c r="LOB55" s="276" t="s">
        <v>2836</v>
      </c>
      <c r="LOC55" s="463" t="s">
        <v>974</v>
      </c>
      <c r="LOD55" s="463" t="s">
        <v>975</v>
      </c>
      <c r="LOE55" s="470" t="s">
        <v>976</v>
      </c>
      <c r="LOF55" s="470" t="s">
        <v>977</v>
      </c>
      <c r="LOG55" s="470" t="s">
        <v>978</v>
      </c>
      <c r="LOH55" s="470" t="s">
        <v>979</v>
      </c>
      <c r="LOI55" s="284">
        <v>15000000</v>
      </c>
      <c r="LOJ55" s="276" t="s">
        <v>2836</v>
      </c>
      <c r="LOK55" s="463" t="s">
        <v>974</v>
      </c>
      <c r="LOL55" s="463" t="s">
        <v>975</v>
      </c>
      <c r="LOM55" s="470" t="s">
        <v>976</v>
      </c>
      <c r="LON55" s="470" t="s">
        <v>977</v>
      </c>
      <c r="LOO55" s="470" t="s">
        <v>978</v>
      </c>
      <c r="LOP55" s="470" t="s">
        <v>979</v>
      </c>
      <c r="LOQ55" s="284">
        <v>15000000</v>
      </c>
      <c r="LOR55" s="276" t="s">
        <v>2836</v>
      </c>
      <c r="LOS55" s="463" t="s">
        <v>974</v>
      </c>
      <c r="LOT55" s="463" t="s">
        <v>975</v>
      </c>
      <c r="LOU55" s="470" t="s">
        <v>976</v>
      </c>
      <c r="LOV55" s="470" t="s">
        <v>977</v>
      </c>
      <c r="LOW55" s="470" t="s">
        <v>978</v>
      </c>
      <c r="LOX55" s="470" t="s">
        <v>979</v>
      </c>
      <c r="LOY55" s="284">
        <v>15000000</v>
      </c>
      <c r="LOZ55" s="276" t="s">
        <v>2836</v>
      </c>
      <c r="LPA55" s="463" t="s">
        <v>974</v>
      </c>
      <c r="LPB55" s="463" t="s">
        <v>975</v>
      </c>
      <c r="LPC55" s="470" t="s">
        <v>976</v>
      </c>
      <c r="LPD55" s="470" t="s">
        <v>977</v>
      </c>
      <c r="LPE55" s="470" t="s">
        <v>978</v>
      </c>
      <c r="LPF55" s="470" t="s">
        <v>979</v>
      </c>
      <c r="LPG55" s="284">
        <v>15000000</v>
      </c>
      <c r="LPH55" s="276" t="s">
        <v>2836</v>
      </c>
      <c r="LPI55" s="463" t="s">
        <v>974</v>
      </c>
      <c r="LPJ55" s="463" t="s">
        <v>975</v>
      </c>
      <c r="LPK55" s="470" t="s">
        <v>976</v>
      </c>
      <c r="LPL55" s="470" t="s">
        <v>977</v>
      </c>
      <c r="LPM55" s="470" t="s">
        <v>978</v>
      </c>
      <c r="LPN55" s="470" t="s">
        <v>979</v>
      </c>
      <c r="LPO55" s="284">
        <v>15000000</v>
      </c>
      <c r="LPP55" s="276" t="s">
        <v>2836</v>
      </c>
      <c r="LPQ55" s="463" t="s">
        <v>974</v>
      </c>
      <c r="LPR55" s="463" t="s">
        <v>975</v>
      </c>
      <c r="LPS55" s="470" t="s">
        <v>976</v>
      </c>
      <c r="LPT55" s="470" t="s">
        <v>977</v>
      </c>
      <c r="LPU55" s="470" t="s">
        <v>978</v>
      </c>
      <c r="LPV55" s="470" t="s">
        <v>979</v>
      </c>
      <c r="LPW55" s="284">
        <v>15000000</v>
      </c>
      <c r="LPX55" s="276" t="s">
        <v>2836</v>
      </c>
      <c r="LPY55" s="463" t="s">
        <v>974</v>
      </c>
      <c r="LPZ55" s="463" t="s">
        <v>975</v>
      </c>
      <c r="LQA55" s="470" t="s">
        <v>976</v>
      </c>
      <c r="LQB55" s="470" t="s">
        <v>977</v>
      </c>
      <c r="LQC55" s="470" t="s">
        <v>978</v>
      </c>
      <c r="LQD55" s="470" t="s">
        <v>979</v>
      </c>
      <c r="LQE55" s="284">
        <v>15000000</v>
      </c>
      <c r="LQF55" s="276" t="s">
        <v>2836</v>
      </c>
      <c r="LQG55" s="463" t="s">
        <v>974</v>
      </c>
      <c r="LQH55" s="463" t="s">
        <v>975</v>
      </c>
      <c r="LQI55" s="470" t="s">
        <v>976</v>
      </c>
      <c r="LQJ55" s="470" t="s">
        <v>977</v>
      </c>
      <c r="LQK55" s="470" t="s">
        <v>978</v>
      </c>
      <c r="LQL55" s="470" t="s">
        <v>979</v>
      </c>
      <c r="LQM55" s="284">
        <v>15000000</v>
      </c>
      <c r="LQN55" s="276" t="s">
        <v>2836</v>
      </c>
      <c r="LQO55" s="463" t="s">
        <v>974</v>
      </c>
      <c r="LQP55" s="463" t="s">
        <v>975</v>
      </c>
      <c r="LQQ55" s="470" t="s">
        <v>976</v>
      </c>
      <c r="LQR55" s="470" t="s">
        <v>977</v>
      </c>
      <c r="LQS55" s="470" t="s">
        <v>978</v>
      </c>
      <c r="LQT55" s="470" t="s">
        <v>979</v>
      </c>
      <c r="LQU55" s="284">
        <v>15000000</v>
      </c>
      <c r="LQV55" s="276" t="s">
        <v>2836</v>
      </c>
      <c r="LQW55" s="463" t="s">
        <v>974</v>
      </c>
      <c r="LQX55" s="463" t="s">
        <v>975</v>
      </c>
      <c r="LQY55" s="470" t="s">
        <v>976</v>
      </c>
      <c r="LQZ55" s="470" t="s">
        <v>977</v>
      </c>
      <c r="LRA55" s="470" t="s">
        <v>978</v>
      </c>
      <c r="LRB55" s="470" t="s">
        <v>979</v>
      </c>
      <c r="LRC55" s="284">
        <v>15000000</v>
      </c>
      <c r="LRD55" s="276" t="s">
        <v>2836</v>
      </c>
      <c r="LRE55" s="463" t="s">
        <v>974</v>
      </c>
      <c r="LRF55" s="463" t="s">
        <v>975</v>
      </c>
      <c r="LRG55" s="470" t="s">
        <v>976</v>
      </c>
      <c r="LRH55" s="470" t="s">
        <v>977</v>
      </c>
      <c r="LRI55" s="470" t="s">
        <v>978</v>
      </c>
      <c r="LRJ55" s="470" t="s">
        <v>979</v>
      </c>
      <c r="LRK55" s="284">
        <v>15000000</v>
      </c>
      <c r="LRL55" s="276" t="s">
        <v>2836</v>
      </c>
      <c r="LRM55" s="463" t="s">
        <v>974</v>
      </c>
      <c r="LRN55" s="463" t="s">
        <v>975</v>
      </c>
      <c r="LRO55" s="470" t="s">
        <v>976</v>
      </c>
      <c r="LRP55" s="470" t="s">
        <v>977</v>
      </c>
      <c r="LRQ55" s="470" t="s">
        <v>978</v>
      </c>
      <c r="LRR55" s="470" t="s">
        <v>979</v>
      </c>
      <c r="LRS55" s="284">
        <v>15000000</v>
      </c>
      <c r="LRT55" s="276" t="s">
        <v>2836</v>
      </c>
      <c r="LRU55" s="463" t="s">
        <v>974</v>
      </c>
      <c r="LRV55" s="463" t="s">
        <v>975</v>
      </c>
      <c r="LRW55" s="470" t="s">
        <v>976</v>
      </c>
      <c r="LRX55" s="470" t="s">
        <v>977</v>
      </c>
      <c r="LRY55" s="470" t="s">
        <v>978</v>
      </c>
      <c r="LRZ55" s="470" t="s">
        <v>979</v>
      </c>
      <c r="LSA55" s="284">
        <v>15000000</v>
      </c>
      <c r="LSB55" s="276" t="s">
        <v>2836</v>
      </c>
      <c r="LSC55" s="463" t="s">
        <v>974</v>
      </c>
      <c r="LSD55" s="463" t="s">
        <v>975</v>
      </c>
      <c r="LSE55" s="470" t="s">
        <v>976</v>
      </c>
      <c r="LSF55" s="470" t="s">
        <v>977</v>
      </c>
      <c r="LSG55" s="470" t="s">
        <v>978</v>
      </c>
      <c r="LSH55" s="470" t="s">
        <v>979</v>
      </c>
      <c r="LSI55" s="284">
        <v>15000000</v>
      </c>
      <c r="LSJ55" s="276" t="s">
        <v>2836</v>
      </c>
      <c r="LSK55" s="463" t="s">
        <v>974</v>
      </c>
      <c r="LSL55" s="463" t="s">
        <v>975</v>
      </c>
      <c r="LSM55" s="470" t="s">
        <v>976</v>
      </c>
      <c r="LSN55" s="470" t="s">
        <v>977</v>
      </c>
      <c r="LSO55" s="470" t="s">
        <v>978</v>
      </c>
      <c r="LSP55" s="470" t="s">
        <v>979</v>
      </c>
      <c r="LSQ55" s="284">
        <v>15000000</v>
      </c>
      <c r="LSR55" s="276" t="s">
        <v>2836</v>
      </c>
      <c r="LSS55" s="463" t="s">
        <v>974</v>
      </c>
      <c r="LST55" s="463" t="s">
        <v>975</v>
      </c>
      <c r="LSU55" s="470" t="s">
        <v>976</v>
      </c>
      <c r="LSV55" s="470" t="s">
        <v>977</v>
      </c>
      <c r="LSW55" s="470" t="s">
        <v>978</v>
      </c>
      <c r="LSX55" s="470" t="s">
        <v>979</v>
      </c>
      <c r="LSY55" s="284">
        <v>15000000</v>
      </c>
      <c r="LSZ55" s="276" t="s">
        <v>2836</v>
      </c>
      <c r="LTA55" s="463" t="s">
        <v>974</v>
      </c>
      <c r="LTB55" s="463" t="s">
        <v>975</v>
      </c>
      <c r="LTC55" s="470" t="s">
        <v>976</v>
      </c>
      <c r="LTD55" s="470" t="s">
        <v>977</v>
      </c>
      <c r="LTE55" s="470" t="s">
        <v>978</v>
      </c>
      <c r="LTF55" s="470" t="s">
        <v>979</v>
      </c>
      <c r="LTG55" s="284">
        <v>15000000</v>
      </c>
      <c r="LTH55" s="276" t="s">
        <v>2836</v>
      </c>
      <c r="LTI55" s="463" t="s">
        <v>974</v>
      </c>
      <c r="LTJ55" s="463" t="s">
        <v>975</v>
      </c>
      <c r="LTK55" s="470" t="s">
        <v>976</v>
      </c>
      <c r="LTL55" s="470" t="s">
        <v>977</v>
      </c>
      <c r="LTM55" s="470" t="s">
        <v>978</v>
      </c>
      <c r="LTN55" s="470" t="s">
        <v>979</v>
      </c>
      <c r="LTO55" s="284">
        <v>15000000</v>
      </c>
      <c r="LTP55" s="276" t="s">
        <v>2836</v>
      </c>
      <c r="LTQ55" s="463" t="s">
        <v>974</v>
      </c>
      <c r="LTR55" s="463" t="s">
        <v>975</v>
      </c>
      <c r="LTS55" s="470" t="s">
        <v>976</v>
      </c>
      <c r="LTT55" s="470" t="s">
        <v>977</v>
      </c>
      <c r="LTU55" s="470" t="s">
        <v>978</v>
      </c>
      <c r="LTV55" s="470" t="s">
        <v>979</v>
      </c>
      <c r="LTW55" s="284">
        <v>15000000</v>
      </c>
      <c r="LTX55" s="276" t="s">
        <v>2836</v>
      </c>
      <c r="LTY55" s="463" t="s">
        <v>974</v>
      </c>
      <c r="LTZ55" s="463" t="s">
        <v>975</v>
      </c>
      <c r="LUA55" s="470" t="s">
        <v>976</v>
      </c>
      <c r="LUB55" s="470" t="s">
        <v>977</v>
      </c>
      <c r="LUC55" s="470" t="s">
        <v>978</v>
      </c>
      <c r="LUD55" s="470" t="s">
        <v>979</v>
      </c>
      <c r="LUE55" s="284">
        <v>15000000</v>
      </c>
      <c r="LUF55" s="276" t="s">
        <v>2836</v>
      </c>
      <c r="LUG55" s="463" t="s">
        <v>974</v>
      </c>
      <c r="LUH55" s="463" t="s">
        <v>975</v>
      </c>
      <c r="LUI55" s="470" t="s">
        <v>976</v>
      </c>
      <c r="LUJ55" s="470" t="s">
        <v>977</v>
      </c>
      <c r="LUK55" s="470" t="s">
        <v>978</v>
      </c>
      <c r="LUL55" s="470" t="s">
        <v>979</v>
      </c>
      <c r="LUM55" s="284">
        <v>15000000</v>
      </c>
      <c r="LUN55" s="276" t="s">
        <v>2836</v>
      </c>
      <c r="LUO55" s="463" t="s">
        <v>974</v>
      </c>
      <c r="LUP55" s="463" t="s">
        <v>975</v>
      </c>
      <c r="LUQ55" s="470" t="s">
        <v>976</v>
      </c>
      <c r="LUR55" s="470" t="s">
        <v>977</v>
      </c>
      <c r="LUS55" s="470" t="s">
        <v>978</v>
      </c>
      <c r="LUT55" s="470" t="s">
        <v>979</v>
      </c>
      <c r="LUU55" s="284">
        <v>15000000</v>
      </c>
      <c r="LUV55" s="276" t="s">
        <v>2836</v>
      </c>
      <c r="LUW55" s="463" t="s">
        <v>974</v>
      </c>
      <c r="LUX55" s="463" t="s">
        <v>975</v>
      </c>
      <c r="LUY55" s="470" t="s">
        <v>976</v>
      </c>
      <c r="LUZ55" s="470" t="s">
        <v>977</v>
      </c>
      <c r="LVA55" s="470" t="s">
        <v>978</v>
      </c>
      <c r="LVB55" s="470" t="s">
        <v>979</v>
      </c>
      <c r="LVC55" s="284">
        <v>15000000</v>
      </c>
      <c r="LVD55" s="276" t="s">
        <v>2836</v>
      </c>
      <c r="LVE55" s="463" t="s">
        <v>974</v>
      </c>
      <c r="LVF55" s="463" t="s">
        <v>975</v>
      </c>
      <c r="LVG55" s="470" t="s">
        <v>976</v>
      </c>
      <c r="LVH55" s="470" t="s">
        <v>977</v>
      </c>
      <c r="LVI55" s="470" t="s">
        <v>978</v>
      </c>
      <c r="LVJ55" s="470" t="s">
        <v>979</v>
      </c>
      <c r="LVK55" s="284">
        <v>15000000</v>
      </c>
      <c r="LVL55" s="276" t="s">
        <v>2836</v>
      </c>
      <c r="LVM55" s="463" t="s">
        <v>974</v>
      </c>
      <c r="LVN55" s="463" t="s">
        <v>975</v>
      </c>
      <c r="LVO55" s="470" t="s">
        <v>976</v>
      </c>
      <c r="LVP55" s="470" t="s">
        <v>977</v>
      </c>
      <c r="LVQ55" s="470" t="s">
        <v>978</v>
      </c>
      <c r="LVR55" s="470" t="s">
        <v>979</v>
      </c>
      <c r="LVS55" s="284">
        <v>15000000</v>
      </c>
      <c r="LVT55" s="276" t="s">
        <v>2836</v>
      </c>
      <c r="LVU55" s="463" t="s">
        <v>974</v>
      </c>
      <c r="LVV55" s="463" t="s">
        <v>975</v>
      </c>
      <c r="LVW55" s="470" t="s">
        <v>976</v>
      </c>
      <c r="LVX55" s="470" t="s">
        <v>977</v>
      </c>
      <c r="LVY55" s="470" t="s">
        <v>978</v>
      </c>
      <c r="LVZ55" s="470" t="s">
        <v>979</v>
      </c>
      <c r="LWA55" s="284">
        <v>15000000</v>
      </c>
      <c r="LWB55" s="276" t="s">
        <v>2836</v>
      </c>
      <c r="LWC55" s="463" t="s">
        <v>974</v>
      </c>
      <c r="LWD55" s="463" t="s">
        <v>975</v>
      </c>
      <c r="LWE55" s="470" t="s">
        <v>976</v>
      </c>
      <c r="LWF55" s="470" t="s">
        <v>977</v>
      </c>
      <c r="LWG55" s="470" t="s">
        <v>978</v>
      </c>
      <c r="LWH55" s="470" t="s">
        <v>979</v>
      </c>
      <c r="LWI55" s="284">
        <v>15000000</v>
      </c>
      <c r="LWJ55" s="276" t="s">
        <v>2836</v>
      </c>
      <c r="LWK55" s="463" t="s">
        <v>974</v>
      </c>
      <c r="LWL55" s="463" t="s">
        <v>975</v>
      </c>
      <c r="LWM55" s="470" t="s">
        <v>976</v>
      </c>
      <c r="LWN55" s="470" t="s">
        <v>977</v>
      </c>
      <c r="LWO55" s="470" t="s">
        <v>978</v>
      </c>
      <c r="LWP55" s="470" t="s">
        <v>979</v>
      </c>
      <c r="LWQ55" s="284">
        <v>15000000</v>
      </c>
      <c r="LWR55" s="276" t="s">
        <v>2836</v>
      </c>
      <c r="LWS55" s="463" t="s">
        <v>974</v>
      </c>
      <c r="LWT55" s="463" t="s">
        <v>975</v>
      </c>
      <c r="LWU55" s="470" t="s">
        <v>976</v>
      </c>
      <c r="LWV55" s="470" t="s">
        <v>977</v>
      </c>
      <c r="LWW55" s="470" t="s">
        <v>978</v>
      </c>
      <c r="LWX55" s="470" t="s">
        <v>979</v>
      </c>
      <c r="LWY55" s="284">
        <v>15000000</v>
      </c>
      <c r="LWZ55" s="276" t="s">
        <v>2836</v>
      </c>
      <c r="LXA55" s="463" t="s">
        <v>974</v>
      </c>
      <c r="LXB55" s="463" t="s">
        <v>975</v>
      </c>
      <c r="LXC55" s="470" t="s">
        <v>976</v>
      </c>
      <c r="LXD55" s="470" t="s">
        <v>977</v>
      </c>
      <c r="LXE55" s="470" t="s">
        <v>978</v>
      </c>
      <c r="LXF55" s="470" t="s">
        <v>979</v>
      </c>
      <c r="LXG55" s="284">
        <v>15000000</v>
      </c>
      <c r="LXH55" s="276" t="s">
        <v>2836</v>
      </c>
      <c r="LXI55" s="463" t="s">
        <v>974</v>
      </c>
      <c r="LXJ55" s="463" t="s">
        <v>975</v>
      </c>
      <c r="LXK55" s="470" t="s">
        <v>976</v>
      </c>
      <c r="LXL55" s="470" t="s">
        <v>977</v>
      </c>
      <c r="LXM55" s="470" t="s">
        <v>978</v>
      </c>
      <c r="LXN55" s="470" t="s">
        <v>979</v>
      </c>
      <c r="LXO55" s="284">
        <v>15000000</v>
      </c>
      <c r="LXP55" s="276" t="s">
        <v>2836</v>
      </c>
      <c r="LXQ55" s="463" t="s">
        <v>974</v>
      </c>
      <c r="LXR55" s="463" t="s">
        <v>975</v>
      </c>
      <c r="LXS55" s="470" t="s">
        <v>976</v>
      </c>
      <c r="LXT55" s="470" t="s">
        <v>977</v>
      </c>
      <c r="LXU55" s="470" t="s">
        <v>978</v>
      </c>
      <c r="LXV55" s="470" t="s">
        <v>979</v>
      </c>
      <c r="LXW55" s="284">
        <v>15000000</v>
      </c>
      <c r="LXX55" s="276" t="s">
        <v>2836</v>
      </c>
      <c r="LXY55" s="463" t="s">
        <v>974</v>
      </c>
      <c r="LXZ55" s="463" t="s">
        <v>975</v>
      </c>
      <c r="LYA55" s="470" t="s">
        <v>976</v>
      </c>
      <c r="LYB55" s="470" t="s">
        <v>977</v>
      </c>
      <c r="LYC55" s="470" t="s">
        <v>978</v>
      </c>
      <c r="LYD55" s="470" t="s">
        <v>979</v>
      </c>
      <c r="LYE55" s="284">
        <v>15000000</v>
      </c>
      <c r="LYF55" s="276" t="s">
        <v>2836</v>
      </c>
      <c r="LYG55" s="463" t="s">
        <v>974</v>
      </c>
      <c r="LYH55" s="463" t="s">
        <v>975</v>
      </c>
      <c r="LYI55" s="470" t="s">
        <v>976</v>
      </c>
      <c r="LYJ55" s="470" t="s">
        <v>977</v>
      </c>
      <c r="LYK55" s="470" t="s">
        <v>978</v>
      </c>
      <c r="LYL55" s="470" t="s">
        <v>979</v>
      </c>
      <c r="LYM55" s="284">
        <v>15000000</v>
      </c>
      <c r="LYN55" s="276" t="s">
        <v>2836</v>
      </c>
      <c r="LYO55" s="463" t="s">
        <v>974</v>
      </c>
      <c r="LYP55" s="463" t="s">
        <v>975</v>
      </c>
      <c r="LYQ55" s="470" t="s">
        <v>976</v>
      </c>
      <c r="LYR55" s="470" t="s">
        <v>977</v>
      </c>
      <c r="LYS55" s="470" t="s">
        <v>978</v>
      </c>
      <c r="LYT55" s="470" t="s">
        <v>979</v>
      </c>
      <c r="LYU55" s="284">
        <v>15000000</v>
      </c>
      <c r="LYV55" s="276" t="s">
        <v>2836</v>
      </c>
      <c r="LYW55" s="463" t="s">
        <v>974</v>
      </c>
      <c r="LYX55" s="463" t="s">
        <v>975</v>
      </c>
      <c r="LYY55" s="470" t="s">
        <v>976</v>
      </c>
      <c r="LYZ55" s="470" t="s">
        <v>977</v>
      </c>
      <c r="LZA55" s="470" t="s">
        <v>978</v>
      </c>
      <c r="LZB55" s="470" t="s">
        <v>979</v>
      </c>
      <c r="LZC55" s="284">
        <v>15000000</v>
      </c>
      <c r="LZD55" s="276" t="s">
        <v>2836</v>
      </c>
      <c r="LZE55" s="463" t="s">
        <v>974</v>
      </c>
      <c r="LZF55" s="463" t="s">
        <v>975</v>
      </c>
      <c r="LZG55" s="470" t="s">
        <v>976</v>
      </c>
      <c r="LZH55" s="470" t="s">
        <v>977</v>
      </c>
      <c r="LZI55" s="470" t="s">
        <v>978</v>
      </c>
      <c r="LZJ55" s="470" t="s">
        <v>979</v>
      </c>
      <c r="LZK55" s="284">
        <v>15000000</v>
      </c>
      <c r="LZL55" s="276" t="s">
        <v>2836</v>
      </c>
      <c r="LZM55" s="463" t="s">
        <v>974</v>
      </c>
      <c r="LZN55" s="463" t="s">
        <v>975</v>
      </c>
      <c r="LZO55" s="470" t="s">
        <v>976</v>
      </c>
      <c r="LZP55" s="470" t="s">
        <v>977</v>
      </c>
      <c r="LZQ55" s="470" t="s">
        <v>978</v>
      </c>
      <c r="LZR55" s="470" t="s">
        <v>979</v>
      </c>
      <c r="LZS55" s="284">
        <v>15000000</v>
      </c>
      <c r="LZT55" s="276" t="s">
        <v>2836</v>
      </c>
      <c r="LZU55" s="463" t="s">
        <v>974</v>
      </c>
      <c r="LZV55" s="463" t="s">
        <v>975</v>
      </c>
      <c r="LZW55" s="470" t="s">
        <v>976</v>
      </c>
      <c r="LZX55" s="470" t="s">
        <v>977</v>
      </c>
      <c r="LZY55" s="470" t="s">
        <v>978</v>
      </c>
      <c r="LZZ55" s="470" t="s">
        <v>979</v>
      </c>
      <c r="MAA55" s="284">
        <v>15000000</v>
      </c>
      <c r="MAB55" s="276" t="s">
        <v>2836</v>
      </c>
      <c r="MAC55" s="463" t="s">
        <v>974</v>
      </c>
      <c r="MAD55" s="463" t="s">
        <v>975</v>
      </c>
      <c r="MAE55" s="470" t="s">
        <v>976</v>
      </c>
      <c r="MAF55" s="470" t="s">
        <v>977</v>
      </c>
      <c r="MAG55" s="470" t="s">
        <v>978</v>
      </c>
      <c r="MAH55" s="470" t="s">
        <v>979</v>
      </c>
      <c r="MAI55" s="284">
        <v>15000000</v>
      </c>
      <c r="MAJ55" s="276" t="s">
        <v>2836</v>
      </c>
      <c r="MAK55" s="463" t="s">
        <v>974</v>
      </c>
      <c r="MAL55" s="463" t="s">
        <v>975</v>
      </c>
      <c r="MAM55" s="470" t="s">
        <v>976</v>
      </c>
      <c r="MAN55" s="470" t="s">
        <v>977</v>
      </c>
      <c r="MAO55" s="470" t="s">
        <v>978</v>
      </c>
      <c r="MAP55" s="470" t="s">
        <v>979</v>
      </c>
      <c r="MAQ55" s="284">
        <v>15000000</v>
      </c>
      <c r="MAR55" s="276" t="s">
        <v>2836</v>
      </c>
      <c r="MAS55" s="463" t="s">
        <v>974</v>
      </c>
      <c r="MAT55" s="463" t="s">
        <v>975</v>
      </c>
      <c r="MAU55" s="470" t="s">
        <v>976</v>
      </c>
      <c r="MAV55" s="470" t="s">
        <v>977</v>
      </c>
      <c r="MAW55" s="470" t="s">
        <v>978</v>
      </c>
      <c r="MAX55" s="470" t="s">
        <v>979</v>
      </c>
      <c r="MAY55" s="284">
        <v>15000000</v>
      </c>
      <c r="MAZ55" s="276" t="s">
        <v>2836</v>
      </c>
      <c r="MBA55" s="463" t="s">
        <v>974</v>
      </c>
      <c r="MBB55" s="463" t="s">
        <v>975</v>
      </c>
      <c r="MBC55" s="470" t="s">
        <v>976</v>
      </c>
      <c r="MBD55" s="470" t="s">
        <v>977</v>
      </c>
      <c r="MBE55" s="470" t="s">
        <v>978</v>
      </c>
      <c r="MBF55" s="470" t="s">
        <v>979</v>
      </c>
      <c r="MBG55" s="284">
        <v>15000000</v>
      </c>
      <c r="MBH55" s="276" t="s">
        <v>2836</v>
      </c>
      <c r="MBI55" s="463" t="s">
        <v>974</v>
      </c>
      <c r="MBJ55" s="463" t="s">
        <v>975</v>
      </c>
      <c r="MBK55" s="470" t="s">
        <v>976</v>
      </c>
      <c r="MBL55" s="470" t="s">
        <v>977</v>
      </c>
      <c r="MBM55" s="470" t="s">
        <v>978</v>
      </c>
      <c r="MBN55" s="470" t="s">
        <v>979</v>
      </c>
      <c r="MBO55" s="284">
        <v>15000000</v>
      </c>
      <c r="MBP55" s="276" t="s">
        <v>2836</v>
      </c>
      <c r="MBQ55" s="463" t="s">
        <v>974</v>
      </c>
      <c r="MBR55" s="463" t="s">
        <v>975</v>
      </c>
      <c r="MBS55" s="470" t="s">
        <v>976</v>
      </c>
      <c r="MBT55" s="470" t="s">
        <v>977</v>
      </c>
      <c r="MBU55" s="470" t="s">
        <v>978</v>
      </c>
      <c r="MBV55" s="470" t="s">
        <v>979</v>
      </c>
      <c r="MBW55" s="284">
        <v>15000000</v>
      </c>
      <c r="MBX55" s="276" t="s">
        <v>2836</v>
      </c>
      <c r="MBY55" s="463" t="s">
        <v>974</v>
      </c>
      <c r="MBZ55" s="463" t="s">
        <v>975</v>
      </c>
      <c r="MCA55" s="470" t="s">
        <v>976</v>
      </c>
      <c r="MCB55" s="470" t="s">
        <v>977</v>
      </c>
      <c r="MCC55" s="470" t="s">
        <v>978</v>
      </c>
      <c r="MCD55" s="470" t="s">
        <v>979</v>
      </c>
      <c r="MCE55" s="284">
        <v>15000000</v>
      </c>
      <c r="MCF55" s="276" t="s">
        <v>2836</v>
      </c>
      <c r="MCG55" s="463" t="s">
        <v>974</v>
      </c>
      <c r="MCH55" s="463" t="s">
        <v>975</v>
      </c>
      <c r="MCI55" s="470" t="s">
        <v>976</v>
      </c>
      <c r="MCJ55" s="470" t="s">
        <v>977</v>
      </c>
      <c r="MCK55" s="470" t="s">
        <v>978</v>
      </c>
      <c r="MCL55" s="470" t="s">
        <v>979</v>
      </c>
      <c r="MCM55" s="284">
        <v>15000000</v>
      </c>
      <c r="MCN55" s="276" t="s">
        <v>2836</v>
      </c>
      <c r="MCO55" s="463" t="s">
        <v>974</v>
      </c>
      <c r="MCP55" s="463" t="s">
        <v>975</v>
      </c>
      <c r="MCQ55" s="470" t="s">
        <v>976</v>
      </c>
      <c r="MCR55" s="470" t="s">
        <v>977</v>
      </c>
      <c r="MCS55" s="470" t="s">
        <v>978</v>
      </c>
      <c r="MCT55" s="470" t="s">
        <v>979</v>
      </c>
      <c r="MCU55" s="284">
        <v>15000000</v>
      </c>
      <c r="MCV55" s="276" t="s">
        <v>2836</v>
      </c>
      <c r="MCW55" s="463" t="s">
        <v>974</v>
      </c>
      <c r="MCX55" s="463" t="s">
        <v>975</v>
      </c>
      <c r="MCY55" s="470" t="s">
        <v>976</v>
      </c>
      <c r="MCZ55" s="470" t="s">
        <v>977</v>
      </c>
      <c r="MDA55" s="470" t="s">
        <v>978</v>
      </c>
      <c r="MDB55" s="470" t="s">
        <v>979</v>
      </c>
      <c r="MDC55" s="284">
        <v>15000000</v>
      </c>
      <c r="MDD55" s="276" t="s">
        <v>2836</v>
      </c>
      <c r="MDE55" s="463" t="s">
        <v>974</v>
      </c>
      <c r="MDF55" s="463" t="s">
        <v>975</v>
      </c>
      <c r="MDG55" s="470" t="s">
        <v>976</v>
      </c>
      <c r="MDH55" s="470" t="s">
        <v>977</v>
      </c>
      <c r="MDI55" s="470" t="s">
        <v>978</v>
      </c>
      <c r="MDJ55" s="470" t="s">
        <v>979</v>
      </c>
      <c r="MDK55" s="284">
        <v>15000000</v>
      </c>
      <c r="MDL55" s="276" t="s">
        <v>2836</v>
      </c>
      <c r="MDM55" s="463" t="s">
        <v>974</v>
      </c>
      <c r="MDN55" s="463" t="s">
        <v>975</v>
      </c>
      <c r="MDO55" s="470" t="s">
        <v>976</v>
      </c>
      <c r="MDP55" s="470" t="s">
        <v>977</v>
      </c>
      <c r="MDQ55" s="470" t="s">
        <v>978</v>
      </c>
      <c r="MDR55" s="470" t="s">
        <v>979</v>
      </c>
      <c r="MDS55" s="284">
        <v>15000000</v>
      </c>
      <c r="MDT55" s="276" t="s">
        <v>2836</v>
      </c>
      <c r="MDU55" s="463" t="s">
        <v>974</v>
      </c>
      <c r="MDV55" s="463" t="s">
        <v>975</v>
      </c>
      <c r="MDW55" s="470" t="s">
        <v>976</v>
      </c>
      <c r="MDX55" s="470" t="s">
        <v>977</v>
      </c>
      <c r="MDY55" s="470" t="s">
        <v>978</v>
      </c>
      <c r="MDZ55" s="470" t="s">
        <v>979</v>
      </c>
      <c r="MEA55" s="284">
        <v>15000000</v>
      </c>
      <c r="MEB55" s="276" t="s">
        <v>2836</v>
      </c>
      <c r="MEC55" s="463" t="s">
        <v>974</v>
      </c>
      <c r="MED55" s="463" t="s">
        <v>975</v>
      </c>
      <c r="MEE55" s="470" t="s">
        <v>976</v>
      </c>
      <c r="MEF55" s="470" t="s">
        <v>977</v>
      </c>
      <c r="MEG55" s="470" t="s">
        <v>978</v>
      </c>
      <c r="MEH55" s="470" t="s">
        <v>979</v>
      </c>
      <c r="MEI55" s="284">
        <v>15000000</v>
      </c>
      <c r="MEJ55" s="276" t="s">
        <v>2836</v>
      </c>
      <c r="MEK55" s="463" t="s">
        <v>974</v>
      </c>
      <c r="MEL55" s="463" t="s">
        <v>975</v>
      </c>
      <c r="MEM55" s="470" t="s">
        <v>976</v>
      </c>
      <c r="MEN55" s="470" t="s">
        <v>977</v>
      </c>
      <c r="MEO55" s="470" t="s">
        <v>978</v>
      </c>
      <c r="MEP55" s="470" t="s">
        <v>979</v>
      </c>
      <c r="MEQ55" s="284">
        <v>15000000</v>
      </c>
      <c r="MER55" s="276" t="s">
        <v>2836</v>
      </c>
      <c r="MES55" s="463" t="s">
        <v>974</v>
      </c>
      <c r="MET55" s="463" t="s">
        <v>975</v>
      </c>
      <c r="MEU55" s="470" t="s">
        <v>976</v>
      </c>
      <c r="MEV55" s="470" t="s">
        <v>977</v>
      </c>
      <c r="MEW55" s="470" t="s">
        <v>978</v>
      </c>
      <c r="MEX55" s="470" t="s">
        <v>979</v>
      </c>
      <c r="MEY55" s="284">
        <v>15000000</v>
      </c>
      <c r="MEZ55" s="276" t="s">
        <v>2836</v>
      </c>
      <c r="MFA55" s="463" t="s">
        <v>974</v>
      </c>
      <c r="MFB55" s="463" t="s">
        <v>975</v>
      </c>
      <c r="MFC55" s="470" t="s">
        <v>976</v>
      </c>
      <c r="MFD55" s="470" t="s">
        <v>977</v>
      </c>
      <c r="MFE55" s="470" t="s">
        <v>978</v>
      </c>
      <c r="MFF55" s="470" t="s">
        <v>979</v>
      </c>
      <c r="MFG55" s="284">
        <v>15000000</v>
      </c>
      <c r="MFH55" s="276" t="s">
        <v>2836</v>
      </c>
      <c r="MFI55" s="463" t="s">
        <v>974</v>
      </c>
      <c r="MFJ55" s="463" t="s">
        <v>975</v>
      </c>
      <c r="MFK55" s="470" t="s">
        <v>976</v>
      </c>
      <c r="MFL55" s="470" t="s">
        <v>977</v>
      </c>
      <c r="MFM55" s="470" t="s">
        <v>978</v>
      </c>
      <c r="MFN55" s="470" t="s">
        <v>979</v>
      </c>
      <c r="MFO55" s="284">
        <v>15000000</v>
      </c>
      <c r="MFP55" s="276" t="s">
        <v>2836</v>
      </c>
      <c r="MFQ55" s="463" t="s">
        <v>974</v>
      </c>
      <c r="MFR55" s="463" t="s">
        <v>975</v>
      </c>
      <c r="MFS55" s="470" t="s">
        <v>976</v>
      </c>
      <c r="MFT55" s="470" t="s">
        <v>977</v>
      </c>
      <c r="MFU55" s="470" t="s">
        <v>978</v>
      </c>
      <c r="MFV55" s="470" t="s">
        <v>979</v>
      </c>
      <c r="MFW55" s="284">
        <v>15000000</v>
      </c>
      <c r="MFX55" s="276" t="s">
        <v>2836</v>
      </c>
      <c r="MFY55" s="463" t="s">
        <v>974</v>
      </c>
      <c r="MFZ55" s="463" t="s">
        <v>975</v>
      </c>
      <c r="MGA55" s="470" t="s">
        <v>976</v>
      </c>
      <c r="MGB55" s="470" t="s">
        <v>977</v>
      </c>
      <c r="MGC55" s="470" t="s">
        <v>978</v>
      </c>
      <c r="MGD55" s="470" t="s">
        <v>979</v>
      </c>
      <c r="MGE55" s="284">
        <v>15000000</v>
      </c>
      <c r="MGF55" s="276" t="s">
        <v>2836</v>
      </c>
      <c r="MGG55" s="463" t="s">
        <v>974</v>
      </c>
      <c r="MGH55" s="463" t="s">
        <v>975</v>
      </c>
      <c r="MGI55" s="470" t="s">
        <v>976</v>
      </c>
      <c r="MGJ55" s="470" t="s">
        <v>977</v>
      </c>
      <c r="MGK55" s="470" t="s">
        <v>978</v>
      </c>
      <c r="MGL55" s="470" t="s">
        <v>979</v>
      </c>
      <c r="MGM55" s="284">
        <v>15000000</v>
      </c>
      <c r="MGN55" s="276" t="s">
        <v>2836</v>
      </c>
      <c r="MGO55" s="463" t="s">
        <v>974</v>
      </c>
      <c r="MGP55" s="463" t="s">
        <v>975</v>
      </c>
      <c r="MGQ55" s="470" t="s">
        <v>976</v>
      </c>
      <c r="MGR55" s="470" t="s">
        <v>977</v>
      </c>
      <c r="MGS55" s="470" t="s">
        <v>978</v>
      </c>
      <c r="MGT55" s="470" t="s">
        <v>979</v>
      </c>
      <c r="MGU55" s="284">
        <v>15000000</v>
      </c>
      <c r="MGV55" s="276" t="s">
        <v>2836</v>
      </c>
      <c r="MGW55" s="463" t="s">
        <v>974</v>
      </c>
      <c r="MGX55" s="463" t="s">
        <v>975</v>
      </c>
      <c r="MGY55" s="470" t="s">
        <v>976</v>
      </c>
      <c r="MGZ55" s="470" t="s">
        <v>977</v>
      </c>
      <c r="MHA55" s="470" t="s">
        <v>978</v>
      </c>
      <c r="MHB55" s="470" t="s">
        <v>979</v>
      </c>
      <c r="MHC55" s="284">
        <v>15000000</v>
      </c>
      <c r="MHD55" s="276" t="s">
        <v>2836</v>
      </c>
      <c r="MHE55" s="463" t="s">
        <v>974</v>
      </c>
      <c r="MHF55" s="463" t="s">
        <v>975</v>
      </c>
      <c r="MHG55" s="470" t="s">
        <v>976</v>
      </c>
      <c r="MHH55" s="470" t="s">
        <v>977</v>
      </c>
      <c r="MHI55" s="470" t="s">
        <v>978</v>
      </c>
      <c r="MHJ55" s="470" t="s">
        <v>979</v>
      </c>
      <c r="MHK55" s="284">
        <v>15000000</v>
      </c>
      <c r="MHL55" s="276" t="s">
        <v>2836</v>
      </c>
      <c r="MHM55" s="463" t="s">
        <v>974</v>
      </c>
      <c r="MHN55" s="463" t="s">
        <v>975</v>
      </c>
      <c r="MHO55" s="470" t="s">
        <v>976</v>
      </c>
      <c r="MHP55" s="470" t="s">
        <v>977</v>
      </c>
      <c r="MHQ55" s="470" t="s">
        <v>978</v>
      </c>
      <c r="MHR55" s="470" t="s">
        <v>979</v>
      </c>
      <c r="MHS55" s="284">
        <v>15000000</v>
      </c>
      <c r="MHT55" s="276" t="s">
        <v>2836</v>
      </c>
      <c r="MHU55" s="463" t="s">
        <v>974</v>
      </c>
      <c r="MHV55" s="463" t="s">
        <v>975</v>
      </c>
      <c r="MHW55" s="470" t="s">
        <v>976</v>
      </c>
      <c r="MHX55" s="470" t="s">
        <v>977</v>
      </c>
      <c r="MHY55" s="470" t="s">
        <v>978</v>
      </c>
      <c r="MHZ55" s="470" t="s">
        <v>979</v>
      </c>
      <c r="MIA55" s="284">
        <v>15000000</v>
      </c>
      <c r="MIB55" s="276" t="s">
        <v>2836</v>
      </c>
      <c r="MIC55" s="463" t="s">
        <v>974</v>
      </c>
      <c r="MID55" s="463" t="s">
        <v>975</v>
      </c>
      <c r="MIE55" s="470" t="s">
        <v>976</v>
      </c>
      <c r="MIF55" s="470" t="s">
        <v>977</v>
      </c>
      <c r="MIG55" s="470" t="s">
        <v>978</v>
      </c>
      <c r="MIH55" s="470" t="s">
        <v>979</v>
      </c>
      <c r="MII55" s="284">
        <v>15000000</v>
      </c>
      <c r="MIJ55" s="276" t="s">
        <v>2836</v>
      </c>
      <c r="MIK55" s="463" t="s">
        <v>974</v>
      </c>
      <c r="MIL55" s="463" t="s">
        <v>975</v>
      </c>
      <c r="MIM55" s="470" t="s">
        <v>976</v>
      </c>
      <c r="MIN55" s="470" t="s">
        <v>977</v>
      </c>
      <c r="MIO55" s="470" t="s">
        <v>978</v>
      </c>
      <c r="MIP55" s="470" t="s">
        <v>979</v>
      </c>
      <c r="MIQ55" s="284">
        <v>15000000</v>
      </c>
      <c r="MIR55" s="276" t="s">
        <v>2836</v>
      </c>
      <c r="MIS55" s="463" t="s">
        <v>974</v>
      </c>
      <c r="MIT55" s="463" t="s">
        <v>975</v>
      </c>
      <c r="MIU55" s="470" t="s">
        <v>976</v>
      </c>
      <c r="MIV55" s="470" t="s">
        <v>977</v>
      </c>
      <c r="MIW55" s="470" t="s">
        <v>978</v>
      </c>
      <c r="MIX55" s="470" t="s">
        <v>979</v>
      </c>
      <c r="MIY55" s="284">
        <v>15000000</v>
      </c>
      <c r="MIZ55" s="276" t="s">
        <v>2836</v>
      </c>
      <c r="MJA55" s="463" t="s">
        <v>974</v>
      </c>
      <c r="MJB55" s="463" t="s">
        <v>975</v>
      </c>
      <c r="MJC55" s="470" t="s">
        <v>976</v>
      </c>
      <c r="MJD55" s="470" t="s">
        <v>977</v>
      </c>
      <c r="MJE55" s="470" t="s">
        <v>978</v>
      </c>
      <c r="MJF55" s="470" t="s">
        <v>979</v>
      </c>
      <c r="MJG55" s="284">
        <v>15000000</v>
      </c>
      <c r="MJH55" s="276" t="s">
        <v>2836</v>
      </c>
      <c r="MJI55" s="463" t="s">
        <v>974</v>
      </c>
      <c r="MJJ55" s="463" t="s">
        <v>975</v>
      </c>
      <c r="MJK55" s="470" t="s">
        <v>976</v>
      </c>
      <c r="MJL55" s="470" t="s">
        <v>977</v>
      </c>
      <c r="MJM55" s="470" t="s">
        <v>978</v>
      </c>
      <c r="MJN55" s="470" t="s">
        <v>979</v>
      </c>
      <c r="MJO55" s="284">
        <v>15000000</v>
      </c>
      <c r="MJP55" s="276" t="s">
        <v>2836</v>
      </c>
      <c r="MJQ55" s="463" t="s">
        <v>974</v>
      </c>
      <c r="MJR55" s="463" t="s">
        <v>975</v>
      </c>
      <c r="MJS55" s="470" t="s">
        <v>976</v>
      </c>
      <c r="MJT55" s="470" t="s">
        <v>977</v>
      </c>
      <c r="MJU55" s="470" t="s">
        <v>978</v>
      </c>
      <c r="MJV55" s="470" t="s">
        <v>979</v>
      </c>
      <c r="MJW55" s="284">
        <v>15000000</v>
      </c>
      <c r="MJX55" s="276" t="s">
        <v>2836</v>
      </c>
      <c r="MJY55" s="463" t="s">
        <v>974</v>
      </c>
      <c r="MJZ55" s="463" t="s">
        <v>975</v>
      </c>
      <c r="MKA55" s="470" t="s">
        <v>976</v>
      </c>
      <c r="MKB55" s="470" t="s">
        <v>977</v>
      </c>
      <c r="MKC55" s="470" t="s">
        <v>978</v>
      </c>
      <c r="MKD55" s="470" t="s">
        <v>979</v>
      </c>
      <c r="MKE55" s="284">
        <v>15000000</v>
      </c>
      <c r="MKF55" s="276" t="s">
        <v>2836</v>
      </c>
      <c r="MKG55" s="463" t="s">
        <v>974</v>
      </c>
      <c r="MKH55" s="463" t="s">
        <v>975</v>
      </c>
      <c r="MKI55" s="470" t="s">
        <v>976</v>
      </c>
      <c r="MKJ55" s="470" t="s">
        <v>977</v>
      </c>
      <c r="MKK55" s="470" t="s">
        <v>978</v>
      </c>
      <c r="MKL55" s="470" t="s">
        <v>979</v>
      </c>
      <c r="MKM55" s="284">
        <v>15000000</v>
      </c>
      <c r="MKN55" s="276" t="s">
        <v>2836</v>
      </c>
      <c r="MKO55" s="463" t="s">
        <v>974</v>
      </c>
      <c r="MKP55" s="463" t="s">
        <v>975</v>
      </c>
      <c r="MKQ55" s="470" t="s">
        <v>976</v>
      </c>
      <c r="MKR55" s="470" t="s">
        <v>977</v>
      </c>
      <c r="MKS55" s="470" t="s">
        <v>978</v>
      </c>
      <c r="MKT55" s="470" t="s">
        <v>979</v>
      </c>
      <c r="MKU55" s="284">
        <v>15000000</v>
      </c>
      <c r="MKV55" s="276" t="s">
        <v>2836</v>
      </c>
      <c r="MKW55" s="463" t="s">
        <v>974</v>
      </c>
      <c r="MKX55" s="463" t="s">
        <v>975</v>
      </c>
      <c r="MKY55" s="470" t="s">
        <v>976</v>
      </c>
      <c r="MKZ55" s="470" t="s">
        <v>977</v>
      </c>
      <c r="MLA55" s="470" t="s">
        <v>978</v>
      </c>
      <c r="MLB55" s="470" t="s">
        <v>979</v>
      </c>
      <c r="MLC55" s="284">
        <v>15000000</v>
      </c>
      <c r="MLD55" s="276" t="s">
        <v>2836</v>
      </c>
      <c r="MLE55" s="463" t="s">
        <v>974</v>
      </c>
      <c r="MLF55" s="463" t="s">
        <v>975</v>
      </c>
      <c r="MLG55" s="470" t="s">
        <v>976</v>
      </c>
      <c r="MLH55" s="470" t="s">
        <v>977</v>
      </c>
      <c r="MLI55" s="470" t="s">
        <v>978</v>
      </c>
      <c r="MLJ55" s="470" t="s">
        <v>979</v>
      </c>
      <c r="MLK55" s="284">
        <v>15000000</v>
      </c>
      <c r="MLL55" s="276" t="s">
        <v>2836</v>
      </c>
      <c r="MLM55" s="463" t="s">
        <v>974</v>
      </c>
      <c r="MLN55" s="463" t="s">
        <v>975</v>
      </c>
      <c r="MLO55" s="470" t="s">
        <v>976</v>
      </c>
      <c r="MLP55" s="470" t="s">
        <v>977</v>
      </c>
      <c r="MLQ55" s="470" t="s">
        <v>978</v>
      </c>
      <c r="MLR55" s="470" t="s">
        <v>979</v>
      </c>
      <c r="MLS55" s="284">
        <v>15000000</v>
      </c>
      <c r="MLT55" s="276" t="s">
        <v>2836</v>
      </c>
      <c r="MLU55" s="463" t="s">
        <v>974</v>
      </c>
      <c r="MLV55" s="463" t="s">
        <v>975</v>
      </c>
      <c r="MLW55" s="470" t="s">
        <v>976</v>
      </c>
      <c r="MLX55" s="470" t="s">
        <v>977</v>
      </c>
      <c r="MLY55" s="470" t="s">
        <v>978</v>
      </c>
      <c r="MLZ55" s="470" t="s">
        <v>979</v>
      </c>
      <c r="MMA55" s="284">
        <v>15000000</v>
      </c>
      <c r="MMB55" s="276" t="s">
        <v>2836</v>
      </c>
      <c r="MMC55" s="463" t="s">
        <v>974</v>
      </c>
      <c r="MMD55" s="463" t="s">
        <v>975</v>
      </c>
      <c r="MME55" s="470" t="s">
        <v>976</v>
      </c>
      <c r="MMF55" s="470" t="s">
        <v>977</v>
      </c>
      <c r="MMG55" s="470" t="s">
        <v>978</v>
      </c>
      <c r="MMH55" s="470" t="s">
        <v>979</v>
      </c>
      <c r="MMI55" s="284">
        <v>15000000</v>
      </c>
      <c r="MMJ55" s="276" t="s">
        <v>2836</v>
      </c>
      <c r="MMK55" s="463" t="s">
        <v>974</v>
      </c>
      <c r="MML55" s="463" t="s">
        <v>975</v>
      </c>
      <c r="MMM55" s="470" t="s">
        <v>976</v>
      </c>
      <c r="MMN55" s="470" t="s">
        <v>977</v>
      </c>
      <c r="MMO55" s="470" t="s">
        <v>978</v>
      </c>
      <c r="MMP55" s="470" t="s">
        <v>979</v>
      </c>
      <c r="MMQ55" s="284">
        <v>15000000</v>
      </c>
      <c r="MMR55" s="276" t="s">
        <v>2836</v>
      </c>
      <c r="MMS55" s="463" t="s">
        <v>974</v>
      </c>
      <c r="MMT55" s="463" t="s">
        <v>975</v>
      </c>
      <c r="MMU55" s="470" t="s">
        <v>976</v>
      </c>
      <c r="MMV55" s="470" t="s">
        <v>977</v>
      </c>
      <c r="MMW55" s="470" t="s">
        <v>978</v>
      </c>
      <c r="MMX55" s="470" t="s">
        <v>979</v>
      </c>
      <c r="MMY55" s="284">
        <v>15000000</v>
      </c>
      <c r="MMZ55" s="276" t="s">
        <v>2836</v>
      </c>
      <c r="MNA55" s="463" t="s">
        <v>974</v>
      </c>
      <c r="MNB55" s="463" t="s">
        <v>975</v>
      </c>
      <c r="MNC55" s="470" t="s">
        <v>976</v>
      </c>
      <c r="MND55" s="470" t="s">
        <v>977</v>
      </c>
      <c r="MNE55" s="470" t="s">
        <v>978</v>
      </c>
      <c r="MNF55" s="470" t="s">
        <v>979</v>
      </c>
      <c r="MNG55" s="284">
        <v>15000000</v>
      </c>
      <c r="MNH55" s="276" t="s">
        <v>2836</v>
      </c>
      <c r="MNI55" s="463" t="s">
        <v>974</v>
      </c>
      <c r="MNJ55" s="463" t="s">
        <v>975</v>
      </c>
      <c r="MNK55" s="470" t="s">
        <v>976</v>
      </c>
      <c r="MNL55" s="470" t="s">
        <v>977</v>
      </c>
      <c r="MNM55" s="470" t="s">
        <v>978</v>
      </c>
      <c r="MNN55" s="470" t="s">
        <v>979</v>
      </c>
      <c r="MNO55" s="284">
        <v>15000000</v>
      </c>
      <c r="MNP55" s="276" t="s">
        <v>2836</v>
      </c>
      <c r="MNQ55" s="463" t="s">
        <v>974</v>
      </c>
      <c r="MNR55" s="463" t="s">
        <v>975</v>
      </c>
      <c r="MNS55" s="470" t="s">
        <v>976</v>
      </c>
      <c r="MNT55" s="470" t="s">
        <v>977</v>
      </c>
      <c r="MNU55" s="470" t="s">
        <v>978</v>
      </c>
      <c r="MNV55" s="470" t="s">
        <v>979</v>
      </c>
      <c r="MNW55" s="284">
        <v>15000000</v>
      </c>
      <c r="MNX55" s="276" t="s">
        <v>2836</v>
      </c>
      <c r="MNY55" s="463" t="s">
        <v>974</v>
      </c>
      <c r="MNZ55" s="463" t="s">
        <v>975</v>
      </c>
      <c r="MOA55" s="470" t="s">
        <v>976</v>
      </c>
      <c r="MOB55" s="470" t="s">
        <v>977</v>
      </c>
      <c r="MOC55" s="470" t="s">
        <v>978</v>
      </c>
      <c r="MOD55" s="470" t="s">
        <v>979</v>
      </c>
      <c r="MOE55" s="284">
        <v>15000000</v>
      </c>
      <c r="MOF55" s="276" t="s">
        <v>2836</v>
      </c>
      <c r="MOG55" s="463" t="s">
        <v>974</v>
      </c>
      <c r="MOH55" s="463" t="s">
        <v>975</v>
      </c>
      <c r="MOI55" s="470" t="s">
        <v>976</v>
      </c>
      <c r="MOJ55" s="470" t="s">
        <v>977</v>
      </c>
      <c r="MOK55" s="470" t="s">
        <v>978</v>
      </c>
      <c r="MOL55" s="470" t="s">
        <v>979</v>
      </c>
      <c r="MOM55" s="284">
        <v>15000000</v>
      </c>
      <c r="MON55" s="276" t="s">
        <v>2836</v>
      </c>
      <c r="MOO55" s="463" t="s">
        <v>974</v>
      </c>
      <c r="MOP55" s="463" t="s">
        <v>975</v>
      </c>
      <c r="MOQ55" s="470" t="s">
        <v>976</v>
      </c>
      <c r="MOR55" s="470" t="s">
        <v>977</v>
      </c>
      <c r="MOS55" s="470" t="s">
        <v>978</v>
      </c>
      <c r="MOT55" s="470" t="s">
        <v>979</v>
      </c>
      <c r="MOU55" s="284">
        <v>15000000</v>
      </c>
      <c r="MOV55" s="276" t="s">
        <v>2836</v>
      </c>
      <c r="MOW55" s="463" t="s">
        <v>974</v>
      </c>
      <c r="MOX55" s="463" t="s">
        <v>975</v>
      </c>
      <c r="MOY55" s="470" t="s">
        <v>976</v>
      </c>
      <c r="MOZ55" s="470" t="s">
        <v>977</v>
      </c>
      <c r="MPA55" s="470" t="s">
        <v>978</v>
      </c>
      <c r="MPB55" s="470" t="s">
        <v>979</v>
      </c>
      <c r="MPC55" s="284">
        <v>15000000</v>
      </c>
      <c r="MPD55" s="276" t="s">
        <v>2836</v>
      </c>
      <c r="MPE55" s="463" t="s">
        <v>974</v>
      </c>
      <c r="MPF55" s="463" t="s">
        <v>975</v>
      </c>
      <c r="MPG55" s="470" t="s">
        <v>976</v>
      </c>
      <c r="MPH55" s="470" t="s">
        <v>977</v>
      </c>
      <c r="MPI55" s="470" t="s">
        <v>978</v>
      </c>
      <c r="MPJ55" s="470" t="s">
        <v>979</v>
      </c>
      <c r="MPK55" s="284">
        <v>15000000</v>
      </c>
      <c r="MPL55" s="276" t="s">
        <v>2836</v>
      </c>
      <c r="MPM55" s="463" t="s">
        <v>974</v>
      </c>
      <c r="MPN55" s="463" t="s">
        <v>975</v>
      </c>
      <c r="MPO55" s="470" t="s">
        <v>976</v>
      </c>
      <c r="MPP55" s="470" t="s">
        <v>977</v>
      </c>
      <c r="MPQ55" s="470" t="s">
        <v>978</v>
      </c>
      <c r="MPR55" s="470" t="s">
        <v>979</v>
      </c>
      <c r="MPS55" s="284">
        <v>15000000</v>
      </c>
      <c r="MPT55" s="276" t="s">
        <v>2836</v>
      </c>
      <c r="MPU55" s="463" t="s">
        <v>974</v>
      </c>
      <c r="MPV55" s="463" t="s">
        <v>975</v>
      </c>
      <c r="MPW55" s="470" t="s">
        <v>976</v>
      </c>
      <c r="MPX55" s="470" t="s">
        <v>977</v>
      </c>
      <c r="MPY55" s="470" t="s">
        <v>978</v>
      </c>
      <c r="MPZ55" s="470" t="s">
        <v>979</v>
      </c>
      <c r="MQA55" s="284">
        <v>15000000</v>
      </c>
      <c r="MQB55" s="276" t="s">
        <v>2836</v>
      </c>
      <c r="MQC55" s="463" t="s">
        <v>974</v>
      </c>
      <c r="MQD55" s="463" t="s">
        <v>975</v>
      </c>
      <c r="MQE55" s="470" t="s">
        <v>976</v>
      </c>
      <c r="MQF55" s="470" t="s">
        <v>977</v>
      </c>
      <c r="MQG55" s="470" t="s">
        <v>978</v>
      </c>
      <c r="MQH55" s="470" t="s">
        <v>979</v>
      </c>
      <c r="MQI55" s="284">
        <v>15000000</v>
      </c>
      <c r="MQJ55" s="276" t="s">
        <v>2836</v>
      </c>
      <c r="MQK55" s="463" t="s">
        <v>974</v>
      </c>
      <c r="MQL55" s="463" t="s">
        <v>975</v>
      </c>
      <c r="MQM55" s="470" t="s">
        <v>976</v>
      </c>
      <c r="MQN55" s="470" t="s">
        <v>977</v>
      </c>
      <c r="MQO55" s="470" t="s">
        <v>978</v>
      </c>
      <c r="MQP55" s="470" t="s">
        <v>979</v>
      </c>
      <c r="MQQ55" s="284">
        <v>15000000</v>
      </c>
      <c r="MQR55" s="276" t="s">
        <v>2836</v>
      </c>
      <c r="MQS55" s="463" t="s">
        <v>974</v>
      </c>
      <c r="MQT55" s="463" t="s">
        <v>975</v>
      </c>
      <c r="MQU55" s="470" t="s">
        <v>976</v>
      </c>
      <c r="MQV55" s="470" t="s">
        <v>977</v>
      </c>
      <c r="MQW55" s="470" t="s">
        <v>978</v>
      </c>
      <c r="MQX55" s="470" t="s">
        <v>979</v>
      </c>
      <c r="MQY55" s="284">
        <v>15000000</v>
      </c>
      <c r="MQZ55" s="276" t="s">
        <v>2836</v>
      </c>
      <c r="MRA55" s="463" t="s">
        <v>974</v>
      </c>
      <c r="MRB55" s="463" t="s">
        <v>975</v>
      </c>
      <c r="MRC55" s="470" t="s">
        <v>976</v>
      </c>
      <c r="MRD55" s="470" t="s">
        <v>977</v>
      </c>
      <c r="MRE55" s="470" t="s">
        <v>978</v>
      </c>
      <c r="MRF55" s="470" t="s">
        <v>979</v>
      </c>
      <c r="MRG55" s="284">
        <v>15000000</v>
      </c>
      <c r="MRH55" s="276" t="s">
        <v>2836</v>
      </c>
      <c r="MRI55" s="463" t="s">
        <v>974</v>
      </c>
      <c r="MRJ55" s="463" t="s">
        <v>975</v>
      </c>
      <c r="MRK55" s="470" t="s">
        <v>976</v>
      </c>
      <c r="MRL55" s="470" t="s">
        <v>977</v>
      </c>
      <c r="MRM55" s="470" t="s">
        <v>978</v>
      </c>
      <c r="MRN55" s="470" t="s">
        <v>979</v>
      </c>
      <c r="MRO55" s="284">
        <v>15000000</v>
      </c>
      <c r="MRP55" s="276" t="s">
        <v>2836</v>
      </c>
      <c r="MRQ55" s="463" t="s">
        <v>974</v>
      </c>
      <c r="MRR55" s="463" t="s">
        <v>975</v>
      </c>
      <c r="MRS55" s="470" t="s">
        <v>976</v>
      </c>
      <c r="MRT55" s="470" t="s">
        <v>977</v>
      </c>
      <c r="MRU55" s="470" t="s">
        <v>978</v>
      </c>
      <c r="MRV55" s="470" t="s">
        <v>979</v>
      </c>
      <c r="MRW55" s="284">
        <v>15000000</v>
      </c>
      <c r="MRX55" s="276" t="s">
        <v>2836</v>
      </c>
      <c r="MRY55" s="463" t="s">
        <v>974</v>
      </c>
      <c r="MRZ55" s="463" t="s">
        <v>975</v>
      </c>
      <c r="MSA55" s="470" t="s">
        <v>976</v>
      </c>
      <c r="MSB55" s="470" t="s">
        <v>977</v>
      </c>
      <c r="MSC55" s="470" t="s">
        <v>978</v>
      </c>
      <c r="MSD55" s="470" t="s">
        <v>979</v>
      </c>
      <c r="MSE55" s="284">
        <v>15000000</v>
      </c>
      <c r="MSF55" s="276" t="s">
        <v>2836</v>
      </c>
      <c r="MSG55" s="463" t="s">
        <v>974</v>
      </c>
      <c r="MSH55" s="463" t="s">
        <v>975</v>
      </c>
      <c r="MSI55" s="470" t="s">
        <v>976</v>
      </c>
      <c r="MSJ55" s="470" t="s">
        <v>977</v>
      </c>
      <c r="MSK55" s="470" t="s">
        <v>978</v>
      </c>
      <c r="MSL55" s="470" t="s">
        <v>979</v>
      </c>
      <c r="MSM55" s="284">
        <v>15000000</v>
      </c>
      <c r="MSN55" s="276" t="s">
        <v>2836</v>
      </c>
      <c r="MSO55" s="463" t="s">
        <v>974</v>
      </c>
      <c r="MSP55" s="463" t="s">
        <v>975</v>
      </c>
      <c r="MSQ55" s="470" t="s">
        <v>976</v>
      </c>
      <c r="MSR55" s="470" t="s">
        <v>977</v>
      </c>
      <c r="MSS55" s="470" t="s">
        <v>978</v>
      </c>
      <c r="MST55" s="470" t="s">
        <v>979</v>
      </c>
      <c r="MSU55" s="284">
        <v>15000000</v>
      </c>
      <c r="MSV55" s="276" t="s">
        <v>2836</v>
      </c>
      <c r="MSW55" s="463" t="s">
        <v>974</v>
      </c>
      <c r="MSX55" s="463" t="s">
        <v>975</v>
      </c>
      <c r="MSY55" s="470" t="s">
        <v>976</v>
      </c>
      <c r="MSZ55" s="470" t="s">
        <v>977</v>
      </c>
      <c r="MTA55" s="470" t="s">
        <v>978</v>
      </c>
      <c r="MTB55" s="470" t="s">
        <v>979</v>
      </c>
      <c r="MTC55" s="284">
        <v>15000000</v>
      </c>
      <c r="MTD55" s="276" t="s">
        <v>2836</v>
      </c>
      <c r="MTE55" s="463" t="s">
        <v>974</v>
      </c>
      <c r="MTF55" s="463" t="s">
        <v>975</v>
      </c>
      <c r="MTG55" s="470" t="s">
        <v>976</v>
      </c>
      <c r="MTH55" s="470" t="s">
        <v>977</v>
      </c>
      <c r="MTI55" s="470" t="s">
        <v>978</v>
      </c>
      <c r="MTJ55" s="470" t="s">
        <v>979</v>
      </c>
      <c r="MTK55" s="284">
        <v>15000000</v>
      </c>
      <c r="MTL55" s="276" t="s">
        <v>2836</v>
      </c>
      <c r="MTM55" s="463" t="s">
        <v>974</v>
      </c>
      <c r="MTN55" s="463" t="s">
        <v>975</v>
      </c>
      <c r="MTO55" s="470" t="s">
        <v>976</v>
      </c>
      <c r="MTP55" s="470" t="s">
        <v>977</v>
      </c>
      <c r="MTQ55" s="470" t="s">
        <v>978</v>
      </c>
      <c r="MTR55" s="470" t="s">
        <v>979</v>
      </c>
      <c r="MTS55" s="284">
        <v>15000000</v>
      </c>
      <c r="MTT55" s="276" t="s">
        <v>2836</v>
      </c>
      <c r="MTU55" s="463" t="s">
        <v>974</v>
      </c>
      <c r="MTV55" s="463" t="s">
        <v>975</v>
      </c>
      <c r="MTW55" s="470" t="s">
        <v>976</v>
      </c>
      <c r="MTX55" s="470" t="s">
        <v>977</v>
      </c>
      <c r="MTY55" s="470" t="s">
        <v>978</v>
      </c>
      <c r="MTZ55" s="470" t="s">
        <v>979</v>
      </c>
      <c r="MUA55" s="284">
        <v>15000000</v>
      </c>
      <c r="MUB55" s="276" t="s">
        <v>2836</v>
      </c>
      <c r="MUC55" s="463" t="s">
        <v>974</v>
      </c>
      <c r="MUD55" s="463" t="s">
        <v>975</v>
      </c>
      <c r="MUE55" s="470" t="s">
        <v>976</v>
      </c>
      <c r="MUF55" s="470" t="s">
        <v>977</v>
      </c>
      <c r="MUG55" s="470" t="s">
        <v>978</v>
      </c>
      <c r="MUH55" s="470" t="s">
        <v>979</v>
      </c>
      <c r="MUI55" s="284">
        <v>15000000</v>
      </c>
      <c r="MUJ55" s="276" t="s">
        <v>2836</v>
      </c>
      <c r="MUK55" s="463" t="s">
        <v>974</v>
      </c>
      <c r="MUL55" s="463" t="s">
        <v>975</v>
      </c>
      <c r="MUM55" s="470" t="s">
        <v>976</v>
      </c>
      <c r="MUN55" s="470" t="s">
        <v>977</v>
      </c>
      <c r="MUO55" s="470" t="s">
        <v>978</v>
      </c>
      <c r="MUP55" s="470" t="s">
        <v>979</v>
      </c>
      <c r="MUQ55" s="284">
        <v>15000000</v>
      </c>
      <c r="MUR55" s="276" t="s">
        <v>2836</v>
      </c>
      <c r="MUS55" s="463" t="s">
        <v>974</v>
      </c>
      <c r="MUT55" s="463" t="s">
        <v>975</v>
      </c>
      <c r="MUU55" s="470" t="s">
        <v>976</v>
      </c>
      <c r="MUV55" s="470" t="s">
        <v>977</v>
      </c>
      <c r="MUW55" s="470" t="s">
        <v>978</v>
      </c>
      <c r="MUX55" s="470" t="s">
        <v>979</v>
      </c>
      <c r="MUY55" s="284">
        <v>15000000</v>
      </c>
      <c r="MUZ55" s="276" t="s">
        <v>2836</v>
      </c>
      <c r="MVA55" s="463" t="s">
        <v>974</v>
      </c>
      <c r="MVB55" s="463" t="s">
        <v>975</v>
      </c>
      <c r="MVC55" s="470" t="s">
        <v>976</v>
      </c>
      <c r="MVD55" s="470" t="s">
        <v>977</v>
      </c>
      <c r="MVE55" s="470" t="s">
        <v>978</v>
      </c>
      <c r="MVF55" s="470" t="s">
        <v>979</v>
      </c>
      <c r="MVG55" s="284">
        <v>15000000</v>
      </c>
      <c r="MVH55" s="276" t="s">
        <v>2836</v>
      </c>
      <c r="MVI55" s="463" t="s">
        <v>974</v>
      </c>
      <c r="MVJ55" s="463" t="s">
        <v>975</v>
      </c>
      <c r="MVK55" s="470" t="s">
        <v>976</v>
      </c>
      <c r="MVL55" s="470" t="s">
        <v>977</v>
      </c>
      <c r="MVM55" s="470" t="s">
        <v>978</v>
      </c>
      <c r="MVN55" s="470" t="s">
        <v>979</v>
      </c>
      <c r="MVO55" s="284">
        <v>15000000</v>
      </c>
      <c r="MVP55" s="276" t="s">
        <v>2836</v>
      </c>
      <c r="MVQ55" s="463" t="s">
        <v>974</v>
      </c>
      <c r="MVR55" s="463" t="s">
        <v>975</v>
      </c>
      <c r="MVS55" s="470" t="s">
        <v>976</v>
      </c>
      <c r="MVT55" s="470" t="s">
        <v>977</v>
      </c>
      <c r="MVU55" s="470" t="s">
        <v>978</v>
      </c>
      <c r="MVV55" s="470" t="s">
        <v>979</v>
      </c>
      <c r="MVW55" s="284">
        <v>15000000</v>
      </c>
      <c r="MVX55" s="276" t="s">
        <v>2836</v>
      </c>
      <c r="MVY55" s="463" t="s">
        <v>974</v>
      </c>
      <c r="MVZ55" s="463" t="s">
        <v>975</v>
      </c>
      <c r="MWA55" s="470" t="s">
        <v>976</v>
      </c>
      <c r="MWB55" s="470" t="s">
        <v>977</v>
      </c>
      <c r="MWC55" s="470" t="s">
        <v>978</v>
      </c>
      <c r="MWD55" s="470" t="s">
        <v>979</v>
      </c>
      <c r="MWE55" s="284">
        <v>15000000</v>
      </c>
      <c r="MWF55" s="276" t="s">
        <v>2836</v>
      </c>
      <c r="MWG55" s="463" t="s">
        <v>974</v>
      </c>
      <c r="MWH55" s="463" t="s">
        <v>975</v>
      </c>
      <c r="MWI55" s="470" t="s">
        <v>976</v>
      </c>
      <c r="MWJ55" s="470" t="s">
        <v>977</v>
      </c>
      <c r="MWK55" s="470" t="s">
        <v>978</v>
      </c>
      <c r="MWL55" s="470" t="s">
        <v>979</v>
      </c>
      <c r="MWM55" s="284">
        <v>15000000</v>
      </c>
      <c r="MWN55" s="276" t="s">
        <v>2836</v>
      </c>
      <c r="MWO55" s="463" t="s">
        <v>974</v>
      </c>
      <c r="MWP55" s="463" t="s">
        <v>975</v>
      </c>
      <c r="MWQ55" s="470" t="s">
        <v>976</v>
      </c>
      <c r="MWR55" s="470" t="s">
        <v>977</v>
      </c>
      <c r="MWS55" s="470" t="s">
        <v>978</v>
      </c>
      <c r="MWT55" s="470" t="s">
        <v>979</v>
      </c>
      <c r="MWU55" s="284">
        <v>15000000</v>
      </c>
      <c r="MWV55" s="276" t="s">
        <v>2836</v>
      </c>
      <c r="MWW55" s="463" t="s">
        <v>974</v>
      </c>
      <c r="MWX55" s="463" t="s">
        <v>975</v>
      </c>
      <c r="MWY55" s="470" t="s">
        <v>976</v>
      </c>
      <c r="MWZ55" s="470" t="s">
        <v>977</v>
      </c>
      <c r="MXA55" s="470" t="s">
        <v>978</v>
      </c>
      <c r="MXB55" s="470" t="s">
        <v>979</v>
      </c>
      <c r="MXC55" s="284">
        <v>15000000</v>
      </c>
      <c r="MXD55" s="276" t="s">
        <v>2836</v>
      </c>
      <c r="MXE55" s="463" t="s">
        <v>974</v>
      </c>
      <c r="MXF55" s="463" t="s">
        <v>975</v>
      </c>
      <c r="MXG55" s="470" t="s">
        <v>976</v>
      </c>
      <c r="MXH55" s="470" t="s">
        <v>977</v>
      </c>
      <c r="MXI55" s="470" t="s">
        <v>978</v>
      </c>
      <c r="MXJ55" s="470" t="s">
        <v>979</v>
      </c>
      <c r="MXK55" s="284">
        <v>15000000</v>
      </c>
      <c r="MXL55" s="276" t="s">
        <v>2836</v>
      </c>
      <c r="MXM55" s="463" t="s">
        <v>974</v>
      </c>
      <c r="MXN55" s="463" t="s">
        <v>975</v>
      </c>
      <c r="MXO55" s="470" t="s">
        <v>976</v>
      </c>
      <c r="MXP55" s="470" t="s">
        <v>977</v>
      </c>
      <c r="MXQ55" s="470" t="s">
        <v>978</v>
      </c>
      <c r="MXR55" s="470" t="s">
        <v>979</v>
      </c>
      <c r="MXS55" s="284">
        <v>15000000</v>
      </c>
      <c r="MXT55" s="276" t="s">
        <v>2836</v>
      </c>
      <c r="MXU55" s="463" t="s">
        <v>974</v>
      </c>
      <c r="MXV55" s="463" t="s">
        <v>975</v>
      </c>
      <c r="MXW55" s="470" t="s">
        <v>976</v>
      </c>
      <c r="MXX55" s="470" t="s">
        <v>977</v>
      </c>
      <c r="MXY55" s="470" t="s">
        <v>978</v>
      </c>
      <c r="MXZ55" s="470" t="s">
        <v>979</v>
      </c>
      <c r="MYA55" s="284">
        <v>15000000</v>
      </c>
      <c r="MYB55" s="276" t="s">
        <v>2836</v>
      </c>
      <c r="MYC55" s="463" t="s">
        <v>974</v>
      </c>
      <c r="MYD55" s="463" t="s">
        <v>975</v>
      </c>
      <c r="MYE55" s="470" t="s">
        <v>976</v>
      </c>
      <c r="MYF55" s="470" t="s">
        <v>977</v>
      </c>
      <c r="MYG55" s="470" t="s">
        <v>978</v>
      </c>
      <c r="MYH55" s="470" t="s">
        <v>979</v>
      </c>
      <c r="MYI55" s="284">
        <v>15000000</v>
      </c>
      <c r="MYJ55" s="276" t="s">
        <v>2836</v>
      </c>
      <c r="MYK55" s="463" t="s">
        <v>974</v>
      </c>
      <c r="MYL55" s="463" t="s">
        <v>975</v>
      </c>
      <c r="MYM55" s="470" t="s">
        <v>976</v>
      </c>
      <c r="MYN55" s="470" t="s">
        <v>977</v>
      </c>
      <c r="MYO55" s="470" t="s">
        <v>978</v>
      </c>
      <c r="MYP55" s="470" t="s">
        <v>979</v>
      </c>
      <c r="MYQ55" s="284">
        <v>15000000</v>
      </c>
      <c r="MYR55" s="276" t="s">
        <v>2836</v>
      </c>
      <c r="MYS55" s="463" t="s">
        <v>974</v>
      </c>
      <c r="MYT55" s="463" t="s">
        <v>975</v>
      </c>
      <c r="MYU55" s="470" t="s">
        <v>976</v>
      </c>
      <c r="MYV55" s="470" t="s">
        <v>977</v>
      </c>
      <c r="MYW55" s="470" t="s">
        <v>978</v>
      </c>
      <c r="MYX55" s="470" t="s">
        <v>979</v>
      </c>
      <c r="MYY55" s="284">
        <v>15000000</v>
      </c>
      <c r="MYZ55" s="276" t="s">
        <v>2836</v>
      </c>
      <c r="MZA55" s="463" t="s">
        <v>974</v>
      </c>
      <c r="MZB55" s="463" t="s">
        <v>975</v>
      </c>
      <c r="MZC55" s="470" t="s">
        <v>976</v>
      </c>
      <c r="MZD55" s="470" t="s">
        <v>977</v>
      </c>
      <c r="MZE55" s="470" t="s">
        <v>978</v>
      </c>
      <c r="MZF55" s="470" t="s">
        <v>979</v>
      </c>
      <c r="MZG55" s="284">
        <v>15000000</v>
      </c>
      <c r="MZH55" s="276" t="s">
        <v>2836</v>
      </c>
      <c r="MZI55" s="463" t="s">
        <v>974</v>
      </c>
      <c r="MZJ55" s="463" t="s">
        <v>975</v>
      </c>
      <c r="MZK55" s="470" t="s">
        <v>976</v>
      </c>
      <c r="MZL55" s="470" t="s">
        <v>977</v>
      </c>
      <c r="MZM55" s="470" t="s">
        <v>978</v>
      </c>
      <c r="MZN55" s="470" t="s">
        <v>979</v>
      </c>
      <c r="MZO55" s="284">
        <v>15000000</v>
      </c>
      <c r="MZP55" s="276" t="s">
        <v>2836</v>
      </c>
      <c r="MZQ55" s="463" t="s">
        <v>974</v>
      </c>
      <c r="MZR55" s="463" t="s">
        <v>975</v>
      </c>
      <c r="MZS55" s="470" t="s">
        <v>976</v>
      </c>
      <c r="MZT55" s="470" t="s">
        <v>977</v>
      </c>
      <c r="MZU55" s="470" t="s">
        <v>978</v>
      </c>
      <c r="MZV55" s="470" t="s">
        <v>979</v>
      </c>
      <c r="MZW55" s="284">
        <v>15000000</v>
      </c>
      <c r="MZX55" s="276" t="s">
        <v>2836</v>
      </c>
      <c r="MZY55" s="463" t="s">
        <v>974</v>
      </c>
      <c r="MZZ55" s="463" t="s">
        <v>975</v>
      </c>
      <c r="NAA55" s="470" t="s">
        <v>976</v>
      </c>
      <c r="NAB55" s="470" t="s">
        <v>977</v>
      </c>
      <c r="NAC55" s="470" t="s">
        <v>978</v>
      </c>
      <c r="NAD55" s="470" t="s">
        <v>979</v>
      </c>
      <c r="NAE55" s="284">
        <v>15000000</v>
      </c>
      <c r="NAF55" s="276" t="s">
        <v>2836</v>
      </c>
      <c r="NAG55" s="463" t="s">
        <v>974</v>
      </c>
      <c r="NAH55" s="463" t="s">
        <v>975</v>
      </c>
      <c r="NAI55" s="470" t="s">
        <v>976</v>
      </c>
      <c r="NAJ55" s="470" t="s">
        <v>977</v>
      </c>
      <c r="NAK55" s="470" t="s">
        <v>978</v>
      </c>
      <c r="NAL55" s="470" t="s">
        <v>979</v>
      </c>
      <c r="NAM55" s="284">
        <v>15000000</v>
      </c>
      <c r="NAN55" s="276" t="s">
        <v>2836</v>
      </c>
      <c r="NAO55" s="463" t="s">
        <v>974</v>
      </c>
      <c r="NAP55" s="463" t="s">
        <v>975</v>
      </c>
      <c r="NAQ55" s="470" t="s">
        <v>976</v>
      </c>
      <c r="NAR55" s="470" t="s">
        <v>977</v>
      </c>
      <c r="NAS55" s="470" t="s">
        <v>978</v>
      </c>
      <c r="NAT55" s="470" t="s">
        <v>979</v>
      </c>
      <c r="NAU55" s="284">
        <v>15000000</v>
      </c>
      <c r="NAV55" s="276" t="s">
        <v>2836</v>
      </c>
      <c r="NAW55" s="463" t="s">
        <v>974</v>
      </c>
      <c r="NAX55" s="463" t="s">
        <v>975</v>
      </c>
      <c r="NAY55" s="470" t="s">
        <v>976</v>
      </c>
      <c r="NAZ55" s="470" t="s">
        <v>977</v>
      </c>
      <c r="NBA55" s="470" t="s">
        <v>978</v>
      </c>
      <c r="NBB55" s="470" t="s">
        <v>979</v>
      </c>
      <c r="NBC55" s="284">
        <v>15000000</v>
      </c>
      <c r="NBD55" s="276" t="s">
        <v>2836</v>
      </c>
      <c r="NBE55" s="463" t="s">
        <v>974</v>
      </c>
      <c r="NBF55" s="463" t="s">
        <v>975</v>
      </c>
      <c r="NBG55" s="470" t="s">
        <v>976</v>
      </c>
      <c r="NBH55" s="470" t="s">
        <v>977</v>
      </c>
      <c r="NBI55" s="470" t="s">
        <v>978</v>
      </c>
      <c r="NBJ55" s="470" t="s">
        <v>979</v>
      </c>
      <c r="NBK55" s="284">
        <v>15000000</v>
      </c>
      <c r="NBL55" s="276" t="s">
        <v>2836</v>
      </c>
      <c r="NBM55" s="463" t="s">
        <v>974</v>
      </c>
      <c r="NBN55" s="463" t="s">
        <v>975</v>
      </c>
      <c r="NBO55" s="470" t="s">
        <v>976</v>
      </c>
      <c r="NBP55" s="470" t="s">
        <v>977</v>
      </c>
      <c r="NBQ55" s="470" t="s">
        <v>978</v>
      </c>
      <c r="NBR55" s="470" t="s">
        <v>979</v>
      </c>
      <c r="NBS55" s="284">
        <v>15000000</v>
      </c>
      <c r="NBT55" s="276" t="s">
        <v>2836</v>
      </c>
      <c r="NBU55" s="463" t="s">
        <v>974</v>
      </c>
      <c r="NBV55" s="463" t="s">
        <v>975</v>
      </c>
      <c r="NBW55" s="470" t="s">
        <v>976</v>
      </c>
      <c r="NBX55" s="470" t="s">
        <v>977</v>
      </c>
      <c r="NBY55" s="470" t="s">
        <v>978</v>
      </c>
      <c r="NBZ55" s="470" t="s">
        <v>979</v>
      </c>
      <c r="NCA55" s="284">
        <v>15000000</v>
      </c>
      <c r="NCB55" s="276" t="s">
        <v>2836</v>
      </c>
      <c r="NCC55" s="463" t="s">
        <v>974</v>
      </c>
      <c r="NCD55" s="463" t="s">
        <v>975</v>
      </c>
      <c r="NCE55" s="470" t="s">
        <v>976</v>
      </c>
      <c r="NCF55" s="470" t="s">
        <v>977</v>
      </c>
      <c r="NCG55" s="470" t="s">
        <v>978</v>
      </c>
      <c r="NCH55" s="470" t="s">
        <v>979</v>
      </c>
      <c r="NCI55" s="284">
        <v>15000000</v>
      </c>
      <c r="NCJ55" s="276" t="s">
        <v>2836</v>
      </c>
      <c r="NCK55" s="463" t="s">
        <v>974</v>
      </c>
      <c r="NCL55" s="463" t="s">
        <v>975</v>
      </c>
      <c r="NCM55" s="470" t="s">
        <v>976</v>
      </c>
      <c r="NCN55" s="470" t="s">
        <v>977</v>
      </c>
      <c r="NCO55" s="470" t="s">
        <v>978</v>
      </c>
      <c r="NCP55" s="470" t="s">
        <v>979</v>
      </c>
      <c r="NCQ55" s="284">
        <v>15000000</v>
      </c>
      <c r="NCR55" s="276" t="s">
        <v>2836</v>
      </c>
      <c r="NCS55" s="463" t="s">
        <v>974</v>
      </c>
      <c r="NCT55" s="463" t="s">
        <v>975</v>
      </c>
      <c r="NCU55" s="470" t="s">
        <v>976</v>
      </c>
      <c r="NCV55" s="470" t="s">
        <v>977</v>
      </c>
      <c r="NCW55" s="470" t="s">
        <v>978</v>
      </c>
      <c r="NCX55" s="470" t="s">
        <v>979</v>
      </c>
      <c r="NCY55" s="284">
        <v>15000000</v>
      </c>
      <c r="NCZ55" s="276" t="s">
        <v>2836</v>
      </c>
      <c r="NDA55" s="463" t="s">
        <v>974</v>
      </c>
      <c r="NDB55" s="463" t="s">
        <v>975</v>
      </c>
      <c r="NDC55" s="470" t="s">
        <v>976</v>
      </c>
      <c r="NDD55" s="470" t="s">
        <v>977</v>
      </c>
      <c r="NDE55" s="470" t="s">
        <v>978</v>
      </c>
      <c r="NDF55" s="470" t="s">
        <v>979</v>
      </c>
      <c r="NDG55" s="284">
        <v>15000000</v>
      </c>
      <c r="NDH55" s="276" t="s">
        <v>2836</v>
      </c>
      <c r="NDI55" s="463" t="s">
        <v>974</v>
      </c>
      <c r="NDJ55" s="463" t="s">
        <v>975</v>
      </c>
      <c r="NDK55" s="470" t="s">
        <v>976</v>
      </c>
      <c r="NDL55" s="470" t="s">
        <v>977</v>
      </c>
      <c r="NDM55" s="470" t="s">
        <v>978</v>
      </c>
      <c r="NDN55" s="470" t="s">
        <v>979</v>
      </c>
      <c r="NDO55" s="284">
        <v>15000000</v>
      </c>
      <c r="NDP55" s="276" t="s">
        <v>2836</v>
      </c>
      <c r="NDQ55" s="463" t="s">
        <v>974</v>
      </c>
      <c r="NDR55" s="463" t="s">
        <v>975</v>
      </c>
      <c r="NDS55" s="470" t="s">
        <v>976</v>
      </c>
      <c r="NDT55" s="470" t="s">
        <v>977</v>
      </c>
      <c r="NDU55" s="470" t="s">
        <v>978</v>
      </c>
      <c r="NDV55" s="470" t="s">
        <v>979</v>
      </c>
      <c r="NDW55" s="284">
        <v>15000000</v>
      </c>
      <c r="NDX55" s="276" t="s">
        <v>2836</v>
      </c>
      <c r="NDY55" s="463" t="s">
        <v>974</v>
      </c>
      <c r="NDZ55" s="463" t="s">
        <v>975</v>
      </c>
      <c r="NEA55" s="470" t="s">
        <v>976</v>
      </c>
      <c r="NEB55" s="470" t="s">
        <v>977</v>
      </c>
      <c r="NEC55" s="470" t="s">
        <v>978</v>
      </c>
      <c r="NED55" s="470" t="s">
        <v>979</v>
      </c>
      <c r="NEE55" s="284">
        <v>15000000</v>
      </c>
      <c r="NEF55" s="276" t="s">
        <v>2836</v>
      </c>
      <c r="NEG55" s="463" t="s">
        <v>974</v>
      </c>
      <c r="NEH55" s="463" t="s">
        <v>975</v>
      </c>
      <c r="NEI55" s="470" t="s">
        <v>976</v>
      </c>
      <c r="NEJ55" s="470" t="s">
        <v>977</v>
      </c>
      <c r="NEK55" s="470" t="s">
        <v>978</v>
      </c>
      <c r="NEL55" s="470" t="s">
        <v>979</v>
      </c>
      <c r="NEM55" s="284">
        <v>15000000</v>
      </c>
      <c r="NEN55" s="276" t="s">
        <v>2836</v>
      </c>
      <c r="NEO55" s="463" t="s">
        <v>974</v>
      </c>
      <c r="NEP55" s="463" t="s">
        <v>975</v>
      </c>
      <c r="NEQ55" s="470" t="s">
        <v>976</v>
      </c>
      <c r="NER55" s="470" t="s">
        <v>977</v>
      </c>
      <c r="NES55" s="470" t="s">
        <v>978</v>
      </c>
      <c r="NET55" s="470" t="s">
        <v>979</v>
      </c>
      <c r="NEU55" s="284">
        <v>15000000</v>
      </c>
      <c r="NEV55" s="276" t="s">
        <v>2836</v>
      </c>
      <c r="NEW55" s="463" t="s">
        <v>974</v>
      </c>
      <c r="NEX55" s="463" t="s">
        <v>975</v>
      </c>
      <c r="NEY55" s="470" t="s">
        <v>976</v>
      </c>
      <c r="NEZ55" s="470" t="s">
        <v>977</v>
      </c>
      <c r="NFA55" s="470" t="s">
        <v>978</v>
      </c>
      <c r="NFB55" s="470" t="s">
        <v>979</v>
      </c>
      <c r="NFC55" s="284">
        <v>15000000</v>
      </c>
      <c r="NFD55" s="276" t="s">
        <v>2836</v>
      </c>
      <c r="NFE55" s="463" t="s">
        <v>974</v>
      </c>
      <c r="NFF55" s="463" t="s">
        <v>975</v>
      </c>
      <c r="NFG55" s="470" t="s">
        <v>976</v>
      </c>
      <c r="NFH55" s="470" t="s">
        <v>977</v>
      </c>
      <c r="NFI55" s="470" t="s">
        <v>978</v>
      </c>
      <c r="NFJ55" s="470" t="s">
        <v>979</v>
      </c>
      <c r="NFK55" s="284">
        <v>15000000</v>
      </c>
      <c r="NFL55" s="276" t="s">
        <v>2836</v>
      </c>
      <c r="NFM55" s="463" t="s">
        <v>974</v>
      </c>
      <c r="NFN55" s="463" t="s">
        <v>975</v>
      </c>
      <c r="NFO55" s="470" t="s">
        <v>976</v>
      </c>
      <c r="NFP55" s="470" t="s">
        <v>977</v>
      </c>
      <c r="NFQ55" s="470" t="s">
        <v>978</v>
      </c>
      <c r="NFR55" s="470" t="s">
        <v>979</v>
      </c>
      <c r="NFS55" s="284">
        <v>15000000</v>
      </c>
      <c r="NFT55" s="276" t="s">
        <v>2836</v>
      </c>
      <c r="NFU55" s="463" t="s">
        <v>974</v>
      </c>
      <c r="NFV55" s="463" t="s">
        <v>975</v>
      </c>
      <c r="NFW55" s="470" t="s">
        <v>976</v>
      </c>
      <c r="NFX55" s="470" t="s">
        <v>977</v>
      </c>
      <c r="NFY55" s="470" t="s">
        <v>978</v>
      </c>
      <c r="NFZ55" s="470" t="s">
        <v>979</v>
      </c>
      <c r="NGA55" s="284">
        <v>15000000</v>
      </c>
      <c r="NGB55" s="276" t="s">
        <v>2836</v>
      </c>
      <c r="NGC55" s="463" t="s">
        <v>974</v>
      </c>
      <c r="NGD55" s="463" t="s">
        <v>975</v>
      </c>
      <c r="NGE55" s="470" t="s">
        <v>976</v>
      </c>
      <c r="NGF55" s="470" t="s">
        <v>977</v>
      </c>
      <c r="NGG55" s="470" t="s">
        <v>978</v>
      </c>
      <c r="NGH55" s="470" t="s">
        <v>979</v>
      </c>
      <c r="NGI55" s="284">
        <v>15000000</v>
      </c>
      <c r="NGJ55" s="276" t="s">
        <v>2836</v>
      </c>
      <c r="NGK55" s="463" t="s">
        <v>974</v>
      </c>
      <c r="NGL55" s="463" t="s">
        <v>975</v>
      </c>
      <c r="NGM55" s="470" t="s">
        <v>976</v>
      </c>
      <c r="NGN55" s="470" t="s">
        <v>977</v>
      </c>
      <c r="NGO55" s="470" t="s">
        <v>978</v>
      </c>
      <c r="NGP55" s="470" t="s">
        <v>979</v>
      </c>
      <c r="NGQ55" s="284">
        <v>15000000</v>
      </c>
      <c r="NGR55" s="276" t="s">
        <v>2836</v>
      </c>
      <c r="NGS55" s="463" t="s">
        <v>974</v>
      </c>
      <c r="NGT55" s="463" t="s">
        <v>975</v>
      </c>
      <c r="NGU55" s="470" t="s">
        <v>976</v>
      </c>
      <c r="NGV55" s="470" t="s">
        <v>977</v>
      </c>
      <c r="NGW55" s="470" t="s">
        <v>978</v>
      </c>
      <c r="NGX55" s="470" t="s">
        <v>979</v>
      </c>
      <c r="NGY55" s="284">
        <v>15000000</v>
      </c>
      <c r="NGZ55" s="276" t="s">
        <v>2836</v>
      </c>
      <c r="NHA55" s="463" t="s">
        <v>974</v>
      </c>
      <c r="NHB55" s="463" t="s">
        <v>975</v>
      </c>
      <c r="NHC55" s="470" t="s">
        <v>976</v>
      </c>
      <c r="NHD55" s="470" t="s">
        <v>977</v>
      </c>
      <c r="NHE55" s="470" t="s">
        <v>978</v>
      </c>
      <c r="NHF55" s="470" t="s">
        <v>979</v>
      </c>
      <c r="NHG55" s="284">
        <v>15000000</v>
      </c>
      <c r="NHH55" s="276" t="s">
        <v>2836</v>
      </c>
      <c r="NHI55" s="463" t="s">
        <v>974</v>
      </c>
      <c r="NHJ55" s="463" t="s">
        <v>975</v>
      </c>
      <c r="NHK55" s="470" t="s">
        <v>976</v>
      </c>
      <c r="NHL55" s="470" t="s">
        <v>977</v>
      </c>
      <c r="NHM55" s="470" t="s">
        <v>978</v>
      </c>
      <c r="NHN55" s="470" t="s">
        <v>979</v>
      </c>
      <c r="NHO55" s="284">
        <v>15000000</v>
      </c>
      <c r="NHP55" s="276" t="s">
        <v>2836</v>
      </c>
      <c r="NHQ55" s="463" t="s">
        <v>974</v>
      </c>
      <c r="NHR55" s="463" t="s">
        <v>975</v>
      </c>
      <c r="NHS55" s="470" t="s">
        <v>976</v>
      </c>
      <c r="NHT55" s="470" t="s">
        <v>977</v>
      </c>
      <c r="NHU55" s="470" t="s">
        <v>978</v>
      </c>
      <c r="NHV55" s="470" t="s">
        <v>979</v>
      </c>
      <c r="NHW55" s="284">
        <v>15000000</v>
      </c>
      <c r="NHX55" s="276" t="s">
        <v>2836</v>
      </c>
      <c r="NHY55" s="463" t="s">
        <v>974</v>
      </c>
      <c r="NHZ55" s="463" t="s">
        <v>975</v>
      </c>
      <c r="NIA55" s="470" t="s">
        <v>976</v>
      </c>
      <c r="NIB55" s="470" t="s">
        <v>977</v>
      </c>
      <c r="NIC55" s="470" t="s">
        <v>978</v>
      </c>
      <c r="NID55" s="470" t="s">
        <v>979</v>
      </c>
      <c r="NIE55" s="284">
        <v>15000000</v>
      </c>
      <c r="NIF55" s="276" t="s">
        <v>2836</v>
      </c>
      <c r="NIG55" s="463" t="s">
        <v>974</v>
      </c>
      <c r="NIH55" s="463" t="s">
        <v>975</v>
      </c>
      <c r="NII55" s="470" t="s">
        <v>976</v>
      </c>
      <c r="NIJ55" s="470" t="s">
        <v>977</v>
      </c>
      <c r="NIK55" s="470" t="s">
        <v>978</v>
      </c>
      <c r="NIL55" s="470" t="s">
        <v>979</v>
      </c>
      <c r="NIM55" s="284">
        <v>15000000</v>
      </c>
      <c r="NIN55" s="276" t="s">
        <v>2836</v>
      </c>
      <c r="NIO55" s="463" t="s">
        <v>974</v>
      </c>
      <c r="NIP55" s="463" t="s">
        <v>975</v>
      </c>
      <c r="NIQ55" s="470" t="s">
        <v>976</v>
      </c>
      <c r="NIR55" s="470" t="s">
        <v>977</v>
      </c>
      <c r="NIS55" s="470" t="s">
        <v>978</v>
      </c>
      <c r="NIT55" s="470" t="s">
        <v>979</v>
      </c>
      <c r="NIU55" s="284">
        <v>15000000</v>
      </c>
      <c r="NIV55" s="276" t="s">
        <v>2836</v>
      </c>
      <c r="NIW55" s="463" t="s">
        <v>974</v>
      </c>
      <c r="NIX55" s="463" t="s">
        <v>975</v>
      </c>
      <c r="NIY55" s="470" t="s">
        <v>976</v>
      </c>
      <c r="NIZ55" s="470" t="s">
        <v>977</v>
      </c>
      <c r="NJA55" s="470" t="s">
        <v>978</v>
      </c>
      <c r="NJB55" s="470" t="s">
        <v>979</v>
      </c>
      <c r="NJC55" s="284">
        <v>15000000</v>
      </c>
      <c r="NJD55" s="276" t="s">
        <v>2836</v>
      </c>
      <c r="NJE55" s="463" t="s">
        <v>974</v>
      </c>
      <c r="NJF55" s="463" t="s">
        <v>975</v>
      </c>
      <c r="NJG55" s="470" t="s">
        <v>976</v>
      </c>
      <c r="NJH55" s="470" t="s">
        <v>977</v>
      </c>
      <c r="NJI55" s="470" t="s">
        <v>978</v>
      </c>
      <c r="NJJ55" s="470" t="s">
        <v>979</v>
      </c>
      <c r="NJK55" s="284">
        <v>15000000</v>
      </c>
      <c r="NJL55" s="276" t="s">
        <v>2836</v>
      </c>
      <c r="NJM55" s="463" t="s">
        <v>974</v>
      </c>
      <c r="NJN55" s="463" t="s">
        <v>975</v>
      </c>
      <c r="NJO55" s="470" t="s">
        <v>976</v>
      </c>
      <c r="NJP55" s="470" t="s">
        <v>977</v>
      </c>
      <c r="NJQ55" s="470" t="s">
        <v>978</v>
      </c>
      <c r="NJR55" s="470" t="s">
        <v>979</v>
      </c>
      <c r="NJS55" s="284">
        <v>15000000</v>
      </c>
      <c r="NJT55" s="276" t="s">
        <v>2836</v>
      </c>
      <c r="NJU55" s="463" t="s">
        <v>974</v>
      </c>
      <c r="NJV55" s="463" t="s">
        <v>975</v>
      </c>
      <c r="NJW55" s="470" t="s">
        <v>976</v>
      </c>
      <c r="NJX55" s="470" t="s">
        <v>977</v>
      </c>
      <c r="NJY55" s="470" t="s">
        <v>978</v>
      </c>
      <c r="NJZ55" s="470" t="s">
        <v>979</v>
      </c>
      <c r="NKA55" s="284">
        <v>15000000</v>
      </c>
      <c r="NKB55" s="276" t="s">
        <v>2836</v>
      </c>
      <c r="NKC55" s="463" t="s">
        <v>974</v>
      </c>
      <c r="NKD55" s="463" t="s">
        <v>975</v>
      </c>
      <c r="NKE55" s="470" t="s">
        <v>976</v>
      </c>
      <c r="NKF55" s="470" t="s">
        <v>977</v>
      </c>
      <c r="NKG55" s="470" t="s">
        <v>978</v>
      </c>
      <c r="NKH55" s="470" t="s">
        <v>979</v>
      </c>
      <c r="NKI55" s="284">
        <v>15000000</v>
      </c>
      <c r="NKJ55" s="276" t="s">
        <v>2836</v>
      </c>
      <c r="NKK55" s="463" t="s">
        <v>974</v>
      </c>
      <c r="NKL55" s="463" t="s">
        <v>975</v>
      </c>
      <c r="NKM55" s="470" t="s">
        <v>976</v>
      </c>
      <c r="NKN55" s="470" t="s">
        <v>977</v>
      </c>
      <c r="NKO55" s="470" t="s">
        <v>978</v>
      </c>
      <c r="NKP55" s="470" t="s">
        <v>979</v>
      </c>
      <c r="NKQ55" s="284">
        <v>15000000</v>
      </c>
      <c r="NKR55" s="276" t="s">
        <v>2836</v>
      </c>
      <c r="NKS55" s="463" t="s">
        <v>974</v>
      </c>
      <c r="NKT55" s="463" t="s">
        <v>975</v>
      </c>
      <c r="NKU55" s="470" t="s">
        <v>976</v>
      </c>
      <c r="NKV55" s="470" t="s">
        <v>977</v>
      </c>
      <c r="NKW55" s="470" t="s">
        <v>978</v>
      </c>
      <c r="NKX55" s="470" t="s">
        <v>979</v>
      </c>
      <c r="NKY55" s="284">
        <v>15000000</v>
      </c>
      <c r="NKZ55" s="276" t="s">
        <v>2836</v>
      </c>
      <c r="NLA55" s="463" t="s">
        <v>974</v>
      </c>
      <c r="NLB55" s="463" t="s">
        <v>975</v>
      </c>
      <c r="NLC55" s="470" t="s">
        <v>976</v>
      </c>
      <c r="NLD55" s="470" t="s">
        <v>977</v>
      </c>
      <c r="NLE55" s="470" t="s">
        <v>978</v>
      </c>
      <c r="NLF55" s="470" t="s">
        <v>979</v>
      </c>
      <c r="NLG55" s="284">
        <v>15000000</v>
      </c>
      <c r="NLH55" s="276" t="s">
        <v>2836</v>
      </c>
      <c r="NLI55" s="463" t="s">
        <v>974</v>
      </c>
      <c r="NLJ55" s="463" t="s">
        <v>975</v>
      </c>
      <c r="NLK55" s="470" t="s">
        <v>976</v>
      </c>
      <c r="NLL55" s="470" t="s">
        <v>977</v>
      </c>
      <c r="NLM55" s="470" t="s">
        <v>978</v>
      </c>
      <c r="NLN55" s="470" t="s">
        <v>979</v>
      </c>
      <c r="NLO55" s="284">
        <v>15000000</v>
      </c>
      <c r="NLP55" s="276" t="s">
        <v>2836</v>
      </c>
      <c r="NLQ55" s="463" t="s">
        <v>974</v>
      </c>
      <c r="NLR55" s="463" t="s">
        <v>975</v>
      </c>
      <c r="NLS55" s="470" t="s">
        <v>976</v>
      </c>
      <c r="NLT55" s="470" t="s">
        <v>977</v>
      </c>
      <c r="NLU55" s="470" t="s">
        <v>978</v>
      </c>
      <c r="NLV55" s="470" t="s">
        <v>979</v>
      </c>
      <c r="NLW55" s="284">
        <v>15000000</v>
      </c>
      <c r="NLX55" s="276" t="s">
        <v>2836</v>
      </c>
      <c r="NLY55" s="463" t="s">
        <v>974</v>
      </c>
      <c r="NLZ55" s="463" t="s">
        <v>975</v>
      </c>
      <c r="NMA55" s="470" t="s">
        <v>976</v>
      </c>
      <c r="NMB55" s="470" t="s">
        <v>977</v>
      </c>
      <c r="NMC55" s="470" t="s">
        <v>978</v>
      </c>
      <c r="NMD55" s="470" t="s">
        <v>979</v>
      </c>
      <c r="NME55" s="284">
        <v>15000000</v>
      </c>
      <c r="NMF55" s="276" t="s">
        <v>2836</v>
      </c>
      <c r="NMG55" s="463" t="s">
        <v>974</v>
      </c>
      <c r="NMH55" s="463" t="s">
        <v>975</v>
      </c>
      <c r="NMI55" s="470" t="s">
        <v>976</v>
      </c>
      <c r="NMJ55" s="470" t="s">
        <v>977</v>
      </c>
      <c r="NMK55" s="470" t="s">
        <v>978</v>
      </c>
      <c r="NML55" s="470" t="s">
        <v>979</v>
      </c>
      <c r="NMM55" s="284">
        <v>15000000</v>
      </c>
      <c r="NMN55" s="276" t="s">
        <v>2836</v>
      </c>
      <c r="NMO55" s="463" t="s">
        <v>974</v>
      </c>
      <c r="NMP55" s="463" t="s">
        <v>975</v>
      </c>
      <c r="NMQ55" s="470" t="s">
        <v>976</v>
      </c>
      <c r="NMR55" s="470" t="s">
        <v>977</v>
      </c>
      <c r="NMS55" s="470" t="s">
        <v>978</v>
      </c>
      <c r="NMT55" s="470" t="s">
        <v>979</v>
      </c>
      <c r="NMU55" s="284">
        <v>15000000</v>
      </c>
      <c r="NMV55" s="276" t="s">
        <v>2836</v>
      </c>
      <c r="NMW55" s="463" t="s">
        <v>974</v>
      </c>
      <c r="NMX55" s="463" t="s">
        <v>975</v>
      </c>
      <c r="NMY55" s="470" t="s">
        <v>976</v>
      </c>
      <c r="NMZ55" s="470" t="s">
        <v>977</v>
      </c>
      <c r="NNA55" s="470" t="s">
        <v>978</v>
      </c>
      <c r="NNB55" s="470" t="s">
        <v>979</v>
      </c>
      <c r="NNC55" s="284">
        <v>15000000</v>
      </c>
      <c r="NND55" s="276" t="s">
        <v>2836</v>
      </c>
      <c r="NNE55" s="463" t="s">
        <v>974</v>
      </c>
      <c r="NNF55" s="463" t="s">
        <v>975</v>
      </c>
      <c r="NNG55" s="470" t="s">
        <v>976</v>
      </c>
      <c r="NNH55" s="470" t="s">
        <v>977</v>
      </c>
      <c r="NNI55" s="470" t="s">
        <v>978</v>
      </c>
      <c r="NNJ55" s="470" t="s">
        <v>979</v>
      </c>
      <c r="NNK55" s="284">
        <v>15000000</v>
      </c>
      <c r="NNL55" s="276" t="s">
        <v>2836</v>
      </c>
      <c r="NNM55" s="463" t="s">
        <v>974</v>
      </c>
      <c r="NNN55" s="463" t="s">
        <v>975</v>
      </c>
      <c r="NNO55" s="470" t="s">
        <v>976</v>
      </c>
      <c r="NNP55" s="470" t="s">
        <v>977</v>
      </c>
      <c r="NNQ55" s="470" t="s">
        <v>978</v>
      </c>
      <c r="NNR55" s="470" t="s">
        <v>979</v>
      </c>
      <c r="NNS55" s="284">
        <v>15000000</v>
      </c>
      <c r="NNT55" s="276" t="s">
        <v>2836</v>
      </c>
      <c r="NNU55" s="463" t="s">
        <v>974</v>
      </c>
      <c r="NNV55" s="463" t="s">
        <v>975</v>
      </c>
      <c r="NNW55" s="470" t="s">
        <v>976</v>
      </c>
      <c r="NNX55" s="470" t="s">
        <v>977</v>
      </c>
      <c r="NNY55" s="470" t="s">
        <v>978</v>
      </c>
      <c r="NNZ55" s="470" t="s">
        <v>979</v>
      </c>
      <c r="NOA55" s="284">
        <v>15000000</v>
      </c>
      <c r="NOB55" s="276" t="s">
        <v>2836</v>
      </c>
      <c r="NOC55" s="463" t="s">
        <v>974</v>
      </c>
      <c r="NOD55" s="463" t="s">
        <v>975</v>
      </c>
      <c r="NOE55" s="470" t="s">
        <v>976</v>
      </c>
      <c r="NOF55" s="470" t="s">
        <v>977</v>
      </c>
      <c r="NOG55" s="470" t="s">
        <v>978</v>
      </c>
      <c r="NOH55" s="470" t="s">
        <v>979</v>
      </c>
      <c r="NOI55" s="284">
        <v>15000000</v>
      </c>
      <c r="NOJ55" s="276" t="s">
        <v>2836</v>
      </c>
      <c r="NOK55" s="463" t="s">
        <v>974</v>
      </c>
      <c r="NOL55" s="463" t="s">
        <v>975</v>
      </c>
      <c r="NOM55" s="470" t="s">
        <v>976</v>
      </c>
      <c r="NON55" s="470" t="s">
        <v>977</v>
      </c>
      <c r="NOO55" s="470" t="s">
        <v>978</v>
      </c>
      <c r="NOP55" s="470" t="s">
        <v>979</v>
      </c>
      <c r="NOQ55" s="284">
        <v>15000000</v>
      </c>
      <c r="NOR55" s="276" t="s">
        <v>2836</v>
      </c>
      <c r="NOS55" s="463" t="s">
        <v>974</v>
      </c>
      <c r="NOT55" s="463" t="s">
        <v>975</v>
      </c>
      <c r="NOU55" s="470" t="s">
        <v>976</v>
      </c>
      <c r="NOV55" s="470" t="s">
        <v>977</v>
      </c>
      <c r="NOW55" s="470" t="s">
        <v>978</v>
      </c>
      <c r="NOX55" s="470" t="s">
        <v>979</v>
      </c>
      <c r="NOY55" s="284">
        <v>15000000</v>
      </c>
      <c r="NOZ55" s="276" t="s">
        <v>2836</v>
      </c>
      <c r="NPA55" s="463" t="s">
        <v>974</v>
      </c>
      <c r="NPB55" s="463" t="s">
        <v>975</v>
      </c>
      <c r="NPC55" s="470" t="s">
        <v>976</v>
      </c>
      <c r="NPD55" s="470" t="s">
        <v>977</v>
      </c>
      <c r="NPE55" s="470" t="s">
        <v>978</v>
      </c>
      <c r="NPF55" s="470" t="s">
        <v>979</v>
      </c>
      <c r="NPG55" s="284">
        <v>15000000</v>
      </c>
      <c r="NPH55" s="276" t="s">
        <v>2836</v>
      </c>
      <c r="NPI55" s="463" t="s">
        <v>974</v>
      </c>
      <c r="NPJ55" s="463" t="s">
        <v>975</v>
      </c>
      <c r="NPK55" s="470" t="s">
        <v>976</v>
      </c>
      <c r="NPL55" s="470" t="s">
        <v>977</v>
      </c>
      <c r="NPM55" s="470" t="s">
        <v>978</v>
      </c>
      <c r="NPN55" s="470" t="s">
        <v>979</v>
      </c>
      <c r="NPO55" s="284">
        <v>15000000</v>
      </c>
      <c r="NPP55" s="276" t="s">
        <v>2836</v>
      </c>
      <c r="NPQ55" s="463" t="s">
        <v>974</v>
      </c>
      <c r="NPR55" s="463" t="s">
        <v>975</v>
      </c>
      <c r="NPS55" s="470" t="s">
        <v>976</v>
      </c>
      <c r="NPT55" s="470" t="s">
        <v>977</v>
      </c>
      <c r="NPU55" s="470" t="s">
        <v>978</v>
      </c>
      <c r="NPV55" s="470" t="s">
        <v>979</v>
      </c>
      <c r="NPW55" s="284">
        <v>15000000</v>
      </c>
      <c r="NPX55" s="276" t="s">
        <v>2836</v>
      </c>
      <c r="NPY55" s="463" t="s">
        <v>974</v>
      </c>
      <c r="NPZ55" s="463" t="s">
        <v>975</v>
      </c>
      <c r="NQA55" s="470" t="s">
        <v>976</v>
      </c>
      <c r="NQB55" s="470" t="s">
        <v>977</v>
      </c>
      <c r="NQC55" s="470" t="s">
        <v>978</v>
      </c>
      <c r="NQD55" s="470" t="s">
        <v>979</v>
      </c>
      <c r="NQE55" s="284">
        <v>15000000</v>
      </c>
      <c r="NQF55" s="276" t="s">
        <v>2836</v>
      </c>
      <c r="NQG55" s="463" t="s">
        <v>974</v>
      </c>
      <c r="NQH55" s="463" t="s">
        <v>975</v>
      </c>
      <c r="NQI55" s="470" t="s">
        <v>976</v>
      </c>
      <c r="NQJ55" s="470" t="s">
        <v>977</v>
      </c>
      <c r="NQK55" s="470" t="s">
        <v>978</v>
      </c>
      <c r="NQL55" s="470" t="s">
        <v>979</v>
      </c>
      <c r="NQM55" s="284">
        <v>15000000</v>
      </c>
      <c r="NQN55" s="276" t="s">
        <v>2836</v>
      </c>
      <c r="NQO55" s="463" t="s">
        <v>974</v>
      </c>
      <c r="NQP55" s="463" t="s">
        <v>975</v>
      </c>
      <c r="NQQ55" s="470" t="s">
        <v>976</v>
      </c>
      <c r="NQR55" s="470" t="s">
        <v>977</v>
      </c>
      <c r="NQS55" s="470" t="s">
        <v>978</v>
      </c>
      <c r="NQT55" s="470" t="s">
        <v>979</v>
      </c>
      <c r="NQU55" s="284">
        <v>15000000</v>
      </c>
      <c r="NQV55" s="276" t="s">
        <v>2836</v>
      </c>
      <c r="NQW55" s="463" t="s">
        <v>974</v>
      </c>
      <c r="NQX55" s="463" t="s">
        <v>975</v>
      </c>
      <c r="NQY55" s="470" t="s">
        <v>976</v>
      </c>
      <c r="NQZ55" s="470" t="s">
        <v>977</v>
      </c>
      <c r="NRA55" s="470" t="s">
        <v>978</v>
      </c>
      <c r="NRB55" s="470" t="s">
        <v>979</v>
      </c>
      <c r="NRC55" s="284">
        <v>15000000</v>
      </c>
      <c r="NRD55" s="276" t="s">
        <v>2836</v>
      </c>
      <c r="NRE55" s="463" t="s">
        <v>974</v>
      </c>
      <c r="NRF55" s="463" t="s">
        <v>975</v>
      </c>
      <c r="NRG55" s="470" t="s">
        <v>976</v>
      </c>
      <c r="NRH55" s="470" t="s">
        <v>977</v>
      </c>
      <c r="NRI55" s="470" t="s">
        <v>978</v>
      </c>
      <c r="NRJ55" s="470" t="s">
        <v>979</v>
      </c>
      <c r="NRK55" s="284">
        <v>15000000</v>
      </c>
      <c r="NRL55" s="276" t="s">
        <v>2836</v>
      </c>
      <c r="NRM55" s="463" t="s">
        <v>974</v>
      </c>
      <c r="NRN55" s="463" t="s">
        <v>975</v>
      </c>
      <c r="NRO55" s="470" t="s">
        <v>976</v>
      </c>
      <c r="NRP55" s="470" t="s">
        <v>977</v>
      </c>
      <c r="NRQ55" s="470" t="s">
        <v>978</v>
      </c>
      <c r="NRR55" s="470" t="s">
        <v>979</v>
      </c>
      <c r="NRS55" s="284">
        <v>15000000</v>
      </c>
      <c r="NRT55" s="276" t="s">
        <v>2836</v>
      </c>
      <c r="NRU55" s="463" t="s">
        <v>974</v>
      </c>
      <c r="NRV55" s="463" t="s">
        <v>975</v>
      </c>
      <c r="NRW55" s="470" t="s">
        <v>976</v>
      </c>
      <c r="NRX55" s="470" t="s">
        <v>977</v>
      </c>
      <c r="NRY55" s="470" t="s">
        <v>978</v>
      </c>
      <c r="NRZ55" s="470" t="s">
        <v>979</v>
      </c>
      <c r="NSA55" s="284">
        <v>15000000</v>
      </c>
      <c r="NSB55" s="276" t="s">
        <v>2836</v>
      </c>
      <c r="NSC55" s="463" t="s">
        <v>974</v>
      </c>
      <c r="NSD55" s="463" t="s">
        <v>975</v>
      </c>
      <c r="NSE55" s="470" t="s">
        <v>976</v>
      </c>
      <c r="NSF55" s="470" t="s">
        <v>977</v>
      </c>
      <c r="NSG55" s="470" t="s">
        <v>978</v>
      </c>
      <c r="NSH55" s="470" t="s">
        <v>979</v>
      </c>
      <c r="NSI55" s="284">
        <v>15000000</v>
      </c>
      <c r="NSJ55" s="276" t="s">
        <v>2836</v>
      </c>
      <c r="NSK55" s="463" t="s">
        <v>974</v>
      </c>
      <c r="NSL55" s="463" t="s">
        <v>975</v>
      </c>
      <c r="NSM55" s="470" t="s">
        <v>976</v>
      </c>
      <c r="NSN55" s="470" t="s">
        <v>977</v>
      </c>
      <c r="NSO55" s="470" t="s">
        <v>978</v>
      </c>
      <c r="NSP55" s="470" t="s">
        <v>979</v>
      </c>
      <c r="NSQ55" s="284">
        <v>15000000</v>
      </c>
      <c r="NSR55" s="276" t="s">
        <v>2836</v>
      </c>
      <c r="NSS55" s="463" t="s">
        <v>974</v>
      </c>
      <c r="NST55" s="463" t="s">
        <v>975</v>
      </c>
      <c r="NSU55" s="470" t="s">
        <v>976</v>
      </c>
      <c r="NSV55" s="470" t="s">
        <v>977</v>
      </c>
      <c r="NSW55" s="470" t="s">
        <v>978</v>
      </c>
      <c r="NSX55" s="470" t="s">
        <v>979</v>
      </c>
      <c r="NSY55" s="284">
        <v>15000000</v>
      </c>
      <c r="NSZ55" s="276" t="s">
        <v>2836</v>
      </c>
      <c r="NTA55" s="463" t="s">
        <v>974</v>
      </c>
      <c r="NTB55" s="463" t="s">
        <v>975</v>
      </c>
      <c r="NTC55" s="470" t="s">
        <v>976</v>
      </c>
      <c r="NTD55" s="470" t="s">
        <v>977</v>
      </c>
      <c r="NTE55" s="470" t="s">
        <v>978</v>
      </c>
      <c r="NTF55" s="470" t="s">
        <v>979</v>
      </c>
      <c r="NTG55" s="284">
        <v>15000000</v>
      </c>
      <c r="NTH55" s="276" t="s">
        <v>2836</v>
      </c>
      <c r="NTI55" s="463" t="s">
        <v>974</v>
      </c>
      <c r="NTJ55" s="463" t="s">
        <v>975</v>
      </c>
      <c r="NTK55" s="470" t="s">
        <v>976</v>
      </c>
      <c r="NTL55" s="470" t="s">
        <v>977</v>
      </c>
      <c r="NTM55" s="470" t="s">
        <v>978</v>
      </c>
      <c r="NTN55" s="470" t="s">
        <v>979</v>
      </c>
      <c r="NTO55" s="284">
        <v>15000000</v>
      </c>
      <c r="NTP55" s="276" t="s">
        <v>2836</v>
      </c>
      <c r="NTQ55" s="463" t="s">
        <v>974</v>
      </c>
      <c r="NTR55" s="463" t="s">
        <v>975</v>
      </c>
      <c r="NTS55" s="470" t="s">
        <v>976</v>
      </c>
      <c r="NTT55" s="470" t="s">
        <v>977</v>
      </c>
      <c r="NTU55" s="470" t="s">
        <v>978</v>
      </c>
      <c r="NTV55" s="470" t="s">
        <v>979</v>
      </c>
      <c r="NTW55" s="284">
        <v>15000000</v>
      </c>
      <c r="NTX55" s="276" t="s">
        <v>2836</v>
      </c>
      <c r="NTY55" s="463" t="s">
        <v>974</v>
      </c>
      <c r="NTZ55" s="463" t="s">
        <v>975</v>
      </c>
      <c r="NUA55" s="470" t="s">
        <v>976</v>
      </c>
      <c r="NUB55" s="470" t="s">
        <v>977</v>
      </c>
      <c r="NUC55" s="470" t="s">
        <v>978</v>
      </c>
      <c r="NUD55" s="470" t="s">
        <v>979</v>
      </c>
      <c r="NUE55" s="284">
        <v>15000000</v>
      </c>
      <c r="NUF55" s="276" t="s">
        <v>2836</v>
      </c>
      <c r="NUG55" s="463" t="s">
        <v>974</v>
      </c>
      <c r="NUH55" s="463" t="s">
        <v>975</v>
      </c>
      <c r="NUI55" s="470" t="s">
        <v>976</v>
      </c>
      <c r="NUJ55" s="470" t="s">
        <v>977</v>
      </c>
      <c r="NUK55" s="470" t="s">
        <v>978</v>
      </c>
      <c r="NUL55" s="470" t="s">
        <v>979</v>
      </c>
      <c r="NUM55" s="284">
        <v>15000000</v>
      </c>
      <c r="NUN55" s="276" t="s">
        <v>2836</v>
      </c>
      <c r="NUO55" s="463" t="s">
        <v>974</v>
      </c>
      <c r="NUP55" s="463" t="s">
        <v>975</v>
      </c>
      <c r="NUQ55" s="470" t="s">
        <v>976</v>
      </c>
      <c r="NUR55" s="470" t="s">
        <v>977</v>
      </c>
      <c r="NUS55" s="470" t="s">
        <v>978</v>
      </c>
      <c r="NUT55" s="470" t="s">
        <v>979</v>
      </c>
      <c r="NUU55" s="284">
        <v>15000000</v>
      </c>
      <c r="NUV55" s="276" t="s">
        <v>2836</v>
      </c>
      <c r="NUW55" s="463" t="s">
        <v>974</v>
      </c>
      <c r="NUX55" s="463" t="s">
        <v>975</v>
      </c>
      <c r="NUY55" s="470" t="s">
        <v>976</v>
      </c>
      <c r="NUZ55" s="470" t="s">
        <v>977</v>
      </c>
      <c r="NVA55" s="470" t="s">
        <v>978</v>
      </c>
      <c r="NVB55" s="470" t="s">
        <v>979</v>
      </c>
      <c r="NVC55" s="284">
        <v>15000000</v>
      </c>
      <c r="NVD55" s="276" t="s">
        <v>2836</v>
      </c>
      <c r="NVE55" s="463" t="s">
        <v>974</v>
      </c>
      <c r="NVF55" s="463" t="s">
        <v>975</v>
      </c>
      <c r="NVG55" s="470" t="s">
        <v>976</v>
      </c>
      <c r="NVH55" s="470" t="s">
        <v>977</v>
      </c>
      <c r="NVI55" s="470" t="s">
        <v>978</v>
      </c>
      <c r="NVJ55" s="470" t="s">
        <v>979</v>
      </c>
      <c r="NVK55" s="284">
        <v>15000000</v>
      </c>
      <c r="NVL55" s="276" t="s">
        <v>2836</v>
      </c>
      <c r="NVM55" s="463" t="s">
        <v>974</v>
      </c>
      <c r="NVN55" s="463" t="s">
        <v>975</v>
      </c>
      <c r="NVO55" s="470" t="s">
        <v>976</v>
      </c>
      <c r="NVP55" s="470" t="s">
        <v>977</v>
      </c>
      <c r="NVQ55" s="470" t="s">
        <v>978</v>
      </c>
      <c r="NVR55" s="470" t="s">
        <v>979</v>
      </c>
      <c r="NVS55" s="284">
        <v>15000000</v>
      </c>
      <c r="NVT55" s="276" t="s">
        <v>2836</v>
      </c>
      <c r="NVU55" s="463" t="s">
        <v>974</v>
      </c>
      <c r="NVV55" s="463" t="s">
        <v>975</v>
      </c>
      <c r="NVW55" s="470" t="s">
        <v>976</v>
      </c>
      <c r="NVX55" s="470" t="s">
        <v>977</v>
      </c>
      <c r="NVY55" s="470" t="s">
        <v>978</v>
      </c>
      <c r="NVZ55" s="470" t="s">
        <v>979</v>
      </c>
      <c r="NWA55" s="284">
        <v>15000000</v>
      </c>
      <c r="NWB55" s="276" t="s">
        <v>2836</v>
      </c>
      <c r="NWC55" s="463" t="s">
        <v>974</v>
      </c>
      <c r="NWD55" s="463" t="s">
        <v>975</v>
      </c>
      <c r="NWE55" s="470" t="s">
        <v>976</v>
      </c>
      <c r="NWF55" s="470" t="s">
        <v>977</v>
      </c>
      <c r="NWG55" s="470" t="s">
        <v>978</v>
      </c>
      <c r="NWH55" s="470" t="s">
        <v>979</v>
      </c>
      <c r="NWI55" s="284">
        <v>15000000</v>
      </c>
      <c r="NWJ55" s="276" t="s">
        <v>2836</v>
      </c>
      <c r="NWK55" s="463" t="s">
        <v>974</v>
      </c>
      <c r="NWL55" s="463" t="s">
        <v>975</v>
      </c>
      <c r="NWM55" s="470" t="s">
        <v>976</v>
      </c>
      <c r="NWN55" s="470" t="s">
        <v>977</v>
      </c>
      <c r="NWO55" s="470" t="s">
        <v>978</v>
      </c>
      <c r="NWP55" s="470" t="s">
        <v>979</v>
      </c>
      <c r="NWQ55" s="284">
        <v>15000000</v>
      </c>
      <c r="NWR55" s="276" t="s">
        <v>2836</v>
      </c>
      <c r="NWS55" s="463" t="s">
        <v>974</v>
      </c>
      <c r="NWT55" s="463" t="s">
        <v>975</v>
      </c>
      <c r="NWU55" s="470" t="s">
        <v>976</v>
      </c>
      <c r="NWV55" s="470" t="s">
        <v>977</v>
      </c>
      <c r="NWW55" s="470" t="s">
        <v>978</v>
      </c>
      <c r="NWX55" s="470" t="s">
        <v>979</v>
      </c>
      <c r="NWY55" s="284">
        <v>15000000</v>
      </c>
      <c r="NWZ55" s="276" t="s">
        <v>2836</v>
      </c>
      <c r="NXA55" s="463" t="s">
        <v>974</v>
      </c>
      <c r="NXB55" s="463" t="s">
        <v>975</v>
      </c>
      <c r="NXC55" s="470" t="s">
        <v>976</v>
      </c>
      <c r="NXD55" s="470" t="s">
        <v>977</v>
      </c>
      <c r="NXE55" s="470" t="s">
        <v>978</v>
      </c>
      <c r="NXF55" s="470" t="s">
        <v>979</v>
      </c>
      <c r="NXG55" s="284">
        <v>15000000</v>
      </c>
      <c r="NXH55" s="276" t="s">
        <v>2836</v>
      </c>
      <c r="NXI55" s="463" t="s">
        <v>974</v>
      </c>
      <c r="NXJ55" s="463" t="s">
        <v>975</v>
      </c>
      <c r="NXK55" s="470" t="s">
        <v>976</v>
      </c>
      <c r="NXL55" s="470" t="s">
        <v>977</v>
      </c>
      <c r="NXM55" s="470" t="s">
        <v>978</v>
      </c>
      <c r="NXN55" s="470" t="s">
        <v>979</v>
      </c>
      <c r="NXO55" s="284">
        <v>15000000</v>
      </c>
      <c r="NXP55" s="276" t="s">
        <v>2836</v>
      </c>
      <c r="NXQ55" s="463" t="s">
        <v>974</v>
      </c>
      <c r="NXR55" s="463" t="s">
        <v>975</v>
      </c>
      <c r="NXS55" s="470" t="s">
        <v>976</v>
      </c>
      <c r="NXT55" s="470" t="s">
        <v>977</v>
      </c>
      <c r="NXU55" s="470" t="s">
        <v>978</v>
      </c>
      <c r="NXV55" s="470" t="s">
        <v>979</v>
      </c>
      <c r="NXW55" s="284">
        <v>15000000</v>
      </c>
      <c r="NXX55" s="276" t="s">
        <v>2836</v>
      </c>
      <c r="NXY55" s="463" t="s">
        <v>974</v>
      </c>
      <c r="NXZ55" s="463" t="s">
        <v>975</v>
      </c>
      <c r="NYA55" s="470" t="s">
        <v>976</v>
      </c>
      <c r="NYB55" s="470" t="s">
        <v>977</v>
      </c>
      <c r="NYC55" s="470" t="s">
        <v>978</v>
      </c>
      <c r="NYD55" s="470" t="s">
        <v>979</v>
      </c>
      <c r="NYE55" s="284">
        <v>15000000</v>
      </c>
      <c r="NYF55" s="276" t="s">
        <v>2836</v>
      </c>
      <c r="NYG55" s="463" t="s">
        <v>974</v>
      </c>
      <c r="NYH55" s="463" t="s">
        <v>975</v>
      </c>
      <c r="NYI55" s="470" t="s">
        <v>976</v>
      </c>
      <c r="NYJ55" s="470" t="s">
        <v>977</v>
      </c>
      <c r="NYK55" s="470" t="s">
        <v>978</v>
      </c>
      <c r="NYL55" s="470" t="s">
        <v>979</v>
      </c>
      <c r="NYM55" s="284">
        <v>15000000</v>
      </c>
      <c r="NYN55" s="276" t="s">
        <v>2836</v>
      </c>
      <c r="NYO55" s="463" t="s">
        <v>974</v>
      </c>
      <c r="NYP55" s="463" t="s">
        <v>975</v>
      </c>
      <c r="NYQ55" s="470" t="s">
        <v>976</v>
      </c>
      <c r="NYR55" s="470" t="s">
        <v>977</v>
      </c>
      <c r="NYS55" s="470" t="s">
        <v>978</v>
      </c>
      <c r="NYT55" s="470" t="s">
        <v>979</v>
      </c>
      <c r="NYU55" s="284">
        <v>15000000</v>
      </c>
      <c r="NYV55" s="276" t="s">
        <v>2836</v>
      </c>
      <c r="NYW55" s="463" t="s">
        <v>974</v>
      </c>
      <c r="NYX55" s="463" t="s">
        <v>975</v>
      </c>
      <c r="NYY55" s="470" t="s">
        <v>976</v>
      </c>
      <c r="NYZ55" s="470" t="s">
        <v>977</v>
      </c>
      <c r="NZA55" s="470" t="s">
        <v>978</v>
      </c>
      <c r="NZB55" s="470" t="s">
        <v>979</v>
      </c>
      <c r="NZC55" s="284">
        <v>15000000</v>
      </c>
      <c r="NZD55" s="276" t="s">
        <v>2836</v>
      </c>
      <c r="NZE55" s="463" t="s">
        <v>974</v>
      </c>
      <c r="NZF55" s="463" t="s">
        <v>975</v>
      </c>
      <c r="NZG55" s="470" t="s">
        <v>976</v>
      </c>
      <c r="NZH55" s="470" t="s">
        <v>977</v>
      </c>
      <c r="NZI55" s="470" t="s">
        <v>978</v>
      </c>
      <c r="NZJ55" s="470" t="s">
        <v>979</v>
      </c>
      <c r="NZK55" s="284">
        <v>15000000</v>
      </c>
      <c r="NZL55" s="276" t="s">
        <v>2836</v>
      </c>
      <c r="NZM55" s="463" t="s">
        <v>974</v>
      </c>
      <c r="NZN55" s="463" t="s">
        <v>975</v>
      </c>
      <c r="NZO55" s="470" t="s">
        <v>976</v>
      </c>
      <c r="NZP55" s="470" t="s">
        <v>977</v>
      </c>
      <c r="NZQ55" s="470" t="s">
        <v>978</v>
      </c>
      <c r="NZR55" s="470" t="s">
        <v>979</v>
      </c>
      <c r="NZS55" s="284">
        <v>15000000</v>
      </c>
      <c r="NZT55" s="276" t="s">
        <v>2836</v>
      </c>
      <c r="NZU55" s="463" t="s">
        <v>974</v>
      </c>
      <c r="NZV55" s="463" t="s">
        <v>975</v>
      </c>
      <c r="NZW55" s="470" t="s">
        <v>976</v>
      </c>
      <c r="NZX55" s="470" t="s">
        <v>977</v>
      </c>
      <c r="NZY55" s="470" t="s">
        <v>978</v>
      </c>
      <c r="NZZ55" s="470" t="s">
        <v>979</v>
      </c>
      <c r="OAA55" s="284">
        <v>15000000</v>
      </c>
      <c r="OAB55" s="276" t="s">
        <v>2836</v>
      </c>
      <c r="OAC55" s="463" t="s">
        <v>974</v>
      </c>
      <c r="OAD55" s="463" t="s">
        <v>975</v>
      </c>
      <c r="OAE55" s="470" t="s">
        <v>976</v>
      </c>
      <c r="OAF55" s="470" t="s">
        <v>977</v>
      </c>
      <c r="OAG55" s="470" t="s">
        <v>978</v>
      </c>
      <c r="OAH55" s="470" t="s">
        <v>979</v>
      </c>
      <c r="OAI55" s="284">
        <v>15000000</v>
      </c>
      <c r="OAJ55" s="276" t="s">
        <v>2836</v>
      </c>
      <c r="OAK55" s="463" t="s">
        <v>974</v>
      </c>
      <c r="OAL55" s="463" t="s">
        <v>975</v>
      </c>
      <c r="OAM55" s="470" t="s">
        <v>976</v>
      </c>
      <c r="OAN55" s="470" t="s">
        <v>977</v>
      </c>
      <c r="OAO55" s="470" t="s">
        <v>978</v>
      </c>
      <c r="OAP55" s="470" t="s">
        <v>979</v>
      </c>
      <c r="OAQ55" s="284">
        <v>15000000</v>
      </c>
      <c r="OAR55" s="276" t="s">
        <v>2836</v>
      </c>
      <c r="OAS55" s="463" t="s">
        <v>974</v>
      </c>
      <c r="OAT55" s="463" t="s">
        <v>975</v>
      </c>
      <c r="OAU55" s="470" t="s">
        <v>976</v>
      </c>
      <c r="OAV55" s="470" t="s">
        <v>977</v>
      </c>
      <c r="OAW55" s="470" t="s">
        <v>978</v>
      </c>
      <c r="OAX55" s="470" t="s">
        <v>979</v>
      </c>
      <c r="OAY55" s="284">
        <v>15000000</v>
      </c>
      <c r="OAZ55" s="276" t="s">
        <v>2836</v>
      </c>
      <c r="OBA55" s="463" t="s">
        <v>974</v>
      </c>
      <c r="OBB55" s="463" t="s">
        <v>975</v>
      </c>
      <c r="OBC55" s="470" t="s">
        <v>976</v>
      </c>
      <c r="OBD55" s="470" t="s">
        <v>977</v>
      </c>
      <c r="OBE55" s="470" t="s">
        <v>978</v>
      </c>
      <c r="OBF55" s="470" t="s">
        <v>979</v>
      </c>
      <c r="OBG55" s="284">
        <v>15000000</v>
      </c>
      <c r="OBH55" s="276" t="s">
        <v>2836</v>
      </c>
      <c r="OBI55" s="463" t="s">
        <v>974</v>
      </c>
      <c r="OBJ55" s="463" t="s">
        <v>975</v>
      </c>
      <c r="OBK55" s="470" t="s">
        <v>976</v>
      </c>
      <c r="OBL55" s="470" t="s">
        <v>977</v>
      </c>
      <c r="OBM55" s="470" t="s">
        <v>978</v>
      </c>
      <c r="OBN55" s="470" t="s">
        <v>979</v>
      </c>
      <c r="OBO55" s="284">
        <v>15000000</v>
      </c>
      <c r="OBP55" s="276" t="s">
        <v>2836</v>
      </c>
      <c r="OBQ55" s="463" t="s">
        <v>974</v>
      </c>
      <c r="OBR55" s="463" t="s">
        <v>975</v>
      </c>
      <c r="OBS55" s="470" t="s">
        <v>976</v>
      </c>
      <c r="OBT55" s="470" t="s">
        <v>977</v>
      </c>
      <c r="OBU55" s="470" t="s">
        <v>978</v>
      </c>
      <c r="OBV55" s="470" t="s">
        <v>979</v>
      </c>
      <c r="OBW55" s="284">
        <v>15000000</v>
      </c>
      <c r="OBX55" s="276" t="s">
        <v>2836</v>
      </c>
      <c r="OBY55" s="463" t="s">
        <v>974</v>
      </c>
      <c r="OBZ55" s="463" t="s">
        <v>975</v>
      </c>
      <c r="OCA55" s="470" t="s">
        <v>976</v>
      </c>
      <c r="OCB55" s="470" t="s">
        <v>977</v>
      </c>
      <c r="OCC55" s="470" t="s">
        <v>978</v>
      </c>
      <c r="OCD55" s="470" t="s">
        <v>979</v>
      </c>
      <c r="OCE55" s="284">
        <v>15000000</v>
      </c>
      <c r="OCF55" s="276" t="s">
        <v>2836</v>
      </c>
      <c r="OCG55" s="463" t="s">
        <v>974</v>
      </c>
      <c r="OCH55" s="463" t="s">
        <v>975</v>
      </c>
      <c r="OCI55" s="470" t="s">
        <v>976</v>
      </c>
      <c r="OCJ55" s="470" t="s">
        <v>977</v>
      </c>
      <c r="OCK55" s="470" t="s">
        <v>978</v>
      </c>
      <c r="OCL55" s="470" t="s">
        <v>979</v>
      </c>
      <c r="OCM55" s="284">
        <v>15000000</v>
      </c>
      <c r="OCN55" s="276" t="s">
        <v>2836</v>
      </c>
      <c r="OCO55" s="463" t="s">
        <v>974</v>
      </c>
      <c r="OCP55" s="463" t="s">
        <v>975</v>
      </c>
      <c r="OCQ55" s="470" t="s">
        <v>976</v>
      </c>
      <c r="OCR55" s="470" t="s">
        <v>977</v>
      </c>
      <c r="OCS55" s="470" t="s">
        <v>978</v>
      </c>
      <c r="OCT55" s="470" t="s">
        <v>979</v>
      </c>
      <c r="OCU55" s="284">
        <v>15000000</v>
      </c>
      <c r="OCV55" s="276" t="s">
        <v>2836</v>
      </c>
      <c r="OCW55" s="463" t="s">
        <v>974</v>
      </c>
      <c r="OCX55" s="463" t="s">
        <v>975</v>
      </c>
      <c r="OCY55" s="470" t="s">
        <v>976</v>
      </c>
      <c r="OCZ55" s="470" t="s">
        <v>977</v>
      </c>
      <c r="ODA55" s="470" t="s">
        <v>978</v>
      </c>
      <c r="ODB55" s="470" t="s">
        <v>979</v>
      </c>
      <c r="ODC55" s="284">
        <v>15000000</v>
      </c>
      <c r="ODD55" s="276" t="s">
        <v>2836</v>
      </c>
      <c r="ODE55" s="463" t="s">
        <v>974</v>
      </c>
      <c r="ODF55" s="463" t="s">
        <v>975</v>
      </c>
      <c r="ODG55" s="470" t="s">
        <v>976</v>
      </c>
      <c r="ODH55" s="470" t="s">
        <v>977</v>
      </c>
      <c r="ODI55" s="470" t="s">
        <v>978</v>
      </c>
      <c r="ODJ55" s="470" t="s">
        <v>979</v>
      </c>
      <c r="ODK55" s="284">
        <v>15000000</v>
      </c>
      <c r="ODL55" s="276" t="s">
        <v>2836</v>
      </c>
      <c r="ODM55" s="463" t="s">
        <v>974</v>
      </c>
      <c r="ODN55" s="463" t="s">
        <v>975</v>
      </c>
      <c r="ODO55" s="470" t="s">
        <v>976</v>
      </c>
      <c r="ODP55" s="470" t="s">
        <v>977</v>
      </c>
      <c r="ODQ55" s="470" t="s">
        <v>978</v>
      </c>
      <c r="ODR55" s="470" t="s">
        <v>979</v>
      </c>
      <c r="ODS55" s="284">
        <v>15000000</v>
      </c>
      <c r="ODT55" s="276" t="s">
        <v>2836</v>
      </c>
      <c r="ODU55" s="463" t="s">
        <v>974</v>
      </c>
      <c r="ODV55" s="463" t="s">
        <v>975</v>
      </c>
      <c r="ODW55" s="470" t="s">
        <v>976</v>
      </c>
      <c r="ODX55" s="470" t="s">
        <v>977</v>
      </c>
      <c r="ODY55" s="470" t="s">
        <v>978</v>
      </c>
      <c r="ODZ55" s="470" t="s">
        <v>979</v>
      </c>
      <c r="OEA55" s="284">
        <v>15000000</v>
      </c>
      <c r="OEB55" s="276" t="s">
        <v>2836</v>
      </c>
      <c r="OEC55" s="463" t="s">
        <v>974</v>
      </c>
      <c r="OED55" s="463" t="s">
        <v>975</v>
      </c>
      <c r="OEE55" s="470" t="s">
        <v>976</v>
      </c>
      <c r="OEF55" s="470" t="s">
        <v>977</v>
      </c>
      <c r="OEG55" s="470" t="s">
        <v>978</v>
      </c>
      <c r="OEH55" s="470" t="s">
        <v>979</v>
      </c>
      <c r="OEI55" s="284">
        <v>15000000</v>
      </c>
      <c r="OEJ55" s="276" t="s">
        <v>2836</v>
      </c>
      <c r="OEK55" s="463" t="s">
        <v>974</v>
      </c>
      <c r="OEL55" s="463" t="s">
        <v>975</v>
      </c>
      <c r="OEM55" s="470" t="s">
        <v>976</v>
      </c>
      <c r="OEN55" s="470" t="s">
        <v>977</v>
      </c>
      <c r="OEO55" s="470" t="s">
        <v>978</v>
      </c>
      <c r="OEP55" s="470" t="s">
        <v>979</v>
      </c>
      <c r="OEQ55" s="284">
        <v>15000000</v>
      </c>
      <c r="OER55" s="276" t="s">
        <v>2836</v>
      </c>
      <c r="OES55" s="463" t="s">
        <v>974</v>
      </c>
      <c r="OET55" s="463" t="s">
        <v>975</v>
      </c>
      <c r="OEU55" s="470" t="s">
        <v>976</v>
      </c>
      <c r="OEV55" s="470" t="s">
        <v>977</v>
      </c>
      <c r="OEW55" s="470" t="s">
        <v>978</v>
      </c>
      <c r="OEX55" s="470" t="s">
        <v>979</v>
      </c>
      <c r="OEY55" s="284">
        <v>15000000</v>
      </c>
      <c r="OEZ55" s="276" t="s">
        <v>2836</v>
      </c>
      <c r="OFA55" s="463" t="s">
        <v>974</v>
      </c>
      <c r="OFB55" s="463" t="s">
        <v>975</v>
      </c>
      <c r="OFC55" s="470" t="s">
        <v>976</v>
      </c>
      <c r="OFD55" s="470" t="s">
        <v>977</v>
      </c>
      <c r="OFE55" s="470" t="s">
        <v>978</v>
      </c>
      <c r="OFF55" s="470" t="s">
        <v>979</v>
      </c>
      <c r="OFG55" s="284">
        <v>15000000</v>
      </c>
      <c r="OFH55" s="276" t="s">
        <v>2836</v>
      </c>
      <c r="OFI55" s="463" t="s">
        <v>974</v>
      </c>
      <c r="OFJ55" s="463" t="s">
        <v>975</v>
      </c>
      <c r="OFK55" s="470" t="s">
        <v>976</v>
      </c>
      <c r="OFL55" s="470" t="s">
        <v>977</v>
      </c>
      <c r="OFM55" s="470" t="s">
        <v>978</v>
      </c>
      <c r="OFN55" s="470" t="s">
        <v>979</v>
      </c>
      <c r="OFO55" s="284">
        <v>15000000</v>
      </c>
      <c r="OFP55" s="276" t="s">
        <v>2836</v>
      </c>
      <c r="OFQ55" s="463" t="s">
        <v>974</v>
      </c>
      <c r="OFR55" s="463" t="s">
        <v>975</v>
      </c>
      <c r="OFS55" s="470" t="s">
        <v>976</v>
      </c>
      <c r="OFT55" s="470" t="s">
        <v>977</v>
      </c>
      <c r="OFU55" s="470" t="s">
        <v>978</v>
      </c>
      <c r="OFV55" s="470" t="s">
        <v>979</v>
      </c>
      <c r="OFW55" s="284">
        <v>15000000</v>
      </c>
      <c r="OFX55" s="276" t="s">
        <v>2836</v>
      </c>
      <c r="OFY55" s="463" t="s">
        <v>974</v>
      </c>
      <c r="OFZ55" s="463" t="s">
        <v>975</v>
      </c>
      <c r="OGA55" s="470" t="s">
        <v>976</v>
      </c>
      <c r="OGB55" s="470" t="s">
        <v>977</v>
      </c>
      <c r="OGC55" s="470" t="s">
        <v>978</v>
      </c>
      <c r="OGD55" s="470" t="s">
        <v>979</v>
      </c>
      <c r="OGE55" s="284">
        <v>15000000</v>
      </c>
      <c r="OGF55" s="276" t="s">
        <v>2836</v>
      </c>
      <c r="OGG55" s="463" t="s">
        <v>974</v>
      </c>
      <c r="OGH55" s="463" t="s">
        <v>975</v>
      </c>
      <c r="OGI55" s="470" t="s">
        <v>976</v>
      </c>
      <c r="OGJ55" s="470" t="s">
        <v>977</v>
      </c>
      <c r="OGK55" s="470" t="s">
        <v>978</v>
      </c>
      <c r="OGL55" s="470" t="s">
        <v>979</v>
      </c>
      <c r="OGM55" s="284">
        <v>15000000</v>
      </c>
      <c r="OGN55" s="276" t="s">
        <v>2836</v>
      </c>
      <c r="OGO55" s="463" t="s">
        <v>974</v>
      </c>
      <c r="OGP55" s="463" t="s">
        <v>975</v>
      </c>
      <c r="OGQ55" s="470" t="s">
        <v>976</v>
      </c>
      <c r="OGR55" s="470" t="s">
        <v>977</v>
      </c>
      <c r="OGS55" s="470" t="s">
        <v>978</v>
      </c>
      <c r="OGT55" s="470" t="s">
        <v>979</v>
      </c>
      <c r="OGU55" s="284">
        <v>15000000</v>
      </c>
      <c r="OGV55" s="276" t="s">
        <v>2836</v>
      </c>
      <c r="OGW55" s="463" t="s">
        <v>974</v>
      </c>
      <c r="OGX55" s="463" t="s">
        <v>975</v>
      </c>
      <c r="OGY55" s="470" t="s">
        <v>976</v>
      </c>
      <c r="OGZ55" s="470" t="s">
        <v>977</v>
      </c>
      <c r="OHA55" s="470" t="s">
        <v>978</v>
      </c>
      <c r="OHB55" s="470" t="s">
        <v>979</v>
      </c>
      <c r="OHC55" s="284">
        <v>15000000</v>
      </c>
      <c r="OHD55" s="276" t="s">
        <v>2836</v>
      </c>
      <c r="OHE55" s="463" t="s">
        <v>974</v>
      </c>
      <c r="OHF55" s="463" t="s">
        <v>975</v>
      </c>
      <c r="OHG55" s="470" t="s">
        <v>976</v>
      </c>
      <c r="OHH55" s="470" t="s">
        <v>977</v>
      </c>
      <c r="OHI55" s="470" t="s">
        <v>978</v>
      </c>
      <c r="OHJ55" s="470" t="s">
        <v>979</v>
      </c>
      <c r="OHK55" s="284">
        <v>15000000</v>
      </c>
      <c r="OHL55" s="276" t="s">
        <v>2836</v>
      </c>
      <c r="OHM55" s="463" t="s">
        <v>974</v>
      </c>
      <c r="OHN55" s="463" t="s">
        <v>975</v>
      </c>
      <c r="OHO55" s="470" t="s">
        <v>976</v>
      </c>
      <c r="OHP55" s="470" t="s">
        <v>977</v>
      </c>
      <c r="OHQ55" s="470" t="s">
        <v>978</v>
      </c>
      <c r="OHR55" s="470" t="s">
        <v>979</v>
      </c>
      <c r="OHS55" s="284">
        <v>15000000</v>
      </c>
      <c r="OHT55" s="276" t="s">
        <v>2836</v>
      </c>
      <c r="OHU55" s="463" t="s">
        <v>974</v>
      </c>
      <c r="OHV55" s="463" t="s">
        <v>975</v>
      </c>
      <c r="OHW55" s="470" t="s">
        <v>976</v>
      </c>
      <c r="OHX55" s="470" t="s">
        <v>977</v>
      </c>
      <c r="OHY55" s="470" t="s">
        <v>978</v>
      </c>
      <c r="OHZ55" s="470" t="s">
        <v>979</v>
      </c>
      <c r="OIA55" s="284">
        <v>15000000</v>
      </c>
      <c r="OIB55" s="276" t="s">
        <v>2836</v>
      </c>
      <c r="OIC55" s="463" t="s">
        <v>974</v>
      </c>
      <c r="OID55" s="463" t="s">
        <v>975</v>
      </c>
      <c r="OIE55" s="470" t="s">
        <v>976</v>
      </c>
      <c r="OIF55" s="470" t="s">
        <v>977</v>
      </c>
      <c r="OIG55" s="470" t="s">
        <v>978</v>
      </c>
      <c r="OIH55" s="470" t="s">
        <v>979</v>
      </c>
      <c r="OII55" s="284">
        <v>15000000</v>
      </c>
      <c r="OIJ55" s="276" t="s">
        <v>2836</v>
      </c>
      <c r="OIK55" s="463" t="s">
        <v>974</v>
      </c>
      <c r="OIL55" s="463" t="s">
        <v>975</v>
      </c>
      <c r="OIM55" s="470" t="s">
        <v>976</v>
      </c>
      <c r="OIN55" s="470" t="s">
        <v>977</v>
      </c>
      <c r="OIO55" s="470" t="s">
        <v>978</v>
      </c>
      <c r="OIP55" s="470" t="s">
        <v>979</v>
      </c>
      <c r="OIQ55" s="284">
        <v>15000000</v>
      </c>
      <c r="OIR55" s="276" t="s">
        <v>2836</v>
      </c>
      <c r="OIS55" s="463" t="s">
        <v>974</v>
      </c>
      <c r="OIT55" s="463" t="s">
        <v>975</v>
      </c>
      <c r="OIU55" s="470" t="s">
        <v>976</v>
      </c>
      <c r="OIV55" s="470" t="s">
        <v>977</v>
      </c>
      <c r="OIW55" s="470" t="s">
        <v>978</v>
      </c>
      <c r="OIX55" s="470" t="s">
        <v>979</v>
      </c>
      <c r="OIY55" s="284">
        <v>15000000</v>
      </c>
      <c r="OIZ55" s="276" t="s">
        <v>2836</v>
      </c>
      <c r="OJA55" s="463" t="s">
        <v>974</v>
      </c>
      <c r="OJB55" s="463" t="s">
        <v>975</v>
      </c>
      <c r="OJC55" s="470" t="s">
        <v>976</v>
      </c>
      <c r="OJD55" s="470" t="s">
        <v>977</v>
      </c>
      <c r="OJE55" s="470" t="s">
        <v>978</v>
      </c>
      <c r="OJF55" s="470" t="s">
        <v>979</v>
      </c>
      <c r="OJG55" s="284">
        <v>15000000</v>
      </c>
      <c r="OJH55" s="276" t="s">
        <v>2836</v>
      </c>
      <c r="OJI55" s="463" t="s">
        <v>974</v>
      </c>
      <c r="OJJ55" s="463" t="s">
        <v>975</v>
      </c>
      <c r="OJK55" s="470" t="s">
        <v>976</v>
      </c>
      <c r="OJL55" s="470" t="s">
        <v>977</v>
      </c>
      <c r="OJM55" s="470" t="s">
        <v>978</v>
      </c>
      <c r="OJN55" s="470" t="s">
        <v>979</v>
      </c>
      <c r="OJO55" s="284">
        <v>15000000</v>
      </c>
      <c r="OJP55" s="276" t="s">
        <v>2836</v>
      </c>
      <c r="OJQ55" s="463" t="s">
        <v>974</v>
      </c>
      <c r="OJR55" s="463" t="s">
        <v>975</v>
      </c>
      <c r="OJS55" s="470" t="s">
        <v>976</v>
      </c>
      <c r="OJT55" s="470" t="s">
        <v>977</v>
      </c>
      <c r="OJU55" s="470" t="s">
        <v>978</v>
      </c>
      <c r="OJV55" s="470" t="s">
        <v>979</v>
      </c>
      <c r="OJW55" s="284">
        <v>15000000</v>
      </c>
      <c r="OJX55" s="276" t="s">
        <v>2836</v>
      </c>
      <c r="OJY55" s="463" t="s">
        <v>974</v>
      </c>
      <c r="OJZ55" s="463" t="s">
        <v>975</v>
      </c>
      <c r="OKA55" s="470" t="s">
        <v>976</v>
      </c>
      <c r="OKB55" s="470" t="s">
        <v>977</v>
      </c>
      <c r="OKC55" s="470" t="s">
        <v>978</v>
      </c>
      <c r="OKD55" s="470" t="s">
        <v>979</v>
      </c>
      <c r="OKE55" s="284">
        <v>15000000</v>
      </c>
      <c r="OKF55" s="276" t="s">
        <v>2836</v>
      </c>
      <c r="OKG55" s="463" t="s">
        <v>974</v>
      </c>
      <c r="OKH55" s="463" t="s">
        <v>975</v>
      </c>
      <c r="OKI55" s="470" t="s">
        <v>976</v>
      </c>
      <c r="OKJ55" s="470" t="s">
        <v>977</v>
      </c>
      <c r="OKK55" s="470" t="s">
        <v>978</v>
      </c>
      <c r="OKL55" s="470" t="s">
        <v>979</v>
      </c>
      <c r="OKM55" s="284">
        <v>15000000</v>
      </c>
      <c r="OKN55" s="276" t="s">
        <v>2836</v>
      </c>
      <c r="OKO55" s="463" t="s">
        <v>974</v>
      </c>
      <c r="OKP55" s="463" t="s">
        <v>975</v>
      </c>
      <c r="OKQ55" s="470" t="s">
        <v>976</v>
      </c>
      <c r="OKR55" s="470" t="s">
        <v>977</v>
      </c>
      <c r="OKS55" s="470" t="s">
        <v>978</v>
      </c>
      <c r="OKT55" s="470" t="s">
        <v>979</v>
      </c>
      <c r="OKU55" s="284">
        <v>15000000</v>
      </c>
      <c r="OKV55" s="276" t="s">
        <v>2836</v>
      </c>
      <c r="OKW55" s="463" t="s">
        <v>974</v>
      </c>
      <c r="OKX55" s="463" t="s">
        <v>975</v>
      </c>
      <c r="OKY55" s="470" t="s">
        <v>976</v>
      </c>
      <c r="OKZ55" s="470" t="s">
        <v>977</v>
      </c>
      <c r="OLA55" s="470" t="s">
        <v>978</v>
      </c>
      <c r="OLB55" s="470" t="s">
        <v>979</v>
      </c>
      <c r="OLC55" s="284">
        <v>15000000</v>
      </c>
      <c r="OLD55" s="276" t="s">
        <v>2836</v>
      </c>
      <c r="OLE55" s="463" t="s">
        <v>974</v>
      </c>
      <c r="OLF55" s="463" t="s">
        <v>975</v>
      </c>
      <c r="OLG55" s="470" t="s">
        <v>976</v>
      </c>
      <c r="OLH55" s="470" t="s">
        <v>977</v>
      </c>
      <c r="OLI55" s="470" t="s">
        <v>978</v>
      </c>
      <c r="OLJ55" s="470" t="s">
        <v>979</v>
      </c>
      <c r="OLK55" s="284">
        <v>15000000</v>
      </c>
      <c r="OLL55" s="276" t="s">
        <v>2836</v>
      </c>
      <c r="OLM55" s="463" t="s">
        <v>974</v>
      </c>
      <c r="OLN55" s="463" t="s">
        <v>975</v>
      </c>
      <c r="OLO55" s="470" t="s">
        <v>976</v>
      </c>
      <c r="OLP55" s="470" t="s">
        <v>977</v>
      </c>
      <c r="OLQ55" s="470" t="s">
        <v>978</v>
      </c>
      <c r="OLR55" s="470" t="s">
        <v>979</v>
      </c>
      <c r="OLS55" s="284">
        <v>15000000</v>
      </c>
      <c r="OLT55" s="276" t="s">
        <v>2836</v>
      </c>
      <c r="OLU55" s="463" t="s">
        <v>974</v>
      </c>
      <c r="OLV55" s="463" t="s">
        <v>975</v>
      </c>
      <c r="OLW55" s="470" t="s">
        <v>976</v>
      </c>
      <c r="OLX55" s="470" t="s">
        <v>977</v>
      </c>
      <c r="OLY55" s="470" t="s">
        <v>978</v>
      </c>
      <c r="OLZ55" s="470" t="s">
        <v>979</v>
      </c>
      <c r="OMA55" s="284">
        <v>15000000</v>
      </c>
      <c r="OMB55" s="276" t="s">
        <v>2836</v>
      </c>
      <c r="OMC55" s="463" t="s">
        <v>974</v>
      </c>
      <c r="OMD55" s="463" t="s">
        <v>975</v>
      </c>
      <c r="OME55" s="470" t="s">
        <v>976</v>
      </c>
      <c r="OMF55" s="470" t="s">
        <v>977</v>
      </c>
      <c r="OMG55" s="470" t="s">
        <v>978</v>
      </c>
      <c r="OMH55" s="470" t="s">
        <v>979</v>
      </c>
      <c r="OMI55" s="284">
        <v>15000000</v>
      </c>
      <c r="OMJ55" s="276" t="s">
        <v>2836</v>
      </c>
      <c r="OMK55" s="463" t="s">
        <v>974</v>
      </c>
      <c r="OML55" s="463" t="s">
        <v>975</v>
      </c>
      <c r="OMM55" s="470" t="s">
        <v>976</v>
      </c>
      <c r="OMN55" s="470" t="s">
        <v>977</v>
      </c>
      <c r="OMO55" s="470" t="s">
        <v>978</v>
      </c>
      <c r="OMP55" s="470" t="s">
        <v>979</v>
      </c>
      <c r="OMQ55" s="284">
        <v>15000000</v>
      </c>
      <c r="OMR55" s="276" t="s">
        <v>2836</v>
      </c>
      <c r="OMS55" s="463" t="s">
        <v>974</v>
      </c>
      <c r="OMT55" s="463" t="s">
        <v>975</v>
      </c>
      <c r="OMU55" s="470" t="s">
        <v>976</v>
      </c>
      <c r="OMV55" s="470" t="s">
        <v>977</v>
      </c>
      <c r="OMW55" s="470" t="s">
        <v>978</v>
      </c>
      <c r="OMX55" s="470" t="s">
        <v>979</v>
      </c>
      <c r="OMY55" s="284">
        <v>15000000</v>
      </c>
      <c r="OMZ55" s="276" t="s">
        <v>2836</v>
      </c>
      <c r="ONA55" s="463" t="s">
        <v>974</v>
      </c>
      <c r="ONB55" s="463" t="s">
        <v>975</v>
      </c>
      <c r="ONC55" s="470" t="s">
        <v>976</v>
      </c>
      <c r="OND55" s="470" t="s">
        <v>977</v>
      </c>
      <c r="ONE55" s="470" t="s">
        <v>978</v>
      </c>
      <c r="ONF55" s="470" t="s">
        <v>979</v>
      </c>
      <c r="ONG55" s="284">
        <v>15000000</v>
      </c>
      <c r="ONH55" s="276" t="s">
        <v>2836</v>
      </c>
      <c r="ONI55" s="463" t="s">
        <v>974</v>
      </c>
      <c r="ONJ55" s="463" t="s">
        <v>975</v>
      </c>
      <c r="ONK55" s="470" t="s">
        <v>976</v>
      </c>
      <c r="ONL55" s="470" t="s">
        <v>977</v>
      </c>
      <c r="ONM55" s="470" t="s">
        <v>978</v>
      </c>
      <c r="ONN55" s="470" t="s">
        <v>979</v>
      </c>
      <c r="ONO55" s="284">
        <v>15000000</v>
      </c>
      <c r="ONP55" s="276" t="s">
        <v>2836</v>
      </c>
      <c r="ONQ55" s="463" t="s">
        <v>974</v>
      </c>
      <c r="ONR55" s="463" t="s">
        <v>975</v>
      </c>
      <c r="ONS55" s="470" t="s">
        <v>976</v>
      </c>
      <c r="ONT55" s="470" t="s">
        <v>977</v>
      </c>
      <c r="ONU55" s="470" t="s">
        <v>978</v>
      </c>
      <c r="ONV55" s="470" t="s">
        <v>979</v>
      </c>
      <c r="ONW55" s="284">
        <v>15000000</v>
      </c>
      <c r="ONX55" s="276" t="s">
        <v>2836</v>
      </c>
      <c r="ONY55" s="463" t="s">
        <v>974</v>
      </c>
      <c r="ONZ55" s="463" t="s">
        <v>975</v>
      </c>
      <c r="OOA55" s="470" t="s">
        <v>976</v>
      </c>
      <c r="OOB55" s="470" t="s">
        <v>977</v>
      </c>
      <c r="OOC55" s="470" t="s">
        <v>978</v>
      </c>
      <c r="OOD55" s="470" t="s">
        <v>979</v>
      </c>
      <c r="OOE55" s="284">
        <v>15000000</v>
      </c>
      <c r="OOF55" s="276" t="s">
        <v>2836</v>
      </c>
      <c r="OOG55" s="463" t="s">
        <v>974</v>
      </c>
      <c r="OOH55" s="463" t="s">
        <v>975</v>
      </c>
      <c r="OOI55" s="470" t="s">
        <v>976</v>
      </c>
      <c r="OOJ55" s="470" t="s">
        <v>977</v>
      </c>
      <c r="OOK55" s="470" t="s">
        <v>978</v>
      </c>
      <c r="OOL55" s="470" t="s">
        <v>979</v>
      </c>
      <c r="OOM55" s="284">
        <v>15000000</v>
      </c>
      <c r="OON55" s="276" t="s">
        <v>2836</v>
      </c>
      <c r="OOO55" s="463" t="s">
        <v>974</v>
      </c>
      <c r="OOP55" s="463" t="s">
        <v>975</v>
      </c>
      <c r="OOQ55" s="470" t="s">
        <v>976</v>
      </c>
      <c r="OOR55" s="470" t="s">
        <v>977</v>
      </c>
      <c r="OOS55" s="470" t="s">
        <v>978</v>
      </c>
      <c r="OOT55" s="470" t="s">
        <v>979</v>
      </c>
      <c r="OOU55" s="284">
        <v>15000000</v>
      </c>
      <c r="OOV55" s="276" t="s">
        <v>2836</v>
      </c>
      <c r="OOW55" s="463" t="s">
        <v>974</v>
      </c>
      <c r="OOX55" s="463" t="s">
        <v>975</v>
      </c>
      <c r="OOY55" s="470" t="s">
        <v>976</v>
      </c>
      <c r="OOZ55" s="470" t="s">
        <v>977</v>
      </c>
      <c r="OPA55" s="470" t="s">
        <v>978</v>
      </c>
      <c r="OPB55" s="470" t="s">
        <v>979</v>
      </c>
      <c r="OPC55" s="284">
        <v>15000000</v>
      </c>
      <c r="OPD55" s="276" t="s">
        <v>2836</v>
      </c>
      <c r="OPE55" s="463" t="s">
        <v>974</v>
      </c>
      <c r="OPF55" s="463" t="s">
        <v>975</v>
      </c>
      <c r="OPG55" s="470" t="s">
        <v>976</v>
      </c>
      <c r="OPH55" s="470" t="s">
        <v>977</v>
      </c>
      <c r="OPI55" s="470" t="s">
        <v>978</v>
      </c>
      <c r="OPJ55" s="470" t="s">
        <v>979</v>
      </c>
      <c r="OPK55" s="284">
        <v>15000000</v>
      </c>
      <c r="OPL55" s="276" t="s">
        <v>2836</v>
      </c>
      <c r="OPM55" s="463" t="s">
        <v>974</v>
      </c>
      <c r="OPN55" s="463" t="s">
        <v>975</v>
      </c>
      <c r="OPO55" s="470" t="s">
        <v>976</v>
      </c>
      <c r="OPP55" s="470" t="s">
        <v>977</v>
      </c>
      <c r="OPQ55" s="470" t="s">
        <v>978</v>
      </c>
      <c r="OPR55" s="470" t="s">
        <v>979</v>
      </c>
      <c r="OPS55" s="284">
        <v>15000000</v>
      </c>
      <c r="OPT55" s="276" t="s">
        <v>2836</v>
      </c>
      <c r="OPU55" s="463" t="s">
        <v>974</v>
      </c>
      <c r="OPV55" s="463" t="s">
        <v>975</v>
      </c>
      <c r="OPW55" s="470" t="s">
        <v>976</v>
      </c>
      <c r="OPX55" s="470" t="s">
        <v>977</v>
      </c>
      <c r="OPY55" s="470" t="s">
        <v>978</v>
      </c>
      <c r="OPZ55" s="470" t="s">
        <v>979</v>
      </c>
      <c r="OQA55" s="284">
        <v>15000000</v>
      </c>
      <c r="OQB55" s="276" t="s">
        <v>2836</v>
      </c>
      <c r="OQC55" s="463" t="s">
        <v>974</v>
      </c>
      <c r="OQD55" s="463" t="s">
        <v>975</v>
      </c>
      <c r="OQE55" s="470" t="s">
        <v>976</v>
      </c>
      <c r="OQF55" s="470" t="s">
        <v>977</v>
      </c>
      <c r="OQG55" s="470" t="s">
        <v>978</v>
      </c>
      <c r="OQH55" s="470" t="s">
        <v>979</v>
      </c>
      <c r="OQI55" s="284">
        <v>15000000</v>
      </c>
      <c r="OQJ55" s="276" t="s">
        <v>2836</v>
      </c>
      <c r="OQK55" s="463" t="s">
        <v>974</v>
      </c>
      <c r="OQL55" s="463" t="s">
        <v>975</v>
      </c>
      <c r="OQM55" s="470" t="s">
        <v>976</v>
      </c>
      <c r="OQN55" s="470" t="s">
        <v>977</v>
      </c>
      <c r="OQO55" s="470" t="s">
        <v>978</v>
      </c>
      <c r="OQP55" s="470" t="s">
        <v>979</v>
      </c>
      <c r="OQQ55" s="284">
        <v>15000000</v>
      </c>
      <c r="OQR55" s="276" t="s">
        <v>2836</v>
      </c>
      <c r="OQS55" s="463" t="s">
        <v>974</v>
      </c>
      <c r="OQT55" s="463" t="s">
        <v>975</v>
      </c>
      <c r="OQU55" s="470" t="s">
        <v>976</v>
      </c>
      <c r="OQV55" s="470" t="s">
        <v>977</v>
      </c>
      <c r="OQW55" s="470" t="s">
        <v>978</v>
      </c>
      <c r="OQX55" s="470" t="s">
        <v>979</v>
      </c>
      <c r="OQY55" s="284">
        <v>15000000</v>
      </c>
      <c r="OQZ55" s="276" t="s">
        <v>2836</v>
      </c>
      <c r="ORA55" s="463" t="s">
        <v>974</v>
      </c>
      <c r="ORB55" s="463" t="s">
        <v>975</v>
      </c>
      <c r="ORC55" s="470" t="s">
        <v>976</v>
      </c>
      <c r="ORD55" s="470" t="s">
        <v>977</v>
      </c>
      <c r="ORE55" s="470" t="s">
        <v>978</v>
      </c>
      <c r="ORF55" s="470" t="s">
        <v>979</v>
      </c>
      <c r="ORG55" s="284">
        <v>15000000</v>
      </c>
      <c r="ORH55" s="276" t="s">
        <v>2836</v>
      </c>
      <c r="ORI55" s="463" t="s">
        <v>974</v>
      </c>
      <c r="ORJ55" s="463" t="s">
        <v>975</v>
      </c>
      <c r="ORK55" s="470" t="s">
        <v>976</v>
      </c>
      <c r="ORL55" s="470" t="s">
        <v>977</v>
      </c>
      <c r="ORM55" s="470" t="s">
        <v>978</v>
      </c>
      <c r="ORN55" s="470" t="s">
        <v>979</v>
      </c>
      <c r="ORO55" s="284">
        <v>15000000</v>
      </c>
      <c r="ORP55" s="276" t="s">
        <v>2836</v>
      </c>
      <c r="ORQ55" s="463" t="s">
        <v>974</v>
      </c>
      <c r="ORR55" s="463" t="s">
        <v>975</v>
      </c>
      <c r="ORS55" s="470" t="s">
        <v>976</v>
      </c>
      <c r="ORT55" s="470" t="s">
        <v>977</v>
      </c>
      <c r="ORU55" s="470" t="s">
        <v>978</v>
      </c>
      <c r="ORV55" s="470" t="s">
        <v>979</v>
      </c>
      <c r="ORW55" s="284">
        <v>15000000</v>
      </c>
      <c r="ORX55" s="276" t="s">
        <v>2836</v>
      </c>
      <c r="ORY55" s="463" t="s">
        <v>974</v>
      </c>
      <c r="ORZ55" s="463" t="s">
        <v>975</v>
      </c>
      <c r="OSA55" s="470" t="s">
        <v>976</v>
      </c>
      <c r="OSB55" s="470" t="s">
        <v>977</v>
      </c>
      <c r="OSC55" s="470" t="s">
        <v>978</v>
      </c>
      <c r="OSD55" s="470" t="s">
        <v>979</v>
      </c>
      <c r="OSE55" s="284">
        <v>15000000</v>
      </c>
      <c r="OSF55" s="276" t="s">
        <v>2836</v>
      </c>
      <c r="OSG55" s="463" t="s">
        <v>974</v>
      </c>
      <c r="OSH55" s="463" t="s">
        <v>975</v>
      </c>
      <c r="OSI55" s="470" t="s">
        <v>976</v>
      </c>
      <c r="OSJ55" s="470" t="s">
        <v>977</v>
      </c>
      <c r="OSK55" s="470" t="s">
        <v>978</v>
      </c>
      <c r="OSL55" s="470" t="s">
        <v>979</v>
      </c>
      <c r="OSM55" s="284">
        <v>15000000</v>
      </c>
      <c r="OSN55" s="276" t="s">
        <v>2836</v>
      </c>
      <c r="OSO55" s="463" t="s">
        <v>974</v>
      </c>
      <c r="OSP55" s="463" t="s">
        <v>975</v>
      </c>
      <c r="OSQ55" s="470" t="s">
        <v>976</v>
      </c>
      <c r="OSR55" s="470" t="s">
        <v>977</v>
      </c>
      <c r="OSS55" s="470" t="s">
        <v>978</v>
      </c>
      <c r="OST55" s="470" t="s">
        <v>979</v>
      </c>
      <c r="OSU55" s="284">
        <v>15000000</v>
      </c>
      <c r="OSV55" s="276" t="s">
        <v>2836</v>
      </c>
      <c r="OSW55" s="463" t="s">
        <v>974</v>
      </c>
      <c r="OSX55" s="463" t="s">
        <v>975</v>
      </c>
      <c r="OSY55" s="470" t="s">
        <v>976</v>
      </c>
      <c r="OSZ55" s="470" t="s">
        <v>977</v>
      </c>
      <c r="OTA55" s="470" t="s">
        <v>978</v>
      </c>
      <c r="OTB55" s="470" t="s">
        <v>979</v>
      </c>
      <c r="OTC55" s="284">
        <v>15000000</v>
      </c>
      <c r="OTD55" s="276" t="s">
        <v>2836</v>
      </c>
      <c r="OTE55" s="463" t="s">
        <v>974</v>
      </c>
      <c r="OTF55" s="463" t="s">
        <v>975</v>
      </c>
      <c r="OTG55" s="470" t="s">
        <v>976</v>
      </c>
      <c r="OTH55" s="470" t="s">
        <v>977</v>
      </c>
      <c r="OTI55" s="470" t="s">
        <v>978</v>
      </c>
      <c r="OTJ55" s="470" t="s">
        <v>979</v>
      </c>
      <c r="OTK55" s="284">
        <v>15000000</v>
      </c>
      <c r="OTL55" s="276" t="s">
        <v>2836</v>
      </c>
      <c r="OTM55" s="463" t="s">
        <v>974</v>
      </c>
      <c r="OTN55" s="463" t="s">
        <v>975</v>
      </c>
      <c r="OTO55" s="470" t="s">
        <v>976</v>
      </c>
      <c r="OTP55" s="470" t="s">
        <v>977</v>
      </c>
      <c r="OTQ55" s="470" t="s">
        <v>978</v>
      </c>
      <c r="OTR55" s="470" t="s">
        <v>979</v>
      </c>
      <c r="OTS55" s="284">
        <v>15000000</v>
      </c>
      <c r="OTT55" s="276" t="s">
        <v>2836</v>
      </c>
      <c r="OTU55" s="463" t="s">
        <v>974</v>
      </c>
      <c r="OTV55" s="463" t="s">
        <v>975</v>
      </c>
      <c r="OTW55" s="470" t="s">
        <v>976</v>
      </c>
      <c r="OTX55" s="470" t="s">
        <v>977</v>
      </c>
      <c r="OTY55" s="470" t="s">
        <v>978</v>
      </c>
      <c r="OTZ55" s="470" t="s">
        <v>979</v>
      </c>
      <c r="OUA55" s="284">
        <v>15000000</v>
      </c>
      <c r="OUB55" s="276" t="s">
        <v>2836</v>
      </c>
      <c r="OUC55" s="463" t="s">
        <v>974</v>
      </c>
      <c r="OUD55" s="463" t="s">
        <v>975</v>
      </c>
      <c r="OUE55" s="470" t="s">
        <v>976</v>
      </c>
      <c r="OUF55" s="470" t="s">
        <v>977</v>
      </c>
      <c r="OUG55" s="470" t="s">
        <v>978</v>
      </c>
      <c r="OUH55" s="470" t="s">
        <v>979</v>
      </c>
      <c r="OUI55" s="284">
        <v>15000000</v>
      </c>
      <c r="OUJ55" s="276" t="s">
        <v>2836</v>
      </c>
      <c r="OUK55" s="463" t="s">
        <v>974</v>
      </c>
      <c r="OUL55" s="463" t="s">
        <v>975</v>
      </c>
      <c r="OUM55" s="470" t="s">
        <v>976</v>
      </c>
      <c r="OUN55" s="470" t="s">
        <v>977</v>
      </c>
      <c r="OUO55" s="470" t="s">
        <v>978</v>
      </c>
      <c r="OUP55" s="470" t="s">
        <v>979</v>
      </c>
      <c r="OUQ55" s="284">
        <v>15000000</v>
      </c>
      <c r="OUR55" s="276" t="s">
        <v>2836</v>
      </c>
      <c r="OUS55" s="463" t="s">
        <v>974</v>
      </c>
      <c r="OUT55" s="463" t="s">
        <v>975</v>
      </c>
      <c r="OUU55" s="470" t="s">
        <v>976</v>
      </c>
      <c r="OUV55" s="470" t="s">
        <v>977</v>
      </c>
      <c r="OUW55" s="470" t="s">
        <v>978</v>
      </c>
      <c r="OUX55" s="470" t="s">
        <v>979</v>
      </c>
      <c r="OUY55" s="284">
        <v>15000000</v>
      </c>
      <c r="OUZ55" s="276" t="s">
        <v>2836</v>
      </c>
      <c r="OVA55" s="463" t="s">
        <v>974</v>
      </c>
      <c r="OVB55" s="463" t="s">
        <v>975</v>
      </c>
      <c r="OVC55" s="470" t="s">
        <v>976</v>
      </c>
      <c r="OVD55" s="470" t="s">
        <v>977</v>
      </c>
      <c r="OVE55" s="470" t="s">
        <v>978</v>
      </c>
      <c r="OVF55" s="470" t="s">
        <v>979</v>
      </c>
      <c r="OVG55" s="284">
        <v>15000000</v>
      </c>
      <c r="OVH55" s="276" t="s">
        <v>2836</v>
      </c>
      <c r="OVI55" s="463" t="s">
        <v>974</v>
      </c>
      <c r="OVJ55" s="463" t="s">
        <v>975</v>
      </c>
      <c r="OVK55" s="470" t="s">
        <v>976</v>
      </c>
      <c r="OVL55" s="470" t="s">
        <v>977</v>
      </c>
      <c r="OVM55" s="470" t="s">
        <v>978</v>
      </c>
      <c r="OVN55" s="470" t="s">
        <v>979</v>
      </c>
      <c r="OVO55" s="284">
        <v>15000000</v>
      </c>
      <c r="OVP55" s="276" t="s">
        <v>2836</v>
      </c>
      <c r="OVQ55" s="463" t="s">
        <v>974</v>
      </c>
      <c r="OVR55" s="463" t="s">
        <v>975</v>
      </c>
      <c r="OVS55" s="470" t="s">
        <v>976</v>
      </c>
      <c r="OVT55" s="470" t="s">
        <v>977</v>
      </c>
      <c r="OVU55" s="470" t="s">
        <v>978</v>
      </c>
      <c r="OVV55" s="470" t="s">
        <v>979</v>
      </c>
      <c r="OVW55" s="284">
        <v>15000000</v>
      </c>
      <c r="OVX55" s="276" t="s">
        <v>2836</v>
      </c>
      <c r="OVY55" s="463" t="s">
        <v>974</v>
      </c>
      <c r="OVZ55" s="463" t="s">
        <v>975</v>
      </c>
      <c r="OWA55" s="470" t="s">
        <v>976</v>
      </c>
      <c r="OWB55" s="470" t="s">
        <v>977</v>
      </c>
      <c r="OWC55" s="470" t="s">
        <v>978</v>
      </c>
      <c r="OWD55" s="470" t="s">
        <v>979</v>
      </c>
      <c r="OWE55" s="284">
        <v>15000000</v>
      </c>
      <c r="OWF55" s="276" t="s">
        <v>2836</v>
      </c>
      <c r="OWG55" s="463" t="s">
        <v>974</v>
      </c>
      <c r="OWH55" s="463" t="s">
        <v>975</v>
      </c>
      <c r="OWI55" s="470" t="s">
        <v>976</v>
      </c>
      <c r="OWJ55" s="470" t="s">
        <v>977</v>
      </c>
      <c r="OWK55" s="470" t="s">
        <v>978</v>
      </c>
      <c r="OWL55" s="470" t="s">
        <v>979</v>
      </c>
      <c r="OWM55" s="284">
        <v>15000000</v>
      </c>
      <c r="OWN55" s="276" t="s">
        <v>2836</v>
      </c>
      <c r="OWO55" s="463" t="s">
        <v>974</v>
      </c>
      <c r="OWP55" s="463" t="s">
        <v>975</v>
      </c>
      <c r="OWQ55" s="470" t="s">
        <v>976</v>
      </c>
      <c r="OWR55" s="470" t="s">
        <v>977</v>
      </c>
      <c r="OWS55" s="470" t="s">
        <v>978</v>
      </c>
      <c r="OWT55" s="470" t="s">
        <v>979</v>
      </c>
      <c r="OWU55" s="284">
        <v>15000000</v>
      </c>
      <c r="OWV55" s="276" t="s">
        <v>2836</v>
      </c>
      <c r="OWW55" s="463" t="s">
        <v>974</v>
      </c>
      <c r="OWX55" s="463" t="s">
        <v>975</v>
      </c>
      <c r="OWY55" s="470" t="s">
        <v>976</v>
      </c>
      <c r="OWZ55" s="470" t="s">
        <v>977</v>
      </c>
      <c r="OXA55" s="470" t="s">
        <v>978</v>
      </c>
      <c r="OXB55" s="470" t="s">
        <v>979</v>
      </c>
      <c r="OXC55" s="284">
        <v>15000000</v>
      </c>
      <c r="OXD55" s="276" t="s">
        <v>2836</v>
      </c>
      <c r="OXE55" s="463" t="s">
        <v>974</v>
      </c>
      <c r="OXF55" s="463" t="s">
        <v>975</v>
      </c>
      <c r="OXG55" s="470" t="s">
        <v>976</v>
      </c>
      <c r="OXH55" s="470" t="s">
        <v>977</v>
      </c>
      <c r="OXI55" s="470" t="s">
        <v>978</v>
      </c>
      <c r="OXJ55" s="470" t="s">
        <v>979</v>
      </c>
      <c r="OXK55" s="284">
        <v>15000000</v>
      </c>
      <c r="OXL55" s="276" t="s">
        <v>2836</v>
      </c>
      <c r="OXM55" s="463" t="s">
        <v>974</v>
      </c>
      <c r="OXN55" s="463" t="s">
        <v>975</v>
      </c>
      <c r="OXO55" s="470" t="s">
        <v>976</v>
      </c>
      <c r="OXP55" s="470" t="s">
        <v>977</v>
      </c>
      <c r="OXQ55" s="470" t="s">
        <v>978</v>
      </c>
      <c r="OXR55" s="470" t="s">
        <v>979</v>
      </c>
      <c r="OXS55" s="284">
        <v>15000000</v>
      </c>
      <c r="OXT55" s="276" t="s">
        <v>2836</v>
      </c>
      <c r="OXU55" s="463" t="s">
        <v>974</v>
      </c>
      <c r="OXV55" s="463" t="s">
        <v>975</v>
      </c>
      <c r="OXW55" s="470" t="s">
        <v>976</v>
      </c>
      <c r="OXX55" s="470" t="s">
        <v>977</v>
      </c>
      <c r="OXY55" s="470" t="s">
        <v>978</v>
      </c>
      <c r="OXZ55" s="470" t="s">
        <v>979</v>
      </c>
      <c r="OYA55" s="284">
        <v>15000000</v>
      </c>
      <c r="OYB55" s="276" t="s">
        <v>2836</v>
      </c>
      <c r="OYC55" s="463" t="s">
        <v>974</v>
      </c>
      <c r="OYD55" s="463" t="s">
        <v>975</v>
      </c>
      <c r="OYE55" s="470" t="s">
        <v>976</v>
      </c>
      <c r="OYF55" s="470" t="s">
        <v>977</v>
      </c>
      <c r="OYG55" s="470" t="s">
        <v>978</v>
      </c>
      <c r="OYH55" s="470" t="s">
        <v>979</v>
      </c>
      <c r="OYI55" s="284">
        <v>15000000</v>
      </c>
      <c r="OYJ55" s="276" t="s">
        <v>2836</v>
      </c>
      <c r="OYK55" s="463" t="s">
        <v>974</v>
      </c>
      <c r="OYL55" s="463" t="s">
        <v>975</v>
      </c>
      <c r="OYM55" s="470" t="s">
        <v>976</v>
      </c>
      <c r="OYN55" s="470" t="s">
        <v>977</v>
      </c>
      <c r="OYO55" s="470" t="s">
        <v>978</v>
      </c>
      <c r="OYP55" s="470" t="s">
        <v>979</v>
      </c>
      <c r="OYQ55" s="284">
        <v>15000000</v>
      </c>
      <c r="OYR55" s="276" t="s">
        <v>2836</v>
      </c>
      <c r="OYS55" s="463" t="s">
        <v>974</v>
      </c>
      <c r="OYT55" s="463" t="s">
        <v>975</v>
      </c>
      <c r="OYU55" s="470" t="s">
        <v>976</v>
      </c>
      <c r="OYV55" s="470" t="s">
        <v>977</v>
      </c>
      <c r="OYW55" s="470" t="s">
        <v>978</v>
      </c>
      <c r="OYX55" s="470" t="s">
        <v>979</v>
      </c>
      <c r="OYY55" s="284">
        <v>15000000</v>
      </c>
      <c r="OYZ55" s="276" t="s">
        <v>2836</v>
      </c>
      <c r="OZA55" s="463" t="s">
        <v>974</v>
      </c>
      <c r="OZB55" s="463" t="s">
        <v>975</v>
      </c>
      <c r="OZC55" s="470" t="s">
        <v>976</v>
      </c>
      <c r="OZD55" s="470" t="s">
        <v>977</v>
      </c>
      <c r="OZE55" s="470" t="s">
        <v>978</v>
      </c>
      <c r="OZF55" s="470" t="s">
        <v>979</v>
      </c>
      <c r="OZG55" s="284">
        <v>15000000</v>
      </c>
      <c r="OZH55" s="276" t="s">
        <v>2836</v>
      </c>
      <c r="OZI55" s="463" t="s">
        <v>974</v>
      </c>
      <c r="OZJ55" s="463" t="s">
        <v>975</v>
      </c>
      <c r="OZK55" s="470" t="s">
        <v>976</v>
      </c>
      <c r="OZL55" s="470" t="s">
        <v>977</v>
      </c>
      <c r="OZM55" s="470" t="s">
        <v>978</v>
      </c>
      <c r="OZN55" s="470" t="s">
        <v>979</v>
      </c>
      <c r="OZO55" s="284">
        <v>15000000</v>
      </c>
      <c r="OZP55" s="276" t="s">
        <v>2836</v>
      </c>
      <c r="OZQ55" s="463" t="s">
        <v>974</v>
      </c>
      <c r="OZR55" s="463" t="s">
        <v>975</v>
      </c>
      <c r="OZS55" s="470" t="s">
        <v>976</v>
      </c>
      <c r="OZT55" s="470" t="s">
        <v>977</v>
      </c>
      <c r="OZU55" s="470" t="s">
        <v>978</v>
      </c>
      <c r="OZV55" s="470" t="s">
        <v>979</v>
      </c>
      <c r="OZW55" s="284">
        <v>15000000</v>
      </c>
      <c r="OZX55" s="276" t="s">
        <v>2836</v>
      </c>
      <c r="OZY55" s="463" t="s">
        <v>974</v>
      </c>
      <c r="OZZ55" s="463" t="s">
        <v>975</v>
      </c>
      <c r="PAA55" s="470" t="s">
        <v>976</v>
      </c>
      <c r="PAB55" s="470" t="s">
        <v>977</v>
      </c>
      <c r="PAC55" s="470" t="s">
        <v>978</v>
      </c>
      <c r="PAD55" s="470" t="s">
        <v>979</v>
      </c>
      <c r="PAE55" s="284">
        <v>15000000</v>
      </c>
      <c r="PAF55" s="276" t="s">
        <v>2836</v>
      </c>
      <c r="PAG55" s="463" t="s">
        <v>974</v>
      </c>
      <c r="PAH55" s="463" t="s">
        <v>975</v>
      </c>
      <c r="PAI55" s="470" t="s">
        <v>976</v>
      </c>
      <c r="PAJ55" s="470" t="s">
        <v>977</v>
      </c>
      <c r="PAK55" s="470" t="s">
        <v>978</v>
      </c>
      <c r="PAL55" s="470" t="s">
        <v>979</v>
      </c>
      <c r="PAM55" s="284">
        <v>15000000</v>
      </c>
      <c r="PAN55" s="276" t="s">
        <v>2836</v>
      </c>
      <c r="PAO55" s="463" t="s">
        <v>974</v>
      </c>
      <c r="PAP55" s="463" t="s">
        <v>975</v>
      </c>
      <c r="PAQ55" s="470" t="s">
        <v>976</v>
      </c>
      <c r="PAR55" s="470" t="s">
        <v>977</v>
      </c>
      <c r="PAS55" s="470" t="s">
        <v>978</v>
      </c>
      <c r="PAT55" s="470" t="s">
        <v>979</v>
      </c>
      <c r="PAU55" s="284">
        <v>15000000</v>
      </c>
      <c r="PAV55" s="276" t="s">
        <v>2836</v>
      </c>
      <c r="PAW55" s="463" t="s">
        <v>974</v>
      </c>
      <c r="PAX55" s="463" t="s">
        <v>975</v>
      </c>
      <c r="PAY55" s="470" t="s">
        <v>976</v>
      </c>
      <c r="PAZ55" s="470" t="s">
        <v>977</v>
      </c>
      <c r="PBA55" s="470" t="s">
        <v>978</v>
      </c>
      <c r="PBB55" s="470" t="s">
        <v>979</v>
      </c>
      <c r="PBC55" s="284">
        <v>15000000</v>
      </c>
      <c r="PBD55" s="276" t="s">
        <v>2836</v>
      </c>
      <c r="PBE55" s="463" t="s">
        <v>974</v>
      </c>
      <c r="PBF55" s="463" t="s">
        <v>975</v>
      </c>
      <c r="PBG55" s="470" t="s">
        <v>976</v>
      </c>
      <c r="PBH55" s="470" t="s">
        <v>977</v>
      </c>
      <c r="PBI55" s="470" t="s">
        <v>978</v>
      </c>
      <c r="PBJ55" s="470" t="s">
        <v>979</v>
      </c>
      <c r="PBK55" s="284">
        <v>15000000</v>
      </c>
      <c r="PBL55" s="276" t="s">
        <v>2836</v>
      </c>
      <c r="PBM55" s="463" t="s">
        <v>974</v>
      </c>
      <c r="PBN55" s="463" t="s">
        <v>975</v>
      </c>
      <c r="PBO55" s="470" t="s">
        <v>976</v>
      </c>
      <c r="PBP55" s="470" t="s">
        <v>977</v>
      </c>
      <c r="PBQ55" s="470" t="s">
        <v>978</v>
      </c>
      <c r="PBR55" s="470" t="s">
        <v>979</v>
      </c>
      <c r="PBS55" s="284">
        <v>15000000</v>
      </c>
      <c r="PBT55" s="276" t="s">
        <v>2836</v>
      </c>
      <c r="PBU55" s="463" t="s">
        <v>974</v>
      </c>
      <c r="PBV55" s="463" t="s">
        <v>975</v>
      </c>
      <c r="PBW55" s="470" t="s">
        <v>976</v>
      </c>
      <c r="PBX55" s="470" t="s">
        <v>977</v>
      </c>
      <c r="PBY55" s="470" t="s">
        <v>978</v>
      </c>
      <c r="PBZ55" s="470" t="s">
        <v>979</v>
      </c>
      <c r="PCA55" s="284">
        <v>15000000</v>
      </c>
      <c r="PCB55" s="276" t="s">
        <v>2836</v>
      </c>
      <c r="PCC55" s="463" t="s">
        <v>974</v>
      </c>
      <c r="PCD55" s="463" t="s">
        <v>975</v>
      </c>
      <c r="PCE55" s="470" t="s">
        <v>976</v>
      </c>
      <c r="PCF55" s="470" t="s">
        <v>977</v>
      </c>
      <c r="PCG55" s="470" t="s">
        <v>978</v>
      </c>
      <c r="PCH55" s="470" t="s">
        <v>979</v>
      </c>
      <c r="PCI55" s="284">
        <v>15000000</v>
      </c>
      <c r="PCJ55" s="276" t="s">
        <v>2836</v>
      </c>
      <c r="PCK55" s="463" t="s">
        <v>974</v>
      </c>
      <c r="PCL55" s="463" t="s">
        <v>975</v>
      </c>
      <c r="PCM55" s="470" t="s">
        <v>976</v>
      </c>
      <c r="PCN55" s="470" t="s">
        <v>977</v>
      </c>
      <c r="PCO55" s="470" t="s">
        <v>978</v>
      </c>
      <c r="PCP55" s="470" t="s">
        <v>979</v>
      </c>
      <c r="PCQ55" s="284">
        <v>15000000</v>
      </c>
      <c r="PCR55" s="276" t="s">
        <v>2836</v>
      </c>
      <c r="PCS55" s="463" t="s">
        <v>974</v>
      </c>
      <c r="PCT55" s="463" t="s">
        <v>975</v>
      </c>
      <c r="PCU55" s="470" t="s">
        <v>976</v>
      </c>
      <c r="PCV55" s="470" t="s">
        <v>977</v>
      </c>
      <c r="PCW55" s="470" t="s">
        <v>978</v>
      </c>
      <c r="PCX55" s="470" t="s">
        <v>979</v>
      </c>
      <c r="PCY55" s="284">
        <v>15000000</v>
      </c>
      <c r="PCZ55" s="276" t="s">
        <v>2836</v>
      </c>
      <c r="PDA55" s="463" t="s">
        <v>974</v>
      </c>
      <c r="PDB55" s="463" t="s">
        <v>975</v>
      </c>
      <c r="PDC55" s="470" t="s">
        <v>976</v>
      </c>
      <c r="PDD55" s="470" t="s">
        <v>977</v>
      </c>
      <c r="PDE55" s="470" t="s">
        <v>978</v>
      </c>
      <c r="PDF55" s="470" t="s">
        <v>979</v>
      </c>
      <c r="PDG55" s="284">
        <v>15000000</v>
      </c>
      <c r="PDH55" s="276" t="s">
        <v>2836</v>
      </c>
      <c r="PDI55" s="463" t="s">
        <v>974</v>
      </c>
      <c r="PDJ55" s="463" t="s">
        <v>975</v>
      </c>
      <c r="PDK55" s="470" t="s">
        <v>976</v>
      </c>
      <c r="PDL55" s="470" t="s">
        <v>977</v>
      </c>
      <c r="PDM55" s="470" t="s">
        <v>978</v>
      </c>
      <c r="PDN55" s="470" t="s">
        <v>979</v>
      </c>
      <c r="PDO55" s="284">
        <v>15000000</v>
      </c>
      <c r="PDP55" s="276" t="s">
        <v>2836</v>
      </c>
      <c r="PDQ55" s="463" t="s">
        <v>974</v>
      </c>
      <c r="PDR55" s="463" t="s">
        <v>975</v>
      </c>
      <c r="PDS55" s="470" t="s">
        <v>976</v>
      </c>
      <c r="PDT55" s="470" t="s">
        <v>977</v>
      </c>
      <c r="PDU55" s="470" t="s">
        <v>978</v>
      </c>
      <c r="PDV55" s="470" t="s">
        <v>979</v>
      </c>
      <c r="PDW55" s="284">
        <v>15000000</v>
      </c>
      <c r="PDX55" s="276" t="s">
        <v>2836</v>
      </c>
      <c r="PDY55" s="463" t="s">
        <v>974</v>
      </c>
      <c r="PDZ55" s="463" t="s">
        <v>975</v>
      </c>
      <c r="PEA55" s="470" t="s">
        <v>976</v>
      </c>
      <c r="PEB55" s="470" t="s">
        <v>977</v>
      </c>
      <c r="PEC55" s="470" t="s">
        <v>978</v>
      </c>
      <c r="PED55" s="470" t="s">
        <v>979</v>
      </c>
      <c r="PEE55" s="284">
        <v>15000000</v>
      </c>
      <c r="PEF55" s="276" t="s">
        <v>2836</v>
      </c>
      <c r="PEG55" s="463" t="s">
        <v>974</v>
      </c>
      <c r="PEH55" s="463" t="s">
        <v>975</v>
      </c>
      <c r="PEI55" s="470" t="s">
        <v>976</v>
      </c>
      <c r="PEJ55" s="470" t="s">
        <v>977</v>
      </c>
      <c r="PEK55" s="470" t="s">
        <v>978</v>
      </c>
      <c r="PEL55" s="470" t="s">
        <v>979</v>
      </c>
      <c r="PEM55" s="284">
        <v>15000000</v>
      </c>
      <c r="PEN55" s="276" t="s">
        <v>2836</v>
      </c>
      <c r="PEO55" s="463" t="s">
        <v>974</v>
      </c>
      <c r="PEP55" s="463" t="s">
        <v>975</v>
      </c>
      <c r="PEQ55" s="470" t="s">
        <v>976</v>
      </c>
      <c r="PER55" s="470" t="s">
        <v>977</v>
      </c>
      <c r="PES55" s="470" t="s">
        <v>978</v>
      </c>
      <c r="PET55" s="470" t="s">
        <v>979</v>
      </c>
      <c r="PEU55" s="284">
        <v>15000000</v>
      </c>
      <c r="PEV55" s="276" t="s">
        <v>2836</v>
      </c>
      <c r="PEW55" s="463" t="s">
        <v>974</v>
      </c>
      <c r="PEX55" s="463" t="s">
        <v>975</v>
      </c>
      <c r="PEY55" s="470" t="s">
        <v>976</v>
      </c>
      <c r="PEZ55" s="470" t="s">
        <v>977</v>
      </c>
      <c r="PFA55" s="470" t="s">
        <v>978</v>
      </c>
      <c r="PFB55" s="470" t="s">
        <v>979</v>
      </c>
      <c r="PFC55" s="284">
        <v>15000000</v>
      </c>
      <c r="PFD55" s="276" t="s">
        <v>2836</v>
      </c>
      <c r="PFE55" s="463" t="s">
        <v>974</v>
      </c>
      <c r="PFF55" s="463" t="s">
        <v>975</v>
      </c>
      <c r="PFG55" s="470" t="s">
        <v>976</v>
      </c>
      <c r="PFH55" s="470" t="s">
        <v>977</v>
      </c>
      <c r="PFI55" s="470" t="s">
        <v>978</v>
      </c>
      <c r="PFJ55" s="470" t="s">
        <v>979</v>
      </c>
      <c r="PFK55" s="284">
        <v>15000000</v>
      </c>
      <c r="PFL55" s="276" t="s">
        <v>2836</v>
      </c>
      <c r="PFM55" s="463" t="s">
        <v>974</v>
      </c>
      <c r="PFN55" s="463" t="s">
        <v>975</v>
      </c>
      <c r="PFO55" s="470" t="s">
        <v>976</v>
      </c>
      <c r="PFP55" s="470" t="s">
        <v>977</v>
      </c>
      <c r="PFQ55" s="470" t="s">
        <v>978</v>
      </c>
      <c r="PFR55" s="470" t="s">
        <v>979</v>
      </c>
      <c r="PFS55" s="284">
        <v>15000000</v>
      </c>
      <c r="PFT55" s="276" t="s">
        <v>2836</v>
      </c>
      <c r="PFU55" s="463" t="s">
        <v>974</v>
      </c>
      <c r="PFV55" s="463" t="s">
        <v>975</v>
      </c>
      <c r="PFW55" s="470" t="s">
        <v>976</v>
      </c>
      <c r="PFX55" s="470" t="s">
        <v>977</v>
      </c>
      <c r="PFY55" s="470" t="s">
        <v>978</v>
      </c>
      <c r="PFZ55" s="470" t="s">
        <v>979</v>
      </c>
      <c r="PGA55" s="284">
        <v>15000000</v>
      </c>
      <c r="PGB55" s="276" t="s">
        <v>2836</v>
      </c>
      <c r="PGC55" s="463" t="s">
        <v>974</v>
      </c>
      <c r="PGD55" s="463" t="s">
        <v>975</v>
      </c>
      <c r="PGE55" s="470" t="s">
        <v>976</v>
      </c>
      <c r="PGF55" s="470" t="s">
        <v>977</v>
      </c>
      <c r="PGG55" s="470" t="s">
        <v>978</v>
      </c>
      <c r="PGH55" s="470" t="s">
        <v>979</v>
      </c>
      <c r="PGI55" s="284">
        <v>15000000</v>
      </c>
      <c r="PGJ55" s="276" t="s">
        <v>2836</v>
      </c>
      <c r="PGK55" s="463" t="s">
        <v>974</v>
      </c>
      <c r="PGL55" s="463" t="s">
        <v>975</v>
      </c>
      <c r="PGM55" s="470" t="s">
        <v>976</v>
      </c>
      <c r="PGN55" s="470" t="s">
        <v>977</v>
      </c>
      <c r="PGO55" s="470" t="s">
        <v>978</v>
      </c>
      <c r="PGP55" s="470" t="s">
        <v>979</v>
      </c>
      <c r="PGQ55" s="284">
        <v>15000000</v>
      </c>
      <c r="PGR55" s="276" t="s">
        <v>2836</v>
      </c>
      <c r="PGS55" s="463" t="s">
        <v>974</v>
      </c>
      <c r="PGT55" s="463" t="s">
        <v>975</v>
      </c>
      <c r="PGU55" s="470" t="s">
        <v>976</v>
      </c>
      <c r="PGV55" s="470" t="s">
        <v>977</v>
      </c>
      <c r="PGW55" s="470" t="s">
        <v>978</v>
      </c>
      <c r="PGX55" s="470" t="s">
        <v>979</v>
      </c>
      <c r="PGY55" s="284">
        <v>15000000</v>
      </c>
      <c r="PGZ55" s="276" t="s">
        <v>2836</v>
      </c>
      <c r="PHA55" s="463" t="s">
        <v>974</v>
      </c>
      <c r="PHB55" s="463" t="s">
        <v>975</v>
      </c>
      <c r="PHC55" s="470" t="s">
        <v>976</v>
      </c>
      <c r="PHD55" s="470" t="s">
        <v>977</v>
      </c>
      <c r="PHE55" s="470" t="s">
        <v>978</v>
      </c>
      <c r="PHF55" s="470" t="s">
        <v>979</v>
      </c>
      <c r="PHG55" s="284">
        <v>15000000</v>
      </c>
      <c r="PHH55" s="276" t="s">
        <v>2836</v>
      </c>
      <c r="PHI55" s="463" t="s">
        <v>974</v>
      </c>
      <c r="PHJ55" s="463" t="s">
        <v>975</v>
      </c>
      <c r="PHK55" s="470" t="s">
        <v>976</v>
      </c>
      <c r="PHL55" s="470" t="s">
        <v>977</v>
      </c>
      <c r="PHM55" s="470" t="s">
        <v>978</v>
      </c>
      <c r="PHN55" s="470" t="s">
        <v>979</v>
      </c>
      <c r="PHO55" s="284">
        <v>15000000</v>
      </c>
      <c r="PHP55" s="276" t="s">
        <v>2836</v>
      </c>
      <c r="PHQ55" s="463" t="s">
        <v>974</v>
      </c>
      <c r="PHR55" s="463" t="s">
        <v>975</v>
      </c>
      <c r="PHS55" s="470" t="s">
        <v>976</v>
      </c>
      <c r="PHT55" s="470" t="s">
        <v>977</v>
      </c>
      <c r="PHU55" s="470" t="s">
        <v>978</v>
      </c>
      <c r="PHV55" s="470" t="s">
        <v>979</v>
      </c>
      <c r="PHW55" s="284">
        <v>15000000</v>
      </c>
      <c r="PHX55" s="276" t="s">
        <v>2836</v>
      </c>
      <c r="PHY55" s="463" t="s">
        <v>974</v>
      </c>
      <c r="PHZ55" s="463" t="s">
        <v>975</v>
      </c>
      <c r="PIA55" s="470" t="s">
        <v>976</v>
      </c>
      <c r="PIB55" s="470" t="s">
        <v>977</v>
      </c>
      <c r="PIC55" s="470" t="s">
        <v>978</v>
      </c>
      <c r="PID55" s="470" t="s">
        <v>979</v>
      </c>
      <c r="PIE55" s="284">
        <v>15000000</v>
      </c>
      <c r="PIF55" s="276" t="s">
        <v>2836</v>
      </c>
      <c r="PIG55" s="463" t="s">
        <v>974</v>
      </c>
      <c r="PIH55" s="463" t="s">
        <v>975</v>
      </c>
      <c r="PII55" s="470" t="s">
        <v>976</v>
      </c>
      <c r="PIJ55" s="470" t="s">
        <v>977</v>
      </c>
      <c r="PIK55" s="470" t="s">
        <v>978</v>
      </c>
      <c r="PIL55" s="470" t="s">
        <v>979</v>
      </c>
      <c r="PIM55" s="284">
        <v>15000000</v>
      </c>
      <c r="PIN55" s="276" t="s">
        <v>2836</v>
      </c>
      <c r="PIO55" s="463" t="s">
        <v>974</v>
      </c>
      <c r="PIP55" s="463" t="s">
        <v>975</v>
      </c>
      <c r="PIQ55" s="470" t="s">
        <v>976</v>
      </c>
      <c r="PIR55" s="470" t="s">
        <v>977</v>
      </c>
      <c r="PIS55" s="470" t="s">
        <v>978</v>
      </c>
      <c r="PIT55" s="470" t="s">
        <v>979</v>
      </c>
      <c r="PIU55" s="284">
        <v>15000000</v>
      </c>
      <c r="PIV55" s="276" t="s">
        <v>2836</v>
      </c>
      <c r="PIW55" s="463" t="s">
        <v>974</v>
      </c>
      <c r="PIX55" s="463" t="s">
        <v>975</v>
      </c>
      <c r="PIY55" s="470" t="s">
        <v>976</v>
      </c>
      <c r="PIZ55" s="470" t="s">
        <v>977</v>
      </c>
      <c r="PJA55" s="470" t="s">
        <v>978</v>
      </c>
      <c r="PJB55" s="470" t="s">
        <v>979</v>
      </c>
      <c r="PJC55" s="284">
        <v>15000000</v>
      </c>
      <c r="PJD55" s="276" t="s">
        <v>2836</v>
      </c>
      <c r="PJE55" s="463" t="s">
        <v>974</v>
      </c>
      <c r="PJF55" s="463" t="s">
        <v>975</v>
      </c>
      <c r="PJG55" s="470" t="s">
        <v>976</v>
      </c>
      <c r="PJH55" s="470" t="s">
        <v>977</v>
      </c>
      <c r="PJI55" s="470" t="s">
        <v>978</v>
      </c>
      <c r="PJJ55" s="470" t="s">
        <v>979</v>
      </c>
      <c r="PJK55" s="284">
        <v>15000000</v>
      </c>
      <c r="PJL55" s="276" t="s">
        <v>2836</v>
      </c>
      <c r="PJM55" s="463" t="s">
        <v>974</v>
      </c>
      <c r="PJN55" s="463" t="s">
        <v>975</v>
      </c>
      <c r="PJO55" s="470" t="s">
        <v>976</v>
      </c>
      <c r="PJP55" s="470" t="s">
        <v>977</v>
      </c>
      <c r="PJQ55" s="470" t="s">
        <v>978</v>
      </c>
      <c r="PJR55" s="470" t="s">
        <v>979</v>
      </c>
      <c r="PJS55" s="284">
        <v>15000000</v>
      </c>
      <c r="PJT55" s="276" t="s">
        <v>2836</v>
      </c>
      <c r="PJU55" s="463" t="s">
        <v>974</v>
      </c>
      <c r="PJV55" s="463" t="s">
        <v>975</v>
      </c>
      <c r="PJW55" s="470" t="s">
        <v>976</v>
      </c>
      <c r="PJX55" s="470" t="s">
        <v>977</v>
      </c>
      <c r="PJY55" s="470" t="s">
        <v>978</v>
      </c>
      <c r="PJZ55" s="470" t="s">
        <v>979</v>
      </c>
      <c r="PKA55" s="284">
        <v>15000000</v>
      </c>
      <c r="PKB55" s="276" t="s">
        <v>2836</v>
      </c>
      <c r="PKC55" s="463" t="s">
        <v>974</v>
      </c>
      <c r="PKD55" s="463" t="s">
        <v>975</v>
      </c>
      <c r="PKE55" s="470" t="s">
        <v>976</v>
      </c>
      <c r="PKF55" s="470" t="s">
        <v>977</v>
      </c>
      <c r="PKG55" s="470" t="s">
        <v>978</v>
      </c>
      <c r="PKH55" s="470" t="s">
        <v>979</v>
      </c>
      <c r="PKI55" s="284">
        <v>15000000</v>
      </c>
      <c r="PKJ55" s="276" t="s">
        <v>2836</v>
      </c>
      <c r="PKK55" s="463" t="s">
        <v>974</v>
      </c>
      <c r="PKL55" s="463" t="s">
        <v>975</v>
      </c>
      <c r="PKM55" s="470" t="s">
        <v>976</v>
      </c>
      <c r="PKN55" s="470" t="s">
        <v>977</v>
      </c>
      <c r="PKO55" s="470" t="s">
        <v>978</v>
      </c>
      <c r="PKP55" s="470" t="s">
        <v>979</v>
      </c>
      <c r="PKQ55" s="284">
        <v>15000000</v>
      </c>
      <c r="PKR55" s="276" t="s">
        <v>2836</v>
      </c>
      <c r="PKS55" s="463" t="s">
        <v>974</v>
      </c>
      <c r="PKT55" s="463" t="s">
        <v>975</v>
      </c>
      <c r="PKU55" s="470" t="s">
        <v>976</v>
      </c>
      <c r="PKV55" s="470" t="s">
        <v>977</v>
      </c>
      <c r="PKW55" s="470" t="s">
        <v>978</v>
      </c>
      <c r="PKX55" s="470" t="s">
        <v>979</v>
      </c>
      <c r="PKY55" s="284">
        <v>15000000</v>
      </c>
      <c r="PKZ55" s="276" t="s">
        <v>2836</v>
      </c>
      <c r="PLA55" s="463" t="s">
        <v>974</v>
      </c>
      <c r="PLB55" s="463" t="s">
        <v>975</v>
      </c>
      <c r="PLC55" s="470" t="s">
        <v>976</v>
      </c>
      <c r="PLD55" s="470" t="s">
        <v>977</v>
      </c>
      <c r="PLE55" s="470" t="s">
        <v>978</v>
      </c>
      <c r="PLF55" s="470" t="s">
        <v>979</v>
      </c>
      <c r="PLG55" s="284">
        <v>15000000</v>
      </c>
      <c r="PLH55" s="276" t="s">
        <v>2836</v>
      </c>
      <c r="PLI55" s="463" t="s">
        <v>974</v>
      </c>
      <c r="PLJ55" s="463" t="s">
        <v>975</v>
      </c>
      <c r="PLK55" s="470" t="s">
        <v>976</v>
      </c>
      <c r="PLL55" s="470" t="s">
        <v>977</v>
      </c>
      <c r="PLM55" s="470" t="s">
        <v>978</v>
      </c>
      <c r="PLN55" s="470" t="s">
        <v>979</v>
      </c>
      <c r="PLO55" s="284">
        <v>15000000</v>
      </c>
      <c r="PLP55" s="276" t="s">
        <v>2836</v>
      </c>
      <c r="PLQ55" s="463" t="s">
        <v>974</v>
      </c>
      <c r="PLR55" s="463" t="s">
        <v>975</v>
      </c>
      <c r="PLS55" s="470" t="s">
        <v>976</v>
      </c>
      <c r="PLT55" s="470" t="s">
        <v>977</v>
      </c>
      <c r="PLU55" s="470" t="s">
        <v>978</v>
      </c>
      <c r="PLV55" s="470" t="s">
        <v>979</v>
      </c>
      <c r="PLW55" s="284">
        <v>15000000</v>
      </c>
      <c r="PLX55" s="276" t="s">
        <v>2836</v>
      </c>
      <c r="PLY55" s="463" t="s">
        <v>974</v>
      </c>
      <c r="PLZ55" s="463" t="s">
        <v>975</v>
      </c>
      <c r="PMA55" s="470" t="s">
        <v>976</v>
      </c>
      <c r="PMB55" s="470" t="s">
        <v>977</v>
      </c>
      <c r="PMC55" s="470" t="s">
        <v>978</v>
      </c>
      <c r="PMD55" s="470" t="s">
        <v>979</v>
      </c>
      <c r="PME55" s="284">
        <v>15000000</v>
      </c>
      <c r="PMF55" s="276" t="s">
        <v>2836</v>
      </c>
      <c r="PMG55" s="463" t="s">
        <v>974</v>
      </c>
      <c r="PMH55" s="463" t="s">
        <v>975</v>
      </c>
      <c r="PMI55" s="470" t="s">
        <v>976</v>
      </c>
      <c r="PMJ55" s="470" t="s">
        <v>977</v>
      </c>
      <c r="PMK55" s="470" t="s">
        <v>978</v>
      </c>
      <c r="PML55" s="470" t="s">
        <v>979</v>
      </c>
      <c r="PMM55" s="284">
        <v>15000000</v>
      </c>
      <c r="PMN55" s="276" t="s">
        <v>2836</v>
      </c>
      <c r="PMO55" s="463" t="s">
        <v>974</v>
      </c>
      <c r="PMP55" s="463" t="s">
        <v>975</v>
      </c>
      <c r="PMQ55" s="470" t="s">
        <v>976</v>
      </c>
      <c r="PMR55" s="470" t="s">
        <v>977</v>
      </c>
      <c r="PMS55" s="470" t="s">
        <v>978</v>
      </c>
      <c r="PMT55" s="470" t="s">
        <v>979</v>
      </c>
      <c r="PMU55" s="284">
        <v>15000000</v>
      </c>
      <c r="PMV55" s="276" t="s">
        <v>2836</v>
      </c>
      <c r="PMW55" s="463" t="s">
        <v>974</v>
      </c>
      <c r="PMX55" s="463" t="s">
        <v>975</v>
      </c>
      <c r="PMY55" s="470" t="s">
        <v>976</v>
      </c>
      <c r="PMZ55" s="470" t="s">
        <v>977</v>
      </c>
      <c r="PNA55" s="470" t="s">
        <v>978</v>
      </c>
      <c r="PNB55" s="470" t="s">
        <v>979</v>
      </c>
      <c r="PNC55" s="284">
        <v>15000000</v>
      </c>
      <c r="PND55" s="276" t="s">
        <v>2836</v>
      </c>
      <c r="PNE55" s="463" t="s">
        <v>974</v>
      </c>
      <c r="PNF55" s="463" t="s">
        <v>975</v>
      </c>
      <c r="PNG55" s="470" t="s">
        <v>976</v>
      </c>
      <c r="PNH55" s="470" t="s">
        <v>977</v>
      </c>
      <c r="PNI55" s="470" t="s">
        <v>978</v>
      </c>
      <c r="PNJ55" s="470" t="s">
        <v>979</v>
      </c>
      <c r="PNK55" s="284">
        <v>15000000</v>
      </c>
      <c r="PNL55" s="276" t="s">
        <v>2836</v>
      </c>
      <c r="PNM55" s="463" t="s">
        <v>974</v>
      </c>
      <c r="PNN55" s="463" t="s">
        <v>975</v>
      </c>
      <c r="PNO55" s="470" t="s">
        <v>976</v>
      </c>
      <c r="PNP55" s="470" t="s">
        <v>977</v>
      </c>
      <c r="PNQ55" s="470" t="s">
        <v>978</v>
      </c>
      <c r="PNR55" s="470" t="s">
        <v>979</v>
      </c>
      <c r="PNS55" s="284">
        <v>15000000</v>
      </c>
      <c r="PNT55" s="276" t="s">
        <v>2836</v>
      </c>
      <c r="PNU55" s="463" t="s">
        <v>974</v>
      </c>
      <c r="PNV55" s="463" t="s">
        <v>975</v>
      </c>
      <c r="PNW55" s="470" t="s">
        <v>976</v>
      </c>
      <c r="PNX55" s="470" t="s">
        <v>977</v>
      </c>
      <c r="PNY55" s="470" t="s">
        <v>978</v>
      </c>
      <c r="PNZ55" s="470" t="s">
        <v>979</v>
      </c>
      <c r="POA55" s="284">
        <v>15000000</v>
      </c>
      <c r="POB55" s="276" t="s">
        <v>2836</v>
      </c>
      <c r="POC55" s="463" t="s">
        <v>974</v>
      </c>
      <c r="POD55" s="463" t="s">
        <v>975</v>
      </c>
      <c r="POE55" s="470" t="s">
        <v>976</v>
      </c>
      <c r="POF55" s="470" t="s">
        <v>977</v>
      </c>
      <c r="POG55" s="470" t="s">
        <v>978</v>
      </c>
      <c r="POH55" s="470" t="s">
        <v>979</v>
      </c>
      <c r="POI55" s="284">
        <v>15000000</v>
      </c>
      <c r="POJ55" s="276" t="s">
        <v>2836</v>
      </c>
      <c r="POK55" s="463" t="s">
        <v>974</v>
      </c>
      <c r="POL55" s="463" t="s">
        <v>975</v>
      </c>
      <c r="POM55" s="470" t="s">
        <v>976</v>
      </c>
      <c r="PON55" s="470" t="s">
        <v>977</v>
      </c>
      <c r="POO55" s="470" t="s">
        <v>978</v>
      </c>
      <c r="POP55" s="470" t="s">
        <v>979</v>
      </c>
      <c r="POQ55" s="284">
        <v>15000000</v>
      </c>
      <c r="POR55" s="276" t="s">
        <v>2836</v>
      </c>
      <c r="POS55" s="463" t="s">
        <v>974</v>
      </c>
      <c r="POT55" s="463" t="s">
        <v>975</v>
      </c>
      <c r="POU55" s="470" t="s">
        <v>976</v>
      </c>
      <c r="POV55" s="470" t="s">
        <v>977</v>
      </c>
      <c r="POW55" s="470" t="s">
        <v>978</v>
      </c>
      <c r="POX55" s="470" t="s">
        <v>979</v>
      </c>
      <c r="POY55" s="284">
        <v>15000000</v>
      </c>
      <c r="POZ55" s="276" t="s">
        <v>2836</v>
      </c>
      <c r="PPA55" s="463" t="s">
        <v>974</v>
      </c>
      <c r="PPB55" s="463" t="s">
        <v>975</v>
      </c>
      <c r="PPC55" s="470" t="s">
        <v>976</v>
      </c>
      <c r="PPD55" s="470" t="s">
        <v>977</v>
      </c>
      <c r="PPE55" s="470" t="s">
        <v>978</v>
      </c>
      <c r="PPF55" s="470" t="s">
        <v>979</v>
      </c>
      <c r="PPG55" s="284">
        <v>15000000</v>
      </c>
      <c r="PPH55" s="276" t="s">
        <v>2836</v>
      </c>
      <c r="PPI55" s="463" t="s">
        <v>974</v>
      </c>
      <c r="PPJ55" s="463" t="s">
        <v>975</v>
      </c>
      <c r="PPK55" s="470" t="s">
        <v>976</v>
      </c>
      <c r="PPL55" s="470" t="s">
        <v>977</v>
      </c>
      <c r="PPM55" s="470" t="s">
        <v>978</v>
      </c>
      <c r="PPN55" s="470" t="s">
        <v>979</v>
      </c>
      <c r="PPO55" s="284">
        <v>15000000</v>
      </c>
      <c r="PPP55" s="276" t="s">
        <v>2836</v>
      </c>
      <c r="PPQ55" s="463" t="s">
        <v>974</v>
      </c>
      <c r="PPR55" s="463" t="s">
        <v>975</v>
      </c>
      <c r="PPS55" s="470" t="s">
        <v>976</v>
      </c>
      <c r="PPT55" s="470" t="s">
        <v>977</v>
      </c>
      <c r="PPU55" s="470" t="s">
        <v>978</v>
      </c>
      <c r="PPV55" s="470" t="s">
        <v>979</v>
      </c>
      <c r="PPW55" s="284">
        <v>15000000</v>
      </c>
      <c r="PPX55" s="276" t="s">
        <v>2836</v>
      </c>
      <c r="PPY55" s="463" t="s">
        <v>974</v>
      </c>
      <c r="PPZ55" s="463" t="s">
        <v>975</v>
      </c>
      <c r="PQA55" s="470" t="s">
        <v>976</v>
      </c>
      <c r="PQB55" s="470" t="s">
        <v>977</v>
      </c>
      <c r="PQC55" s="470" t="s">
        <v>978</v>
      </c>
      <c r="PQD55" s="470" t="s">
        <v>979</v>
      </c>
      <c r="PQE55" s="284">
        <v>15000000</v>
      </c>
      <c r="PQF55" s="276" t="s">
        <v>2836</v>
      </c>
      <c r="PQG55" s="463" t="s">
        <v>974</v>
      </c>
      <c r="PQH55" s="463" t="s">
        <v>975</v>
      </c>
      <c r="PQI55" s="470" t="s">
        <v>976</v>
      </c>
      <c r="PQJ55" s="470" t="s">
        <v>977</v>
      </c>
      <c r="PQK55" s="470" t="s">
        <v>978</v>
      </c>
      <c r="PQL55" s="470" t="s">
        <v>979</v>
      </c>
      <c r="PQM55" s="284">
        <v>15000000</v>
      </c>
      <c r="PQN55" s="276" t="s">
        <v>2836</v>
      </c>
      <c r="PQO55" s="463" t="s">
        <v>974</v>
      </c>
      <c r="PQP55" s="463" t="s">
        <v>975</v>
      </c>
      <c r="PQQ55" s="470" t="s">
        <v>976</v>
      </c>
      <c r="PQR55" s="470" t="s">
        <v>977</v>
      </c>
      <c r="PQS55" s="470" t="s">
        <v>978</v>
      </c>
      <c r="PQT55" s="470" t="s">
        <v>979</v>
      </c>
      <c r="PQU55" s="284">
        <v>15000000</v>
      </c>
      <c r="PQV55" s="276" t="s">
        <v>2836</v>
      </c>
      <c r="PQW55" s="463" t="s">
        <v>974</v>
      </c>
      <c r="PQX55" s="463" t="s">
        <v>975</v>
      </c>
      <c r="PQY55" s="470" t="s">
        <v>976</v>
      </c>
      <c r="PQZ55" s="470" t="s">
        <v>977</v>
      </c>
      <c r="PRA55" s="470" t="s">
        <v>978</v>
      </c>
      <c r="PRB55" s="470" t="s">
        <v>979</v>
      </c>
      <c r="PRC55" s="284">
        <v>15000000</v>
      </c>
      <c r="PRD55" s="276" t="s">
        <v>2836</v>
      </c>
      <c r="PRE55" s="463" t="s">
        <v>974</v>
      </c>
      <c r="PRF55" s="463" t="s">
        <v>975</v>
      </c>
      <c r="PRG55" s="470" t="s">
        <v>976</v>
      </c>
      <c r="PRH55" s="470" t="s">
        <v>977</v>
      </c>
      <c r="PRI55" s="470" t="s">
        <v>978</v>
      </c>
      <c r="PRJ55" s="470" t="s">
        <v>979</v>
      </c>
      <c r="PRK55" s="284">
        <v>15000000</v>
      </c>
      <c r="PRL55" s="276" t="s">
        <v>2836</v>
      </c>
      <c r="PRM55" s="463" t="s">
        <v>974</v>
      </c>
      <c r="PRN55" s="463" t="s">
        <v>975</v>
      </c>
      <c r="PRO55" s="470" t="s">
        <v>976</v>
      </c>
      <c r="PRP55" s="470" t="s">
        <v>977</v>
      </c>
      <c r="PRQ55" s="470" t="s">
        <v>978</v>
      </c>
      <c r="PRR55" s="470" t="s">
        <v>979</v>
      </c>
      <c r="PRS55" s="284">
        <v>15000000</v>
      </c>
      <c r="PRT55" s="276" t="s">
        <v>2836</v>
      </c>
      <c r="PRU55" s="463" t="s">
        <v>974</v>
      </c>
      <c r="PRV55" s="463" t="s">
        <v>975</v>
      </c>
      <c r="PRW55" s="470" t="s">
        <v>976</v>
      </c>
      <c r="PRX55" s="470" t="s">
        <v>977</v>
      </c>
      <c r="PRY55" s="470" t="s">
        <v>978</v>
      </c>
      <c r="PRZ55" s="470" t="s">
        <v>979</v>
      </c>
      <c r="PSA55" s="284">
        <v>15000000</v>
      </c>
      <c r="PSB55" s="276" t="s">
        <v>2836</v>
      </c>
      <c r="PSC55" s="463" t="s">
        <v>974</v>
      </c>
      <c r="PSD55" s="463" t="s">
        <v>975</v>
      </c>
      <c r="PSE55" s="470" t="s">
        <v>976</v>
      </c>
      <c r="PSF55" s="470" t="s">
        <v>977</v>
      </c>
      <c r="PSG55" s="470" t="s">
        <v>978</v>
      </c>
      <c r="PSH55" s="470" t="s">
        <v>979</v>
      </c>
      <c r="PSI55" s="284">
        <v>15000000</v>
      </c>
      <c r="PSJ55" s="276" t="s">
        <v>2836</v>
      </c>
      <c r="PSK55" s="463" t="s">
        <v>974</v>
      </c>
      <c r="PSL55" s="463" t="s">
        <v>975</v>
      </c>
      <c r="PSM55" s="470" t="s">
        <v>976</v>
      </c>
      <c r="PSN55" s="470" t="s">
        <v>977</v>
      </c>
      <c r="PSO55" s="470" t="s">
        <v>978</v>
      </c>
      <c r="PSP55" s="470" t="s">
        <v>979</v>
      </c>
      <c r="PSQ55" s="284">
        <v>15000000</v>
      </c>
      <c r="PSR55" s="276" t="s">
        <v>2836</v>
      </c>
      <c r="PSS55" s="463" t="s">
        <v>974</v>
      </c>
      <c r="PST55" s="463" t="s">
        <v>975</v>
      </c>
      <c r="PSU55" s="470" t="s">
        <v>976</v>
      </c>
      <c r="PSV55" s="470" t="s">
        <v>977</v>
      </c>
      <c r="PSW55" s="470" t="s">
        <v>978</v>
      </c>
      <c r="PSX55" s="470" t="s">
        <v>979</v>
      </c>
      <c r="PSY55" s="284">
        <v>15000000</v>
      </c>
      <c r="PSZ55" s="276" t="s">
        <v>2836</v>
      </c>
      <c r="PTA55" s="463" t="s">
        <v>974</v>
      </c>
      <c r="PTB55" s="463" t="s">
        <v>975</v>
      </c>
      <c r="PTC55" s="470" t="s">
        <v>976</v>
      </c>
      <c r="PTD55" s="470" t="s">
        <v>977</v>
      </c>
      <c r="PTE55" s="470" t="s">
        <v>978</v>
      </c>
      <c r="PTF55" s="470" t="s">
        <v>979</v>
      </c>
      <c r="PTG55" s="284">
        <v>15000000</v>
      </c>
      <c r="PTH55" s="276" t="s">
        <v>2836</v>
      </c>
      <c r="PTI55" s="463" t="s">
        <v>974</v>
      </c>
      <c r="PTJ55" s="463" t="s">
        <v>975</v>
      </c>
      <c r="PTK55" s="470" t="s">
        <v>976</v>
      </c>
      <c r="PTL55" s="470" t="s">
        <v>977</v>
      </c>
      <c r="PTM55" s="470" t="s">
        <v>978</v>
      </c>
      <c r="PTN55" s="470" t="s">
        <v>979</v>
      </c>
      <c r="PTO55" s="284">
        <v>15000000</v>
      </c>
      <c r="PTP55" s="276" t="s">
        <v>2836</v>
      </c>
      <c r="PTQ55" s="463" t="s">
        <v>974</v>
      </c>
      <c r="PTR55" s="463" t="s">
        <v>975</v>
      </c>
      <c r="PTS55" s="470" t="s">
        <v>976</v>
      </c>
      <c r="PTT55" s="470" t="s">
        <v>977</v>
      </c>
      <c r="PTU55" s="470" t="s">
        <v>978</v>
      </c>
      <c r="PTV55" s="470" t="s">
        <v>979</v>
      </c>
      <c r="PTW55" s="284">
        <v>15000000</v>
      </c>
      <c r="PTX55" s="276" t="s">
        <v>2836</v>
      </c>
      <c r="PTY55" s="463" t="s">
        <v>974</v>
      </c>
      <c r="PTZ55" s="463" t="s">
        <v>975</v>
      </c>
      <c r="PUA55" s="470" t="s">
        <v>976</v>
      </c>
      <c r="PUB55" s="470" t="s">
        <v>977</v>
      </c>
      <c r="PUC55" s="470" t="s">
        <v>978</v>
      </c>
      <c r="PUD55" s="470" t="s">
        <v>979</v>
      </c>
      <c r="PUE55" s="284">
        <v>15000000</v>
      </c>
      <c r="PUF55" s="276" t="s">
        <v>2836</v>
      </c>
      <c r="PUG55" s="463" t="s">
        <v>974</v>
      </c>
      <c r="PUH55" s="463" t="s">
        <v>975</v>
      </c>
      <c r="PUI55" s="470" t="s">
        <v>976</v>
      </c>
      <c r="PUJ55" s="470" t="s">
        <v>977</v>
      </c>
      <c r="PUK55" s="470" t="s">
        <v>978</v>
      </c>
      <c r="PUL55" s="470" t="s">
        <v>979</v>
      </c>
      <c r="PUM55" s="284">
        <v>15000000</v>
      </c>
      <c r="PUN55" s="276" t="s">
        <v>2836</v>
      </c>
      <c r="PUO55" s="463" t="s">
        <v>974</v>
      </c>
      <c r="PUP55" s="463" t="s">
        <v>975</v>
      </c>
      <c r="PUQ55" s="470" t="s">
        <v>976</v>
      </c>
      <c r="PUR55" s="470" t="s">
        <v>977</v>
      </c>
      <c r="PUS55" s="470" t="s">
        <v>978</v>
      </c>
      <c r="PUT55" s="470" t="s">
        <v>979</v>
      </c>
      <c r="PUU55" s="284">
        <v>15000000</v>
      </c>
      <c r="PUV55" s="276" t="s">
        <v>2836</v>
      </c>
      <c r="PUW55" s="463" t="s">
        <v>974</v>
      </c>
      <c r="PUX55" s="463" t="s">
        <v>975</v>
      </c>
      <c r="PUY55" s="470" t="s">
        <v>976</v>
      </c>
      <c r="PUZ55" s="470" t="s">
        <v>977</v>
      </c>
      <c r="PVA55" s="470" t="s">
        <v>978</v>
      </c>
      <c r="PVB55" s="470" t="s">
        <v>979</v>
      </c>
      <c r="PVC55" s="284">
        <v>15000000</v>
      </c>
      <c r="PVD55" s="276" t="s">
        <v>2836</v>
      </c>
      <c r="PVE55" s="463" t="s">
        <v>974</v>
      </c>
      <c r="PVF55" s="463" t="s">
        <v>975</v>
      </c>
      <c r="PVG55" s="470" t="s">
        <v>976</v>
      </c>
      <c r="PVH55" s="470" t="s">
        <v>977</v>
      </c>
      <c r="PVI55" s="470" t="s">
        <v>978</v>
      </c>
      <c r="PVJ55" s="470" t="s">
        <v>979</v>
      </c>
      <c r="PVK55" s="284">
        <v>15000000</v>
      </c>
      <c r="PVL55" s="276" t="s">
        <v>2836</v>
      </c>
      <c r="PVM55" s="463" t="s">
        <v>974</v>
      </c>
      <c r="PVN55" s="463" t="s">
        <v>975</v>
      </c>
      <c r="PVO55" s="470" t="s">
        <v>976</v>
      </c>
      <c r="PVP55" s="470" t="s">
        <v>977</v>
      </c>
      <c r="PVQ55" s="470" t="s">
        <v>978</v>
      </c>
      <c r="PVR55" s="470" t="s">
        <v>979</v>
      </c>
      <c r="PVS55" s="284">
        <v>15000000</v>
      </c>
      <c r="PVT55" s="276" t="s">
        <v>2836</v>
      </c>
      <c r="PVU55" s="463" t="s">
        <v>974</v>
      </c>
      <c r="PVV55" s="463" t="s">
        <v>975</v>
      </c>
      <c r="PVW55" s="470" t="s">
        <v>976</v>
      </c>
      <c r="PVX55" s="470" t="s">
        <v>977</v>
      </c>
      <c r="PVY55" s="470" t="s">
        <v>978</v>
      </c>
      <c r="PVZ55" s="470" t="s">
        <v>979</v>
      </c>
      <c r="PWA55" s="284">
        <v>15000000</v>
      </c>
      <c r="PWB55" s="276" t="s">
        <v>2836</v>
      </c>
      <c r="PWC55" s="463" t="s">
        <v>974</v>
      </c>
      <c r="PWD55" s="463" t="s">
        <v>975</v>
      </c>
      <c r="PWE55" s="470" t="s">
        <v>976</v>
      </c>
      <c r="PWF55" s="470" t="s">
        <v>977</v>
      </c>
      <c r="PWG55" s="470" t="s">
        <v>978</v>
      </c>
      <c r="PWH55" s="470" t="s">
        <v>979</v>
      </c>
      <c r="PWI55" s="284">
        <v>15000000</v>
      </c>
      <c r="PWJ55" s="276" t="s">
        <v>2836</v>
      </c>
      <c r="PWK55" s="463" t="s">
        <v>974</v>
      </c>
      <c r="PWL55" s="463" t="s">
        <v>975</v>
      </c>
      <c r="PWM55" s="470" t="s">
        <v>976</v>
      </c>
      <c r="PWN55" s="470" t="s">
        <v>977</v>
      </c>
      <c r="PWO55" s="470" t="s">
        <v>978</v>
      </c>
      <c r="PWP55" s="470" t="s">
        <v>979</v>
      </c>
      <c r="PWQ55" s="284">
        <v>15000000</v>
      </c>
      <c r="PWR55" s="276" t="s">
        <v>2836</v>
      </c>
      <c r="PWS55" s="463" t="s">
        <v>974</v>
      </c>
      <c r="PWT55" s="463" t="s">
        <v>975</v>
      </c>
      <c r="PWU55" s="470" t="s">
        <v>976</v>
      </c>
      <c r="PWV55" s="470" t="s">
        <v>977</v>
      </c>
      <c r="PWW55" s="470" t="s">
        <v>978</v>
      </c>
      <c r="PWX55" s="470" t="s">
        <v>979</v>
      </c>
      <c r="PWY55" s="284">
        <v>15000000</v>
      </c>
      <c r="PWZ55" s="276" t="s">
        <v>2836</v>
      </c>
      <c r="PXA55" s="463" t="s">
        <v>974</v>
      </c>
      <c r="PXB55" s="463" t="s">
        <v>975</v>
      </c>
      <c r="PXC55" s="470" t="s">
        <v>976</v>
      </c>
      <c r="PXD55" s="470" t="s">
        <v>977</v>
      </c>
      <c r="PXE55" s="470" t="s">
        <v>978</v>
      </c>
      <c r="PXF55" s="470" t="s">
        <v>979</v>
      </c>
      <c r="PXG55" s="284">
        <v>15000000</v>
      </c>
      <c r="PXH55" s="276" t="s">
        <v>2836</v>
      </c>
      <c r="PXI55" s="463" t="s">
        <v>974</v>
      </c>
      <c r="PXJ55" s="463" t="s">
        <v>975</v>
      </c>
      <c r="PXK55" s="470" t="s">
        <v>976</v>
      </c>
      <c r="PXL55" s="470" t="s">
        <v>977</v>
      </c>
      <c r="PXM55" s="470" t="s">
        <v>978</v>
      </c>
      <c r="PXN55" s="470" t="s">
        <v>979</v>
      </c>
      <c r="PXO55" s="284">
        <v>15000000</v>
      </c>
      <c r="PXP55" s="276" t="s">
        <v>2836</v>
      </c>
      <c r="PXQ55" s="463" t="s">
        <v>974</v>
      </c>
      <c r="PXR55" s="463" t="s">
        <v>975</v>
      </c>
      <c r="PXS55" s="470" t="s">
        <v>976</v>
      </c>
      <c r="PXT55" s="470" t="s">
        <v>977</v>
      </c>
      <c r="PXU55" s="470" t="s">
        <v>978</v>
      </c>
      <c r="PXV55" s="470" t="s">
        <v>979</v>
      </c>
      <c r="PXW55" s="284">
        <v>15000000</v>
      </c>
      <c r="PXX55" s="276" t="s">
        <v>2836</v>
      </c>
      <c r="PXY55" s="463" t="s">
        <v>974</v>
      </c>
      <c r="PXZ55" s="463" t="s">
        <v>975</v>
      </c>
      <c r="PYA55" s="470" t="s">
        <v>976</v>
      </c>
      <c r="PYB55" s="470" t="s">
        <v>977</v>
      </c>
      <c r="PYC55" s="470" t="s">
        <v>978</v>
      </c>
      <c r="PYD55" s="470" t="s">
        <v>979</v>
      </c>
      <c r="PYE55" s="284">
        <v>15000000</v>
      </c>
      <c r="PYF55" s="276" t="s">
        <v>2836</v>
      </c>
      <c r="PYG55" s="463" t="s">
        <v>974</v>
      </c>
      <c r="PYH55" s="463" t="s">
        <v>975</v>
      </c>
      <c r="PYI55" s="470" t="s">
        <v>976</v>
      </c>
      <c r="PYJ55" s="470" t="s">
        <v>977</v>
      </c>
      <c r="PYK55" s="470" t="s">
        <v>978</v>
      </c>
      <c r="PYL55" s="470" t="s">
        <v>979</v>
      </c>
      <c r="PYM55" s="284">
        <v>15000000</v>
      </c>
      <c r="PYN55" s="276" t="s">
        <v>2836</v>
      </c>
      <c r="PYO55" s="463" t="s">
        <v>974</v>
      </c>
      <c r="PYP55" s="463" t="s">
        <v>975</v>
      </c>
      <c r="PYQ55" s="470" t="s">
        <v>976</v>
      </c>
      <c r="PYR55" s="470" t="s">
        <v>977</v>
      </c>
      <c r="PYS55" s="470" t="s">
        <v>978</v>
      </c>
      <c r="PYT55" s="470" t="s">
        <v>979</v>
      </c>
      <c r="PYU55" s="284">
        <v>15000000</v>
      </c>
      <c r="PYV55" s="276" t="s">
        <v>2836</v>
      </c>
      <c r="PYW55" s="463" t="s">
        <v>974</v>
      </c>
      <c r="PYX55" s="463" t="s">
        <v>975</v>
      </c>
      <c r="PYY55" s="470" t="s">
        <v>976</v>
      </c>
      <c r="PYZ55" s="470" t="s">
        <v>977</v>
      </c>
      <c r="PZA55" s="470" t="s">
        <v>978</v>
      </c>
      <c r="PZB55" s="470" t="s">
        <v>979</v>
      </c>
      <c r="PZC55" s="284">
        <v>15000000</v>
      </c>
      <c r="PZD55" s="276" t="s">
        <v>2836</v>
      </c>
      <c r="PZE55" s="463" t="s">
        <v>974</v>
      </c>
      <c r="PZF55" s="463" t="s">
        <v>975</v>
      </c>
      <c r="PZG55" s="470" t="s">
        <v>976</v>
      </c>
      <c r="PZH55" s="470" t="s">
        <v>977</v>
      </c>
      <c r="PZI55" s="470" t="s">
        <v>978</v>
      </c>
      <c r="PZJ55" s="470" t="s">
        <v>979</v>
      </c>
      <c r="PZK55" s="284">
        <v>15000000</v>
      </c>
      <c r="PZL55" s="276" t="s">
        <v>2836</v>
      </c>
      <c r="PZM55" s="463" t="s">
        <v>974</v>
      </c>
      <c r="PZN55" s="463" t="s">
        <v>975</v>
      </c>
      <c r="PZO55" s="470" t="s">
        <v>976</v>
      </c>
      <c r="PZP55" s="470" t="s">
        <v>977</v>
      </c>
      <c r="PZQ55" s="470" t="s">
        <v>978</v>
      </c>
      <c r="PZR55" s="470" t="s">
        <v>979</v>
      </c>
      <c r="PZS55" s="284">
        <v>15000000</v>
      </c>
      <c r="PZT55" s="276" t="s">
        <v>2836</v>
      </c>
      <c r="PZU55" s="463" t="s">
        <v>974</v>
      </c>
      <c r="PZV55" s="463" t="s">
        <v>975</v>
      </c>
      <c r="PZW55" s="470" t="s">
        <v>976</v>
      </c>
      <c r="PZX55" s="470" t="s">
        <v>977</v>
      </c>
      <c r="PZY55" s="470" t="s">
        <v>978</v>
      </c>
      <c r="PZZ55" s="470" t="s">
        <v>979</v>
      </c>
      <c r="QAA55" s="284">
        <v>15000000</v>
      </c>
      <c r="QAB55" s="276" t="s">
        <v>2836</v>
      </c>
      <c r="QAC55" s="463" t="s">
        <v>974</v>
      </c>
      <c r="QAD55" s="463" t="s">
        <v>975</v>
      </c>
      <c r="QAE55" s="470" t="s">
        <v>976</v>
      </c>
      <c r="QAF55" s="470" t="s">
        <v>977</v>
      </c>
      <c r="QAG55" s="470" t="s">
        <v>978</v>
      </c>
      <c r="QAH55" s="470" t="s">
        <v>979</v>
      </c>
      <c r="QAI55" s="284">
        <v>15000000</v>
      </c>
      <c r="QAJ55" s="276" t="s">
        <v>2836</v>
      </c>
      <c r="QAK55" s="463" t="s">
        <v>974</v>
      </c>
      <c r="QAL55" s="463" t="s">
        <v>975</v>
      </c>
      <c r="QAM55" s="470" t="s">
        <v>976</v>
      </c>
      <c r="QAN55" s="470" t="s">
        <v>977</v>
      </c>
      <c r="QAO55" s="470" t="s">
        <v>978</v>
      </c>
      <c r="QAP55" s="470" t="s">
        <v>979</v>
      </c>
      <c r="QAQ55" s="284">
        <v>15000000</v>
      </c>
      <c r="QAR55" s="276" t="s">
        <v>2836</v>
      </c>
      <c r="QAS55" s="463" t="s">
        <v>974</v>
      </c>
      <c r="QAT55" s="463" t="s">
        <v>975</v>
      </c>
      <c r="QAU55" s="470" t="s">
        <v>976</v>
      </c>
      <c r="QAV55" s="470" t="s">
        <v>977</v>
      </c>
      <c r="QAW55" s="470" t="s">
        <v>978</v>
      </c>
      <c r="QAX55" s="470" t="s">
        <v>979</v>
      </c>
      <c r="QAY55" s="284">
        <v>15000000</v>
      </c>
      <c r="QAZ55" s="276" t="s">
        <v>2836</v>
      </c>
      <c r="QBA55" s="463" t="s">
        <v>974</v>
      </c>
      <c r="QBB55" s="463" t="s">
        <v>975</v>
      </c>
      <c r="QBC55" s="470" t="s">
        <v>976</v>
      </c>
      <c r="QBD55" s="470" t="s">
        <v>977</v>
      </c>
      <c r="QBE55" s="470" t="s">
        <v>978</v>
      </c>
      <c r="QBF55" s="470" t="s">
        <v>979</v>
      </c>
      <c r="QBG55" s="284">
        <v>15000000</v>
      </c>
      <c r="QBH55" s="276" t="s">
        <v>2836</v>
      </c>
      <c r="QBI55" s="463" t="s">
        <v>974</v>
      </c>
      <c r="QBJ55" s="463" t="s">
        <v>975</v>
      </c>
      <c r="QBK55" s="470" t="s">
        <v>976</v>
      </c>
      <c r="QBL55" s="470" t="s">
        <v>977</v>
      </c>
      <c r="QBM55" s="470" t="s">
        <v>978</v>
      </c>
      <c r="QBN55" s="470" t="s">
        <v>979</v>
      </c>
      <c r="QBO55" s="284">
        <v>15000000</v>
      </c>
      <c r="QBP55" s="276" t="s">
        <v>2836</v>
      </c>
      <c r="QBQ55" s="463" t="s">
        <v>974</v>
      </c>
      <c r="QBR55" s="463" t="s">
        <v>975</v>
      </c>
      <c r="QBS55" s="470" t="s">
        <v>976</v>
      </c>
      <c r="QBT55" s="470" t="s">
        <v>977</v>
      </c>
      <c r="QBU55" s="470" t="s">
        <v>978</v>
      </c>
      <c r="QBV55" s="470" t="s">
        <v>979</v>
      </c>
      <c r="QBW55" s="284">
        <v>15000000</v>
      </c>
      <c r="QBX55" s="276" t="s">
        <v>2836</v>
      </c>
      <c r="QBY55" s="463" t="s">
        <v>974</v>
      </c>
      <c r="QBZ55" s="463" t="s">
        <v>975</v>
      </c>
      <c r="QCA55" s="470" t="s">
        <v>976</v>
      </c>
      <c r="QCB55" s="470" t="s">
        <v>977</v>
      </c>
      <c r="QCC55" s="470" t="s">
        <v>978</v>
      </c>
      <c r="QCD55" s="470" t="s">
        <v>979</v>
      </c>
      <c r="QCE55" s="284">
        <v>15000000</v>
      </c>
      <c r="QCF55" s="276" t="s">
        <v>2836</v>
      </c>
      <c r="QCG55" s="463" t="s">
        <v>974</v>
      </c>
      <c r="QCH55" s="463" t="s">
        <v>975</v>
      </c>
      <c r="QCI55" s="470" t="s">
        <v>976</v>
      </c>
      <c r="QCJ55" s="470" t="s">
        <v>977</v>
      </c>
      <c r="QCK55" s="470" t="s">
        <v>978</v>
      </c>
      <c r="QCL55" s="470" t="s">
        <v>979</v>
      </c>
      <c r="QCM55" s="284">
        <v>15000000</v>
      </c>
      <c r="QCN55" s="276" t="s">
        <v>2836</v>
      </c>
      <c r="QCO55" s="463" t="s">
        <v>974</v>
      </c>
      <c r="QCP55" s="463" t="s">
        <v>975</v>
      </c>
      <c r="QCQ55" s="470" t="s">
        <v>976</v>
      </c>
      <c r="QCR55" s="470" t="s">
        <v>977</v>
      </c>
      <c r="QCS55" s="470" t="s">
        <v>978</v>
      </c>
      <c r="QCT55" s="470" t="s">
        <v>979</v>
      </c>
      <c r="QCU55" s="284">
        <v>15000000</v>
      </c>
      <c r="QCV55" s="276" t="s">
        <v>2836</v>
      </c>
      <c r="QCW55" s="463" t="s">
        <v>974</v>
      </c>
      <c r="QCX55" s="463" t="s">
        <v>975</v>
      </c>
      <c r="QCY55" s="470" t="s">
        <v>976</v>
      </c>
      <c r="QCZ55" s="470" t="s">
        <v>977</v>
      </c>
      <c r="QDA55" s="470" t="s">
        <v>978</v>
      </c>
      <c r="QDB55" s="470" t="s">
        <v>979</v>
      </c>
      <c r="QDC55" s="284">
        <v>15000000</v>
      </c>
      <c r="QDD55" s="276" t="s">
        <v>2836</v>
      </c>
      <c r="QDE55" s="463" t="s">
        <v>974</v>
      </c>
      <c r="QDF55" s="463" t="s">
        <v>975</v>
      </c>
      <c r="QDG55" s="470" t="s">
        <v>976</v>
      </c>
      <c r="QDH55" s="470" t="s">
        <v>977</v>
      </c>
      <c r="QDI55" s="470" t="s">
        <v>978</v>
      </c>
      <c r="QDJ55" s="470" t="s">
        <v>979</v>
      </c>
      <c r="QDK55" s="284">
        <v>15000000</v>
      </c>
      <c r="QDL55" s="276" t="s">
        <v>2836</v>
      </c>
      <c r="QDM55" s="463" t="s">
        <v>974</v>
      </c>
      <c r="QDN55" s="463" t="s">
        <v>975</v>
      </c>
      <c r="QDO55" s="470" t="s">
        <v>976</v>
      </c>
      <c r="QDP55" s="470" t="s">
        <v>977</v>
      </c>
      <c r="QDQ55" s="470" t="s">
        <v>978</v>
      </c>
      <c r="QDR55" s="470" t="s">
        <v>979</v>
      </c>
      <c r="QDS55" s="284">
        <v>15000000</v>
      </c>
      <c r="QDT55" s="276" t="s">
        <v>2836</v>
      </c>
      <c r="QDU55" s="463" t="s">
        <v>974</v>
      </c>
      <c r="QDV55" s="463" t="s">
        <v>975</v>
      </c>
      <c r="QDW55" s="470" t="s">
        <v>976</v>
      </c>
      <c r="QDX55" s="470" t="s">
        <v>977</v>
      </c>
      <c r="QDY55" s="470" t="s">
        <v>978</v>
      </c>
      <c r="QDZ55" s="470" t="s">
        <v>979</v>
      </c>
      <c r="QEA55" s="284">
        <v>15000000</v>
      </c>
      <c r="QEB55" s="276" t="s">
        <v>2836</v>
      </c>
      <c r="QEC55" s="463" t="s">
        <v>974</v>
      </c>
      <c r="QED55" s="463" t="s">
        <v>975</v>
      </c>
      <c r="QEE55" s="470" t="s">
        <v>976</v>
      </c>
      <c r="QEF55" s="470" t="s">
        <v>977</v>
      </c>
      <c r="QEG55" s="470" t="s">
        <v>978</v>
      </c>
      <c r="QEH55" s="470" t="s">
        <v>979</v>
      </c>
      <c r="QEI55" s="284">
        <v>15000000</v>
      </c>
      <c r="QEJ55" s="276" t="s">
        <v>2836</v>
      </c>
      <c r="QEK55" s="463" t="s">
        <v>974</v>
      </c>
      <c r="QEL55" s="463" t="s">
        <v>975</v>
      </c>
      <c r="QEM55" s="470" t="s">
        <v>976</v>
      </c>
      <c r="QEN55" s="470" t="s">
        <v>977</v>
      </c>
      <c r="QEO55" s="470" t="s">
        <v>978</v>
      </c>
      <c r="QEP55" s="470" t="s">
        <v>979</v>
      </c>
      <c r="QEQ55" s="284">
        <v>15000000</v>
      </c>
      <c r="QER55" s="276" t="s">
        <v>2836</v>
      </c>
      <c r="QES55" s="463" t="s">
        <v>974</v>
      </c>
      <c r="QET55" s="463" t="s">
        <v>975</v>
      </c>
      <c r="QEU55" s="470" t="s">
        <v>976</v>
      </c>
      <c r="QEV55" s="470" t="s">
        <v>977</v>
      </c>
      <c r="QEW55" s="470" t="s">
        <v>978</v>
      </c>
      <c r="QEX55" s="470" t="s">
        <v>979</v>
      </c>
      <c r="QEY55" s="284">
        <v>15000000</v>
      </c>
      <c r="QEZ55" s="276" t="s">
        <v>2836</v>
      </c>
      <c r="QFA55" s="463" t="s">
        <v>974</v>
      </c>
      <c r="QFB55" s="463" t="s">
        <v>975</v>
      </c>
      <c r="QFC55" s="470" t="s">
        <v>976</v>
      </c>
      <c r="QFD55" s="470" t="s">
        <v>977</v>
      </c>
      <c r="QFE55" s="470" t="s">
        <v>978</v>
      </c>
      <c r="QFF55" s="470" t="s">
        <v>979</v>
      </c>
      <c r="QFG55" s="284">
        <v>15000000</v>
      </c>
      <c r="QFH55" s="276" t="s">
        <v>2836</v>
      </c>
      <c r="QFI55" s="463" t="s">
        <v>974</v>
      </c>
      <c r="QFJ55" s="463" t="s">
        <v>975</v>
      </c>
      <c r="QFK55" s="470" t="s">
        <v>976</v>
      </c>
      <c r="QFL55" s="470" t="s">
        <v>977</v>
      </c>
      <c r="QFM55" s="470" t="s">
        <v>978</v>
      </c>
      <c r="QFN55" s="470" t="s">
        <v>979</v>
      </c>
      <c r="QFO55" s="284">
        <v>15000000</v>
      </c>
      <c r="QFP55" s="276" t="s">
        <v>2836</v>
      </c>
      <c r="QFQ55" s="463" t="s">
        <v>974</v>
      </c>
      <c r="QFR55" s="463" t="s">
        <v>975</v>
      </c>
      <c r="QFS55" s="470" t="s">
        <v>976</v>
      </c>
      <c r="QFT55" s="470" t="s">
        <v>977</v>
      </c>
      <c r="QFU55" s="470" t="s">
        <v>978</v>
      </c>
      <c r="QFV55" s="470" t="s">
        <v>979</v>
      </c>
      <c r="QFW55" s="284">
        <v>15000000</v>
      </c>
      <c r="QFX55" s="276" t="s">
        <v>2836</v>
      </c>
      <c r="QFY55" s="463" t="s">
        <v>974</v>
      </c>
      <c r="QFZ55" s="463" t="s">
        <v>975</v>
      </c>
      <c r="QGA55" s="470" t="s">
        <v>976</v>
      </c>
      <c r="QGB55" s="470" t="s">
        <v>977</v>
      </c>
      <c r="QGC55" s="470" t="s">
        <v>978</v>
      </c>
      <c r="QGD55" s="470" t="s">
        <v>979</v>
      </c>
      <c r="QGE55" s="284">
        <v>15000000</v>
      </c>
      <c r="QGF55" s="276" t="s">
        <v>2836</v>
      </c>
      <c r="QGG55" s="463" t="s">
        <v>974</v>
      </c>
      <c r="QGH55" s="463" t="s">
        <v>975</v>
      </c>
      <c r="QGI55" s="470" t="s">
        <v>976</v>
      </c>
      <c r="QGJ55" s="470" t="s">
        <v>977</v>
      </c>
      <c r="QGK55" s="470" t="s">
        <v>978</v>
      </c>
      <c r="QGL55" s="470" t="s">
        <v>979</v>
      </c>
      <c r="QGM55" s="284">
        <v>15000000</v>
      </c>
      <c r="QGN55" s="276" t="s">
        <v>2836</v>
      </c>
      <c r="QGO55" s="463" t="s">
        <v>974</v>
      </c>
      <c r="QGP55" s="463" t="s">
        <v>975</v>
      </c>
      <c r="QGQ55" s="470" t="s">
        <v>976</v>
      </c>
      <c r="QGR55" s="470" t="s">
        <v>977</v>
      </c>
      <c r="QGS55" s="470" t="s">
        <v>978</v>
      </c>
      <c r="QGT55" s="470" t="s">
        <v>979</v>
      </c>
      <c r="QGU55" s="284">
        <v>15000000</v>
      </c>
      <c r="QGV55" s="276" t="s">
        <v>2836</v>
      </c>
      <c r="QGW55" s="463" t="s">
        <v>974</v>
      </c>
      <c r="QGX55" s="463" t="s">
        <v>975</v>
      </c>
      <c r="QGY55" s="470" t="s">
        <v>976</v>
      </c>
      <c r="QGZ55" s="470" t="s">
        <v>977</v>
      </c>
      <c r="QHA55" s="470" t="s">
        <v>978</v>
      </c>
      <c r="QHB55" s="470" t="s">
        <v>979</v>
      </c>
      <c r="QHC55" s="284">
        <v>15000000</v>
      </c>
      <c r="QHD55" s="276" t="s">
        <v>2836</v>
      </c>
      <c r="QHE55" s="463" t="s">
        <v>974</v>
      </c>
      <c r="QHF55" s="463" t="s">
        <v>975</v>
      </c>
      <c r="QHG55" s="470" t="s">
        <v>976</v>
      </c>
      <c r="QHH55" s="470" t="s">
        <v>977</v>
      </c>
      <c r="QHI55" s="470" t="s">
        <v>978</v>
      </c>
      <c r="QHJ55" s="470" t="s">
        <v>979</v>
      </c>
      <c r="QHK55" s="284">
        <v>15000000</v>
      </c>
      <c r="QHL55" s="276" t="s">
        <v>2836</v>
      </c>
      <c r="QHM55" s="463" t="s">
        <v>974</v>
      </c>
      <c r="QHN55" s="463" t="s">
        <v>975</v>
      </c>
      <c r="QHO55" s="470" t="s">
        <v>976</v>
      </c>
      <c r="QHP55" s="470" t="s">
        <v>977</v>
      </c>
      <c r="QHQ55" s="470" t="s">
        <v>978</v>
      </c>
      <c r="QHR55" s="470" t="s">
        <v>979</v>
      </c>
      <c r="QHS55" s="284">
        <v>15000000</v>
      </c>
      <c r="QHT55" s="276" t="s">
        <v>2836</v>
      </c>
      <c r="QHU55" s="463" t="s">
        <v>974</v>
      </c>
      <c r="QHV55" s="463" t="s">
        <v>975</v>
      </c>
      <c r="QHW55" s="470" t="s">
        <v>976</v>
      </c>
      <c r="QHX55" s="470" t="s">
        <v>977</v>
      </c>
      <c r="QHY55" s="470" t="s">
        <v>978</v>
      </c>
      <c r="QHZ55" s="470" t="s">
        <v>979</v>
      </c>
      <c r="QIA55" s="284">
        <v>15000000</v>
      </c>
      <c r="QIB55" s="276" t="s">
        <v>2836</v>
      </c>
      <c r="QIC55" s="463" t="s">
        <v>974</v>
      </c>
      <c r="QID55" s="463" t="s">
        <v>975</v>
      </c>
      <c r="QIE55" s="470" t="s">
        <v>976</v>
      </c>
      <c r="QIF55" s="470" t="s">
        <v>977</v>
      </c>
      <c r="QIG55" s="470" t="s">
        <v>978</v>
      </c>
      <c r="QIH55" s="470" t="s">
        <v>979</v>
      </c>
      <c r="QII55" s="284">
        <v>15000000</v>
      </c>
      <c r="QIJ55" s="276" t="s">
        <v>2836</v>
      </c>
      <c r="QIK55" s="463" t="s">
        <v>974</v>
      </c>
      <c r="QIL55" s="463" t="s">
        <v>975</v>
      </c>
      <c r="QIM55" s="470" t="s">
        <v>976</v>
      </c>
      <c r="QIN55" s="470" t="s">
        <v>977</v>
      </c>
      <c r="QIO55" s="470" t="s">
        <v>978</v>
      </c>
      <c r="QIP55" s="470" t="s">
        <v>979</v>
      </c>
      <c r="QIQ55" s="284">
        <v>15000000</v>
      </c>
      <c r="QIR55" s="276" t="s">
        <v>2836</v>
      </c>
      <c r="QIS55" s="463" t="s">
        <v>974</v>
      </c>
      <c r="QIT55" s="463" t="s">
        <v>975</v>
      </c>
      <c r="QIU55" s="470" t="s">
        <v>976</v>
      </c>
      <c r="QIV55" s="470" t="s">
        <v>977</v>
      </c>
      <c r="QIW55" s="470" t="s">
        <v>978</v>
      </c>
      <c r="QIX55" s="470" t="s">
        <v>979</v>
      </c>
      <c r="QIY55" s="284">
        <v>15000000</v>
      </c>
      <c r="QIZ55" s="276" t="s">
        <v>2836</v>
      </c>
      <c r="QJA55" s="463" t="s">
        <v>974</v>
      </c>
      <c r="QJB55" s="463" t="s">
        <v>975</v>
      </c>
      <c r="QJC55" s="470" t="s">
        <v>976</v>
      </c>
      <c r="QJD55" s="470" t="s">
        <v>977</v>
      </c>
      <c r="QJE55" s="470" t="s">
        <v>978</v>
      </c>
      <c r="QJF55" s="470" t="s">
        <v>979</v>
      </c>
      <c r="QJG55" s="284">
        <v>15000000</v>
      </c>
      <c r="QJH55" s="276" t="s">
        <v>2836</v>
      </c>
      <c r="QJI55" s="463" t="s">
        <v>974</v>
      </c>
      <c r="QJJ55" s="463" t="s">
        <v>975</v>
      </c>
      <c r="QJK55" s="470" t="s">
        <v>976</v>
      </c>
      <c r="QJL55" s="470" t="s">
        <v>977</v>
      </c>
      <c r="QJM55" s="470" t="s">
        <v>978</v>
      </c>
      <c r="QJN55" s="470" t="s">
        <v>979</v>
      </c>
      <c r="QJO55" s="284">
        <v>15000000</v>
      </c>
      <c r="QJP55" s="276" t="s">
        <v>2836</v>
      </c>
      <c r="QJQ55" s="463" t="s">
        <v>974</v>
      </c>
      <c r="QJR55" s="463" t="s">
        <v>975</v>
      </c>
      <c r="QJS55" s="470" t="s">
        <v>976</v>
      </c>
      <c r="QJT55" s="470" t="s">
        <v>977</v>
      </c>
      <c r="QJU55" s="470" t="s">
        <v>978</v>
      </c>
      <c r="QJV55" s="470" t="s">
        <v>979</v>
      </c>
      <c r="QJW55" s="284">
        <v>15000000</v>
      </c>
      <c r="QJX55" s="276" t="s">
        <v>2836</v>
      </c>
      <c r="QJY55" s="463" t="s">
        <v>974</v>
      </c>
      <c r="QJZ55" s="463" t="s">
        <v>975</v>
      </c>
      <c r="QKA55" s="470" t="s">
        <v>976</v>
      </c>
      <c r="QKB55" s="470" t="s">
        <v>977</v>
      </c>
      <c r="QKC55" s="470" t="s">
        <v>978</v>
      </c>
      <c r="QKD55" s="470" t="s">
        <v>979</v>
      </c>
      <c r="QKE55" s="284">
        <v>15000000</v>
      </c>
      <c r="QKF55" s="276" t="s">
        <v>2836</v>
      </c>
      <c r="QKG55" s="463" t="s">
        <v>974</v>
      </c>
      <c r="QKH55" s="463" t="s">
        <v>975</v>
      </c>
      <c r="QKI55" s="470" t="s">
        <v>976</v>
      </c>
      <c r="QKJ55" s="470" t="s">
        <v>977</v>
      </c>
      <c r="QKK55" s="470" t="s">
        <v>978</v>
      </c>
      <c r="QKL55" s="470" t="s">
        <v>979</v>
      </c>
      <c r="QKM55" s="284">
        <v>15000000</v>
      </c>
      <c r="QKN55" s="276" t="s">
        <v>2836</v>
      </c>
      <c r="QKO55" s="463" t="s">
        <v>974</v>
      </c>
      <c r="QKP55" s="463" t="s">
        <v>975</v>
      </c>
      <c r="QKQ55" s="470" t="s">
        <v>976</v>
      </c>
      <c r="QKR55" s="470" t="s">
        <v>977</v>
      </c>
      <c r="QKS55" s="470" t="s">
        <v>978</v>
      </c>
      <c r="QKT55" s="470" t="s">
        <v>979</v>
      </c>
      <c r="QKU55" s="284">
        <v>15000000</v>
      </c>
      <c r="QKV55" s="276" t="s">
        <v>2836</v>
      </c>
      <c r="QKW55" s="463" t="s">
        <v>974</v>
      </c>
      <c r="QKX55" s="463" t="s">
        <v>975</v>
      </c>
      <c r="QKY55" s="470" t="s">
        <v>976</v>
      </c>
      <c r="QKZ55" s="470" t="s">
        <v>977</v>
      </c>
      <c r="QLA55" s="470" t="s">
        <v>978</v>
      </c>
      <c r="QLB55" s="470" t="s">
        <v>979</v>
      </c>
      <c r="QLC55" s="284">
        <v>15000000</v>
      </c>
      <c r="QLD55" s="276" t="s">
        <v>2836</v>
      </c>
      <c r="QLE55" s="463" t="s">
        <v>974</v>
      </c>
      <c r="QLF55" s="463" t="s">
        <v>975</v>
      </c>
      <c r="QLG55" s="470" t="s">
        <v>976</v>
      </c>
      <c r="QLH55" s="470" t="s">
        <v>977</v>
      </c>
      <c r="QLI55" s="470" t="s">
        <v>978</v>
      </c>
      <c r="QLJ55" s="470" t="s">
        <v>979</v>
      </c>
      <c r="QLK55" s="284">
        <v>15000000</v>
      </c>
      <c r="QLL55" s="276" t="s">
        <v>2836</v>
      </c>
      <c r="QLM55" s="463" t="s">
        <v>974</v>
      </c>
      <c r="QLN55" s="463" t="s">
        <v>975</v>
      </c>
      <c r="QLO55" s="470" t="s">
        <v>976</v>
      </c>
      <c r="QLP55" s="470" t="s">
        <v>977</v>
      </c>
      <c r="QLQ55" s="470" t="s">
        <v>978</v>
      </c>
      <c r="QLR55" s="470" t="s">
        <v>979</v>
      </c>
      <c r="QLS55" s="284">
        <v>15000000</v>
      </c>
      <c r="QLT55" s="276" t="s">
        <v>2836</v>
      </c>
      <c r="QLU55" s="463" t="s">
        <v>974</v>
      </c>
      <c r="QLV55" s="463" t="s">
        <v>975</v>
      </c>
      <c r="QLW55" s="470" t="s">
        <v>976</v>
      </c>
      <c r="QLX55" s="470" t="s">
        <v>977</v>
      </c>
      <c r="QLY55" s="470" t="s">
        <v>978</v>
      </c>
      <c r="QLZ55" s="470" t="s">
        <v>979</v>
      </c>
      <c r="QMA55" s="284">
        <v>15000000</v>
      </c>
      <c r="QMB55" s="276" t="s">
        <v>2836</v>
      </c>
      <c r="QMC55" s="463" t="s">
        <v>974</v>
      </c>
      <c r="QMD55" s="463" t="s">
        <v>975</v>
      </c>
      <c r="QME55" s="470" t="s">
        <v>976</v>
      </c>
      <c r="QMF55" s="470" t="s">
        <v>977</v>
      </c>
      <c r="QMG55" s="470" t="s">
        <v>978</v>
      </c>
      <c r="QMH55" s="470" t="s">
        <v>979</v>
      </c>
      <c r="QMI55" s="284">
        <v>15000000</v>
      </c>
      <c r="QMJ55" s="276" t="s">
        <v>2836</v>
      </c>
      <c r="QMK55" s="463" t="s">
        <v>974</v>
      </c>
      <c r="QML55" s="463" t="s">
        <v>975</v>
      </c>
      <c r="QMM55" s="470" t="s">
        <v>976</v>
      </c>
      <c r="QMN55" s="470" t="s">
        <v>977</v>
      </c>
      <c r="QMO55" s="470" t="s">
        <v>978</v>
      </c>
      <c r="QMP55" s="470" t="s">
        <v>979</v>
      </c>
      <c r="QMQ55" s="284">
        <v>15000000</v>
      </c>
      <c r="QMR55" s="276" t="s">
        <v>2836</v>
      </c>
      <c r="QMS55" s="463" t="s">
        <v>974</v>
      </c>
      <c r="QMT55" s="463" t="s">
        <v>975</v>
      </c>
      <c r="QMU55" s="470" t="s">
        <v>976</v>
      </c>
      <c r="QMV55" s="470" t="s">
        <v>977</v>
      </c>
      <c r="QMW55" s="470" t="s">
        <v>978</v>
      </c>
      <c r="QMX55" s="470" t="s">
        <v>979</v>
      </c>
      <c r="QMY55" s="284">
        <v>15000000</v>
      </c>
      <c r="QMZ55" s="276" t="s">
        <v>2836</v>
      </c>
      <c r="QNA55" s="463" t="s">
        <v>974</v>
      </c>
      <c r="QNB55" s="463" t="s">
        <v>975</v>
      </c>
      <c r="QNC55" s="470" t="s">
        <v>976</v>
      </c>
      <c r="QND55" s="470" t="s">
        <v>977</v>
      </c>
      <c r="QNE55" s="470" t="s">
        <v>978</v>
      </c>
      <c r="QNF55" s="470" t="s">
        <v>979</v>
      </c>
      <c r="QNG55" s="284">
        <v>15000000</v>
      </c>
      <c r="QNH55" s="276" t="s">
        <v>2836</v>
      </c>
      <c r="QNI55" s="463" t="s">
        <v>974</v>
      </c>
      <c r="QNJ55" s="463" t="s">
        <v>975</v>
      </c>
      <c r="QNK55" s="470" t="s">
        <v>976</v>
      </c>
      <c r="QNL55" s="470" t="s">
        <v>977</v>
      </c>
      <c r="QNM55" s="470" t="s">
        <v>978</v>
      </c>
      <c r="QNN55" s="470" t="s">
        <v>979</v>
      </c>
      <c r="QNO55" s="284">
        <v>15000000</v>
      </c>
      <c r="QNP55" s="276" t="s">
        <v>2836</v>
      </c>
      <c r="QNQ55" s="463" t="s">
        <v>974</v>
      </c>
      <c r="QNR55" s="463" t="s">
        <v>975</v>
      </c>
      <c r="QNS55" s="470" t="s">
        <v>976</v>
      </c>
      <c r="QNT55" s="470" t="s">
        <v>977</v>
      </c>
      <c r="QNU55" s="470" t="s">
        <v>978</v>
      </c>
      <c r="QNV55" s="470" t="s">
        <v>979</v>
      </c>
      <c r="QNW55" s="284">
        <v>15000000</v>
      </c>
      <c r="QNX55" s="276" t="s">
        <v>2836</v>
      </c>
      <c r="QNY55" s="463" t="s">
        <v>974</v>
      </c>
      <c r="QNZ55" s="463" t="s">
        <v>975</v>
      </c>
      <c r="QOA55" s="470" t="s">
        <v>976</v>
      </c>
      <c r="QOB55" s="470" t="s">
        <v>977</v>
      </c>
      <c r="QOC55" s="470" t="s">
        <v>978</v>
      </c>
      <c r="QOD55" s="470" t="s">
        <v>979</v>
      </c>
      <c r="QOE55" s="284">
        <v>15000000</v>
      </c>
      <c r="QOF55" s="276" t="s">
        <v>2836</v>
      </c>
      <c r="QOG55" s="463" t="s">
        <v>974</v>
      </c>
      <c r="QOH55" s="463" t="s">
        <v>975</v>
      </c>
      <c r="QOI55" s="470" t="s">
        <v>976</v>
      </c>
      <c r="QOJ55" s="470" t="s">
        <v>977</v>
      </c>
      <c r="QOK55" s="470" t="s">
        <v>978</v>
      </c>
      <c r="QOL55" s="470" t="s">
        <v>979</v>
      </c>
      <c r="QOM55" s="284">
        <v>15000000</v>
      </c>
      <c r="QON55" s="276" t="s">
        <v>2836</v>
      </c>
      <c r="QOO55" s="463" t="s">
        <v>974</v>
      </c>
      <c r="QOP55" s="463" t="s">
        <v>975</v>
      </c>
      <c r="QOQ55" s="470" t="s">
        <v>976</v>
      </c>
      <c r="QOR55" s="470" t="s">
        <v>977</v>
      </c>
      <c r="QOS55" s="470" t="s">
        <v>978</v>
      </c>
      <c r="QOT55" s="470" t="s">
        <v>979</v>
      </c>
      <c r="QOU55" s="284">
        <v>15000000</v>
      </c>
      <c r="QOV55" s="276" t="s">
        <v>2836</v>
      </c>
      <c r="QOW55" s="463" t="s">
        <v>974</v>
      </c>
      <c r="QOX55" s="463" t="s">
        <v>975</v>
      </c>
      <c r="QOY55" s="470" t="s">
        <v>976</v>
      </c>
      <c r="QOZ55" s="470" t="s">
        <v>977</v>
      </c>
      <c r="QPA55" s="470" t="s">
        <v>978</v>
      </c>
      <c r="QPB55" s="470" t="s">
        <v>979</v>
      </c>
      <c r="QPC55" s="284">
        <v>15000000</v>
      </c>
      <c r="QPD55" s="276" t="s">
        <v>2836</v>
      </c>
      <c r="QPE55" s="463" t="s">
        <v>974</v>
      </c>
      <c r="QPF55" s="463" t="s">
        <v>975</v>
      </c>
      <c r="QPG55" s="470" t="s">
        <v>976</v>
      </c>
      <c r="QPH55" s="470" t="s">
        <v>977</v>
      </c>
      <c r="QPI55" s="470" t="s">
        <v>978</v>
      </c>
      <c r="QPJ55" s="470" t="s">
        <v>979</v>
      </c>
      <c r="QPK55" s="284">
        <v>15000000</v>
      </c>
      <c r="QPL55" s="276" t="s">
        <v>2836</v>
      </c>
      <c r="QPM55" s="463" t="s">
        <v>974</v>
      </c>
      <c r="QPN55" s="463" t="s">
        <v>975</v>
      </c>
      <c r="QPO55" s="470" t="s">
        <v>976</v>
      </c>
      <c r="QPP55" s="470" t="s">
        <v>977</v>
      </c>
      <c r="QPQ55" s="470" t="s">
        <v>978</v>
      </c>
      <c r="QPR55" s="470" t="s">
        <v>979</v>
      </c>
      <c r="QPS55" s="284">
        <v>15000000</v>
      </c>
      <c r="QPT55" s="276" t="s">
        <v>2836</v>
      </c>
      <c r="QPU55" s="463" t="s">
        <v>974</v>
      </c>
      <c r="QPV55" s="463" t="s">
        <v>975</v>
      </c>
      <c r="QPW55" s="470" t="s">
        <v>976</v>
      </c>
      <c r="QPX55" s="470" t="s">
        <v>977</v>
      </c>
      <c r="QPY55" s="470" t="s">
        <v>978</v>
      </c>
      <c r="QPZ55" s="470" t="s">
        <v>979</v>
      </c>
      <c r="QQA55" s="284">
        <v>15000000</v>
      </c>
      <c r="QQB55" s="276" t="s">
        <v>2836</v>
      </c>
      <c r="QQC55" s="463" t="s">
        <v>974</v>
      </c>
      <c r="QQD55" s="463" t="s">
        <v>975</v>
      </c>
      <c r="QQE55" s="470" t="s">
        <v>976</v>
      </c>
      <c r="QQF55" s="470" t="s">
        <v>977</v>
      </c>
      <c r="QQG55" s="470" t="s">
        <v>978</v>
      </c>
      <c r="QQH55" s="470" t="s">
        <v>979</v>
      </c>
      <c r="QQI55" s="284">
        <v>15000000</v>
      </c>
      <c r="QQJ55" s="276" t="s">
        <v>2836</v>
      </c>
      <c r="QQK55" s="463" t="s">
        <v>974</v>
      </c>
      <c r="QQL55" s="463" t="s">
        <v>975</v>
      </c>
      <c r="QQM55" s="470" t="s">
        <v>976</v>
      </c>
      <c r="QQN55" s="470" t="s">
        <v>977</v>
      </c>
      <c r="QQO55" s="470" t="s">
        <v>978</v>
      </c>
      <c r="QQP55" s="470" t="s">
        <v>979</v>
      </c>
      <c r="QQQ55" s="284">
        <v>15000000</v>
      </c>
      <c r="QQR55" s="276" t="s">
        <v>2836</v>
      </c>
      <c r="QQS55" s="463" t="s">
        <v>974</v>
      </c>
      <c r="QQT55" s="463" t="s">
        <v>975</v>
      </c>
      <c r="QQU55" s="470" t="s">
        <v>976</v>
      </c>
      <c r="QQV55" s="470" t="s">
        <v>977</v>
      </c>
      <c r="QQW55" s="470" t="s">
        <v>978</v>
      </c>
      <c r="QQX55" s="470" t="s">
        <v>979</v>
      </c>
      <c r="QQY55" s="284">
        <v>15000000</v>
      </c>
      <c r="QQZ55" s="276" t="s">
        <v>2836</v>
      </c>
      <c r="QRA55" s="463" t="s">
        <v>974</v>
      </c>
      <c r="QRB55" s="463" t="s">
        <v>975</v>
      </c>
      <c r="QRC55" s="470" t="s">
        <v>976</v>
      </c>
      <c r="QRD55" s="470" t="s">
        <v>977</v>
      </c>
      <c r="QRE55" s="470" t="s">
        <v>978</v>
      </c>
      <c r="QRF55" s="470" t="s">
        <v>979</v>
      </c>
      <c r="QRG55" s="284">
        <v>15000000</v>
      </c>
      <c r="QRH55" s="276" t="s">
        <v>2836</v>
      </c>
      <c r="QRI55" s="463" t="s">
        <v>974</v>
      </c>
      <c r="QRJ55" s="463" t="s">
        <v>975</v>
      </c>
      <c r="QRK55" s="470" t="s">
        <v>976</v>
      </c>
      <c r="QRL55" s="470" t="s">
        <v>977</v>
      </c>
      <c r="QRM55" s="470" t="s">
        <v>978</v>
      </c>
      <c r="QRN55" s="470" t="s">
        <v>979</v>
      </c>
      <c r="QRO55" s="284">
        <v>15000000</v>
      </c>
      <c r="QRP55" s="276" t="s">
        <v>2836</v>
      </c>
      <c r="QRQ55" s="463" t="s">
        <v>974</v>
      </c>
      <c r="QRR55" s="463" t="s">
        <v>975</v>
      </c>
      <c r="QRS55" s="470" t="s">
        <v>976</v>
      </c>
      <c r="QRT55" s="470" t="s">
        <v>977</v>
      </c>
      <c r="QRU55" s="470" t="s">
        <v>978</v>
      </c>
      <c r="QRV55" s="470" t="s">
        <v>979</v>
      </c>
      <c r="QRW55" s="284">
        <v>15000000</v>
      </c>
      <c r="QRX55" s="276" t="s">
        <v>2836</v>
      </c>
      <c r="QRY55" s="463" t="s">
        <v>974</v>
      </c>
      <c r="QRZ55" s="463" t="s">
        <v>975</v>
      </c>
      <c r="QSA55" s="470" t="s">
        <v>976</v>
      </c>
      <c r="QSB55" s="470" t="s">
        <v>977</v>
      </c>
      <c r="QSC55" s="470" t="s">
        <v>978</v>
      </c>
      <c r="QSD55" s="470" t="s">
        <v>979</v>
      </c>
      <c r="QSE55" s="284">
        <v>15000000</v>
      </c>
      <c r="QSF55" s="276" t="s">
        <v>2836</v>
      </c>
      <c r="QSG55" s="463" t="s">
        <v>974</v>
      </c>
      <c r="QSH55" s="463" t="s">
        <v>975</v>
      </c>
      <c r="QSI55" s="470" t="s">
        <v>976</v>
      </c>
      <c r="QSJ55" s="470" t="s">
        <v>977</v>
      </c>
      <c r="QSK55" s="470" t="s">
        <v>978</v>
      </c>
      <c r="QSL55" s="470" t="s">
        <v>979</v>
      </c>
      <c r="QSM55" s="284">
        <v>15000000</v>
      </c>
      <c r="QSN55" s="276" t="s">
        <v>2836</v>
      </c>
      <c r="QSO55" s="463" t="s">
        <v>974</v>
      </c>
      <c r="QSP55" s="463" t="s">
        <v>975</v>
      </c>
      <c r="QSQ55" s="470" t="s">
        <v>976</v>
      </c>
      <c r="QSR55" s="470" t="s">
        <v>977</v>
      </c>
      <c r="QSS55" s="470" t="s">
        <v>978</v>
      </c>
      <c r="QST55" s="470" t="s">
        <v>979</v>
      </c>
      <c r="QSU55" s="284">
        <v>15000000</v>
      </c>
      <c r="QSV55" s="276" t="s">
        <v>2836</v>
      </c>
      <c r="QSW55" s="463" t="s">
        <v>974</v>
      </c>
      <c r="QSX55" s="463" t="s">
        <v>975</v>
      </c>
      <c r="QSY55" s="470" t="s">
        <v>976</v>
      </c>
      <c r="QSZ55" s="470" t="s">
        <v>977</v>
      </c>
      <c r="QTA55" s="470" t="s">
        <v>978</v>
      </c>
      <c r="QTB55" s="470" t="s">
        <v>979</v>
      </c>
      <c r="QTC55" s="284">
        <v>15000000</v>
      </c>
      <c r="QTD55" s="276" t="s">
        <v>2836</v>
      </c>
      <c r="QTE55" s="463" t="s">
        <v>974</v>
      </c>
      <c r="QTF55" s="463" t="s">
        <v>975</v>
      </c>
      <c r="QTG55" s="470" t="s">
        <v>976</v>
      </c>
      <c r="QTH55" s="470" t="s">
        <v>977</v>
      </c>
      <c r="QTI55" s="470" t="s">
        <v>978</v>
      </c>
      <c r="QTJ55" s="470" t="s">
        <v>979</v>
      </c>
      <c r="QTK55" s="284">
        <v>15000000</v>
      </c>
      <c r="QTL55" s="276" t="s">
        <v>2836</v>
      </c>
      <c r="QTM55" s="463" t="s">
        <v>974</v>
      </c>
      <c r="QTN55" s="463" t="s">
        <v>975</v>
      </c>
      <c r="QTO55" s="470" t="s">
        <v>976</v>
      </c>
      <c r="QTP55" s="470" t="s">
        <v>977</v>
      </c>
      <c r="QTQ55" s="470" t="s">
        <v>978</v>
      </c>
      <c r="QTR55" s="470" t="s">
        <v>979</v>
      </c>
      <c r="QTS55" s="284">
        <v>15000000</v>
      </c>
      <c r="QTT55" s="276" t="s">
        <v>2836</v>
      </c>
      <c r="QTU55" s="463" t="s">
        <v>974</v>
      </c>
      <c r="QTV55" s="463" t="s">
        <v>975</v>
      </c>
      <c r="QTW55" s="470" t="s">
        <v>976</v>
      </c>
      <c r="QTX55" s="470" t="s">
        <v>977</v>
      </c>
      <c r="QTY55" s="470" t="s">
        <v>978</v>
      </c>
      <c r="QTZ55" s="470" t="s">
        <v>979</v>
      </c>
      <c r="QUA55" s="284">
        <v>15000000</v>
      </c>
      <c r="QUB55" s="276" t="s">
        <v>2836</v>
      </c>
      <c r="QUC55" s="463" t="s">
        <v>974</v>
      </c>
      <c r="QUD55" s="463" t="s">
        <v>975</v>
      </c>
      <c r="QUE55" s="470" t="s">
        <v>976</v>
      </c>
      <c r="QUF55" s="470" t="s">
        <v>977</v>
      </c>
      <c r="QUG55" s="470" t="s">
        <v>978</v>
      </c>
      <c r="QUH55" s="470" t="s">
        <v>979</v>
      </c>
      <c r="QUI55" s="284">
        <v>15000000</v>
      </c>
      <c r="QUJ55" s="276" t="s">
        <v>2836</v>
      </c>
      <c r="QUK55" s="463" t="s">
        <v>974</v>
      </c>
      <c r="QUL55" s="463" t="s">
        <v>975</v>
      </c>
      <c r="QUM55" s="470" t="s">
        <v>976</v>
      </c>
      <c r="QUN55" s="470" t="s">
        <v>977</v>
      </c>
      <c r="QUO55" s="470" t="s">
        <v>978</v>
      </c>
      <c r="QUP55" s="470" t="s">
        <v>979</v>
      </c>
      <c r="QUQ55" s="284">
        <v>15000000</v>
      </c>
      <c r="QUR55" s="276" t="s">
        <v>2836</v>
      </c>
      <c r="QUS55" s="463" t="s">
        <v>974</v>
      </c>
      <c r="QUT55" s="463" t="s">
        <v>975</v>
      </c>
      <c r="QUU55" s="470" t="s">
        <v>976</v>
      </c>
      <c r="QUV55" s="470" t="s">
        <v>977</v>
      </c>
      <c r="QUW55" s="470" t="s">
        <v>978</v>
      </c>
      <c r="QUX55" s="470" t="s">
        <v>979</v>
      </c>
      <c r="QUY55" s="284">
        <v>15000000</v>
      </c>
      <c r="QUZ55" s="276" t="s">
        <v>2836</v>
      </c>
      <c r="QVA55" s="463" t="s">
        <v>974</v>
      </c>
      <c r="QVB55" s="463" t="s">
        <v>975</v>
      </c>
      <c r="QVC55" s="470" t="s">
        <v>976</v>
      </c>
      <c r="QVD55" s="470" t="s">
        <v>977</v>
      </c>
      <c r="QVE55" s="470" t="s">
        <v>978</v>
      </c>
      <c r="QVF55" s="470" t="s">
        <v>979</v>
      </c>
      <c r="QVG55" s="284">
        <v>15000000</v>
      </c>
      <c r="QVH55" s="276" t="s">
        <v>2836</v>
      </c>
      <c r="QVI55" s="463" t="s">
        <v>974</v>
      </c>
      <c r="QVJ55" s="463" t="s">
        <v>975</v>
      </c>
      <c r="QVK55" s="470" t="s">
        <v>976</v>
      </c>
      <c r="QVL55" s="470" t="s">
        <v>977</v>
      </c>
      <c r="QVM55" s="470" t="s">
        <v>978</v>
      </c>
      <c r="QVN55" s="470" t="s">
        <v>979</v>
      </c>
      <c r="QVO55" s="284">
        <v>15000000</v>
      </c>
      <c r="QVP55" s="276" t="s">
        <v>2836</v>
      </c>
      <c r="QVQ55" s="463" t="s">
        <v>974</v>
      </c>
      <c r="QVR55" s="463" t="s">
        <v>975</v>
      </c>
      <c r="QVS55" s="470" t="s">
        <v>976</v>
      </c>
      <c r="QVT55" s="470" t="s">
        <v>977</v>
      </c>
      <c r="QVU55" s="470" t="s">
        <v>978</v>
      </c>
      <c r="QVV55" s="470" t="s">
        <v>979</v>
      </c>
      <c r="QVW55" s="284">
        <v>15000000</v>
      </c>
      <c r="QVX55" s="276" t="s">
        <v>2836</v>
      </c>
      <c r="QVY55" s="463" t="s">
        <v>974</v>
      </c>
      <c r="QVZ55" s="463" t="s">
        <v>975</v>
      </c>
      <c r="QWA55" s="470" t="s">
        <v>976</v>
      </c>
      <c r="QWB55" s="470" t="s">
        <v>977</v>
      </c>
      <c r="QWC55" s="470" t="s">
        <v>978</v>
      </c>
      <c r="QWD55" s="470" t="s">
        <v>979</v>
      </c>
      <c r="QWE55" s="284">
        <v>15000000</v>
      </c>
      <c r="QWF55" s="276" t="s">
        <v>2836</v>
      </c>
      <c r="QWG55" s="463" t="s">
        <v>974</v>
      </c>
      <c r="QWH55" s="463" t="s">
        <v>975</v>
      </c>
      <c r="QWI55" s="470" t="s">
        <v>976</v>
      </c>
      <c r="QWJ55" s="470" t="s">
        <v>977</v>
      </c>
      <c r="QWK55" s="470" t="s">
        <v>978</v>
      </c>
      <c r="QWL55" s="470" t="s">
        <v>979</v>
      </c>
      <c r="QWM55" s="284">
        <v>15000000</v>
      </c>
      <c r="QWN55" s="276" t="s">
        <v>2836</v>
      </c>
      <c r="QWO55" s="463" t="s">
        <v>974</v>
      </c>
      <c r="QWP55" s="463" t="s">
        <v>975</v>
      </c>
      <c r="QWQ55" s="470" t="s">
        <v>976</v>
      </c>
      <c r="QWR55" s="470" t="s">
        <v>977</v>
      </c>
      <c r="QWS55" s="470" t="s">
        <v>978</v>
      </c>
      <c r="QWT55" s="470" t="s">
        <v>979</v>
      </c>
      <c r="QWU55" s="284">
        <v>15000000</v>
      </c>
      <c r="QWV55" s="276" t="s">
        <v>2836</v>
      </c>
      <c r="QWW55" s="463" t="s">
        <v>974</v>
      </c>
      <c r="QWX55" s="463" t="s">
        <v>975</v>
      </c>
      <c r="QWY55" s="470" t="s">
        <v>976</v>
      </c>
      <c r="QWZ55" s="470" t="s">
        <v>977</v>
      </c>
      <c r="QXA55" s="470" t="s">
        <v>978</v>
      </c>
      <c r="QXB55" s="470" t="s">
        <v>979</v>
      </c>
      <c r="QXC55" s="284">
        <v>15000000</v>
      </c>
      <c r="QXD55" s="276" t="s">
        <v>2836</v>
      </c>
      <c r="QXE55" s="463" t="s">
        <v>974</v>
      </c>
      <c r="QXF55" s="463" t="s">
        <v>975</v>
      </c>
      <c r="QXG55" s="470" t="s">
        <v>976</v>
      </c>
      <c r="QXH55" s="470" t="s">
        <v>977</v>
      </c>
      <c r="QXI55" s="470" t="s">
        <v>978</v>
      </c>
      <c r="QXJ55" s="470" t="s">
        <v>979</v>
      </c>
      <c r="QXK55" s="284">
        <v>15000000</v>
      </c>
      <c r="QXL55" s="276" t="s">
        <v>2836</v>
      </c>
      <c r="QXM55" s="463" t="s">
        <v>974</v>
      </c>
      <c r="QXN55" s="463" t="s">
        <v>975</v>
      </c>
      <c r="QXO55" s="470" t="s">
        <v>976</v>
      </c>
      <c r="QXP55" s="470" t="s">
        <v>977</v>
      </c>
      <c r="QXQ55" s="470" t="s">
        <v>978</v>
      </c>
      <c r="QXR55" s="470" t="s">
        <v>979</v>
      </c>
      <c r="QXS55" s="284">
        <v>15000000</v>
      </c>
      <c r="QXT55" s="276" t="s">
        <v>2836</v>
      </c>
      <c r="QXU55" s="463" t="s">
        <v>974</v>
      </c>
      <c r="QXV55" s="463" t="s">
        <v>975</v>
      </c>
      <c r="QXW55" s="470" t="s">
        <v>976</v>
      </c>
      <c r="QXX55" s="470" t="s">
        <v>977</v>
      </c>
      <c r="QXY55" s="470" t="s">
        <v>978</v>
      </c>
      <c r="QXZ55" s="470" t="s">
        <v>979</v>
      </c>
      <c r="QYA55" s="284">
        <v>15000000</v>
      </c>
      <c r="QYB55" s="276" t="s">
        <v>2836</v>
      </c>
      <c r="QYC55" s="463" t="s">
        <v>974</v>
      </c>
      <c r="QYD55" s="463" t="s">
        <v>975</v>
      </c>
      <c r="QYE55" s="470" t="s">
        <v>976</v>
      </c>
      <c r="QYF55" s="470" t="s">
        <v>977</v>
      </c>
      <c r="QYG55" s="470" t="s">
        <v>978</v>
      </c>
      <c r="QYH55" s="470" t="s">
        <v>979</v>
      </c>
      <c r="QYI55" s="284">
        <v>15000000</v>
      </c>
      <c r="QYJ55" s="276" t="s">
        <v>2836</v>
      </c>
      <c r="QYK55" s="463" t="s">
        <v>974</v>
      </c>
      <c r="QYL55" s="463" t="s">
        <v>975</v>
      </c>
      <c r="QYM55" s="470" t="s">
        <v>976</v>
      </c>
      <c r="QYN55" s="470" t="s">
        <v>977</v>
      </c>
      <c r="QYO55" s="470" t="s">
        <v>978</v>
      </c>
      <c r="QYP55" s="470" t="s">
        <v>979</v>
      </c>
      <c r="QYQ55" s="284">
        <v>15000000</v>
      </c>
      <c r="QYR55" s="276" t="s">
        <v>2836</v>
      </c>
      <c r="QYS55" s="463" t="s">
        <v>974</v>
      </c>
      <c r="QYT55" s="463" t="s">
        <v>975</v>
      </c>
      <c r="QYU55" s="470" t="s">
        <v>976</v>
      </c>
      <c r="QYV55" s="470" t="s">
        <v>977</v>
      </c>
      <c r="QYW55" s="470" t="s">
        <v>978</v>
      </c>
      <c r="QYX55" s="470" t="s">
        <v>979</v>
      </c>
      <c r="QYY55" s="284">
        <v>15000000</v>
      </c>
      <c r="QYZ55" s="276" t="s">
        <v>2836</v>
      </c>
      <c r="QZA55" s="463" t="s">
        <v>974</v>
      </c>
      <c r="QZB55" s="463" t="s">
        <v>975</v>
      </c>
      <c r="QZC55" s="470" t="s">
        <v>976</v>
      </c>
      <c r="QZD55" s="470" t="s">
        <v>977</v>
      </c>
      <c r="QZE55" s="470" t="s">
        <v>978</v>
      </c>
      <c r="QZF55" s="470" t="s">
        <v>979</v>
      </c>
      <c r="QZG55" s="284">
        <v>15000000</v>
      </c>
      <c r="QZH55" s="276" t="s">
        <v>2836</v>
      </c>
      <c r="QZI55" s="463" t="s">
        <v>974</v>
      </c>
      <c r="QZJ55" s="463" t="s">
        <v>975</v>
      </c>
      <c r="QZK55" s="470" t="s">
        <v>976</v>
      </c>
      <c r="QZL55" s="470" t="s">
        <v>977</v>
      </c>
      <c r="QZM55" s="470" t="s">
        <v>978</v>
      </c>
      <c r="QZN55" s="470" t="s">
        <v>979</v>
      </c>
      <c r="QZO55" s="284">
        <v>15000000</v>
      </c>
      <c r="QZP55" s="276" t="s">
        <v>2836</v>
      </c>
      <c r="QZQ55" s="463" t="s">
        <v>974</v>
      </c>
      <c r="QZR55" s="463" t="s">
        <v>975</v>
      </c>
      <c r="QZS55" s="470" t="s">
        <v>976</v>
      </c>
      <c r="QZT55" s="470" t="s">
        <v>977</v>
      </c>
      <c r="QZU55" s="470" t="s">
        <v>978</v>
      </c>
      <c r="QZV55" s="470" t="s">
        <v>979</v>
      </c>
      <c r="QZW55" s="284">
        <v>15000000</v>
      </c>
      <c r="QZX55" s="276" t="s">
        <v>2836</v>
      </c>
      <c r="QZY55" s="463" t="s">
        <v>974</v>
      </c>
      <c r="QZZ55" s="463" t="s">
        <v>975</v>
      </c>
      <c r="RAA55" s="470" t="s">
        <v>976</v>
      </c>
      <c r="RAB55" s="470" t="s">
        <v>977</v>
      </c>
      <c r="RAC55" s="470" t="s">
        <v>978</v>
      </c>
      <c r="RAD55" s="470" t="s">
        <v>979</v>
      </c>
      <c r="RAE55" s="284">
        <v>15000000</v>
      </c>
      <c r="RAF55" s="276" t="s">
        <v>2836</v>
      </c>
      <c r="RAG55" s="463" t="s">
        <v>974</v>
      </c>
      <c r="RAH55" s="463" t="s">
        <v>975</v>
      </c>
      <c r="RAI55" s="470" t="s">
        <v>976</v>
      </c>
      <c r="RAJ55" s="470" t="s">
        <v>977</v>
      </c>
      <c r="RAK55" s="470" t="s">
        <v>978</v>
      </c>
      <c r="RAL55" s="470" t="s">
        <v>979</v>
      </c>
      <c r="RAM55" s="284">
        <v>15000000</v>
      </c>
      <c r="RAN55" s="276" t="s">
        <v>2836</v>
      </c>
      <c r="RAO55" s="463" t="s">
        <v>974</v>
      </c>
      <c r="RAP55" s="463" t="s">
        <v>975</v>
      </c>
      <c r="RAQ55" s="470" t="s">
        <v>976</v>
      </c>
      <c r="RAR55" s="470" t="s">
        <v>977</v>
      </c>
      <c r="RAS55" s="470" t="s">
        <v>978</v>
      </c>
      <c r="RAT55" s="470" t="s">
        <v>979</v>
      </c>
      <c r="RAU55" s="284">
        <v>15000000</v>
      </c>
      <c r="RAV55" s="276" t="s">
        <v>2836</v>
      </c>
      <c r="RAW55" s="463" t="s">
        <v>974</v>
      </c>
      <c r="RAX55" s="463" t="s">
        <v>975</v>
      </c>
      <c r="RAY55" s="470" t="s">
        <v>976</v>
      </c>
      <c r="RAZ55" s="470" t="s">
        <v>977</v>
      </c>
      <c r="RBA55" s="470" t="s">
        <v>978</v>
      </c>
      <c r="RBB55" s="470" t="s">
        <v>979</v>
      </c>
      <c r="RBC55" s="284">
        <v>15000000</v>
      </c>
      <c r="RBD55" s="276" t="s">
        <v>2836</v>
      </c>
      <c r="RBE55" s="463" t="s">
        <v>974</v>
      </c>
      <c r="RBF55" s="463" t="s">
        <v>975</v>
      </c>
      <c r="RBG55" s="470" t="s">
        <v>976</v>
      </c>
      <c r="RBH55" s="470" t="s">
        <v>977</v>
      </c>
      <c r="RBI55" s="470" t="s">
        <v>978</v>
      </c>
      <c r="RBJ55" s="470" t="s">
        <v>979</v>
      </c>
      <c r="RBK55" s="284">
        <v>15000000</v>
      </c>
      <c r="RBL55" s="276" t="s">
        <v>2836</v>
      </c>
      <c r="RBM55" s="463" t="s">
        <v>974</v>
      </c>
      <c r="RBN55" s="463" t="s">
        <v>975</v>
      </c>
      <c r="RBO55" s="470" t="s">
        <v>976</v>
      </c>
      <c r="RBP55" s="470" t="s">
        <v>977</v>
      </c>
      <c r="RBQ55" s="470" t="s">
        <v>978</v>
      </c>
      <c r="RBR55" s="470" t="s">
        <v>979</v>
      </c>
      <c r="RBS55" s="284">
        <v>15000000</v>
      </c>
      <c r="RBT55" s="276" t="s">
        <v>2836</v>
      </c>
      <c r="RBU55" s="463" t="s">
        <v>974</v>
      </c>
      <c r="RBV55" s="463" t="s">
        <v>975</v>
      </c>
      <c r="RBW55" s="470" t="s">
        <v>976</v>
      </c>
      <c r="RBX55" s="470" t="s">
        <v>977</v>
      </c>
      <c r="RBY55" s="470" t="s">
        <v>978</v>
      </c>
      <c r="RBZ55" s="470" t="s">
        <v>979</v>
      </c>
      <c r="RCA55" s="284">
        <v>15000000</v>
      </c>
      <c r="RCB55" s="276" t="s">
        <v>2836</v>
      </c>
      <c r="RCC55" s="463" t="s">
        <v>974</v>
      </c>
      <c r="RCD55" s="463" t="s">
        <v>975</v>
      </c>
      <c r="RCE55" s="470" t="s">
        <v>976</v>
      </c>
      <c r="RCF55" s="470" t="s">
        <v>977</v>
      </c>
      <c r="RCG55" s="470" t="s">
        <v>978</v>
      </c>
      <c r="RCH55" s="470" t="s">
        <v>979</v>
      </c>
      <c r="RCI55" s="284">
        <v>15000000</v>
      </c>
      <c r="RCJ55" s="276" t="s">
        <v>2836</v>
      </c>
      <c r="RCK55" s="463" t="s">
        <v>974</v>
      </c>
      <c r="RCL55" s="463" t="s">
        <v>975</v>
      </c>
      <c r="RCM55" s="470" t="s">
        <v>976</v>
      </c>
      <c r="RCN55" s="470" t="s">
        <v>977</v>
      </c>
      <c r="RCO55" s="470" t="s">
        <v>978</v>
      </c>
      <c r="RCP55" s="470" t="s">
        <v>979</v>
      </c>
      <c r="RCQ55" s="284">
        <v>15000000</v>
      </c>
      <c r="RCR55" s="276" t="s">
        <v>2836</v>
      </c>
      <c r="RCS55" s="463" t="s">
        <v>974</v>
      </c>
      <c r="RCT55" s="463" t="s">
        <v>975</v>
      </c>
      <c r="RCU55" s="470" t="s">
        <v>976</v>
      </c>
      <c r="RCV55" s="470" t="s">
        <v>977</v>
      </c>
      <c r="RCW55" s="470" t="s">
        <v>978</v>
      </c>
      <c r="RCX55" s="470" t="s">
        <v>979</v>
      </c>
      <c r="RCY55" s="284">
        <v>15000000</v>
      </c>
      <c r="RCZ55" s="276" t="s">
        <v>2836</v>
      </c>
      <c r="RDA55" s="463" t="s">
        <v>974</v>
      </c>
      <c r="RDB55" s="463" t="s">
        <v>975</v>
      </c>
      <c r="RDC55" s="470" t="s">
        <v>976</v>
      </c>
      <c r="RDD55" s="470" t="s">
        <v>977</v>
      </c>
      <c r="RDE55" s="470" t="s">
        <v>978</v>
      </c>
      <c r="RDF55" s="470" t="s">
        <v>979</v>
      </c>
      <c r="RDG55" s="284">
        <v>15000000</v>
      </c>
      <c r="RDH55" s="276" t="s">
        <v>2836</v>
      </c>
      <c r="RDI55" s="463" t="s">
        <v>974</v>
      </c>
      <c r="RDJ55" s="463" t="s">
        <v>975</v>
      </c>
      <c r="RDK55" s="470" t="s">
        <v>976</v>
      </c>
      <c r="RDL55" s="470" t="s">
        <v>977</v>
      </c>
      <c r="RDM55" s="470" t="s">
        <v>978</v>
      </c>
      <c r="RDN55" s="470" t="s">
        <v>979</v>
      </c>
      <c r="RDO55" s="284">
        <v>15000000</v>
      </c>
      <c r="RDP55" s="276" t="s">
        <v>2836</v>
      </c>
      <c r="RDQ55" s="463" t="s">
        <v>974</v>
      </c>
      <c r="RDR55" s="463" t="s">
        <v>975</v>
      </c>
      <c r="RDS55" s="470" t="s">
        <v>976</v>
      </c>
      <c r="RDT55" s="470" t="s">
        <v>977</v>
      </c>
      <c r="RDU55" s="470" t="s">
        <v>978</v>
      </c>
      <c r="RDV55" s="470" t="s">
        <v>979</v>
      </c>
      <c r="RDW55" s="284">
        <v>15000000</v>
      </c>
      <c r="RDX55" s="276" t="s">
        <v>2836</v>
      </c>
      <c r="RDY55" s="463" t="s">
        <v>974</v>
      </c>
      <c r="RDZ55" s="463" t="s">
        <v>975</v>
      </c>
      <c r="REA55" s="470" t="s">
        <v>976</v>
      </c>
      <c r="REB55" s="470" t="s">
        <v>977</v>
      </c>
      <c r="REC55" s="470" t="s">
        <v>978</v>
      </c>
      <c r="RED55" s="470" t="s">
        <v>979</v>
      </c>
      <c r="REE55" s="284">
        <v>15000000</v>
      </c>
      <c r="REF55" s="276" t="s">
        <v>2836</v>
      </c>
      <c r="REG55" s="463" t="s">
        <v>974</v>
      </c>
      <c r="REH55" s="463" t="s">
        <v>975</v>
      </c>
      <c r="REI55" s="470" t="s">
        <v>976</v>
      </c>
      <c r="REJ55" s="470" t="s">
        <v>977</v>
      </c>
      <c r="REK55" s="470" t="s">
        <v>978</v>
      </c>
      <c r="REL55" s="470" t="s">
        <v>979</v>
      </c>
      <c r="REM55" s="284">
        <v>15000000</v>
      </c>
      <c r="REN55" s="276" t="s">
        <v>2836</v>
      </c>
      <c r="REO55" s="463" t="s">
        <v>974</v>
      </c>
      <c r="REP55" s="463" t="s">
        <v>975</v>
      </c>
      <c r="REQ55" s="470" t="s">
        <v>976</v>
      </c>
      <c r="RER55" s="470" t="s">
        <v>977</v>
      </c>
      <c r="RES55" s="470" t="s">
        <v>978</v>
      </c>
      <c r="RET55" s="470" t="s">
        <v>979</v>
      </c>
      <c r="REU55" s="284">
        <v>15000000</v>
      </c>
      <c r="REV55" s="276" t="s">
        <v>2836</v>
      </c>
      <c r="REW55" s="463" t="s">
        <v>974</v>
      </c>
      <c r="REX55" s="463" t="s">
        <v>975</v>
      </c>
      <c r="REY55" s="470" t="s">
        <v>976</v>
      </c>
      <c r="REZ55" s="470" t="s">
        <v>977</v>
      </c>
      <c r="RFA55" s="470" t="s">
        <v>978</v>
      </c>
      <c r="RFB55" s="470" t="s">
        <v>979</v>
      </c>
      <c r="RFC55" s="284">
        <v>15000000</v>
      </c>
      <c r="RFD55" s="276" t="s">
        <v>2836</v>
      </c>
      <c r="RFE55" s="463" t="s">
        <v>974</v>
      </c>
      <c r="RFF55" s="463" t="s">
        <v>975</v>
      </c>
      <c r="RFG55" s="470" t="s">
        <v>976</v>
      </c>
      <c r="RFH55" s="470" t="s">
        <v>977</v>
      </c>
      <c r="RFI55" s="470" t="s">
        <v>978</v>
      </c>
      <c r="RFJ55" s="470" t="s">
        <v>979</v>
      </c>
      <c r="RFK55" s="284">
        <v>15000000</v>
      </c>
      <c r="RFL55" s="276" t="s">
        <v>2836</v>
      </c>
      <c r="RFM55" s="463" t="s">
        <v>974</v>
      </c>
      <c r="RFN55" s="463" t="s">
        <v>975</v>
      </c>
      <c r="RFO55" s="470" t="s">
        <v>976</v>
      </c>
      <c r="RFP55" s="470" t="s">
        <v>977</v>
      </c>
      <c r="RFQ55" s="470" t="s">
        <v>978</v>
      </c>
      <c r="RFR55" s="470" t="s">
        <v>979</v>
      </c>
      <c r="RFS55" s="284">
        <v>15000000</v>
      </c>
      <c r="RFT55" s="276" t="s">
        <v>2836</v>
      </c>
      <c r="RFU55" s="463" t="s">
        <v>974</v>
      </c>
      <c r="RFV55" s="463" t="s">
        <v>975</v>
      </c>
      <c r="RFW55" s="470" t="s">
        <v>976</v>
      </c>
      <c r="RFX55" s="470" t="s">
        <v>977</v>
      </c>
      <c r="RFY55" s="470" t="s">
        <v>978</v>
      </c>
      <c r="RFZ55" s="470" t="s">
        <v>979</v>
      </c>
      <c r="RGA55" s="284">
        <v>15000000</v>
      </c>
      <c r="RGB55" s="276" t="s">
        <v>2836</v>
      </c>
      <c r="RGC55" s="463" t="s">
        <v>974</v>
      </c>
      <c r="RGD55" s="463" t="s">
        <v>975</v>
      </c>
      <c r="RGE55" s="470" t="s">
        <v>976</v>
      </c>
      <c r="RGF55" s="470" t="s">
        <v>977</v>
      </c>
      <c r="RGG55" s="470" t="s">
        <v>978</v>
      </c>
      <c r="RGH55" s="470" t="s">
        <v>979</v>
      </c>
      <c r="RGI55" s="284">
        <v>15000000</v>
      </c>
      <c r="RGJ55" s="276" t="s">
        <v>2836</v>
      </c>
      <c r="RGK55" s="463" t="s">
        <v>974</v>
      </c>
      <c r="RGL55" s="463" t="s">
        <v>975</v>
      </c>
      <c r="RGM55" s="470" t="s">
        <v>976</v>
      </c>
      <c r="RGN55" s="470" t="s">
        <v>977</v>
      </c>
      <c r="RGO55" s="470" t="s">
        <v>978</v>
      </c>
      <c r="RGP55" s="470" t="s">
        <v>979</v>
      </c>
      <c r="RGQ55" s="284">
        <v>15000000</v>
      </c>
      <c r="RGR55" s="276" t="s">
        <v>2836</v>
      </c>
      <c r="RGS55" s="463" t="s">
        <v>974</v>
      </c>
      <c r="RGT55" s="463" t="s">
        <v>975</v>
      </c>
      <c r="RGU55" s="470" t="s">
        <v>976</v>
      </c>
      <c r="RGV55" s="470" t="s">
        <v>977</v>
      </c>
      <c r="RGW55" s="470" t="s">
        <v>978</v>
      </c>
      <c r="RGX55" s="470" t="s">
        <v>979</v>
      </c>
      <c r="RGY55" s="284">
        <v>15000000</v>
      </c>
      <c r="RGZ55" s="276" t="s">
        <v>2836</v>
      </c>
      <c r="RHA55" s="463" t="s">
        <v>974</v>
      </c>
      <c r="RHB55" s="463" t="s">
        <v>975</v>
      </c>
      <c r="RHC55" s="470" t="s">
        <v>976</v>
      </c>
      <c r="RHD55" s="470" t="s">
        <v>977</v>
      </c>
      <c r="RHE55" s="470" t="s">
        <v>978</v>
      </c>
      <c r="RHF55" s="470" t="s">
        <v>979</v>
      </c>
      <c r="RHG55" s="284">
        <v>15000000</v>
      </c>
      <c r="RHH55" s="276" t="s">
        <v>2836</v>
      </c>
      <c r="RHI55" s="463" t="s">
        <v>974</v>
      </c>
      <c r="RHJ55" s="463" t="s">
        <v>975</v>
      </c>
      <c r="RHK55" s="470" t="s">
        <v>976</v>
      </c>
      <c r="RHL55" s="470" t="s">
        <v>977</v>
      </c>
      <c r="RHM55" s="470" t="s">
        <v>978</v>
      </c>
      <c r="RHN55" s="470" t="s">
        <v>979</v>
      </c>
      <c r="RHO55" s="284">
        <v>15000000</v>
      </c>
      <c r="RHP55" s="276" t="s">
        <v>2836</v>
      </c>
      <c r="RHQ55" s="463" t="s">
        <v>974</v>
      </c>
      <c r="RHR55" s="463" t="s">
        <v>975</v>
      </c>
      <c r="RHS55" s="470" t="s">
        <v>976</v>
      </c>
      <c r="RHT55" s="470" t="s">
        <v>977</v>
      </c>
      <c r="RHU55" s="470" t="s">
        <v>978</v>
      </c>
      <c r="RHV55" s="470" t="s">
        <v>979</v>
      </c>
      <c r="RHW55" s="284">
        <v>15000000</v>
      </c>
      <c r="RHX55" s="276" t="s">
        <v>2836</v>
      </c>
      <c r="RHY55" s="463" t="s">
        <v>974</v>
      </c>
      <c r="RHZ55" s="463" t="s">
        <v>975</v>
      </c>
      <c r="RIA55" s="470" t="s">
        <v>976</v>
      </c>
      <c r="RIB55" s="470" t="s">
        <v>977</v>
      </c>
      <c r="RIC55" s="470" t="s">
        <v>978</v>
      </c>
      <c r="RID55" s="470" t="s">
        <v>979</v>
      </c>
      <c r="RIE55" s="284">
        <v>15000000</v>
      </c>
      <c r="RIF55" s="276" t="s">
        <v>2836</v>
      </c>
      <c r="RIG55" s="463" t="s">
        <v>974</v>
      </c>
      <c r="RIH55" s="463" t="s">
        <v>975</v>
      </c>
      <c r="RII55" s="470" t="s">
        <v>976</v>
      </c>
      <c r="RIJ55" s="470" t="s">
        <v>977</v>
      </c>
      <c r="RIK55" s="470" t="s">
        <v>978</v>
      </c>
      <c r="RIL55" s="470" t="s">
        <v>979</v>
      </c>
      <c r="RIM55" s="284">
        <v>15000000</v>
      </c>
      <c r="RIN55" s="276" t="s">
        <v>2836</v>
      </c>
      <c r="RIO55" s="463" t="s">
        <v>974</v>
      </c>
      <c r="RIP55" s="463" t="s">
        <v>975</v>
      </c>
      <c r="RIQ55" s="470" t="s">
        <v>976</v>
      </c>
      <c r="RIR55" s="470" t="s">
        <v>977</v>
      </c>
      <c r="RIS55" s="470" t="s">
        <v>978</v>
      </c>
      <c r="RIT55" s="470" t="s">
        <v>979</v>
      </c>
      <c r="RIU55" s="284">
        <v>15000000</v>
      </c>
      <c r="RIV55" s="276" t="s">
        <v>2836</v>
      </c>
      <c r="RIW55" s="463" t="s">
        <v>974</v>
      </c>
      <c r="RIX55" s="463" t="s">
        <v>975</v>
      </c>
      <c r="RIY55" s="470" t="s">
        <v>976</v>
      </c>
      <c r="RIZ55" s="470" t="s">
        <v>977</v>
      </c>
      <c r="RJA55" s="470" t="s">
        <v>978</v>
      </c>
      <c r="RJB55" s="470" t="s">
        <v>979</v>
      </c>
      <c r="RJC55" s="284">
        <v>15000000</v>
      </c>
      <c r="RJD55" s="276" t="s">
        <v>2836</v>
      </c>
      <c r="RJE55" s="463" t="s">
        <v>974</v>
      </c>
      <c r="RJF55" s="463" t="s">
        <v>975</v>
      </c>
      <c r="RJG55" s="470" t="s">
        <v>976</v>
      </c>
      <c r="RJH55" s="470" t="s">
        <v>977</v>
      </c>
      <c r="RJI55" s="470" t="s">
        <v>978</v>
      </c>
      <c r="RJJ55" s="470" t="s">
        <v>979</v>
      </c>
      <c r="RJK55" s="284">
        <v>15000000</v>
      </c>
      <c r="RJL55" s="276" t="s">
        <v>2836</v>
      </c>
      <c r="RJM55" s="463" t="s">
        <v>974</v>
      </c>
      <c r="RJN55" s="463" t="s">
        <v>975</v>
      </c>
      <c r="RJO55" s="470" t="s">
        <v>976</v>
      </c>
      <c r="RJP55" s="470" t="s">
        <v>977</v>
      </c>
      <c r="RJQ55" s="470" t="s">
        <v>978</v>
      </c>
      <c r="RJR55" s="470" t="s">
        <v>979</v>
      </c>
      <c r="RJS55" s="284">
        <v>15000000</v>
      </c>
      <c r="RJT55" s="276" t="s">
        <v>2836</v>
      </c>
      <c r="RJU55" s="463" t="s">
        <v>974</v>
      </c>
      <c r="RJV55" s="463" t="s">
        <v>975</v>
      </c>
      <c r="RJW55" s="470" t="s">
        <v>976</v>
      </c>
      <c r="RJX55" s="470" t="s">
        <v>977</v>
      </c>
      <c r="RJY55" s="470" t="s">
        <v>978</v>
      </c>
      <c r="RJZ55" s="470" t="s">
        <v>979</v>
      </c>
      <c r="RKA55" s="284">
        <v>15000000</v>
      </c>
      <c r="RKB55" s="276" t="s">
        <v>2836</v>
      </c>
      <c r="RKC55" s="463" t="s">
        <v>974</v>
      </c>
      <c r="RKD55" s="463" t="s">
        <v>975</v>
      </c>
      <c r="RKE55" s="470" t="s">
        <v>976</v>
      </c>
      <c r="RKF55" s="470" t="s">
        <v>977</v>
      </c>
      <c r="RKG55" s="470" t="s">
        <v>978</v>
      </c>
      <c r="RKH55" s="470" t="s">
        <v>979</v>
      </c>
      <c r="RKI55" s="284">
        <v>15000000</v>
      </c>
      <c r="RKJ55" s="276" t="s">
        <v>2836</v>
      </c>
      <c r="RKK55" s="463" t="s">
        <v>974</v>
      </c>
      <c r="RKL55" s="463" t="s">
        <v>975</v>
      </c>
      <c r="RKM55" s="470" t="s">
        <v>976</v>
      </c>
      <c r="RKN55" s="470" t="s">
        <v>977</v>
      </c>
      <c r="RKO55" s="470" t="s">
        <v>978</v>
      </c>
      <c r="RKP55" s="470" t="s">
        <v>979</v>
      </c>
      <c r="RKQ55" s="284">
        <v>15000000</v>
      </c>
      <c r="RKR55" s="276" t="s">
        <v>2836</v>
      </c>
      <c r="RKS55" s="463" t="s">
        <v>974</v>
      </c>
      <c r="RKT55" s="463" t="s">
        <v>975</v>
      </c>
      <c r="RKU55" s="470" t="s">
        <v>976</v>
      </c>
      <c r="RKV55" s="470" t="s">
        <v>977</v>
      </c>
      <c r="RKW55" s="470" t="s">
        <v>978</v>
      </c>
      <c r="RKX55" s="470" t="s">
        <v>979</v>
      </c>
      <c r="RKY55" s="284">
        <v>15000000</v>
      </c>
      <c r="RKZ55" s="276" t="s">
        <v>2836</v>
      </c>
      <c r="RLA55" s="463" t="s">
        <v>974</v>
      </c>
      <c r="RLB55" s="463" t="s">
        <v>975</v>
      </c>
      <c r="RLC55" s="470" t="s">
        <v>976</v>
      </c>
      <c r="RLD55" s="470" t="s">
        <v>977</v>
      </c>
      <c r="RLE55" s="470" t="s">
        <v>978</v>
      </c>
      <c r="RLF55" s="470" t="s">
        <v>979</v>
      </c>
      <c r="RLG55" s="284">
        <v>15000000</v>
      </c>
      <c r="RLH55" s="276" t="s">
        <v>2836</v>
      </c>
      <c r="RLI55" s="463" t="s">
        <v>974</v>
      </c>
      <c r="RLJ55" s="463" t="s">
        <v>975</v>
      </c>
      <c r="RLK55" s="470" t="s">
        <v>976</v>
      </c>
      <c r="RLL55" s="470" t="s">
        <v>977</v>
      </c>
      <c r="RLM55" s="470" t="s">
        <v>978</v>
      </c>
      <c r="RLN55" s="470" t="s">
        <v>979</v>
      </c>
      <c r="RLO55" s="284">
        <v>15000000</v>
      </c>
      <c r="RLP55" s="276" t="s">
        <v>2836</v>
      </c>
      <c r="RLQ55" s="463" t="s">
        <v>974</v>
      </c>
      <c r="RLR55" s="463" t="s">
        <v>975</v>
      </c>
      <c r="RLS55" s="470" t="s">
        <v>976</v>
      </c>
      <c r="RLT55" s="470" t="s">
        <v>977</v>
      </c>
      <c r="RLU55" s="470" t="s">
        <v>978</v>
      </c>
      <c r="RLV55" s="470" t="s">
        <v>979</v>
      </c>
      <c r="RLW55" s="284">
        <v>15000000</v>
      </c>
      <c r="RLX55" s="276" t="s">
        <v>2836</v>
      </c>
      <c r="RLY55" s="463" t="s">
        <v>974</v>
      </c>
      <c r="RLZ55" s="463" t="s">
        <v>975</v>
      </c>
      <c r="RMA55" s="470" t="s">
        <v>976</v>
      </c>
      <c r="RMB55" s="470" t="s">
        <v>977</v>
      </c>
      <c r="RMC55" s="470" t="s">
        <v>978</v>
      </c>
      <c r="RMD55" s="470" t="s">
        <v>979</v>
      </c>
      <c r="RME55" s="284">
        <v>15000000</v>
      </c>
      <c r="RMF55" s="276" t="s">
        <v>2836</v>
      </c>
      <c r="RMG55" s="463" t="s">
        <v>974</v>
      </c>
      <c r="RMH55" s="463" t="s">
        <v>975</v>
      </c>
      <c r="RMI55" s="470" t="s">
        <v>976</v>
      </c>
      <c r="RMJ55" s="470" t="s">
        <v>977</v>
      </c>
      <c r="RMK55" s="470" t="s">
        <v>978</v>
      </c>
      <c r="RML55" s="470" t="s">
        <v>979</v>
      </c>
      <c r="RMM55" s="284">
        <v>15000000</v>
      </c>
      <c r="RMN55" s="276" t="s">
        <v>2836</v>
      </c>
      <c r="RMO55" s="463" t="s">
        <v>974</v>
      </c>
      <c r="RMP55" s="463" t="s">
        <v>975</v>
      </c>
      <c r="RMQ55" s="470" t="s">
        <v>976</v>
      </c>
      <c r="RMR55" s="470" t="s">
        <v>977</v>
      </c>
      <c r="RMS55" s="470" t="s">
        <v>978</v>
      </c>
      <c r="RMT55" s="470" t="s">
        <v>979</v>
      </c>
      <c r="RMU55" s="284">
        <v>15000000</v>
      </c>
      <c r="RMV55" s="276" t="s">
        <v>2836</v>
      </c>
      <c r="RMW55" s="463" t="s">
        <v>974</v>
      </c>
      <c r="RMX55" s="463" t="s">
        <v>975</v>
      </c>
      <c r="RMY55" s="470" t="s">
        <v>976</v>
      </c>
      <c r="RMZ55" s="470" t="s">
        <v>977</v>
      </c>
      <c r="RNA55" s="470" t="s">
        <v>978</v>
      </c>
      <c r="RNB55" s="470" t="s">
        <v>979</v>
      </c>
      <c r="RNC55" s="284">
        <v>15000000</v>
      </c>
      <c r="RND55" s="276" t="s">
        <v>2836</v>
      </c>
      <c r="RNE55" s="463" t="s">
        <v>974</v>
      </c>
      <c r="RNF55" s="463" t="s">
        <v>975</v>
      </c>
      <c r="RNG55" s="470" t="s">
        <v>976</v>
      </c>
      <c r="RNH55" s="470" t="s">
        <v>977</v>
      </c>
      <c r="RNI55" s="470" t="s">
        <v>978</v>
      </c>
      <c r="RNJ55" s="470" t="s">
        <v>979</v>
      </c>
      <c r="RNK55" s="284">
        <v>15000000</v>
      </c>
      <c r="RNL55" s="276" t="s">
        <v>2836</v>
      </c>
      <c r="RNM55" s="463" t="s">
        <v>974</v>
      </c>
      <c r="RNN55" s="463" t="s">
        <v>975</v>
      </c>
      <c r="RNO55" s="470" t="s">
        <v>976</v>
      </c>
      <c r="RNP55" s="470" t="s">
        <v>977</v>
      </c>
      <c r="RNQ55" s="470" t="s">
        <v>978</v>
      </c>
      <c r="RNR55" s="470" t="s">
        <v>979</v>
      </c>
      <c r="RNS55" s="284">
        <v>15000000</v>
      </c>
      <c r="RNT55" s="276" t="s">
        <v>2836</v>
      </c>
      <c r="RNU55" s="463" t="s">
        <v>974</v>
      </c>
      <c r="RNV55" s="463" t="s">
        <v>975</v>
      </c>
      <c r="RNW55" s="470" t="s">
        <v>976</v>
      </c>
      <c r="RNX55" s="470" t="s">
        <v>977</v>
      </c>
      <c r="RNY55" s="470" t="s">
        <v>978</v>
      </c>
      <c r="RNZ55" s="470" t="s">
        <v>979</v>
      </c>
      <c r="ROA55" s="284">
        <v>15000000</v>
      </c>
      <c r="ROB55" s="276" t="s">
        <v>2836</v>
      </c>
      <c r="ROC55" s="463" t="s">
        <v>974</v>
      </c>
      <c r="ROD55" s="463" t="s">
        <v>975</v>
      </c>
      <c r="ROE55" s="470" t="s">
        <v>976</v>
      </c>
      <c r="ROF55" s="470" t="s">
        <v>977</v>
      </c>
      <c r="ROG55" s="470" t="s">
        <v>978</v>
      </c>
      <c r="ROH55" s="470" t="s">
        <v>979</v>
      </c>
      <c r="ROI55" s="284">
        <v>15000000</v>
      </c>
      <c r="ROJ55" s="276" t="s">
        <v>2836</v>
      </c>
      <c r="ROK55" s="463" t="s">
        <v>974</v>
      </c>
      <c r="ROL55" s="463" t="s">
        <v>975</v>
      </c>
      <c r="ROM55" s="470" t="s">
        <v>976</v>
      </c>
      <c r="RON55" s="470" t="s">
        <v>977</v>
      </c>
      <c r="ROO55" s="470" t="s">
        <v>978</v>
      </c>
      <c r="ROP55" s="470" t="s">
        <v>979</v>
      </c>
      <c r="ROQ55" s="284">
        <v>15000000</v>
      </c>
      <c r="ROR55" s="276" t="s">
        <v>2836</v>
      </c>
      <c r="ROS55" s="463" t="s">
        <v>974</v>
      </c>
      <c r="ROT55" s="463" t="s">
        <v>975</v>
      </c>
      <c r="ROU55" s="470" t="s">
        <v>976</v>
      </c>
      <c r="ROV55" s="470" t="s">
        <v>977</v>
      </c>
      <c r="ROW55" s="470" t="s">
        <v>978</v>
      </c>
      <c r="ROX55" s="470" t="s">
        <v>979</v>
      </c>
      <c r="ROY55" s="284">
        <v>15000000</v>
      </c>
      <c r="ROZ55" s="276" t="s">
        <v>2836</v>
      </c>
      <c r="RPA55" s="463" t="s">
        <v>974</v>
      </c>
      <c r="RPB55" s="463" t="s">
        <v>975</v>
      </c>
      <c r="RPC55" s="470" t="s">
        <v>976</v>
      </c>
      <c r="RPD55" s="470" t="s">
        <v>977</v>
      </c>
      <c r="RPE55" s="470" t="s">
        <v>978</v>
      </c>
      <c r="RPF55" s="470" t="s">
        <v>979</v>
      </c>
      <c r="RPG55" s="284">
        <v>15000000</v>
      </c>
      <c r="RPH55" s="276" t="s">
        <v>2836</v>
      </c>
      <c r="RPI55" s="463" t="s">
        <v>974</v>
      </c>
      <c r="RPJ55" s="463" t="s">
        <v>975</v>
      </c>
      <c r="RPK55" s="470" t="s">
        <v>976</v>
      </c>
      <c r="RPL55" s="470" t="s">
        <v>977</v>
      </c>
      <c r="RPM55" s="470" t="s">
        <v>978</v>
      </c>
      <c r="RPN55" s="470" t="s">
        <v>979</v>
      </c>
      <c r="RPO55" s="284">
        <v>15000000</v>
      </c>
      <c r="RPP55" s="276" t="s">
        <v>2836</v>
      </c>
      <c r="RPQ55" s="463" t="s">
        <v>974</v>
      </c>
      <c r="RPR55" s="463" t="s">
        <v>975</v>
      </c>
      <c r="RPS55" s="470" t="s">
        <v>976</v>
      </c>
      <c r="RPT55" s="470" t="s">
        <v>977</v>
      </c>
      <c r="RPU55" s="470" t="s">
        <v>978</v>
      </c>
      <c r="RPV55" s="470" t="s">
        <v>979</v>
      </c>
      <c r="RPW55" s="284">
        <v>15000000</v>
      </c>
      <c r="RPX55" s="276" t="s">
        <v>2836</v>
      </c>
      <c r="RPY55" s="463" t="s">
        <v>974</v>
      </c>
      <c r="RPZ55" s="463" t="s">
        <v>975</v>
      </c>
      <c r="RQA55" s="470" t="s">
        <v>976</v>
      </c>
      <c r="RQB55" s="470" t="s">
        <v>977</v>
      </c>
      <c r="RQC55" s="470" t="s">
        <v>978</v>
      </c>
      <c r="RQD55" s="470" t="s">
        <v>979</v>
      </c>
      <c r="RQE55" s="284">
        <v>15000000</v>
      </c>
      <c r="RQF55" s="276" t="s">
        <v>2836</v>
      </c>
      <c r="RQG55" s="463" t="s">
        <v>974</v>
      </c>
      <c r="RQH55" s="463" t="s">
        <v>975</v>
      </c>
      <c r="RQI55" s="470" t="s">
        <v>976</v>
      </c>
      <c r="RQJ55" s="470" t="s">
        <v>977</v>
      </c>
      <c r="RQK55" s="470" t="s">
        <v>978</v>
      </c>
      <c r="RQL55" s="470" t="s">
        <v>979</v>
      </c>
      <c r="RQM55" s="284">
        <v>15000000</v>
      </c>
      <c r="RQN55" s="276" t="s">
        <v>2836</v>
      </c>
      <c r="RQO55" s="463" t="s">
        <v>974</v>
      </c>
      <c r="RQP55" s="463" t="s">
        <v>975</v>
      </c>
      <c r="RQQ55" s="470" t="s">
        <v>976</v>
      </c>
      <c r="RQR55" s="470" t="s">
        <v>977</v>
      </c>
      <c r="RQS55" s="470" t="s">
        <v>978</v>
      </c>
      <c r="RQT55" s="470" t="s">
        <v>979</v>
      </c>
      <c r="RQU55" s="284">
        <v>15000000</v>
      </c>
      <c r="RQV55" s="276" t="s">
        <v>2836</v>
      </c>
      <c r="RQW55" s="463" t="s">
        <v>974</v>
      </c>
      <c r="RQX55" s="463" t="s">
        <v>975</v>
      </c>
      <c r="RQY55" s="470" t="s">
        <v>976</v>
      </c>
      <c r="RQZ55" s="470" t="s">
        <v>977</v>
      </c>
      <c r="RRA55" s="470" t="s">
        <v>978</v>
      </c>
      <c r="RRB55" s="470" t="s">
        <v>979</v>
      </c>
      <c r="RRC55" s="284">
        <v>15000000</v>
      </c>
      <c r="RRD55" s="276" t="s">
        <v>2836</v>
      </c>
      <c r="RRE55" s="463" t="s">
        <v>974</v>
      </c>
      <c r="RRF55" s="463" t="s">
        <v>975</v>
      </c>
      <c r="RRG55" s="470" t="s">
        <v>976</v>
      </c>
      <c r="RRH55" s="470" t="s">
        <v>977</v>
      </c>
      <c r="RRI55" s="470" t="s">
        <v>978</v>
      </c>
      <c r="RRJ55" s="470" t="s">
        <v>979</v>
      </c>
      <c r="RRK55" s="284">
        <v>15000000</v>
      </c>
      <c r="RRL55" s="276" t="s">
        <v>2836</v>
      </c>
      <c r="RRM55" s="463" t="s">
        <v>974</v>
      </c>
      <c r="RRN55" s="463" t="s">
        <v>975</v>
      </c>
      <c r="RRO55" s="470" t="s">
        <v>976</v>
      </c>
      <c r="RRP55" s="470" t="s">
        <v>977</v>
      </c>
      <c r="RRQ55" s="470" t="s">
        <v>978</v>
      </c>
      <c r="RRR55" s="470" t="s">
        <v>979</v>
      </c>
      <c r="RRS55" s="284">
        <v>15000000</v>
      </c>
      <c r="RRT55" s="276" t="s">
        <v>2836</v>
      </c>
      <c r="RRU55" s="463" t="s">
        <v>974</v>
      </c>
      <c r="RRV55" s="463" t="s">
        <v>975</v>
      </c>
      <c r="RRW55" s="470" t="s">
        <v>976</v>
      </c>
      <c r="RRX55" s="470" t="s">
        <v>977</v>
      </c>
      <c r="RRY55" s="470" t="s">
        <v>978</v>
      </c>
      <c r="RRZ55" s="470" t="s">
        <v>979</v>
      </c>
      <c r="RSA55" s="284">
        <v>15000000</v>
      </c>
      <c r="RSB55" s="276" t="s">
        <v>2836</v>
      </c>
      <c r="RSC55" s="463" t="s">
        <v>974</v>
      </c>
      <c r="RSD55" s="463" t="s">
        <v>975</v>
      </c>
      <c r="RSE55" s="470" t="s">
        <v>976</v>
      </c>
      <c r="RSF55" s="470" t="s">
        <v>977</v>
      </c>
      <c r="RSG55" s="470" t="s">
        <v>978</v>
      </c>
      <c r="RSH55" s="470" t="s">
        <v>979</v>
      </c>
      <c r="RSI55" s="284">
        <v>15000000</v>
      </c>
      <c r="RSJ55" s="276" t="s">
        <v>2836</v>
      </c>
      <c r="RSK55" s="463" t="s">
        <v>974</v>
      </c>
      <c r="RSL55" s="463" t="s">
        <v>975</v>
      </c>
      <c r="RSM55" s="470" t="s">
        <v>976</v>
      </c>
      <c r="RSN55" s="470" t="s">
        <v>977</v>
      </c>
      <c r="RSO55" s="470" t="s">
        <v>978</v>
      </c>
      <c r="RSP55" s="470" t="s">
        <v>979</v>
      </c>
      <c r="RSQ55" s="284">
        <v>15000000</v>
      </c>
      <c r="RSR55" s="276" t="s">
        <v>2836</v>
      </c>
      <c r="RSS55" s="463" t="s">
        <v>974</v>
      </c>
      <c r="RST55" s="463" t="s">
        <v>975</v>
      </c>
      <c r="RSU55" s="470" t="s">
        <v>976</v>
      </c>
      <c r="RSV55" s="470" t="s">
        <v>977</v>
      </c>
      <c r="RSW55" s="470" t="s">
        <v>978</v>
      </c>
      <c r="RSX55" s="470" t="s">
        <v>979</v>
      </c>
      <c r="RSY55" s="284">
        <v>15000000</v>
      </c>
      <c r="RSZ55" s="276" t="s">
        <v>2836</v>
      </c>
      <c r="RTA55" s="463" t="s">
        <v>974</v>
      </c>
      <c r="RTB55" s="463" t="s">
        <v>975</v>
      </c>
      <c r="RTC55" s="470" t="s">
        <v>976</v>
      </c>
      <c r="RTD55" s="470" t="s">
        <v>977</v>
      </c>
      <c r="RTE55" s="470" t="s">
        <v>978</v>
      </c>
      <c r="RTF55" s="470" t="s">
        <v>979</v>
      </c>
      <c r="RTG55" s="284">
        <v>15000000</v>
      </c>
      <c r="RTH55" s="276" t="s">
        <v>2836</v>
      </c>
      <c r="RTI55" s="463" t="s">
        <v>974</v>
      </c>
      <c r="RTJ55" s="463" t="s">
        <v>975</v>
      </c>
      <c r="RTK55" s="470" t="s">
        <v>976</v>
      </c>
      <c r="RTL55" s="470" t="s">
        <v>977</v>
      </c>
      <c r="RTM55" s="470" t="s">
        <v>978</v>
      </c>
      <c r="RTN55" s="470" t="s">
        <v>979</v>
      </c>
      <c r="RTO55" s="284">
        <v>15000000</v>
      </c>
      <c r="RTP55" s="276" t="s">
        <v>2836</v>
      </c>
      <c r="RTQ55" s="463" t="s">
        <v>974</v>
      </c>
      <c r="RTR55" s="463" t="s">
        <v>975</v>
      </c>
      <c r="RTS55" s="470" t="s">
        <v>976</v>
      </c>
      <c r="RTT55" s="470" t="s">
        <v>977</v>
      </c>
      <c r="RTU55" s="470" t="s">
        <v>978</v>
      </c>
      <c r="RTV55" s="470" t="s">
        <v>979</v>
      </c>
      <c r="RTW55" s="284">
        <v>15000000</v>
      </c>
      <c r="RTX55" s="276" t="s">
        <v>2836</v>
      </c>
      <c r="RTY55" s="463" t="s">
        <v>974</v>
      </c>
      <c r="RTZ55" s="463" t="s">
        <v>975</v>
      </c>
      <c r="RUA55" s="470" t="s">
        <v>976</v>
      </c>
      <c r="RUB55" s="470" t="s">
        <v>977</v>
      </c>
      <c r="RUC55" s="470" t="s">
        <v>978</v>
      </c>
      <c r="RUD55" s="470" t="s">
        <v>979</v>
      </c>
      <c r="RUE55" s="284">
        <v>15000000</v>
      </c>
      <c r="RUF55" s="276" t="s">
        <v>2836</v>
      </c>
      <c r="RUG55" s="463" t="s">
        <v>974</v>
      </c>
      <c r="RUH55" s="463" t="s">
        <v>975</v>
      </c>
      <c r="RUI55" s="470" t="s">
        <v>976</v>
      </c>
      <c r="RUJ55" s="470" t="s">
        <v>977</v>
      </c>
      <c r="RUK55" s="470" t="s">
        <v>978</v>
      </c>
      <c r="RUL55" s="470" t="s">
        <v>979</v>
      </c>
      <c r="RUM55" s="284">
        <v>15000000</v>
      </c>
      <c r="RUN55" s="276" t="s">
        <v>2836</v>
      </c>
      <c r="RUO55" s="463" t="s">
        <v>974</v>
      </c>
      <c r="RUP55" s="463" t="s">
        <v>975</v>
      </c>
      <c r="RUQ55" s="470" t="s">
        <v>976</v>
      </c>
      <c r="RUR55" s="470" t="s">
        <v>977</v>
      </c>
      <c r="RUS55" s="470" t="s">
        <v>978</v>
      </c>
      <c r="RUT55" s="470" t="s">
        <v>979</v>
      </c>
      <c r="RUU55" s="284">
        <v>15000000</v>
      </c>
      <c r="RUV55" s="276" t="s">
        <v>2836</v>
      </c>
      <c r="RUW55" s="463" t="s">
        <v>974</v>
      </c>
      <c r="RUX55" s="463" t="s">
        <v>975</v>
      </c>
      <c r="RUY55" s="470" t="s">
        <v>976</v>
      </c>
      <c r="RUZ55" s="470" t="s">
        <v>977</v>
      </c>
      <c r="RVA55" s="470" t="s">
        <v>978</v>
      </c>
      <c r="RVB55" s="470" t="s">
        <v>979</v>
      </c>
      <c r="RVC55" s="284">
        <v>15000000</v>
      </c>
      <c r="RVD55" s="276" t="s">
        <v>2836</v>
      </c>
      <c r="RVE55" s="463" t="s">
        <v>974</v>
      </c>
      <c r="RVF55" s="463" t="s">
        <v>975</v>
      </c>
      <c r="RVG55" s="470" t="s">
        <v>976</v>
      </c>
      <c r="RVH55" s="470" t="s">
        <v>977</v>
      </c>
      <c r="RVI55" s="470" t="s">
        <v>978</v>
      </c>
      <c r="RVJ55" s="470" t="s">
        <v>979</v>
      </c>
      <c r="RVK55" s="284">
        <v>15000000</v>
      </c>
      <c r="RVL55" s="276" t="s">
        <v>2836</v>
      </c>
      <c r="RVM55" s="463" t="s">
        <v>974</v>
      </c>
      <c r="RVN55" s="463" t="s">
        <v>975</v>
      </c>
      <c r="RVO55" s="470" t="s">
        <v>976</v>
      </c>
      <c r="RVP55" s="470" t="s">
        <v>977</v>
      </c>
      <c r="RVQ55" s="470" t="s">
        <v>978</v>
      </c>
      <c r="RVR55" s="470" t="s">
        <v>979</v>
      </c>
      <c r="RVS55" s="284">
        <v>15000000</v>
      </c>
      <c r="RVT55" s="276" t="s">
        <v>2836</v>
      </c>
      <c r="RVU55" s="463" t="s">
        <v>974</v>
      </c>
      <c r="RVV55" s="463" t="s">
        <v>975</v>
      </c>
      <c r="RVW55" s="470" t="s">
        <v>976</v>
      </c>
      <c r="RVX55" s="470" t="s">
        <v>977</v>
      </c>
      <c r="RVY55" s="470" t="s">
        <v>978</v>
      </c>
      <c r="RVZ55" s="470" t="s">
        <v>979</v>
      </c>
      <c r="RWA55" s="284">
        <v>15000000</v>
      </c>
      <c r="RWB55" s="276" t="s">
        <v>2836</v>
      </c>
      <c r="RWC55" s="463" t="s">
        <v>974</v>
      </c>
      <c r="RWD55" s="463" t="s">
        <v>975</v>
      </c>
      <c r="RWE55" s="470" t="s">
        <v>976</v>
      </c>
      <c r="RWF55" s="470" t="s">
        <v>977</v>
      </c>
      <c r="RWG55" s="470" t="s">
        <v>978</v>
      </c>
      <c r="RWH55" s="470" t="s">
        <v>979</v>
      </c>
      <c r="RWI55" s="284">
        <v>15000000</v>
      </c>
      <c r="RWJ55" s="276" t="s">
        <v>2836</v>
      </c>
      <c r="RWK55" s="463" t="s">
        <v>974</v>
      </c>
      <c r="RWL55" s="463" t="s">
        <v>975</v>
      </c>
      <c r="RWM55" s="470" t="s">
        <v>976</v>
      </c>
      <c r="RWN55" s="470" t="s">
        <v>977</v>
      </c>
      <c r="RWO55" s="470" t="s">
        <v>978</v>
      </c>
      <c r="RWP55" s="470" t="s">
        <v>979</v>
      </c>
      <c r="RWQ55" s="284">
        <v>15000000</v>
      </c>
      <c r="RWR55" s="276" t="s">
        <v>2836</v>
      </c>
      <c r="RWS55" s="463" t="s">
        <v>974</v>
      </c>
      <c r="RWT55" s="463" t="s">
        <v>975</v>
      </c>
      <c r="RWU55" s="470" t="s">
        <v>976</v>
      </c>
      <c r="RWV55" s="470" t="s">
        <v>977</v>
      </c>
      <c r="RWW55" s="470" t="s">
        <v>978</v>
      </c>
      <c r="RWX55" s="470" t="s">
        <v>979</v>
      </c>
      <c r="RWY55" s="284">
        <v>15000000</v>
      </c>
      <c r="RWZ55" s="276" t="s">
        <v>2836</v>
      </c>
      <c r="RXA55" s="463" t="s">
        <v>974</v>
      </c>
      <c r="RXB55" s="463" t="s">
        <v>975</v>
      </c>
      <c r="RXC55" s="470" t="s">
        <v>976</v>
      </c>
      <c r="RXD55" s="470" t="s">
        <v>977</v>
      </c>
      <c r="RXE55" s="470" t="s">
        <v>978</v>
      </c>
      <c r="RXF55" s="470" t="s">
        <v>979</v>
      </c>
      <c r="RXG55" s="284">
        <v>15000000</v>
      </c>
      <c r="RXH55" s="276" t="s">
        <v>2836</v>
      </c>
      <c r="RXI55" s="463" t="s">
        <v>974</v>
      </c>
      <c r="RXJ55" s="463" t="s">
        <v>975</v>
      </c>
      <c r="RXK55" s="470" t="s">
        <v>976</v>
      </c>
      <c r="RXL55" s="470" t="s">
        <v>977</v>
      </c>
      <c r="RXM55" s="470" t="s">
        <v>978</v>
      </c>
      <c r="RXN55" s="470" t="s">
        <v>979</v>
      </c>
      <c r="RXO55" s="284">
        <v>15000000</v>
      </c>
      <c r="RXP55" s="276" t="s">
        <v>2836</v>
      </c>
      <c r="RXQ55" s="463" t="s">
        <v>974</v>
      </c>
      <c r="RXR55" s="463" t="s">
        <v>975</v>
      </c>
      <c r="RXS55" s="470" t="s">
        <v>976</v>
      </c>
      <c r="RXT55" s="470" t="s">
        <v>977</v>
      </c>
      <c r="RXU55" s="470" t="s">
        <v>978</v>
      </c>
      <c r="RXV55" s="470" t="s">
        <v>979</v>
      </c>
      <c r="RXW55" s="284">
        <v>15000000</v>
      </c>
      <c r="RXX55" s="276" t="s">
        <v>2836</v>
      </c>
      <c r="RXY55" s="463" t="s">
        <v>974</v>
      </c>
      <c r="RXZ55" s="463" t="s">
        <v>975</v>
      </c>
      <c r="RYA55" s="470" t="s">
        <v>976</v>
      </c>
      <c r="RYB55" s="470" t="s">
        <v>977</v>
      </c>
      <c r="RYC55" s="470" t="s">
        <v>978</v>
      </c>
      <c r="RYD55" s="470" t="s">
        <v>979</v>
      </c>
      <c r="RYE55" s="284">
        <v>15000000</v>
      </c>
      <c r="RYF55" s="276" t="s">
        <v>2836</v>
      </c>
      <c r="RYG55" s="463" t="s">
        <v>974</v>
      </c>
      <c r="RYH55" s="463" t="s">
        <v>975</v>
      </c>
      <c r="RYI55" s="470" t="s">
        <v>976</v>
      </c>
      <c r="RYJ55" s="470" t="s">
        <v>977</v>
      </c>
      <c r="RYK55" s="470" t="s">
        <v>978</v>
      </c>
      <c r="RYL55" s="470" t="s">
        <v>979</v>
      </c>
      <c r="RYM55" s="284">
        <v>15000000</v>
      </c>
      <c r="RYN55" s="276" t="s">
        <v>2836</v>
      </c>
      <c r="RYO55" s="463" t="s">
        <v>974</v>
      </c>
      <c r="RYP55" s="463" t="s">
        <v>975</v>
      </c>
      <c r="RYQ55" s="470" t="s">
        <v>976</v>
      </c>
      <c r="RYR55" s="470" t="s">
        <v>977</v>
      </c>
      <c r="RYS55" s="470" t="s">
        <v>978</v>
      </c>
      <c r="RYT55" s="470" t="s">
        <v>979</v>
      </c>
      <c r="RYU55" s="284">
        <v>15000000</v>
      </c>
      <c r="RYV55" s="276" t="s">
        <v>2836</v>
      </c>
      <c r="RYW55" s="463" t="s">
        <v>974</v>
      </c>
      <c r="RYX55" s="463" t="s">
        <v>975</v>
      </c>
      <c r="RYY55" s="470" t="s">
        <v>976</v>
      </c>
      <c r="RYZ55" s="470" t="s">
        <v>977</v>
      </c>
      <c r="RZA55" s="470" t="s">
        <v>978</v>
      </c>
      <c r="RZB55" s="470" t="s">
        <v>979</v>
      </c>
      <c r="RZC55" s="284">
        <v>15000000</v>
      </c>
      <c r="RZD55" s="276" t="s">
        <v>2836</v>
      </c>
      <c r="RZE55" s="463" t="s">
        <v>974</v>
      </c>
      <c r="RZF55" s="463" t="s">
        <v>975</v>
      </c>
      <c r="RZG55" s="470" t="s">
        <v>976</v>
      </c>
      <c r="RZH55" s="470" t="s">
        <v>977</v>
      </c>
      <c r="RZI55" s="470" t="s">
        <v>978</v>
      </c>
      <c r="RZJ55" s="470" t="s">
        <v>979</v>
      </c>
      <c r="RZK55" s="284">
        <v>15000000</v>
      </c>
      <c r="RZL55" s="276" t="s">
        <v>2836</v>
      </c>
      <c r="RZM55" s="463" t="s">
        <v>974</v>
      </c>
      <c r="RZN55" s="463" t="s">
        <v>975</v>
      </c>
      <c r="RZO55" s="470" t="s">
        <v>976</v>
      </c>
      <c r="RZP55" s="470" t="s">
        <v>977</v>
      </c>
      <c r="RZQ55" s="470" t="s">
        <v>978</v>
      </c>
      <c r="RZR55" s="470" t="s">
        <v>979</v>
      </c>
      <c r="RZS55" s="284">
        <v>15000000</v>
      </c>
      <c r="RZT55" s="276" t="s">
        <v>2836</v>
      </c>
      <c r="RZU55" s="463" t="s">
        <v>974</v>
      </c>
      <c r="RZV55" s="463" t="s">
        <v>975</v>
      </c>
      <c r="RZW55" s="470" t="s">
        <v>976</v>
      </c>
      <c r="RZX55" s="470" t="s">
        <v>977</v>
      </c>
      <c r="RZY55" s="470" t="s">
        <v>978</v>
      </c>
      <c r="RZZ55" s="470" t="s">
        <v>979</v>
      </c>
      <c r="SAA55" s="284">
        <v>15000000</v>
      </c>
      <c r="SAB55" s="276" t="s">
        <v>2836</v>
      </c>
      <c r="SAC55" s="463" t="s">
        <v>974</v>
      </c>
      <c r="SAD55" s="463" t="s">
        <v>975</v>
      </c>
      <c r="SAE55" s="470" t="s">
        <v>976</v>
      </c>
      <c r="SAF55" s="470" t="s">
        <v>977</v>
      </c>
      <c r="SAG55" s="470" t="s">
        <v>978</v>
      </c>
      <c r="SAH55" s="470" t="s">
        <v>979</v>
      </c>
      <c r="SAI55" s="284">
        <v>15000000</v>
      </c>
      <c r="SAJ55" s="276" t="s">
        <v>2836</v>
      </c>
      <c r="SAK55" s="463" t="s">
        <v>974</v>
      </c>
      <c r="SAL55" s="463" t="s">
        <v>975</v>
      </c>
      <c r="SAM55" s="470" t="s">
        <v>976</v>
      </c>
      <c r="SAN55" s="470" t="s">
        <v>977</v>
      </c>
      <c r="SAO55" s="470" t="s">
        <v>978</v>
      </c>
      <c r="SAP55" s="470" t="s">
        <v>979</v>
      </c>
      <c r="SAQ55" s="284">
        <v>15000000</v>
      </c>
      <c r="SAR55" s="276" t="s">
        <v>2836</v>
      </c>
      <c r="SAS55" s="463" t="s">
        <v>974</v>
      </c>
      <c r="SAT55" s="463" t="s">
        <v>975</v>
      </c>
      <c r="SAU55" s="470" t="s">
        <v>976</v>
      </c>
      <c r="SAV55" s="470" t="s">
        <v>977</v>
      </c>
      <c r="SAW55" s="470" t="s">
        <v>978</v>
      </c>
      <c r="SAX55" s="470" t="s">
        <v>979</v>
      </c>
      <c r="SAY55" s="284">
        <v>15000000</v>
      </c>
      <c r="SAZ55" s="276" t="s">
        <v>2836</v>
      </c>
      <c r="SBA55" s="463" t="s">
        <v>974</v>
      </c>
      <c r="SBB55" s="463" t="s">
        <v>975</v>
      </c>
      <c r="SBC55" s="470" t="s">
        <v>976</v>
      </c>
      <c r="SBD55" s="470" t="s">
        <v>977</v>
      </c>
      <c r="SBE55" s="470" t="s">
        <v>978</v>
      </c>
      <c r="SBF55" s="470" t="s">
        <v>979</v>
      </c>
      <c r="SBG55" s="284">
        <v>15000000</v>
      </c>
      <c r="SBH55" s="276" t="s">
        <v>2836</v>
      </c>
      <c r="SBI55" s="463" t="s">
        <v>974</v>
      </c>
      <c r="SBJ55" s="463" t="s">
        <v>975</v>
      </c>
      <c r="SBK55" s="470" t="s">
        <v>976</v>
      </c>
      <c r="SBL55" s="470" t="s">
        <v>977</v>
      </c>
      <c r="SBM55" s="470" t="s">
        <v>978</v>
      </c>
      <c r="SBN55" s="470" t="s">
        <v>979</v>
      </c>
      <c r="SBO55" s="284">
        <v>15000000</v>
      </c>
      <c r="SBP55" s="276" t="s">
        <v>2836</v>
      </c>
      <c r="SBQ55" s="463" t="s">
        <v>974</v>
      </c>
      <c r="SBR55" s="463" t="s">
        <v>975</v>
      </c>
      <c r="SBS55" s="470" t="s">
        <v>976</v>
      </c>
      <c r="SBT55" s="470" t="s">
        <v>977</v>
      </c>
      <c r="SBU55" s="470" t="s">
        <v>978</v>
      </c>
      <c r="SBV55" s="470" t="s">
        <v>979</v>
      </c>
      <c r="SBW55" s="284">
        <v>15000000</v>
      </c>
      <c r="SBX55" s="276" t="s">
        <v>2836</v>
      </c>
      <c r="SBY55" s="463" t="s">
        <v>974</v>
      </c>
      <c r="SBZ55" s="463" t="s">
        <v>975</v>
      </c>
      <c r="SCA55" s="470" t="s">
        <v>976</v>
      </c>
      <c r="SCB55" s="470" t="s">
        <v>977</v>
      </c>
      <c r="SCC55" s="470" t="s">
        <v>978</v>
      </c>
      <c r="SCD55" s="470" t="s">
        <v>979</v>
      </c>
      <c r="SCE55" s="284">
        <v>15000000</v>
      </c>
      <c r="SCF55" s="276" t="s">
        <v>2836</v>
      </c>
      <c r="SCG55" s="463" t="s">
        <v>974</v>
      </c>
      <c r="SCH55" s="463" t="s">
        <v>975</v>
      </c>
      <c r="SCI55" s="470" t="s">
        <v>976</v>
      </c>
      <c r="SCJ55" s="470" t="s">
        <v>977</v>
      </c>
      <c r="SCK55" s="470" t="s">
        <v>978</v>
      </c>
      <c r="SCL55" s="470" t="s">
        <v>979</v>
      </c>
      <c r="SCM55" s="284">
        <v>15000000</v>
      </c>
      <c r="SCN55" s="276" t="s">
        <v>2836</v>
      </c>
      <c r="SCO55" s="463" t="s">
        <v>974</v>
      </c>
      <c r="SCP55" s="463" t="s">
        <v>975</v>
      </c>
      <c r="SCQ55" s="470" t="s">
        <v>976</v>
      </c>
      <c r="SCR55" s="470" t="s">
        <v>977</v>
      </c>
      <c r="SCS55" s="470" t="s">
        <v>978</v>
      </c>
      <c r="SCT55" s="470" t="s">
        <v>979</v>
      </c>
      <c r="SCU55" s="284">
        <v>15000000</v>
      </c>
      <c r="SCV55" s="276" t="s">
        <v>2836</v>
      </c>
      <c r="SCW55" s="463" t="s">
        <v>974</v>
      </c>
      <c r="SCX55" s="463" t="s">
        <v>975</v>
      </c>
      <c r="SCY55" s="470" t="s">
        <v>976</v>
      </c>
      <c r="SCZ55" s="470" t="s">
        <v>977</v>
      </c>
      <c r="SDA55" s="470" t="s">
        <v>978</v>
      </c>
      <c r="SDB55" s="470" t="s">
        <v>979</v>
      </c>
      <c r="SDC55" s="284">
        <v>15000000</v>
      </c>
      <c r="SDD55" s="276" t="s">
        <v>2836</v>
      </c>
      <c r="SDE55" s="463" t="s">
        <v>974</v>
      </c>
      <c r="SDF55" s="463" t="s">
        <v>975</v>
      </c>
      <c r="SDG55" s="470" t="s">
        <v>976</v>
      </c>
      <c r="SDH55" s="470" t="s">
        <v>977</v>
      </c>
      <c r="SDI55" s="470" t="s">
        <v>978</v>
      </c>
      <c r="SDJ55" s="470" t="s">
        <v>979</v>
      </c>
      <c r="SDK55" s="284">
        <v>15000000</v>
      </c>
      <c r="SDL55" s="276" t="s">
        <v>2836</v>
      </c>
      <c r="SDM55" s="463" t="s">
        <v>974</v>
      </c>
      <c r="SDN55" s="463" t="s">
        <v>975</v>
      </c>
      <c r="SDO55" s="470" t="s">
        <v>976</v>
      </c>
      <c r="SDP55" s="470" t="s">
        <v>977</v>
      </c>
      <c r="SDQ55" s="470" t="s">
        <v>978</v>
      </c>
      <c r="SDR55" s="470" t="s">
        <v>979</v>
      </c>
      <c r="SDS55" s="284">
        <v>15000000</v>
      </c>
      <c r="SDT55" s="276" t="s">
        <v>2836</v>
      </c>
      <c r="SDU55" s="463" t="s">
        <v>974</v>
      </c>
      <c r="SDV55" s="463" t="s">
        <v>975</v>
      </c>
      <c r="SDW55" s="470" t="s">
        <v>976</v>
      </c>
      <c r="SDX55" s="470" t="s">
        <v>977</v>
      </c>
      <c r="SDY55" s="470" t="s">
        <v>978</v>
      </c>
      <c r="SDZ55" s="470" t="s">
        <v>979</v>
      </c>
      <c r="SEA55" s="284">
        <v>15000000</v>
      </c>
      <c r="SEB55" s="276" t="s">
        <v>2836</v>
      </c>
      <c r="SEC55" s="463" t="s">
        <v>974</v>
      </c>
      <c r="SED55" s="463" t="s">
        <v>975</v>
      </c>
      <c r="SEE55" s="470" t="s">
        <v>976</v>
      </c>
      <c r="SEF55" s="470" t="s">
        <v>977</v>
      </c>
      <c r="SEG55" s="470" t="s">
        <v>978</v>
      </c>
      <c r="SEH55" s="470" t="s">
        <v>979</v>
      </c>
      <c r="SEI55" s="284">
        <v>15000000</v>
      </c>
      <c r="SEJ55" s="276" t="s">
        <v>2836</v>
      </c>
      <c r="SEK55" s="463" t="s">
        <v>974</v>
      </c>
      <c r="SEL55" s="463" t="s">
        <v>975</v>
      </c>
      <c r="SEM55" s="470" t="s">
        <v>976</v>
      </c>
      <c r="SEN55" s="470" t="s">
        <v>977</v>
      </c>
      <c r="SEO55" s="470" t="s">
        <v>978</v>
      </c>
      <c r="SEP55" s="470" t="s">
        <v>979</v>
      </c>
      <c r="SEQ55" s="284">
        <v>15000000</v>
      </c>
      <c r="SER55" s="276" t="s">
        <v>2836</v>
      </c>
      <c r="SES55" s="463" t="s">
        <v>974</v>
      </c>
      <c r="SET55" s="463" t="s">
        <v>975</v>
      </c>
      <c r="SEU55" s="470" t="s">
        <v>976</v>
      </c>
      <c r="SEV55" s="470" t="s">
        <v>977</v>
      </c>
      <c r="SEW55" s="470" t="s">
        <v>978</v>
      </c>
      <c r="SEX55" s="470" t="s">
        <v>979</v>
      </c>
      <c r="SEY55" s="284">
        <v>15000000</v>
      </c>
      <c r="SEZ55" s="276" t="s">
        <v>2836</v>
      </c>
      <c r="SFA55" s="463" t="s">
        <v>974</v>
      </c>
      <c r="SFB55" s="463" t="s">
        <v>975</v>
      </c>
      <c r="SFC55" s="470" t="s">
        <v>976</v>
      </c>
      <c r="SFD55" s="470" t="s">
        <v>977</v>
      </c>
      <c r="SFE55" s="470" t="s">
        <v>978</v>
      </c>
      <c r="SFF55" s="470" t="s">
        <v>979</v>
      </c>
      <c r="SFG55" s="284">
        <v>15000000</v>
      </c>
      <c r="SFH55" s="276" t="s">
        <v>2836</v>
      </c>
      <c r="SFI55" s="463" t="s">
        <v>974</v>
      </c>
      <c r="SFJ55" s="463" t="s">
        <v>975</v>
      </c>
      <c r="SFK55" s="470" t="s">
        <v>976</v>
      </c>
      <c r="SFL55" s="470" t="s">
        <v>977</v>
      </c>
      <c r="SFM55" s="470" t="s">
        <v>978</v>
      </c>
      <c r="SFN55" s="470" t="s">
        <v>979</v>
      </c>
      <c r="SFO55" s="284">
        <v>15000000</v>
      </c>
      <c r="SFP55" s="276" t="s">
        <v>2836</v>
      </c>
      <c r="SFQ55" s="463" t="s">
        <v>974</v>
      </c>
      <c r="SFR55" s="463" t="s">
        <v>975</v>
      </c>
      <c r="SFS55" s="470" t="s">
        <v>976</v>
      </c>
      <c r="SFT55" s="470" t="s">
        <v>977</v>
      </c>
      <c r="SFU55" s="470" t="s">
        <v>978</v>
      </c>
      <c r="SFV55" s="470" t="s">
        <v>979</v>
      </c>
      <c r="SFW55" s="284">
        <v>15000000</v>
      </c>
      <c r="SFX55" s="276" t="s">
        <v>2836</v>
      </c>
      <c r="SFY55" s="463" t="s">
        <v>974</v>
      </c>
      <c r="SFZ55" s="463" t="s">
        <v>975</v>
      </c>
      <c r="SGA55" s="470" t="s">
        <v>976</v>
      </c>
      <c r="SGB55" s="470" t="s">
        <v>977</v>
      </c>
      <c r="SGC55" s="470" t="s">
        <v>978</v>
      </c>
      <c r="SGD55" s="470" t="s">
        <v>979</v>
      </c>
      <c r="SGE55" s="284">
        <v>15000000</v>
      </c>
      <c r="SGF55" s="276" t="s">
        <v>2836</v>
      </c>
      <c r="SGG55" s="463" t="s">
        <v>974</v>
      </c>
      <c r="SGH55" s="463" t="s">
        <v>975</v>
      </c>
      <c r="SGI55" s="470" t="s">
        <v>976</v>
      </c>
      <c r="SGJ55" s="470" t="s">
        <v>977</v>
      </c>
      <c r="SGK55" s="470" t="s">
        <v>978</v>
      </c>
      <c r="SGL55" s="470" t="s">
        <v>979</v>
      </c>
      <c r="SGM55" s="284">
        <v>15000000</v>
      </c>
      <c r="SGN55" s="276" t="s">
        <v>2836</v>
      </c>
      <c r="SGO55" s="463" t="s">
        <v>974</v>
      </c>
      <c r="SGP55" s="463" t="s">
        <v>975</v>
      </c>
      <c r="SGQ55" s="470" t="s">
        <v>976</v>
      </c>
      <c r="SGR55" s="470" t="s">
        <v>977</v>
      </c>
      <c r="SGS55" s="470" t="s">
        <v>978</v>
      </c>
      <c r="SGT55" s="470" t="s">
        <v>979</v>
      </c>
      <c r="SGU55" s="284">
        <v>15000000</v>
      </c>
      <c r="SGV55" s="276" t="s">
        <v>2836</v>
      </c>
      <c r="SGW55" s="463" t="s">
        <v>974</v>
      </c>
      <c r="SGX55" s="463" t="s">
        <v>975</v>
      </c>
      <c r="SGY55" s="470" t="s">
        <v>976</v>
      </c>
      <c r="SGZ55" s="470" t="s">
        <v>977</v>
      </c>
      <c r="SHA55" s="470" t="s">
        <v>978</v>
      </c>
      <c r="SHB55" s="470" t="s">
        <v>979</v>
      </c>
      <c r="SHC55" s="284">
        <v>15000000</v>
      </c>
      <c r="SHD55" s="276" t="s">
        <v>2836</v>
      </c>
      <c r="SHE55" s="463" t="s">
        <v>974</v>
      </c>
      <c r="SHF55" s="463" t="s">
        <v>975</v>
      </c>
      <c r="SHG55" s="470" t="s">
        <v>976</v>
      </c>
      <c r="SHH55" s="470" t="s">
        <v>977</v>
      </c>
      <c r="SHI55" s="470" t="s">
        <v>978</v>
      </c>
      <c r="SHJ55" s="470" t="s">
        <v>979</v>
      </c>
      <c r="SHK55" s="284">
        <v>15000000</v>
      </c>
      <c r="SHL55" s="276" t="s">
        <v>2836</v>
      </c>
      <c r="SHM55" s="463" t="s">
        <v>974</v>
      </c>
      <c r="SHN55" s="463" t="s">
        <v>975</v>
      </c>
      <c r="SHO55" s="470" t="s">
        <v>976</v>
      </c>
      <c r="SHP55" s="470" t="s">
        <v>977</v>
      </c>
      <c r="SHQ55" s="470" t="s">
        <v>978</v>
      </c>
      <c r="SHR55" s="470" t="s">
        <v>979</v>
      </c>
      <c r="SHS55" s="284">
        <v>15000000</v>
      </c>
      <c r="SHT55" s="276" t="s">
        <v>2836</v>
      </c>
      <c r="SHU55" s="463" t="s">
        <v>974</v>
      </c>
      <c r="SHV55" s="463" t="s">
        <v>975</v>
      </c>
      <c r="SHW55" s="470" t="s">
        <v>976</v>
      </c>
      <c r="SHX55" s="470" t="s">
        <v>977</v>
      </c>
      <c r="SHY55" s="470" t="s">
        <v>978</v>
      </c>
      <c r="SHZ55" s="470" t="s">
        <v>979</v>
      </c>
      <c r="SIA55" s="284">
        <v>15000000</v>
      </c>
      <c r="SIB55" s="276" t="s">
        <v>2836</v>
      </c>
      <c r="SIC55" s="463" t="s">
        <v>974</v>
      </c>
      <c r="SID55" s="463" t="s">
        <v>975</v>
      </c>
      <c r="SIE55" s="470" t="s">
        <v>976</v>
      </c>
      <c r="SIF55" s="470" t="s">
        <v>977</v>
      </c>
      <c r="SIG55" s="470" t="s">
        <v>978</v>
      </c>
      <c r="SIH55" s="470" t="s">
        <v>979</v>
      </c>
      <c r="SII55" s="284">
        <v>15000000</v>
      </c>
      <c r="SIJ55" s="276" t="s">
        <v>2836</v>
      </c>
      <c r="SIK55" s="463" t="s">
        <v>974</v>
      </c>
      <c r="SIL55" s="463" t="s">
        <v>975</v>
      </c>
      <c r="SIM55" s="470" t="s">
        <v>976</v>
      </c>
      <c r="SIN55" s="470" t="s">
        <v>977</v>
      </c>
      <c r="SIO55" s="470" t="s">
        <v>978</v>
      </c>
      <c r="SIP55" s="470" t="s">
        <v>979</v>
      </c>
      <c r="SIQ55" s="284">
        <v>15000000</v>
      </c>
      <c r="SIR55" s="276" t="s">
        <v>2836</v>
      </c>
      <c r="SIS55" s="463" t="s">
        <v>974</v>
      </c>
      <c r="SIT55" s="463" t="s">
        <v>975</v>
      </c>
      <c r="SIU55" s="470" t="s">
        <v>976</v>
      </c>
      <c r="SIV55" s="470" t="s">
        <v>977</v>
      </c>
      <c r="SIW55" s="470" t="s">
        <v>978</v>
      </c>
      <c r="SIX55" s="470" t="s">
        <v>979</v>
      </c>
      <c r="SIY55" s="284">
        <v>15000000</v>
      </c>
      <c r="SIZ55" s="276" t="s">
        <v>2836</v>
      </c>
      <c r="SJA55" s="463" t="s">
        <v>974</v>
      </c>
      <c r="SJB55" s="463" t="s">
        <v>975</v>
      </c>
      <c r="SJC55" s="470" t="s">
        <v>976</v>
      </c>
      <c r="SJD55" s="470" t="s">
        <v>977</v>
      </c>
      <c r="SJE55" s="470" t="s">
        <v>978</v>
      </c>
      <c r="SJF55" s="470" t="s">
        <v>979</v>
      </c>
      <c r="SJG55" s="284">
        <v>15000000</v>
      </c>
      <c r="SJH55" s="276" t="s">
        <v>2836</v>
      </c>
      <c r="SJI55" s="463" t="s">
        <v>974</v>
      </c>
      <c r="SJJ55" s="463" t="s">
        <v>975</v>
      </c>
      <c r="SJK55" s="470" t="s">
        <v>976</v>
      </c>
      <c r="SJL55" s="470" t="s">
        <v>977</v>
      </c>
      <c r="SJM55" s="470" t="s">
        <v>978</v>
      </c>
      <c r="SJN55" s="470" t="s">
        <v>979</v>
      </c>
      <c r="SJO55" s="284">
        <v>15000000</v>
      </c>
      <c r="SJP55" s="276" t="s">
        <v>2836</v>
      </c>
      <c r="SJQ55" s="463" t="s">
        <v>974</v>
      </c>
      <c r="SJR55" s="463" t="s">
        <v>975</v>
      </c>
      <c r="SJS55" s="470" t="s">
        <v>976</v>
      </c>
      <c r="SJT55" s="470" t="s">
        <v>977</v>
      </c>
      <c r="SJU55" s="470" t="s">
        <v>978</v>
      </c>
      <c r="SJV55" s="470" t="s">
        <v>979</v>
      </c>
      <c r="SJW55" s="284">
        <v>15000000</v>
      </c>
      <c r="SJX55" s="276" t="s">
        <v>2836</v>
      </c>
      <c r="SJY55" s="463" t="s">
        <v>974</v>
      </c>
      <c r="SJZ55" s="463" t="s">
        <v>975</v>
      </c>
      <c r="SKA55" s="470" t="s">
        <v>976</v>
      </c>
      <c r="SKB55" s="470" t="s">
        <v>977</v>
      </c>
      <c r="SKC55" s="470" t="s">
        <v>978</v>
      </c>
      <c r="SKD55" s="470" t="s">
        <v>979</v>
      </c>
      <c r="SKE55" s="284">
        <v>15000000</v>
      </c>
      <c r="SKF55" s="276" t="s">
        <v>2836</v>
      </c>
      <c r="SKG55" s="463" t="s">
        <v>974</v>
      </c>
      <c r="SKH55" s="463" t="s">
        <v>975</v>
      </c>
      <c r="SKI55" s="470" t="s">
        <v>976</v>
      </c>
      <c r="SKJ55" s="470" t="s">
        <v>977</v>
      </c>
      <c r="SKK55" s="470" t="s">
        <v>978</v>
      </c>
      <c r="SKL55" s="470" t="s">
        <v>979</v>
      </c>
      <c r="SKM55" s="284">
        <v>15000000</v>
      </c>
      <c r="SKN55" s="276" t="s">
        <v>2836</v>
      </c>
      <c r="SKO55" s="463" t="s">
        <v>974</v>
      </c>
      <c r="SKP55" s="463" t="s">
        <v>975</v>
      </c>
      <c r="SKQ55" s="470" t="s">
        <v>976</v>
      </c>
      <c r="SKR55" s="470" t="s">
        <v>977</v>
      </c>
      <c r="SKS55" s="470" t="s">
        <v>978</v>
      </c>
      <c r="SKT55" s="470" t="s">
        <v>979</v>
      </c>
      <c r="SKU55" s="284">
        <v>15000000</v>
      </c>
      <c r="SKV55" s="276" t="s">
        <v>2836</v>
      </c>
      <c r="SKW55" s="463" t="s">
        <v>974</v>
      </c>
      <c r="SKX55" s="463" t="s">
        <v>975</v>
      </c>
      <c r="SKY55" s="470" t="s">
        <v>976</v>
      </c>
      <c r="SKZ55" s="470" t="s">
        <v>977</v>
      </c>
      <c r="SLA55" s="470" t="s">
        <v>978</v>
      </c>
      <c r="SLB55" s="470" t="s">
        <v>979</v>
      </c>
      <c r="SLC55" s="284">
        <v>15000000</v>
      </c>
      <c r="SLD55" s="276" t="s">
        <v>2836</v>
      </c>
      <c r="SLE55" s="463" t="s">
        <v>974</v>
      </c>
      <c r="SLF55" s="463" t="s">
        <v>975</v>
      </c>
      <c r="SLG55" s="470" t="s">
        <v>976</v>
      </c>
      <c r="SLH55" s="470" t="s">
        <v>977</v>
      </c>
      <c r="SLI55" s="470" t="s">
        <v>978</v>
      </c>
      <c r="SLJ55" s="470" t="s">
        <v>979</v>
      </c>
      <c r="SLK55" s="284">
        <v>15000000</v>
      </c>
      <c r="SLL55" s="276" t="s">
        <v>2836</v>
      </c>
      <c r="SLM55" s="463" t="s">
        <v>974</v>
      </c>
      <c r="SLN55" s="463" t="s">
        <v>975</v>
      </c>
      <c r="SLO55" s="470" t="s">
        <v>976</v>
      </c>
      <c r="SLP55" s="470" t="s">
        <v>977</v>
      </c>
      <c r="SLQ55" s="470" t="s">
        <v>978</v>
      </c>
      <c r="SLR55" s="470" t="s">
        <v>979</v>
      </c>
      <c r="SLS55" s="284">
        <v>15000000</v>
      </c>
      <c r="SLT55" s="276" t="s">
        <v>2836</v>
      </c>
      <c r="SLU55" s="463" t="s">
        <v>974</v>
      </c>
      <c r="SLV55" s="463" t="s">
        <v>975</v>
      </c>
      <c r="SLW55" s="470" t="s">
        <v>976</v>
      </c>
      <c r="SLX55" s="470" t="s">
        <v>977</v>
      </c>
      <c r="SLY55" s="470" t="s">
        <v>978</v>
      </c>
      <c r="SLZ55" s="470" t="s">
        <v>979</v>
      </c>
      <c r="SMA55" s="284">
        <v>15000000</v>
      </c>
      <c r="SMB55" s="276" t="s">
        <v>2836</v>
      </c>
      <c r="SMC55" s="463" t="s">
        <v>974</v>
      </c>
      <c r="SMD55" s="463" t="s">
        <v>975</v>
      </c>
      <c r="SME55" s="470" t="s">
        <v>976</v>
      </c>
      <c r="SMF55" s="470" t="s">
        <v>977</v>
      </c>
      <c r="SMG55" s="470" t="s">
        <v>978</v>
      </c>
      <c r="SMH55" s="470" t="s">
        <v>979</v>
      </c>
      <c r="SMI55" s="284">
        <v>15000000</v>
      </c>
      <c r="SMJ55" s="276" t="s">
        <v>2836</v>
      </c>
      <c r="SMK55" s="463" t="s">
        <v>974</v>
      </c>
      <c r="SML55" s="463" t="s">
        <v>975</v>
      </c>
      <c r="SMM55" s="470" t="s">
        <v>976</v>
      </c>
      <c r="SMN55" s="470" t="s">
        <v>977</v>
      </c>
      <c r="SMO55" s="470" t="s">
        <v>978</v>
      </c>
      <c r="SMP55" s="470" t="s">
        <v>979</v>
      </c>
      <c r="SMQ55" s="284">
        <v>15000000</v>
      </c>
      <c r="SMR55" s="276" t="s">
        <v>2836</v>
      </c>
      <c r="SMS55" s="463" t="s">
        <v>974</v>
      </c>
      <c r="SMT55" s="463" t="s">
        <v>975</v>
      </c>
      <c r="SMU55" s="470" t="s">
        <v>976</v>
      </c>
      <c r="SMV55" s="470" t="s">
        <v>977</v>
      </c>
      <c r="SMW55" s="470" t="s">
        <v>978</v>
      </c>
      <c r="SMX55" s="470" t="s">
        <v>979</v>
      </c>
      <c r="SMY55" s="284">
        <v>15000000</v>
      </c>
      <c r="SMZ55" s="276" t="s">
        <v>2836</v>
      </c>
      <c r="SNA55" s="463" t="s">
        <v>974</v>
      </c>
      <c r="SNB55" s="463" t="s">
        <v>975</v>
      </c>
      <c r="SNC55" s="470" t="s">
        <v>976</v>
      </c>
      <c r="SND55" s="470" t="s">
        <v>977</v>
      </c>
      <c r="SNE55" s="470" t="s">
        <v>978</v>
      </c>
      <c r="SNF55" s="470" t="s">
        <v>979</v>
      </c>
      <c r="SNG55" s="284">
        <v>15000000</v>
      </c>
      <c r="SNH55" s="276" t="s">
        <v>2836</v>
      </c>
      <c r="SNI55" s="463" t="s">
        <v>974</v>
      </c>
      <c r="SNJ55" s="463" t="s">
        <v>975</v>
      </c>
      <c r="SNK55" s="470" t="s">
        <v>976</v>
      </c>
      <c r="SNL55" s="470" t="s">
        <v>977</v>
      </c>
      <c r="SNM55" s="470" t="s">
        <v>978</v>
      </c>
      <c r="SNN55" s="470" t="s">
        <v>979</v>
      </c>
      <c r="SNO55" s="284">
        <v>15000000</v>
      </c>
      <c r="SNP55" s="276" t="s">
        <v>2836</v>
      </c>
      <c r="SNQ55" s="463" t="s">
        <v>974</v>
      </c>
      <c r="SNR55" s="463" t="s">
        <v>975</v>
      </c>
      <c r="SNS55" s="470" t="s">
        <v>976</v>
      </c>
      <c r="SNT55" s="470" t="s">
        <v>977</v>
      </c>
      <c r="SNU55" s="470" t="s">
        <v>978</v>
      </c>
      <c r="SNV55" s="470" t="s">
        <v>979</v>
      </c>
      <c r="SNW55" s="284">
        <v>15000000</v>
      </c>
      <c r="SNX55" s="276" t="s">
        <v>2836</v>
      </c>
      <c r="SNY55" s="463" t="s">
        <v>974</v>
      </c>
      <c r="SNZ55" s="463" t="s">
        <v>975</v>
      </c>
      <c r="SOA55" s="470" t="s">
        <v>976</v>
      </c>
      <c r="SOB55" s="470" t="s">
        <v>977</v>
      </c>
      <c r="SOC55" s="470" t="s">
        <v>978</v>
      </c>
      <c r="SOD55" s="470" t="s">
        <v>979</v>
      </c>
      <c r="SOE55" s="284">
        <v>15000000</v>
      </c>
      <c r="SOF55" s="276" t="s">
        <v>2836</v>
      </c>
      <c r="SOG55" s="463" t="s">
        <v>974</v>
      </c>
      <c r="SOH55" s="463" t="s">
        <v>975</v>
      </c>
      <c r="SOI55" s="470" t="s">
        <v>976</v>
      </c>
      <c r="SOJ55" s="470" t="s">
        <v>977</v>
      </c>
      <c r="SOK55" s="470" t="s">
        <v>978</v>
      </c>
      <c r="SOL55" s="470" t="s">
        <v>979</v>
      </c>
      <c r="SOM55" s="284">
        <v>15000000</v>
      </c>
      <c r="SON55" s="276" t="s">
        <v>2836</v>
      </c>
      <c r="SOO55" s="463" t="s">
        <v>974</v>
      </c>
      <c r="SOP55" s="463" t="s">
        <v>975</v>
      </c>
      <c r="SOQ55" s="470" t="s">
        <v>976</v>
      </c>
      <c r="SOR55" s="470" t="s">
        <v>977</v>
      </c>
      <c r="SOS55" s="470" t="s">
        <v>978</v>
      </c>
      <c r="SOT55" s="470" t="s">
        <v>979</v>
      </c>
      <c r="SOU55" s="284">
        <v>15000000</v>
      </c>
      <c r="SOV55" s="276" t="s">
        <v>2836</v>
      </c>
      <c r="SOW55" s="463" t="s">
        <v>974</v>
      </c>
      <c r="SOX55" s="463" t="s">
        <v>975</v>
      </c>
      <c r="SOY55" s="470" t="s">
        <v>976</v>
      </c>
      <c r="SOZ55" s="470" t="s">
        <v>977</v>
      </c>
      <c r="SPA55" s="470" t="s">
        <v>978</v>
      </c>
      <c r="SPB55" s="470" t="s">
        <v>979</v>
      </c>
      <c r="SPC55" s="284">
        <v>15000000</v>
      </c>
      <c r="SPD55" s="276" t="s">
        <v>2836</v>
      </c>
      <c r="SPE55" s="463" t="s">
        <v>974</v>
      </c>
      <c r="SPF55" s="463" t="s">
        <v>975</v>
      </c>
      <c r="SPG55" s="470" t="s">
        <v>976</v>
      </c>
      <c r="SPH55" s="470" t="s">
        <v>977</v>
      </c>
      <c r="SPI55" s="470" t="s">
        <v>978</v>
      </c>
      <c r="SPJ55" s="470" t="s">
        <v>979</v>
      </c>
      <c r="SPK55" s="284">
        <v>15000000</v>
      </c>
      <c r="SPL55" s="276" t="s">
        <v>2836</v>
      </c>
      <c r="SPM55" s="463" t="s">
        <v>974</v>
      </c>
      <c r="SPN55" s="463" t="s">
        <v>975</v>
      </c>
      <c r="SPO55" s="470" t="s">
        <v>976</v>
      </c>
      <c r="SPP55" s="470" t="s">
        <v>977</v>
      </c>
      <c r="SPQ55" s="470" t="s">
        <v>978</v>
      </c>
      <c r="SPR55" s="470" t="s">
        <v>979</v>
      </c>
      <c r="SPS55" s="284">
        <v>15000000</v>
      </c>
      <c r="SPT55" s="276" t="s">
        <v>2836</v>
      </c>
      <c r="SPU55" s="463" t="s">
        <v>974</v>
      </c>
      <c r="SPV55" s="463" t="s">
        <v>975</v>
      </c>
      <c r="SPW55" s="470" t="s">
        <v>976</v>
      </c>
      <c r="SPX55" s="470" t="s">
        <v>977</v>
      </c>
      <c r="SPY55" s="470" t="s">
        <v>978</v>
      </c>
      <c r="SPZ55" s="470" t="s">
        <v>979</v>
      </c>
      <c r="SQA55" s="284">
        <v>15000000</v>
      </c>
      <c r="SQB55" s="276" t="s">
        <v>2836</v>
      </c>
      <c r="SQC55" s="463" t="s">
        <v>974</v>
      </c>
      <c r="SQD55" s="463" t="s">
        <v>975</v>
      </c>
      <c r="SQE55" s="470" t="s">
        <v>976</v>
      </c>
      <c r="SQF55" s="470" t="s">
        <v>977</v>
      </c>
      <c r="SQG55" s="470" t="s">
        <v>978</v>
      </c>
      <c r="SQH55" s="470" t="s">
        <v>979</v>
      </c>
      <c r="SQI55" s="284">
        <v>15000000</v>
      </c>
      <c r="SQJ55" s="276" t="s">
        <v>2836</v>
      </c>
      <c r="SQK55" s="463" t="s">
        <v>974</v>
      </c>
      <c r="SQL55" s="463" t="s">
        <v>975</v>
      </c>
      <c r="SQM55" s="470" t="s">
        <v>976</v>
      </c>
      <c r="SQN55" s="470" t="s">
        <v>977</v>
      </c>
      <c r="SQO55" s="470" t="s">
        <v>978</v>
      </c>
      <c r="SQP55" s="470" t="s">
        <v>979</v>
      </c>
      <c r="SQQ55" s="284">
        <v>15000000</v>
      </c>
      <c r="SQR55" s="276" t="s">
        <v>2836</v>
      </c>
      <c r="SQS55" s="463" t="s">
        <v>974</v>
      </c>
      <c r="SQT55" s="463" t="s">
        <v>975</v>
      </c>
      <c r="SQU55" s="470" t="s">
        <v>976</v>
      </c>
      <c r="SQV55" s="470" t="s">
        <v>977</v>
      </c>
      <c r="SQW55" s="470" t="s">
        <v>978</v>
      </c>
      <c r="SQX55" s="470" t="s">
        <v>979</v>
      </c>
      <c r="SQY55" s="284">
        <v>15000000</v>
      </c>
      <c r="SQZ55" s="276" t="s">
        <v>2836</v>
      </c>
      <c r="SRA55" s="463" t="s">
        <v>974</v>
      </c>
      <c r="SRB55" s="463" t="s">
        <v>975</v>
      </c>
      <c r="SRC55" s="470" t="s">
        <v>976</v>
      </c>
      <c r="SRD55" s="470" t="s">
        <v>977</v>
      </c>
      <c r="SRE55" s="470" t="s">
        <v>978</v>
      </c>
      <c r="SRF55" s="470" t="s">
        <v>979</v>
      </c>
      <c r="SRG55" s="284">
        <v>15000000</v>
      </c>
      <c r="SRH55" s="276" t="s">
        <v>2836</v>
      </c>
      <c r="SRI55" s="463" t="s">
        <v>974</v>
      </c>
      <c r="SRJ55" s="463" t="s">
        <v>975</v>
      </c>
      <c r="SRK55" s="470" t="s">
        <v>976</v>
      </c>
      <c r="SRL55" s="470" t="s">
        <v>977</v>
      </c>
      <c r="SRM55" s="470" t="s">
        <v>978</v>
      </c>
      <c r="SRN55" s="470" t="s">
        <v>979</v>
      </c>
      <c r="SRO55" s="284">
        <v>15000000</v>
      </c>
      <c r="SRP55" s="276" t="s">
        <v>2836</v>
      </c>
      <c r="SRQ55" s="463" t="s">
        <v>974</v>
      </c>
      <c r="SRR55" s="463" t="s">
        <v>975</v>
      </c>
      <c r="SRS55" s="470" t="s">
        <v>976</v>
      </c>
      <c r="SRT55" s="470" t="s">
        <v>977</v>
      </c>
      <c r="SRU55" s="470" t="s">
        <v>978</v>
      </c>
      <c r="SRV55" s="470" t="s">
        <v>979</v>
      </c>
      <c r="SRW55" s="284">
        <v>15000000</v>
      </c>
      <c r="SRX55" s="276" t="s">
        <v>2836</v>
      </c>
      <c r="SRY55" s="463" t="s">
        <v>974</v>
      </c>
      <c r="SRZ55" s="463" t="s">
        <v>975</v>
      </c>
      <c r="SSA55" s="470" t="s">
        <v>976</v>
      </c>
      <c r="SSB55" s="470" t="s">
        <v>977</v>
      </c>
      <c r="SSC55" s="470" t="s">
        <v>978</v>
      </c>
      <c r="SSD55" s="470" t="s">
        <v>979</v>
      </c>
      <c r="SSE55" s="284">
        <v>15000000</v>
      </c>
      <c r="SSF55" s="276" t="s">
        <v>2836</v>
      </c>
      <c r="SSG55" s="463" t="s">
        <v>974</v>
      </c>
      <c r="SSH55" s="463" t="s">
        <v>975</v>
      </c>
      <c r="SSI55" s="470" t="s">
        <v>976</v>
      </c>
      <c r="SSJ55" s="470" t="s">
        <v>977</v>
      </c>
      <c r="SSK55" s="470" t="s">
        <v>978</v>
      </c>
      <c r="SSL55" s="470" t="s">
        <v>979</v>
      </c>
      <c r="SSM55" s="284">
        <v>15000000</v>
      </c>
      <c r="SSN55" s="276" t="s">
        <v>2836</v>
      </c>
      <c r="SSO55" s="463" t="s">
        <v>974</v>
      </c>
      <c r="SSP55" s="463" t="s">
        <v>975</v>
      </c>
      <c r="SSQ55" s="470" t="s">
        <v>976</v>
      </c>
      <c r="SSR55" s="470" t="s">
        <v>977</v>
      </c>
      <c r="SSS55" s="470" t="s">
        <v>978</v>
      </c>
      <c r="SST55" s="470" t="s">
        <v>979</v>
      </c>
      <c r="SSU55" s="284">
        <v>15000000</v>
      </c>
      <c r="SSV55" s="276" t="s">
        <v>2836</v>
      </c>
      <c r="SSW55" s="463" t="s">
        <v>974</v>
      </c>
      <c r="SSX55" s="463" t="s">
        <v>975</v>
      </c>
      <c r="SSY55" s="470" t="s">
        <v>976</v>
      </c>
      <c r="SSZ55" s="470" t="s">
        <v>977</v>
      </c>
      <c r="STA55" s="470" t="s">
        <v>978</v>
      </c>
      <c r="STB55" s="470" t="s">
        <v>979</v>
      </c>
      <c r="STC55" s="284">
        <v>15000000</v>
      </c>
      <c r="STD55" s="276" t="s">
        <v>2836</v>
      </c>
      <c r="STE55" s="463" t="s">
        <v>974</v>
      </c>
      <c r="STF55" s="463" t="s">
        <v>975</v>
      </c>
      <c r="STG55" s="470" t="s">
        <v>976</v>
      </c>
      <c r="STH55" s="470" t="s">
        <v>977</v>
      </c>
      <c r="STI55" s="470" t="s">
        <v>978</v>
      </c>
      <c r="STJ55" s="470" t="s">
        <v>979</v>
      </c>
      <c r="STK55" s="284">
        <v>15000000</v>
      </c>
      <c r="STL55" s="276" t="s">
        <v>2836</v>
      </c>
      <c r="STM55" s="463" t="s">
        <v>974</v>
      </c>
      <c r="STN55" s="463" t="s">
        <v>975</v>
      </c>
      <c r="STO55" s="470" t="s">
        <v>976</v>
      </c>
      <c r="STP55" s="470" t="s">
        <v>977</v>
      </c>
      <c r="STQ55" s="470" t="s">
        <v>978</v>
      </c>
      <c r="STR55" s="470" t="s">
        <v>979</v>
      </c>
      <c r="STS55" s="284">
        <v>15000000</v>
      </c>
      <c r="STT55" s="276" t="s">
        <v>2836</v>
      </c>
      <c r="STU55" s="463" t="s">
        <v>974</v>
      </c>
      <c r="STV55" s="463" t="s">
        <v>975</v>
      </c>
      <c r="STW55" s="470" t="s">
        <v>976</v>
      </c>
      <c r="STX55" s="470" t="s">
        <v>977</v>
      </c>
      <c r="STY55" s="470" t="s">
        <v>978</v>
      </c>
      <c r="STZ55" s="470" t="s">
        <v>979</v>
      </c>
      <c r="SUA55" s="284">
        <v>15000000</v>
      </c>
      <c r="SUB55" s="276" t="s">
        <v>2836</v>
      </c>
      <c r="SUC55" s="463" t="s">
        <v>974</v>
      </c>
      <c r="SUD55" s="463" t="s">
        <v>975</v>
      </c>
      <c r="SUE55" s="470" t="s">
        <v>976</v>
      </c>
      <c r="SUF55" s="470" t="s">
        <v>977</v>
      </c>
      <c r="SUG55" s="470" t="s">
        <v>978</v>
      </c>
      <c r="SUH55" s="470" t="s">
        <v>979</v>
      </c>
      <c r="SUI55" s="284">
        <v>15000000</v>
      </c>
      <c r="SUJ55" s="276" t="s">
        <v>2836</v>
      </c>
      <c r="SUK55" s="463" t="s">
        <v>974</v>
      </c>
      <c r="SUL55" s="463" t="s">
        <v>975</v>
      </c>
      <c r="SUM55" s="470" t="s">
        <v>976</v>
      </c>
      <c r="SUN55" s="470" t="s">
        <v>977</v>
      </c>
      <c r="SUO55" s="470" t="s">
        <v>978</v>
      </c>
      <c r="SUP55" s="470" t="s">
        <v>979</v>
      </c>
      <c r="SUQ55" s="284">
        <v>15000000</v>
      </c>
      <c r="SUR55" s="276" t="s">
        <v>2836</v>
      </c>
      <c r="SUS55" s="463" t="s">
        <v>974</v>
      </c>
      <c r="SUT55" s="463" t="s">
        <v>975</v>
      </c>
      <c r="SUU55" s="470" t="s">
        <v>976</v>
      </c>
      <c r="SUV55" s="470" t="s">
        <v>977</v>
      </c>
      <c r="SUW55" s="470" t="s">
        <v>978</v>
      </c>
      <c r="SUX55" s="470" t="s">
        <v>979</v>
      </c>
      <c r="SUY55" s="284">
        <v>15000000</v>
      </c>
      <c r="SUZ55" s="276" t="s">
        <v>2836</v>
      </c>
      <c r="SVA55" s="463" t="s">
        <v>974</v>
      </c>
      <c r="SVB55" s="463" t="s">
        <v>975</v>
      </c>
      <c r="SVC55" s="470" t="s">
        <v>976</v>
      </c>
      <c r="SVD55" s="470" t="s">
        <v>977</v>
      </c>
      <c r="SVE55" s="470" t="s">
        <v>978</v>
      </c>
      <c r="SVF55" s="470" t="s">
        <v>979</v>
      </c>
      <c r="SVG55" s="284">
        <v>15000000</v>
      </c>
      <c r="SVH55" s="276" t="s">
        <v>2836</v>
      </c>
      <c r="SVI55" s="463" t="s">
        <v>974</v>
      </c>
      <c r="SVJ55" s="463" t="s">
        <v>975</v>
      </c>
      <c r="SVK55" s="470" t="s">
        <v>976</v>
      </c>
      <c r="SVL55" s="470" t="s">
        <v>977</v>
      </c>
      <c r="SVM55" s="470" t="s">
        <v>978</v>
      </c>
      <c r="SVN55" s="470" t="s">
        <v>979</v>
      </c>
      <c r="SVO55" s="284">
        <v>15000000</v>
      </c>
      <c r="SVP55" s="276" t="s">
        <v>2836</v>
      </c>
      <c r="SVQ55" s="463" t="s">
        <v>974</v>
      </c>
      <c r="SVR55" s="463" t="s">
        <v>975</v>
      </c>
      <c r="SVS55" s="470" t="s">
        <v>976</v>
      </c>
      <c r="SVT55" s="470" t="s">
        <v>977</v>
      </c>
      <c r="SVU55" s="470" t="s">
        <v>978</v>
      </c>
      <c r="SVV55" s="470" t="s">
        <v>979</v>
      </c>
      <c r="SVW55" s="284">
        <v>15000000</v>
      </c>
      <c r="SVX55" s="276" t="s">
        <v>2836</v>
      </c>
      <c r="SVY55" s="463" t="s">
        <v>974</v>
      </c>
      <c r="SVZ55" s="463" t="s">
        <v>975</v>
      </c>
      <c r="SWA55" s="470" t="s">
        <v>976</v>
      </c>
      <c r="SWB55" s="470" t="s">
        <v>977</v>
      </c>
      <c r="SWC55" s="470" t="s">
        <v>978</v>
      </c>
      <c r="SWD55" s="470" t="s">
        <v>979</v>
      </c>
      <c r="SWE55" s="284">
        <v>15000000</v>
      </c>
      <c r="SWF55" s="276" t="s">
        <v>2836</v>
      </c>
      <c r="SWG55" s="463" t="s">
        <v>974</v>
      </c>
      <c r="SWH55" s="463" t="s">
        <v>975</v>
      </c>
      <c r="SWI55" s="470" t="s">
        <v>976</v>
      </c>
      <c r="SWJ55" s="470" t="s">
        <v>977</v>
      </c>
      <c r="SWK55" s="470" t="s">
        <v>978</v>
      </c>
      <c r="SWL55" s="470" t="s">
        <v>979</v>
      </c>
      <c r="SWM55" s="284">
        <v>15000000</v>
      </c>
      <c r="SWN55" s="276" t="s">
        <v>2836</v>
      </c>
      <c r="SWO55" s="463" t="s">
        <v>974</v>
      </c>
      <c r="SWP55" s="463" t="s">
        <v>975</v>
      </c>
      <c r="SWQ55" s="470" t="s">
        <v>976</v>
      </c>
      <c r="SWR55" s="470" t="s">
        <v>977</v>
      </c>
      <c r="SWS55" s="470" t="s">
        <v>978</v>
      </c>
      <c r="SWT55" s="470" t="s">
        <v>979</v>
      </c>
      <c r="SWU55" s="284">
        <v>15000000</v>
      </c>
      <c r="SWV55" s="276" t="s">
        <v>2836</v>
      </c>
      <c r="SWW55" s="463" t="s">
        <v>974</v>
      </c>
      <c r="SWX55" s="463" t="s">
        <v>975</v>
      </c>
      <c r="SWY55" s="470" t="s">
        <v>976</v>
      </c>
      <c r="SWZ55" s="470" t="s">
        <v>977</v>
      </c>
      <c r="SXA55" s="470" t="s">
        <v>978</v>
      </c>
      <c r="SXB55" s="470" t="s">
        <v>979</v>
      </c>
      <c r="SXC55" s="284">
        <v>15000000</v>
      </c>
      <c r="SXD55" s="276" t="s">
        <v>2836</v>
      </c>
      <c r="SXE55" s="463" t="s">
        <v>974</v>
      </c>
      <c r="SXF55" s="463" t="s">
        <v>975</v>
      </c>
      <c r="SXG55" s="470" t="s">
        <v>976</v>
      </c>
      <c r="SXH55" s="470" t="s">
        <v>977</v>
      </c>
      <c r="SXI55" s="470" t="s">
        <v>978</v>
      </c>
      <c r="SXJ55" s="470" t="s">
        <v>979</v>
      </c>
      <c r="SXK55" s="284">
        <v>15000000</v>
      </c>
      <c r="SXL55" s="276" t="s">
        <v>2836</v>
      </c>
      <c r="SXM55" s="463" t="s">
        <v>974</v>
      </c>
      <c r="SXN55" s="463" t="s">
        <v>975</v>
      </c>
      <c r="SXO55" s="470" t="s">
        <v>976</v>
      </c>
      <c r="SXP55" s="470" t="s">
        <v>977</v>
      </c>
      <c r="SXQ55" s="470" t="s">
        <v>978</v>
      </c>
      <c r="SXR55" s="470" t="s">
        <v>979</v>
      </c>
      <c r="SXS55" s="284">
        <v>15000000</v>
      </c>
      <c r="SXT55" s="276" t="s">
        <v>2836</v>
      </c>
      <c r="SXU55" s="463" t="s">
        <v>974</v>
      </c>
      <c r="SXV55" s="463" t="s">
        <v>975</v>
      </c>
      <c r="SXW55" s="470" t="s">
        <v>976</v>
      </c>
      <c r="SXX55" s="470" t="s">
        <v>977</v>
      </c>
      <c r="SXY55" s="470" t="s">
        <v>978</v>
      </c>
      <c r="SXZ55" s="470" t="s">
        <v>979</v>
      </c>
      <c r="SYA55" s="284">
        <v>15000000</v>
      </c>
      <c r="SYB55" s="276" t="s">
        <v>2836</v>
      </c>
      <c r="SYC55" s="463" t="s">
        <v>974</v>
      </c>
      <c r="SYD55" s="463" t="s">
        <v>975</v>
      </c>
      <c r="SYE55" s="470" t="s">
        <v>976</v>
      </c>
      <c r="SYF55" s="470" t="s">
        <v>977</v>
      </c>
      <c r="SYG55" s="470" t="s">
        <v>978</v>
      </c>
      <c r="SYH55" s="470" t="s">
        <v>979</v>
      </c>
      <c r="SYI55" s="284">
        <v>15000000</v>
      </c>
      <c r="SYJ55" s="276" t="s">
        <v>2836</v>
      </c>
      <c r="SYK55" s="463" t="s">
        <v>974</v>
      </c>
      <c r="SYL55" s="463" t="s">
        <v>975</v>
      </c>
      <c r="SYM55" s="470" t="s">
        <v>976</v>
      </c>
      <c r="SYN55" s="470" t="s">
        <v>977</v>
      </c>
      <c r="SYO55" s="470" t="s">
        <v>978</v>
      </c>
      <c r="SYP55" s="470" t="s">
        <v>979</v>
      </c>
      <c r="SYQ55" s="284">
        <v>15000000</v>
      </c>
      <c r="SYR55" s="276" t="s">
        <v>2836</v>
      </c>
      <c r="SYS55" s="463" t="s">
        <v>974</v>
      </c>
      <c r="SYT55" s="463" t="s">
        <v>975</v>
      </c>
      <c r="SYU55" s="470" t="s">
        <v>976</v>
      </c>
      <c r="SYV55" s="470" t="s">
        <v>977</v>
      </c>
      <c r="SYW55" s="470" t="s">
        <v>978</v>
      </c>
      <c r="SYX55" s="470" t="s">
        <v>979</v>
      </c>
      <c r="SYY55" s="284">
        <v>15000000</v>
      </c>
      <c r="SYZ55" s="276" t="s">
        <v>2836</v>
      </c>
      <c r="SZA55" s="463" t="s">
        <v>974</v>
      </c>
      <c r="SZB55" s="463" t="s">
        <v>975</v>
      </c>
      <c r="SZC55" s="470" t="s">
        <v>976</v>
      </c>
      <c r="SZD55" s="470" t="s">
        <v>977</v>
      </c>
      <c r="SZE55" s="470" t="s">
        <v>978</v>
      </c>
      <c r="SZF55" s="470" t="s">
        <v>979</v>
      </c>
      <c r="SZG55" s="284">
        <v>15000000</v>
      </c>
      <c r="SZH55" s="276" t="s">
        <v>2836</v>
      </c>
      <c r="SZI55" s="463" t="s">
        <v>974</v>
      </c>
      <c r="SZJ55" s="463" t="s">
        <v>975</v>
      </c>
      <c r="SZK55" s="470" t="s">
        <v>976</v>
      </c>
      <c r="SZL55" s="470" t="s">
        <v>977</v>
      </c>
      <c r="SZM55" s="470" t="s">
        <v>978</v>
      </c>
      <c r="SZN55" s="470" t="s">
        <v>979</v>
      </c>
      <c r="SZO55" s="284">
        <v>15000000</v>
      </c>
      <c r="SZP55" s="276" t="s">
        <v>2836</v>
      </c>
      <c r="SZQ55" s="463" t="s">
        <v>974</v>
      </c>
      <c r="SZR55" s="463" t="s">
        <v>975</v>
      </c>
      <c r="SZS55" s="470" t="s">
        <v>976</v>
      </c>
      <c r="SZT55" s="470" t="s">
        <v>977</v>
      </c>
      <c r="SZU55" s="470" t="s">
        <v>978</v>
      </c>
      <c r="SZV55" s="470" t="s">
        <v>979</v>
      </c>
      <c r="SZW55" s="284">
        <v>15000000</v>
      </c>
      <c r="SZX55" s="276" t="s">
        <v>2836</v>
      </c>
      <c r="SZY55" s="463" t="s">
        <v>974</v>
      </c>
      <c r="SZZ55" s="463" t="s">
        <v>975</v>
      </c>
      <c r="TAA55" s="470" t="s">
        <v>976</v>
      </c>
      <c r="TAB55" s="470" t="s">
        <v>977</v>
      </c>
      <c r="TAC55" s="470" t="s">
        <v>978</v>
      </c>
      <c r="TAD55" s="470" t="s">
        <v>979</v>
      </c>
      <c r="TAE55" s="284">
        <v>15000000</v>
      </c>
      <c r="TAF55" s="276" t="s">
        <v>2836</v>
      </c>
      <c r="TAG55" s="463" t="s">
        <v>974</v>
      </c>
      <c r="TAH55" s="463" t="s">
        <v>975</v>
      </c>
      <c r="TAI55" s="470" t="s">
        <v>976</v>
      </c>
      <c r="TAJ55" s="470" t="s">
        <v>977</v>
      </c>
      <c r="TAK55" s="470" t="s">
        <v>978</v>
      </c>
      <c r="TAL55" s="470" t="s">
        <v>979</v>
      </c>
      <c r="TAM55" s="284">
        <v>15000000</v>
      </c>
      <c r="TAN55" s="276" t="s">
        <v>2836</v>
      </c>
      <c r="TAO55" s="463" t="s">
        <v>974</v>
      </c>
      <c r="TAP55" s="463" t="s">
        <v>975</v>
      </c>
      <c r="TAQ55" s="470" t="s">
        <v>976</v>
      </c>
      <c r="TAR55" s="470" t="s">
        <v>977</v>
      </c>
      <c r="TAS55" s="470" t="s">
        <v>978</v>
      </c>
      <c r="TAT55" s="470" t="s">
        <v>979</v>
      </c>
      <c r="TAU55" s="284">
        <v>15000000</v>
      </c>
      <c r="TAV55" s="276" t="s">
        <v>2836</v>
      </c>
      <c r="TAW55" s="463" t="s">
        <v>974</v>
      </c>
      <c r="TAX55" s="463" t="s">
        <v>975</v>
      </c>
      <c r="TAY55" s="470" t="s">
        <v>976</v>
      </c>
      <c r="TAZ55" s="470" t="s">
        <v>977</v>
      </c>
      <c r="TBA55" s="470" t="s">
        <v>978</v>
      </c>
      <c r="TBB55" s="470" t="s">
        <v>979</v>
      </c>
      <c r="TBC55" s="284">
        <v>15000000</v>
      </c>
      <c r="TBD55" s="276" t="s">
        <v>2836</v>
      </c>
      <c r="TBE55" s="463" t="s">
        <v>974</v>
      </c>
      <c r="TBF55" s="463" t="s">
        <v>975</v>
      </c>
      <c r="TBG55" s="470" t="s">
        <v>976</v>
      </c>
      <c r="TBH55" s="470" t="s">
        <v>977</v>
      </c>
      <c r="TBI55" s="470" t="s">
        <v>978</v>
      </c>
      <c r="TBJ55" s="470" t="s">
        <v>979</v>
      </c>
      <c r="TBK55" s="284">
        <v>15000000</v>
      </c>
      <c r="TBL55" s="276" t="s">
        <v>2836</v>
      </c>
      <c r="TBM55" s="463" t="s">
        <v>974</v>
      </c>
      <c r="TBN55" s="463" t="s">
        <v>975</v>
      </c>
      <c r="TBO55" s="470" t="s">
        <v>976</v>
      </c>
      <c r="TBP55" s="470" t="s">
        <v>977</v>
      </c>
      <c r="TBQ55" s="470" t="s">
        <v>978</v>
      </c>
      <c r="TBR55" s="470" t="s">
        <v>979</v>
      </c>
      <c r="TBS55" s="284">
        <v>15000000</v>
      </c>
      <c r="TBT55" s="276" t="s">
        <v>2836</v>
      </c>
      <c r="TBU55" s="463" t="s">
        <v>974</v>
      </c>
      <c r="TBV55" s="463" t="s">
        <v>975</v>
      </c>
      <c r="TBW55" s="470" t="s">
        <v>976</v>
      </c>
      <c r="TBX55" s="470" t="s">
        <v>977</v>
      </c>
      <c r="TBY55" s="470" t="s">
        <v>978</v>
      </c>
      <c r="TBZ55" s="470" t="s">
        <v>979</v>
      </c>
      <c r="TCA55" s="284">
        <v>15000000</v>
      </c>
      <c r="TCB55" s="276" t="s">
        <v>2836</v>
      </c>
      <c r="TCC55" s="463" t="s">
        <v>974</v>
      </c>
      <c r="TCD55" s="463" t="s">
        <v>975</v>
      </c>
      <c r="TCE55" s="470" t="s">
        <v>976</v>
      </c>
      <c r="TCF55" s="470" t="s">
        <v>977</v>
      </c>
      <c r="TCG55" s="470" t="s">
        <v>978</v>
      </c>
      <c r="TCH55" s="470" t="s">
        <v>979</v>
      </c>
      <c r="TCI55" s="284">
        <v>15000000</v>
      </c>
      <c r="TCJ55" s="276" t="s">
        <v>2836</v>
      </c>
      <c r="TCK55" s="463" t="s">
        <v>974</v>
      </c>
      <c r="TCL55" s="463" t="s">
        <v>975</v>
      </c>
      <c r="TCM55" s="470" t="s">
        <v>976</v>
      </c>
      <c r="TCN55" s="470" t="s">
        <v>977</v>
      </c>
      <c r="TCO55" s="470" t="s">
        <v>978</v>
      </c>
      <c r="TCP55" s="470" t="s">
        <v>979</v>
      </c>
      <c r="TCQ55" s="284">
        <v>15000000</v>
      </c>
      <c r="TCR55" s="276" t="s">
        <v>2836</v>
      </c>
      <c r="TCS55" s="463" t="s">
        <v>974</v>
      </c>
      <c r="TCT55" s="463" t="s">
        <v>975</v>
      </c>
      <c r="TCU55" s="470" t="s">
        <v>976</v>
      </c>
      <c r="TCV55" s="470" t="s">
        <v>977</v>
      </c>
      <c r="TCW55" s="470" t="s">
        <v>978</v>
      </c>
      <c r="TCX55" s="470" t="s">
        <v>979</v>
      </c>
      <c r="TCY55" s="284">
        <v>15000000</v>
      </c>
      <c r="TCZ55" s="276" t="s">
        <v>2836</v>
      </c>
      <c r="TDA55" s="463" t="s">
        <v>974</v>
      </c>
      <c r="TDB55" s="463" t="s">
        <v>975</v>
      </c>
      <c r="TDC55" s="470" t="s">
        <v>976</v>
      </c>
      <c r="TDD55" s="470" t="s">
        <v>977</v>
      </c>
      <c r="TDE55" s="470" t="s">
        <v>978</v>
      </c>
      <c r="TDF55" s="470" t="s">
        <v>979</v>
      </c>
      <c r="TDG55" s="284">
        <v>15000000</v>
      </c>
      <c r="TDH55" s="276" t="s">
        <v>2836</v>
      </c>
      <c r="TDI55" s="463" t="s">
        <v>974</v>
      </c>
      <c r="TDJ55" s="463" t="s">
        <v>975</v>
      </c>
      <c r="TDK55" s="470" t="s">
        <v>976</v>
      </c>
      <c r="TDL55" s="470" t="s">
        <v>977</v>
      </c>
      <c r="TDM55" s="470" t="s">
        <v>978</v>
      </c>
      <c r="TDN55" s="470" t="s">
        <v>979</v>
      </c>
      <c r="TDO55" s="284">
        <v>15000000</v>
      </c>
      <c r="TDP55" s="276" t="s">
        <v>2836</v>
      </c>
      <c r="TDQ55" s="463" t="s">
        <v>974</v>
      </c>
      <c r="TDR55" s="463" t="s">
        <v>975</v>
      </c>
      <c r="TDS55" s="470" t="s">
        <v>976</v>
      </c>
      <c r="TDT55" s="470" t="s">
        <v>977</v>
      </c>
      <c r="TDU55" s="470" t="s">
        <v>978</v>
      </c>
      <c r="TDV55" s="470" t="s">
        <v>979</v>
      </c>
      <c r="TDW55" s="284">
        <v>15000000</v>
      </c>
      <c r="TDX55" s="276" t="s">
        <v>2836</v>
      </c>
      <c r="TDY55" s="463" t="s">
        <v>974</v>
      </c>
      <c r="TDZ55" s="463" t="s">
        <v>975</v>
      </c>
      <c r="TEA55" s="470" t="s">
        <v>976</v>
      </c>
      <c r="TEB55" s="470" t="s">
        <v>977</v>
      </c>
      <c r="TEC55" s="470" t="s">
        <v>978</v>
      </c>
      <c r="TED55" s="470" t="s">
        <v>979</v>
      </c>
      <c r="TEE55" s="284">
        <v>15000000</v>
      </c>
      <c r="TEF55" s="276" t="s">
        <v>2836</v>
      </c>
      <c r="TEG55" s="463" t="s">
        <v>974</v>
      </c>
      <c r="TEH55" s="463" t="s">
        <v>975</v>
      </c>
      <c r="TEI55" s="470" t="s">
        <v>976</v>
      </c>
      <c r="TEJ55" s="470" t="s">
        <v>977</v>
      </c>
      <c r="TEK55" s="470" t="s">
        <v>978</v>
      </c>
      <c r="TEL55" s="470" t="s">
        <v>979</v>
      </c>
      <c r="TEM55" s="284">
        <v>15000000</v>
      </c>
      <c r="TEN55" s="276" t="s">
        <v>2836</v>
      </c>
      <c r="TEO55" s="463" t="s">
        <v>974</v>
      </c>
      <c r="TEP55" s="463" t="s">
        <v>975</v>
      </c>
      <c r="TEQ55" s="470" t="s">
        <v>976</v>
      </c>
      <c r="TER55" s="470" t="s">
        <v>977</v>
      </c>
      <c r="TES55" s="470" t="s">
        <v>978</v>
      </c>
      <c r="TET55" s="470" t="s">
        <v>979</v>
      </c>
      <c r="TEU55" s="284">
        <v>15000000</v>
      </c>
      <c r="TEV55" s="276" t="s">
        <v>2836</v>
      </c>
      <c r="TEW55" s="463" t="s">
        <v>974</v>
      </c>
      <c r="TEX55" s="463" t="s">
        <v>975</v>
      </c>
      <c r="TEY55" s="470" t="s">
        <v>976</v>
      </c>
      <c r="TEZ55" s="470" t="s">
        <v>977</v>
      </c>
      <c r="TFA55" s="470" t="s">
        <v>978</v>
      </c>
      <c r="TFB55" s="470" t="s">
        <v>979</v>
      </c>
      <c r="TFC55" s="284">
        <v>15000000</v>
      </c>
      <c r="TFD55" s="276" t="s">
        <v>2836</v>
      </c>
      <c r="TFE55" s="463" t="s">
        <v>974</v>
      </c>
      <c r="TFF55" s="463" t="s">
        <v>975</v>
      </c>
      <c r="TFG55" s="470" t="s">
        <v>976</v>
      </c>
      <c r="TFH55" s="470" t="s">
        <v>977</v>
      </c>
      <c r="TFI55" s="470" t="s">
        <v>978</v>
      </c>
      <c r="TFJ55" s="470" t="s">
        <v>979</v>
      </c>
      <c r="TFK55" s="284">
        <v>15000000</v>
      </c>
      <c r="TFL55" s="276" t="s">
        <v>2836</v>
      </c>
      <c r="TFM55" s="463" t="s">
        <v>974</v>
      </c>
      <c r="TFN55" s="463" t="s">
        <v>975</v>
      </c>
      <c r="TFO55" s="470" t="s">
        <v>976</v>
      </c>
      <c r="TFP55" s="470" t="s">
        <v>977</v>
      </c>
      <c r="TFQ55" s="470" t="s">
        <v>978</v>
      </c>
      <c r="TFR55" s="470" t="s">
        <v>979</v>
      </c>
      <c r="TFS55" s="284">
        <v>15000000</v>
      </c>
      <c r="TFT55" s="276" t="s">
        <v>2836</v>
      </c>
      <c r="TFU55" s="463" t="s">
        <v>974</v>
      </c>
      <c r="TFV55" s="463" t="s">
        <v>975</v>
      </c>
      <c r="TFW55" s="470" t="s">
        <v>976</v>
      </c>
      <c r="TFX55" s="470" t="s">
        <v>977</v>
      </c>
      <c r="TFY55" s="470" t="s">
        <v>978</v>
      </c>
      <c r="TFZ55" s="470" t="s">
        <v>979</v>
      </c>
      <c r="TGA55" s="284">
        <v>15000000</v>
      </c>
      <c r="TGB55" s="276" t="s">
        <v>2836</v>
      </c>
      <c r="TGC55" s="463" t="s">
        <v>974</v>
      </c>
      <c r="TGD55" s="463" t="s">
        <v>975</v>
      </c>
      <c r="TGE55" s="470" t="s">
        <v>976</v>
      </c>
      <c r="TGF55" s="470" t="s">
        <v>977</v>
      </c>
      <c r="TGG55" s="470" t="s">
        <v>978</v>
      </c>
      <c r="TGH55" s="470" t="s">
        <v>979</v>
      </c>
      <c r="TGI55" s="284">
        <v>15000000</v>
      </c>
      <c r="TGJ55" s="276" t="s">
        <v>2836</v>
      </c>
      <c r="TGK55" s="463" t="s">
        <v>974</v>
      </c>
      <c r="TGL55" s="463" t="s">
        <v>975</v>
      </c>
      <c r="TGM55" s="470" t="s">
        <v>976</v>
      </c>
      <c r="TGN55" s="470" t="s">
        <v>977</v>
      </c>
      <c r="TGO55" s="470" t="s">
        <v>978</v>
      </c>
      <c r="TGP55" s="470" t="s">
        <v>979</v>
      </c>
      <c r="TGQ55" s="284">
        <v>15000000</v>
      </c>
      <c r="TGR55" s="276" t="s">
        <v>2836</v>
      </c>
      <c r="TGS55" s="463" t="s">
        <v>974</v>
      </c>
      <c r="TGT55" s="463" t="s">
        <v>975</v>
      </c>
      <c r="TGU55" s="470" t="s">
        <v>976</v>
      </c>
      <c r="TGV55" s="470" t="s">
        <v>977</v>
      </c>
      <c r="TGW55" s="470" t="s">
        <v>978</v>
      </c>
      <c r="TGX55" s="470" t="s">
        <v>979</v>
      </c>
      <c r="TGY55" s="284">
        <v>15000000</v>
      </c>
      <c r="TGZ55" s="276" t="s">
        <v>2836</v>
      </c>
      <c r="THA55" s="463" t="s">
        <v>974</v>
      </c>
      <c r="THB55" s="463" t="s">
        <v>975</v>
      </c>
      <c r="THC55" s="470" t="s">
        <v>976</v>
      </c>
      <c r="THD55" s="470" t="s">
        <v>977</v>
      </c>
      <c r="THE55" s="470" t="s">
        <v>978</v>
      </c>
      <c r="THF55" s="470" t="s">
        <v>979</v>
      </c>
      <c r="THG55" s="284">
        <v>15000000</v>
      </c>
      <c r="THH55" s="276" t="s">
        <v>2836</v>
      </c>
      <c r="THI55" s="463" t="s">
        <v>974</v>
      </c>
      <c r="THJ55" s="463" t="s">
        <v>975</v>
      </c>
      <c r="THK55" s="470" t="s">
        <v>976</v>
      </c>
      <c r="THL55" s="470" t="s">
        <v>977</v>
      </c>
      <c r="THM55" s="470" t="s">
        <v>978</v>
      </c>
      <c r="THN55" s="470" t="s">
        <v>979</v>
      </c>
      <c r="THO55" s="284">
        <v>15000000</v>
      </c>
      <c r="THP55" s="276" t="s">
        <v>2836</v>
      </c>
      <c r="THQ55" s="463" t="s">
        <v>974</v>
      </c>
      <c r="THR55" s="463" t="s">
        <v>975</v>
      </c>
      <c r="THS55" s="470" t="s">
        <v>976</v>
      </c>
      <c r="THT55" s="470" t="s">
        <v>977</v>
      </c>
      <c r="THU55" s="470" t="s">
        <v>978</v>
      </c>
      <c r="THV55" s="470" t="s">
        <v>979</v>
      </c>
      <c r="THW55" s="284">
        <v>15000000</v>
      </c>
      <c r="THX55" s="276" t="s">
        <v>2836</v>
      </c>
      <c r="THY55" s="463" t="s">
        <v>974</v>
      </c>
      <c r="THZ55" s="463" t="s">
        <v>975</v>
      </c>
      <c r="TIA55" s="470" t="s">
        <v>976</v>
      </c>
      <c r="TIB55" s="470" t="s">
        <v>977</v>
      </c>
      <c r="TIC55" s="470" t="s">
        <v>978</v>
      </c>
      <c r="TID55" s="470" t="s">
        <v>979</v>
      </c>
      <c r="TIE55" s="284">
        <v>15000000</v>
      </c>
      <c r="TIF55" s="276" t="s">
        <v>2836</v>
      </c>
      <c r="TIG55" s="463" t="s">
        <v>974</v>
      </c>
      <c r="TIH55" s="463" t="s">
        <v>975</v>
      </c>
      <c r="TII55" s="470" t="s">
        <v>976</v>
      </c>
      <c r="TIJ55" s="470" t="s">
        <v>977</v>
      </c>
      <c r="TIK55" s="470" t="s">
        <v>978</v>
      </c>
      <c r="TIL55" s="470" t="s">
        <v>979</v>
      </c>
      <c r="TIM55" s="284">
        <v>15000000</v>
      </c>
      <c r="TIN55" s="276" t="s">
        <v>2836</v>
      </c>
      <c r="TIO55" s="463" t="s">
        <v>974</v>
      </c>
      <c r="TIP55" s="463" t="s">
        <v>975</v>
      </c>
      <c r="TIQ55" s="470" t="s">
        <v>976</v>
      </c>
      <c r="TIR55" s="470" t="s">
        <v>977</v>
      </c>
      <c r="TIS55" s="470" t="s">
        <v>978</v>
      </c>
      <c r="TIT55" s="470" t="s">
        <v>979</v>
      </c>
      <c r="TIU55" s="284">
        <v>15000000</v>
      </c>
      <c r="TIV55" s="276" t="s">
        <v>2836</v>
      </c>
      <c r="TIW55" s="463" t="s">
        <v>974</v>
      </c>
      <c r="TIX55" s="463" t="s">
        <v>975</v>
      </c>
      <c r="TIY55" s="470" t="s">
        <v>976</v>
      </c>
      <c r="TIZ55" s="470" t="s">
        <v>977</v>
      </c>
      <c r="TJA55" s="470" t="s">
        <v>978</v>
      </c>
      <c r="TJB55" s="470" t="s">
        <v>979</v>
      </c>
      <c r="TJC55" s="284">
        <v>15000000</v>
      </c>
      <c r="TJD55" s="276" t="s">
        <v>2836</v>
      </c>
      <c r="TJE55" s="463" t="s">
        <v>974</v>
      </c>
      <c r="TJF55" s="463" t="s">
        <v>975</v>
      </c>
      <c r="TJG55" s="470" t="s">
        <v>976</v>
      </c>
      <c r="TJH55" s="470" t="s">
        <v>977</v>
      </c>
      <c r="TJI55" s="470" t="s">
        <v>978</v>
      </c>
      <c r="TJJ55" s="470" t="s">
        <v>979</v>
      </c>
      <c r="TJK55" s="284">
        <v>15000000</v>
      </c>
      <c r="TJL55" s="276" t="s">
        <v>2836</v>
      </c>
      <c r="TJM55" s="463" t="s">
        <v>974</v>
      </c>
      <c r="TJN55" s="463" t="s">
        <v>975</v>
      </c>
      <c r="TJO55" s="470" t="s">
        <v>976</v>
      </c>
      <c r="TJP55" s="470" t="s">
        <v>977</v>
      </c>
      <c r="TJQ55" s="470" t="s">
        <v>978</v>
      </c>
      <c r="TJR55" s="470" t="s">
        <v>979</v>
      </c>
      <c r="TJS55" s="284">
        <v>15000000</v>
      </c>
      <c r="TJT55" s="276" t="s">
        <v>2836</v>
      </c>
      <c r="TJU55" s="463" t="s">
        <v>974</v>
      </c>
      <c r="TJV55" s="463" t="s">
        <v>975</v>
      </c>
      <c r="TJW55" s="470" t="s">
        <v>976</v>
      </c>
      <c r="TJX55" s="470" t="s">
        <v>977</v>
      </c>
      <c r="TJY55" s="470" t="s">
        <v>978</v>
      </c>
      <c r="TJZ55" s="470" t="s">
        <v>979</v>
      </c>
      <c r="TKA55" s="284">
        <v>15000000</v>
      </c>
      <c r="TKB55" s="276" t="s">
        <v>2836</v>
      </c>
      <c r="TKC55" s="463" t="s">
        <v>974</v>
      </c>
      <c r="TKD55" s="463" t="s">
        <v>975</v>
      </c>
      <c r="TKE55" s="470" t="s">
        <v>976</v>
      </c>
      <c r="TKF55" s="470" t="s">
        <v>977</v>
      </c>
      <c r="TKG55" s="470" t="s">
        <v>978</v>
      </c>
      <c r="TKH55" s="470" t="s">
        <v>979</v>
      </c>
      <c r="TKI55" s="284">
        <v>15000000</v>
      </c>
      <c r="TKJ55" s="276" t="s">
        <v>2836</v>
      </c>
      <c r="TKK55" s="463" t="s">
        <v>974</v>
      </c>
      <c r="TKL55" s="463" t="s">
        <v>975</v>
      </c>
      <c r="TKM55" s="470" t="s">
        <v>976</v>
      </c>
      <c r="TKN55" s="470" t="s">
        <v>977</v>
      </c>
      <c r="TKO55" s="470" t="s">
        <v>978</v>
      </c>
      <c r="TKP55" s="470" t="s">
        <v>979</v>
      </c>
      <c r="TKQ55" s="284">
        <v>15000000</v>
      </c>
      <c r="TKR55" s="276" t="s">
        <v>2836</v>
      </c>
      <c r="TKS55" s="463" t="s">
        <v>974</v>
      </c>
      <c r="TKT55" s="463" t="s">
        <v>975</v>
      </c>
      <c r="TKU55" s="470" t="s">
        <v>976</v>
      </c>
      <c r="TKV55" s="470" t="s">
        <v>977</v>
      </c>
      <c r="TKW55" s="470" t="s">
        <v>978</v>
      </c>
      <c r="TKX55" s="470" t="s">
        <v>979</v>
      </c>
      <c r="TKY55" s="284">
        <v>15000000</v>
      </c>
      <c r="TKZ55" s="276" t="s">
        <v>2836</v>
      </c>
      <c r="TLA55" s="463" t="s">
        <v>974</v>
      </c>
      <c r="TLB55" s="463" t="s">
        <v>975</v>
      </c>
      <c r="TLC55" s="470" t="s">
        <v>976</v>
      </c>
      <c r="TLD55" s="470" t="s">
        <v>977</v>
      </c>
      <c r="TLE55" s="470" t="s">
        <v>978</v>
      </c>
      <c r="TLF55" s="470" t="s">
        <v>979</v>
      </c>
      <c r="TLG55" s="284">
        <v>15000000</v>
      </c>
      <c r="TLH55" s="276" t="s">
        <v>2836</v>
      </c>
      <c r="TLI55" s="463" t="s">
        <v>974</v>
      </c>
      <c r="TLJ55" s="463" t="s">
        <v>975</v>
      </c>
      <c r="TLK55" s="470" t="s">
        <v>976</v>
      </c>
      <c r="TLL55" s="470" t="s">
        <v>977</v>
      </c>
      <c r="TLM55" s="470" t="s">
        <v>978</v>
      </c>
      <c r="TLN55" s="470" t="s">
        <v>979</v>
      </c>
      <c r="TLO55" s="284">
        <v>15000000</v>
      </c>
      <c r="TLP55" s="276" t="s">
        <v>2836</v>
      </c>
      <c r="TLQ55" s="463" t="s">
        <v>974</v>
      </c>
      <c r="TLR55" s="463" t="s">
        <v>975</v>
      </c>
      <c r="TLS55" s="470" t="s">
        <v>976</v>
      </c>
      <c r="TLT55" s="470" t="s">
        <v>977</v>
      </c>
      <c r="TLU55" s="470" t="s">
        <v>978</v>
      </c>
      <c r="TLV55" s="470" t="s">
        <v>979</v>
      </c>
      <c r="TLW55" s="284">
        <v>15000000</v>
      </c>
      <c r="TLX55" s="276" t="s">
        <v>2836</v>
      </c>
      <c r="TLY55" s="463" t="s">
        <v>974</v>
      </c>
      <c r="TLZ55" s="463" t="s">
        <v>975</v>
      </c>
      <c r="TMA55" s="470" t="s">
        <v>976</v>
      </c>
      <c r="TMB55" s="470" t="s">
        <v>977</v>
      </c>
      <c r="TMC55" s="470" t="s">
        <v>978</v>
      </c>
      <c r="TMD55" s="470" t="s">
        <v>979</v>
      </c>
      <c r="TME55" s="284">
        <v>15000000</v>
      </c>
      <c r="TMF55" s="276" t="s">
        <v>2836</v>
      </c>
      <c r="TMG55" s="463" t="s">
        <v>974</v>
      </c>
      <c r="TMH55" s="463" t="s">
        <v>975</v>
      </c>
      <c r="TMI55" s="470" t="s">
        <v>976</v>
      </c>
      <c r="TMJ55" s="470" t="s">
        <v>977</v>
      </c>
      <c r="TMK55" s="470" t="s">
        <v>978</v>
      </c>
      <c r="TML55" s="470" t="s">
        <v>979</v>
      </c>
      <c r="TMM55" s="284">
        <v>15000000</v>
      </c>
      <c r="TMN55" s="276" t="s">
        <v>2836</v>
      </c>
      <c r="TMO55" s="463" t="s">
        <v>974</v>
      </c>
      <c r="TMP55" s="463" t="s">
        <v>975</v>
      </c>
      <c r="TMQ55" s="470" t="s">
        <v>976</v>
      </c>
      <c r="TMR55" s="470" t="s">
        <v>977</v>
      </c>
      <c r="TMS55" s="470" t="s">
        <v>978</v>
      </c>
      <c r="TMT55" s="470" t="s">
        <v>979</v>
      </c>
      <c r="TMU55" s="284">
        <v>15000000</v>
      </c>
      <c r="TMV55" s="276" t="s">
        <v>2836</v>
      </c>
      <c r="TMW55" s="463" t="s">
        <v>974</v>
      </c>
      <c r="TMX55" s="463" t="s">
        <v>975</v>
      </c>
      <c r="TMY55" s="470" t="s">
        <v>976</v>
      </c>
      <c r="TMZ55" s="470" t="s">
        <v>977</v>
      </c>
      <c r="TNA55" s="470" t="s">
        <v>978</v>
      </c>
      <c r="TNB55" s="470" t="s">
        <v>979</v>
      </c>
      <c r="TNC55" s="284">
        <v>15000000</v>
      </c>
      <c r="TND55" s="276" t="s">
        <v>2836</v>
      </c>
      <c r="TNE55" s="463" t="s">
        <v>974</v>
      </c>
      <c r="TNF55" s="463" t="s">
        <v>975</v>
      </c>
      <c r="TNG55" s="470" t="s">
        <v>976</v>
      </c>
      <c r="TNH55" s="470" t="s">
        <v>977</v>
      </c>
      <c r="TNI55" s="470" t="s">
        <v>978</v>
      </c>
      <c r="TNJ55" s="470" t="s">
        <v>979</v>
      </c>
      <c r="TNK55" s="284">
        <v>15000000</v>
      </c>
      <c r="TNL55" s="276" t="s">
        <v>2836</v>
      </c>
      <c r="TNM55" s="463" t="s">
        <v>974</v>
      </c>
      <c r="TNN55" s="463" t="s">
        <v>975</v>
      </c>
      <c r="TNO55" s="470" t="s">
        <v>976</v>
      </c>
      <c r="TNP55" s="470" t="s">
        <v>977</v>
      </c>
      <c r="TNQ55" s="470" t="s">
        <v>978</v>
      </c>
      <c r="TNR55" s="470" t="s">
        <v>979</v>
      </c>
      <c r="TNS55" s="284">
        <v>15000000</v>
      </c>
      <c r="TNT55" s="276" t="s">
        <v>2836</v>
      </c>
      <c r="TNU55" s="463" t="s">
        <v>974</v>
      </c>
      <c r="TNV55" s="463" t="s">
        <v>975</v>
      </c>
      <c r="TNW55" s="470" t="s">
        <v>976</v>
      </c>
      <c r="TNX55" s="470" t="s">
        <v>977</v>
      </c>
      <c r="TNY55" s="470" t="s">
        <v>978</v>
      </c>
      <c r="TNZ55" s="470" t="s">
        <v>979</v>
      </c>
      <c r="TOA55" s="284">
        <v>15000000</v>
      </c>
      <c r="TOB55" s="276" t="s">
        <v>2836</v>
      </c>
      <c r="TOC55" s="463" t="s">
        <v>974</v>
      </c>
      <c r="TOD55" s="463" t="s">
        <v>975</v>
      </c>
      <c r="TOE55" s="470" t="s">
        <v>976</v>
      </c>
      <c r="TOF55" s="470" t="s">
        <v>977</v>
      </c>
      <c r="TOG55" s="470" t="s">
        <v>978</v>
      </c>
      <c r="TOH55" s="470" t="s">
        <v>979</v>
      </c>
      <c r="TOI55" s="284">
        <v>15000000</v>
      </c>
      <c r="TOJ55" s="276" t="s">
        <v>2836</v>
      </c>
      <c r="TOK55" s="463" t="s">
        <v>974</v>
      </c>
      <c r="TOL55" s="463" t="s">
        <v>975</v>
      </c>
      <c r="TOM55" s="470" t="s">
        <v>976</v>
      </c>
      <c r="TON55" s="470" t="s">
        <v>977</v>
      </c>
      <c r="TOO55" s="470" t="s">
        <v>978</v>
      </c>
      <c r="TOP55" s="470" t="s">
        <v>979</v>
      </c>
      <c r="TOQ55" s="284">
        <v>15000000</v>
      </c>
      <c r="TOR55" s="276" t="s">
        <v>2836</v>
      </c>
      <c r="TOS55" s="463" t="s">
        <v>974</v>
      </c>
      <c r="TOT55" s="463" t="s">
        <v>975</v>
      </c>
      <c r="TOU55" s="470" t="s">
        <v>976</v>
      </c>
      <c r="TOV55" s="470" t="s">
        <v>977</v>
      </c>
      <c r="TOW55" s="470" t="s">
        <v>978</v>
      </c>
      <c r="TOX55" s="470" t="s">
        <v>979</v>
      </c>
      <c r="TOY55" s="284">
        <v>15000000</v>
      </c>
      <c r="TOZ55" s="276" t="s">
        <v>2836</v>
      </c>
      <c r="TPA55" s="463" t="s">
        <v>974</v>
      </c>
      <c r="TPB55" s="463" t="s">
        <v>975</v>
      </c>
      <c r="TPC55" s="470" t="s">
        <v>976</v>
      </c>
      <c r="TPD55" s="470" t="s">
        <v>977</v>
      </c>
      <c r="TPE55" s="470" t="s">
        <v>978</v>
      </c>
      <c r="TPF55" s="470" t="s">
        <v>979</v>
      </c>
      <c r="TPG55" s="284">
        <v>15000000</v>
      </c>
      <c r="TPH55" s="276" t="s">
        <v>2836</v>
      </c>
      <c r="TPI55" s="463" t="s">
        <v>974</v>
      </c>
      <c r="TPJ55" s="463" t="s">
        <v>975</v>
      </c>
      <c r="TPK55" s="470" t="s">
        <v>976</v>
      </c>
      <c r="TPL55" s="470" t="s">
        <v>977</v>
      </c>
      <c r="TPM55" s="470" t="s">
        <v>978</v>
      </c>
      <c r="TPN55" s="470" t="s">
        <v>979</v>
      </c>
      <c r="TPO55" s="284">
        <v>15000000</v>
      </c>
      <c r="TPP55" s="276" t="s">
        <v>2836</v>
      </c>
      <c r="TPQ55" s="463" t="s">
        <v>974</v>
      </c>
      <c r="TPR55" s="463" t="s">
        <v>975</v>
      </c>
      <c r="TPS55" s="470" t="s">
        <v>976</v>
      </c>
      <c r="TPT55" s="470" t="s">
        <v>977</v>
      </c>
      <c r="TPU55" s="470" t="s">
        <v>978</v>
      </c>
      <c r="TPV55" s="470" t="s">
        <v>979</v>
      </c>
      <c r="TPW55" s="284">
        <v>15000000</v>
      </c>
      <c r="TPX55" s="276" t="s">
        <v>2836</v>
      </c>
      <c r="TPY55" s="463" t="s">
        <v>974</v>
      </c>
      <c r="TPZ55" s="463" t="s">
        <v>975</v>
      </c>
      <c r="TQA55" s="470" t="s">
        <v>976</v>
      </c>
      <c r="TQB55" s="470" t="s">
        <v>977</v>
      </c>
      <c r="TQC55" s="470" t="s">
        <v>978</v>
      </c>
      <c r="TQD55" s="470" t="s">
        <v>979</v>
      </c>
      <c r="TQE55" s="284">
        <v>15000000</v>
      </c>
      <c r="TQF55" s="276" t="s">
        <v>2836</v>
      </c>
      <c r="TQG55" s="463" t="s">
        <v>974</v>
      </c>
      <c r="TQH55" s="463" t="s">
        <v>975</v>
      </c>
      <c r="TQI55" s="470" t="s">
        <v>976</v>
      </c>
      <c r="TQJ55" s="470" t="s">
        <v>977</v>
      </c>
      <c r="TQK55" s="470" t="s">
        <v>978</v>
      </c>
      <c r="TQL55" s="470" t="s">
        <v>979</v>
      </c>
      <c r="TQM55" s="284">
        <v>15000000</v>
      </c>
      <c r="TQN55" s="276" t="s">
        <v>2836</v>
      </c>
      <c r="TQO55" s="463" t="s">
        <v>974</v>
      </c>
      <c r="TQP55" s="463" t="s">
        <v>975</v>
      </c>
      <c r="TQQ55" s="470" t="s">
        <v>976</v>
      </c>
      <c r="TQR55" s="470" t="s">
        <v>977</v>
      </c>
      <c r="TQS55" s="470" t="s">
        <v>978</v>
      </c>
      <c r="TQT55" s="470" t="s">
        <v>979</v>
      </c>
      <c r="TQU55" s="284">
        <v>15000000</v>
      </c>
      <c r="TQV55" s="276" t="s">
        <v>2836</v>
      </c>
      <c r="TQW55" s="463" t="s">
        <v>974</v>
      </c>
      <c r="TQX55" s="463" t="s">
        <v>975</v>
      </c>
      <c r="TQY55" s="470" t="s">
        <v>976</v>
      </c>
      <c r="TQZ55" s="470" t="s">
        <v>977</v>
      </c>
      <c r="TRA55" s="470" t="s">
        <v>978</v>
      </c>
      <c r="TRB55" s="470" t="s">
        <v>979</v>
      </c>
      <c r="TRC55" s="284">
        <v>15000000</v>
      </c>
      <c r="TRD55" s="276" t="s">
        <v>2836</v>
      </c>
      <c r="TRE55" s="463" t="s">
        <v>974</v>
      </c>
      <c r="TRF55" s="463" t="s">
        <v>975</v>
      </c>
      <c r="TRG55" s="470" t="s">
        <v>976</v>
      </c>
      <c r="TRH55" s="470" t="s">
        <v>977</v>
      </c>
      <c r="TRI55" s="470" t="s">
        <v>978</v>
      </c>
      <c r="TRJ55" s="470" t="s">
        <v>979</v>
      </c>
      <c r="TRK55" s="284">
        <v>15000000</v>
      </c>
      <c r="TRL55" s="276" t="s">
        <v>2836</v>
      </c>
      <c r="TRM55" s="463" t="s">
        <v>974</v>
      </c>
      <c r="TRN55" s="463" t="s">
        <v>975</v>
      </c>
      <c r="TRO55" s="470" t="s">
        <v>976</v>
      </c>
      <c r="TRP55" s="470" t="s">
        <v>977</v>
      </c>
      <c r="TRQ55" s="470" t="s">
        <v>978</v>
      </c>
      <c r="TRR55" s="470" t="s">
        <v>979</v>
      </c>
      <c r="TRS55" s="284">
        <v>15000000</v>
      </c>
      <c r="TRT55" s="276" t="s">
        <v>2836</v>
      </c>
      <c r="TRU55" s="463" t="s">
        <v>974</v>
      </c>
      <c r="TRV55" s="463" t="s">
        <v>975</v>
      </c>
      <c r="TRW55" s="470" t="s">
        <v>976</v>
      </c>
      <c r="TRX55" s="470" t="s">
        <v>977</v>
      </c>
      <c r="TRY55" s="470" t="s">
        <v>978</v>
      </c>
      <c r="TRZ55" s="470" t="s">
        <v>979</v>
      </c>
      <c r="TSA55" s="284">
        <v>15000000</v>
      </c>
      <c r="TSB55" s="276" t="s">
        <v>2836</v>
      </c>
      <c r="TSC55" s="463" t="s">
        <v>974</v>
      </c>
      <c r="TSD55" s="463" t="s">
        <v>975</v>
      </c>
      <c r="TSE55" s="470" t="s">
        <v>976</v>
      </c>
      <c r="TSF55" s="470" t="s">
        <v>977</v>
      </c>
      <c r="TSG55" s="470" t="s">
        <v>978</v>
      </c>
      <c r="TSH55" s="470" t="s">
        <v>979</v>
      </c>
      <c r="TSI55" s="284">
        <v>15000000</v>
      </c>
      <c r="TSJ55" s="276" t="s">
        <v>2836</v>
      </c>
      <c r="TSK55" s="463" t="s">
        <v>974</v>
      </c>
      <c r="TSL55" s="463" t="s">
        <v>975</v>
      </c>
      <c r="TSM55" s="470" t="s">
        <v>976</v>
      </c>
      <c r="TSN55" s="470" t="s">
        <v>977</v>
      </c>
      <c r="TSO55" s="470" t="s">
        <v>978</v>
      </c>
      <c r="TSP55" s="470" t="s">
        <v>979</v>
      </c>
      <c r="TSQ55" s="284">
        <v>15000000</v>
      </c>
      <c r="TSR55" s="276" t="s">
        <v>2836</v>
      </c>
      <c r="TSS55" s="463" t="s">
        <v>974</v>
      </c>
      <c r="TST55" s="463" t="s">
        <v>975</v>
      </c>
      <c r="TSU55" s="470" t="s">
        <v>976</v>
      </c>
      <c r="TSV55" s="470" t="s">
        <v>977</v>
      </c>
      <c r="TSW55" s="470" t="s">
        <v>978</v>
      </c>
      <c r="TSX55" s="470" t="s">
        <v>979</v>
      </c>
      <c r="TSY55" s="284">
        <v>15000000</v>
      </c>
      <c r="TSZ55" s="276" t="s">
        <v>2836</v>
      </c>
      <c r="TTA55" s="463" t="s">
        <v>974</v>
      </c>
      <c r="TTB55" s="463" t="s">
        <v>975</v>
      </c>
      <c r="TTC55" s="470" t="s">
        <v>976</v>
      </c>
      <c r="TTD55" s="470" t="s">
        <v>977</v>
      </c>
      <c r="TTE55" s="470" t="s">
        <v>978</v>
      </c>
      <c r="TTF55" s="470" t="s">
        <v>979</v>
      </c>
      <c r="TTG55" s="284">
        <v>15000000</v>
      </c>
      <c r="TTH55" s="276" t="s">
        <v>2836</v>
      </c>
      <c r="TTI55" s="463" t="s">
        <v>974</v>
      </c>
      <c r="TTJ55" s="463" t="s">
        <v>975</v>
      </c>
      <c r="TTK55" s="470" t="s">
        <v>976</v>
      </c>
      <c r="TTL55" s="470" t="s">
        <v>977</v>
      </c>
      <c r="TTM55" s="470" t="s">
        <v>978</v>
      </c>
      <c r="TTN55" s="470" t="s">
        <v>979</v>
      </c>
      <c r="TTO55" s="284">
        <v>15000000</v>
      </c>
      <c r="TTP55" s="276" t="s">
        <v>2836</v>
      </c>
      <c r="TTQ55" s="463" t="s">
        <v>974</v>
      </c>
      <c r="TTR55" s="463" t="s">
        <v>975</v>
      </c>
      <c r="TTS55" s="470" t="s">
        <v>976</v>
      </c>
      <c r="TTT55" s="470" t="s">
        <v>977</v>
      </c>
      <c r="TTU55" s="470" t="s">
        <v>978</v>
      </c>
      <c r="TTV55" s="470" t="s">
        <v>979</v>
      </c>
      <c r="TTW55" s="284">
        <v>15000000</v>
      </c>
      <c r="TTX55" s="276" t="s">
        <v>2836</v>
      </c>
      <c r="TTY55" s="463" t="s">
        <v>974</v>
      </c>
      <c r="TTZ55" s="463" t="s">
        <v>975</v>
      </c>
      <c r="TUA55" s="470" t="s">
        <v>976</v>
      </c>
      <c r="TUB55" s="470" t="s">
        <v>977</v>
      </c>
      <c r="TUC55" s="470" t="s">
        <v>978</v>
      </c>
      <c r="TUD55" s="470" t="s">
        <v>979</v>
      </c>
      <c r="TUE55" s="284">
        <v>15000000</v>
      </c>
      <c r="TUF55" s="276" t="s">
        <v>2836</v>
      </c>
      <c r="TUG55" s="463" t="s">
        <v>974</v>
      </c>
      <c r="TUH55" s="463" t="s">
        <v>975</v>
      </c>
      <c r="TUI55" s="470" t="s">
        <v>976</v>
      </c>
      <c r="TUJ55" s="470" t="s">
        <v>977</v>
      </c>
      <c r="TUK55" s="470" t="s">
        <v>978</v>
      </c>
      <c r="TUL55" s="470" t="s">
        <v>979</v>
      </c>
      <c r="TUM55" s="284">
        <v>15000000</v>
      </c>
      <c r="TUN55" s="276" t="s">
        <v>2836</v>
      </c>
      <c r="TUO55" s="463" t="s">
        <v>974</v>
      </c>
      <c r="TUP55" s="463" t="s">
        <v>975</v>
      </c>
      <c r="TUQ55" s="470" t="s">
        <v>976</v>
      </c>
      <c r="TUR55" s="470" t="s">
        <v>977</v>
      </c>
      <c r="TUS55" s="470" t="s">
        <v>978</v>
      </c>
      <c r="TUT55" s="470" t="s">
        <v>979</v>
      </c>
      <c r="TUU55" s="284">
        <v>15000000</v>
      </c>
      <c r="TUV55" s="276" t="s">
        <v>2836</v>
      </c>
      <c r="TUW55" s="463" t="s">
        <v>974</v>
      </c>
      <c r="TUX55" s="463" t="s">
        <v>975</v>
      </c>
      <c r="TUY55" s="470" t="s">
        <v>976</v>
      </c>
      <c r="TUZ55" s="470" t="s">
        <v>977</v>
      </c>
      <c r="TVA55" s="470" t="s">
        <v>978</v>
      </c>
      <c r="TVB55" s="470" t="s">
        <v>979</v>
      </c>
      <c r="TVC55" s="284">
        <v>15000000</v>
      </c>
      <c r="TVD55" s="276" t="s">
        <v>2836</v>
      </c>
      <c r="TVE55" s="463" t="s">
        <v>974</v>
      </c>
      <c r="TVF55" s="463" t="s">
        <v>975</v>
      </c>
      <c r="TVG55" s="470" t="s">
        <v>976</v>
      </c>
      <c r="TVH55" s="470" t="s">
        <v>977</v>
      </c>
      <c r="TVI55" s="470" t="s">
        <v>978</v>
      </c>
      <c r="TVJ55" s="470" t="s">
        <v>979</v>
      </c>
      <c r="TVK55" s="284">
        <v>15000000</v>
      </c>
      <c r="TVL55" s="276" t="s">
        <v>2836</v>
      </c>
      <c r="TVM55" s="463" t="s">
        <v>974</v>
      </c>
      <c r="TVN55" s="463" t="s">
        <v>975</v>
      </c>
      <c r="TVO55" s="470" t="s">
        <v>976</v>
      </c>
      <c r="TVP55" s="470" t="s">
        <v>977</v>
      </c>
      <c r="TVQ55" s="470" t="s">
        <v>978</v>
      </c>
      <c r="TVR55" s="470" t="s">
        <v>979</v>
      </c>
      <c r="TVS55" s="284">
        <v>15000000</v>
      </c>
      <c r="TVT55" s="276" t="s">
        <v>2836</v>
      </c>
      <c r="TVU55" s="463" t="s">
        <v>974</v>
      </c>
      <c r="TVV55" s="463" t="s">
        <v>975</v>
      </c>
      <c r="TVW55" s="470" t="s">
        <v>976</v>
      </c>
      <c r="TVX55" s="470" t="s">
        <v>977</v>
      </c>
      <c r="TVY55" s="470" t="s">
        <v>978</v>
      </c>
      <c r="TVZ55" s="470" t="s">
        <v>979</v>
      </c>
      <c r="TWA55" s="284">
        <v>15000000</v>
      </c>
      <c r="TWB55" s="276" t="s">
        <v>2836</v>
      </c>
      <c r="TWC55" s="463" t="s">
        <v>974</v>
      </c>
      <c r="TWD55" s="463" t="s">
        <v>975</v>
      </c>
      <c r="TWE55" s="470" t="s">
        <v>976</v>
      </c>
      <c r="TWF55" s="470" t="s">
        <v>977</v>
      </c>
      <c r="TWG55" s="470" t="s">
        <v>978</v>
      </c>
      <c r="TWH55" s="470" t="s">
        <v>979</v>
      </c>
      <c r="TWI55" s="284">
        <v>15000000</v>
      </c>
      <c r="TWJ55" s="276" t="s">
        <v>2836</v>
      </c>
      <c r="TWK55" s="463" t="s">
        <v>974</v>
      </c>
      <c r="TWL55" s="463" t="s">
        <v>975</v>
      </c>
      <c r="TWM55" s="470" t="s">
        <v>976</v>
      </c>
      <c r="TWN55" s="470" t="s">
        <v>977</v>
      </c>
      <c r="TWO55" s="470" t="s">
        <v>978</v>
      </c>
      <c r="TWP55" s="470" t="s">
        <v>979</v>
      </c>
      <c r="TWQ55" s="284">
        <v>15000000</v>
      </c>
      <c r="TWR55" s="276" t="s">
        <v>2836</v>
      </c>
      <c r="TWS55" s="463" t="s">
        <v>974</v>
      </c>
      <c r="TWT55" s="463" t="s">
        <v>975</v>
      </c>
      <c r="TWU55" s="470" t="s">
        <v>976</v>
      </c>
      <c r="TWV55" s="470" t="s">
        <v>977</v>
      </c>
      <c r="TWW55" s="470" t="s">
        <v>978</v>
      </c>
      <c r="TWX55" s="470" t="s">
        <v>979</v>
      </c>
      <c r="TWY55" s="284">
        <v>15000000</v>
      </c>
      <c r="TWZ55" s="276" t="s">
        <v>2836</v>
      </c>
      <c r="TXA55" s="463" t="s">
        <v>974</v>
      </c>
      <c r="TXB55" s="463" t="s">
        <v>975</v>
      </c>
      <c r="TXC55" s="470" t="s">
        <v>976</v>
      </c>
      <c r="TXD55" s="470" t="s">
        <v>977</v>
      </c>
      <c r="TXE55" s="470" t="s">
        <v>978</v>
      </c>
      <c r="TXF55" s="470" t="s">
        <v>979</v>
      </c>
      <c r="TXG55" s="284">
        <v>15000000</v>
      </c>
      <c r="TXH55" s="276" t="s">
        <v>2836</v>
      </c>
      <c r="TXI55" s="463" t="s">
        <v>974</v>
      </c>
      <c r="TXJ55" s="463" t="s">
        <v>975</v>
      </c>
      <c r="TXK55" s="470" t="s">
        <v>976</v>
      </c>
      <c r="TXL55" s="470" t="s">
        <v>977</v>
      </c>
      <c r="TXM55" s="470" t="s">
        <v>978</v>
      </c>
      <c r="TXN55" s="470" t="s">
        <v>979</v>
      </c>
      <c r="TXO55" s="284">
        <v>15000000</v>
      </c>
      <c r="TXP55" s="276" t="s">
        <v>2836</v>
      </c>
      <c r="TXQ55" s="463" t="s">
        <v>974</v>
      </c>
      <c r="TXR55" s="463" t="s">
        <v>975</v>
      </c>
      <c r="TXS55" s="470" t="s">
        <v>976</v>
      </c>
      <c r="TXT55" s="470" t="s">
        <v>977</v>
      </c>
      <c r="TXU55" s="470" t="s">
        <v>978</v>
      </c>
      <c r="TXV55" s="470" t="s">
        <v>979</v>
      </c>
      <c r="TXW55" s="284">
        <v>15000000</v>
      </c>
      <c r="TXX55" s="276" t="s">
        <v>2836</v>
      </c>
      <c r="TXY55" s="463" t="s">
        <v>974</v>
      </c>
      <c r="TXZ55" s="463" t="s">
        <v>975</v>
      </c>
      <c r="TYA55" s="470" t="s">
        <v>976</v>
      </c>
      <c r="TYB55" s="470" t="s">
        <v>977</v>
      </c>
      <c r="TYC55" s="470" t="s">
        <v>978</v>
      </c>
      <c r="TYD55" s="470" t="s">
        <v>979</v>
      </c>
      <c r="TYE55" s="284">
        <v>15000000</v>
      </c>
      <c r="TYF55" s="276" t="s">
        <v>2836</v>
      </c>
      <c r="TYG55" s="463" t="s">
        <v>974</v>
      </c>
      <c r="TYH55" s="463" t="s">
        <v>975</v>
      </c>
      <c r="TYI55" s="470" t="s">
        <v>976</v>
      </c>
      <c r="TYJ55" s="470" t="s">
        <v>977</v>
      </c>
      <c r="TYK55" s="470" t="s">
        <v>978</v>
      </c>
      <c r="TYL55" s="470" t="s">
        <v>979</v>
      </c>
      <c r="TYM55" s="284">
        <v>15000000</v>
      </c>
      <c r="TYN55" s="276" t="s">
        <v>2836</v>
      </c>
      <c r="TYO55" s="463" t="s">
        <v>974</v>
      </c>
      <c r="TYP55" s="463" t="s">
        <v>975</v>
      </c>
      <c r="TYQ55" s="470" t="s">
        <v>976</v>
      </c>
      <c r="TYR55" s="470" t="s">
        <v>977</v>
      </c>
      <c r="TYS55" s="470" t="s">
        <v>978</v>
      </c>
      <c r="TYT55" s="470" t="s">
        <v>979</v>
      </c>
      <c r="TYU55" s="284">
        <v>15000000</v>
      </c>
      <c r="TYV55" s="276" t="s">
        <v>2836</v>
      </c>
      <c r="TYW55" s="463" t="s">
        <v>974</v>
      </c>
      <c r="TYX55" s="463" t="s">
        <v>975</v>
      </c>
      <c r="TYY55" s="470" t="s">
        <v>976</v>
      </c>
      <c r="TYZ55" s="470" t="s">
        <v>977</v>
      </c>
      <c r="TZA55" s="470" t="s">
        <v>978</v>
      </c>
      <c r="TZB55" s="470" t="s">
        <v>979</v>
      </c>
      <c r="TZC55" s="284">
        <v>15000000</v>
      </c>
      <c r="TZD55" s="276" t="s">
        <v>2836</v>
      </c>
      <c r="TZE55" s="463" t="s">
        <v>974</v>
      </c>
      <c r="TZF55" s="463" t="s">
        <v>975</v>
      </c>
      <c r="TZG55" s="470" t="s">
        <v>976</v>
      </c>
      <c r="TZH55" s="470" t="s">
        <v>977</v>
      </c>
      <c r="TZI55" s="470" t="s">
        <v>978</v>
      </c>
      <c r="TZJ55" s="470" t="s">
        <v>979</v>
      </c>
      <c r="TZK55" s="284">
        <v>15000000</v>
      </c>
      <c r="TZL55" s="276" t="s">
        <v>2836</v>
      </c>
      <c r="TZM55" s="463" t="s">
        <v>974</v>
      </c>
      <c r="TZN55" s="463" t="s">
        <v>975</v>
      </c>
      <c r="TZO55" s="470" t="s">
        <v>976</v>
      </c>
      <c r="TZP55" s="470" t="s">
        <v>977</v>
      </c>
      <c r="TZQ55" s="470" t="s">
        <v>978</v>
      </c>
      <c r="TZR55" s="470" t="s">
        <v>979</v>
      </c>
      <c r="TZS55" s="284">
        <v>15000000</v>
      </c>
      <c r="TZT55" s="276" t="s">
        <v>2836</v>
      </c>
      <c r="TZU55" s="463" t="s">
        <v>974</v>
      </c>
      <c r="TZV55" s="463" t="s">
        <v>975</v>
      </c>
      <c r="TZW55" s="470" t="s">
        <v>976</v>
      </c>
      <c r="TZX55" s="470" t="s">
        <v>977</v>
      </c>
      <c r="TZY55" s="470" t="s">
        <v>978</v>
      </c>
      <c r="TZZ55" s="470" t="s">
        <v>979</v>
      </c>
      <c r="UAA55" s="284">
        <v>15000000</v>
      </c>
      <c r="UAB55" s="276" t="s">
        <v>2836</v>
      </c>
      <c r="UAC55" s="463" t="s">
        <v>974</v>
      </c>
      <c r="UAD55" s="463" t="s">
        <v>975</v>
      </c>
      <c r="UAE55" s="470" t="s">
        <v>976</v>
      </c>
      <c r="UAF55" s="470" t="s">
        <v>977</v>
      </c>
      <c r="UAG55" s="470" t="s">
        <v>978</v>
      </c>
      <c r="UAH55" s="470" t="s">
        <v>979</v>
      </c>
      <c r="UAI55" s="284">
        <v>15000000</v>
      </c>
      <c r="UAJ55" s="276" t="s">
        <v>2836</v>
      </c>
      <c r="UAK55" s="463" t="s">
        <v>974</v>
      </c>
      <c r="UAL55" s="463" t="s">
        <v>975</v>
      </c>
      <c r="UAM55" s="470" t="s">
        <v>976</v>
      </c>
      <c r="UAN55" s="470" t="s">
        <v>977</v>
      </c>
      <c r="UAO55" s="470" t="s">
        <v>978</v>
      </c>
      <c r="UAP55" s="470" t="s">
        <v>979</v>
      </c>
      <c r="UAQ55" s="284">
        <v>15000000</v>
      </c>
      <c r="UAR55" s="276" t="s">
        <v>2836</v>
      </c>
      <c r="UAS55" s="463" t="s">
        <v>974</v>
      </c>
      <c r="UAT55" s="463" t="s">
        <v>975</v>
      </c>
      <c r="UAU55" s="470" t="s">
        <v>976</v>
      </c>
      <c r="UAV55" s="470" t="s">
        <v>977</v>
      </c>
      <c r="UAW55" s="470" t="s">
        <v>978</v>
      </c>
      <c r="UAX55" s="470" t="s">
        <v>979</v>
      </c>
      <c r="UAY55" s="284">
        <v>15000000</v>
      </c>
      <c r="UAZ55" s="276" t="s">
        <v>2836</v>
      </c>
      <c r="UBA55" s="463" t="s">
        <v>974</v>
      </c>
      <c r="UBB55" s="463" t="s">
        <v>975</v>
      </c>
      <c r="UBC55" s="470" t="s">
        <v>976</v>
      </c>
      <c r="UBD55" s="470" t="s">
        <v>977</v>
      </c>
      <c r="UBE55" s="470" t="s">
        <v>978</v>
      </c>
      <c r="UBF55" s="470" t="s">
        <v>979</v>
      </c>
      <c r="UBG55" s="284">
        <v>15000000</v>
      </c>
      <c r="UBH55" s="276" t="s">
        <v>2836</v>
      </c>
      <c r="UBI55" s="463" t="s">
        <v>974</v>
      </c>
      <c r="UBJ55" s="463" t="s">
        <v>975</v>
      </c>
      <c r="UBK55" s="470" t="s">
        <v>976</v>
      </c>
      <c r="UBL55" s="470" t="s">
        <v>977</v>
      </c>
      <c r="UBM55" s="470" t="s">
        <v>978</v>
      </c>
      <c r="UBN55" s="470" t="s">
        <v>979</v>
      </c>
      <c r="UBO55" s="284">
        <v>15000000</v>
      </c>
      <c r="UBP55" s="276" t="s">
        <v>2836</v>
      </c>
      <c r="UBQ55" s="463" t="s">
        <v>974</v>
      </c>
      <c r="UBR55" s="463" t="s">
        <v>975</v>
      </c>
      <c r="UBS55" s="470" t="s">
        <v>976</v>
      </c>
      <c r="UBT55" s="470" t="s">
        <v>977</v>
      </c>
      <c r="UBU55" s="470" t="s">
        <v>978</v>
      </c>
      <c r="UBV55" s="470" t="s">
        <v>979</v>
      </c>
      <c r="UBW55" s="284">
        <v>15000000</v>
      </c>
      <c r="UBX55" s="276" t="s">
        <v>2836</v>
      </c>
      <c r="UBY55" s="463" t="s">
        <v>974</v>
      </c>
      <c r="UBZ55" s="463" t="s">
        <v>975</v>
      </c>
      <c r="UCA55" s="470" t="s">
        <v>976</v>
      </c>
      <c r="UCB55" s="470" t="s">
        <v>977</v>
      </c>
      <c r="UCC55" s="470" t="s">
        <v>978</v>
      </c>
      <c r="UCD55" s="470" t="s">
        <v>979</v>
      </c>
      <c r="UCE55" s="284">
        <v>15000000</v>
      </c>
      <c r="UCF55" s="276" t="s">
        <v>2836</v>
      </c>
      <c r="UCG55" s="463" t="s">
        <v>974</v>
      </c>
      <c r="UCH55" s="463" t="s">
        <v>975</v>
      </c>
      <c r="UCI55" s="470" t="s">
        <v>976</v>
      </c>
      <c r="UCJ55" s="470" t="s">
        <v>977</v>
      </c>
      <c r="UCK55" s="470" t="s">
        <v>978</v>
      </c>
      <c r="UCL55" s="470" t="s">
        <v>979</v>
      </c>
      <c r="UCM55" s="284">
        <v>15000000</v>
      </c>
      <c r="UCN55" s="276" t="s">
        <v>2836</v>
      </c>
      <c r="UCO55" s="463" t="s">
        <v>974</v>
      </c>
      <c r="UCP55" s="463" t="s">
        <v>975</v>
      </c>
      <c r="UCQ55" s="470" t="s">
        <v>976</v>
      </c>
      <c r="UCR55" s="470" t="s">
        <v>977</v>
      </c>
      <c r="UCS55" s="470" t="s">
        <v>978</v>
      </c>
      <c r="UCT55" s="470" t="s">
        <v>979</v>
      </c>
      <c r="UCU55" s="284">
        <v>15000000</v>
      </c>
      <c r="UCV55" s="276" t="s">
        <v>2836</v>
      </c>
      <c r="UCW55" s="463" t="s">
        <v>974</v>
      </c>
      <c r="UCX55" s="463" t="s">
        <v>975</v>
      </c>
      <c r="UCY55" s="470" t="s">
        <v>976</v>
      </c>
      <c r="UCZ55" s="470" t="s">
        <v>977</v>
      </c>
      <c r="UDA55" s="470" t="s">
        <v>978</v>
      </c>
      <c r="UDB55" s="470" t="s">
        <v>979</v>
      </c>
      <c r="UDC55" s="284">
        <v>15000000</v>
      </c>
      <c r="UDD55" s="276" t="s">
        <v>2836</v>
      </c>
      <c r="UDE55" s="463" t="s">
        <v>974</v>
      </c>
      <c r="UDF55" s="463" t="s">
        <v>975</v>
      </c>
      <c r="UDG55" s="470" t="s">
        <v>976</v>
      </c>
      <c r="UDH55" s="470" t="s">
        <v>977</v>
      </c>
      <c r="UDI55" s="470" t="s">
        <v>978</v>
      </c>
      <c r="UDJ55" s="470" t="s">
        <v>979</v>
      </c>
      <c r="UDK55" s="284">
        <v>15000000</v>
      </c>
      <c r="UDL55" s="276" t="s">
        <v>2836</v>
      </c>
      <c r="UDM55" s="463" t="s">
        <v>974</v>
      </c>
      <c r="UDN55" s="463" t="s">
        <v>975</v>
      </c>
      <c r="UDO55" s="470" t="s">
        <v>976</v>
      </c>
      <c r="UDP55" s="470" t="s">
        <v>977</v>
      </c>
      <c r="UDQ55" s="470" t="s">
        <v>978</v>
      </c>
      <c r="UDR55" s="470" t="s">
        <v>979</v>
      </c>
      <c r="UDS55" s="284">
        <v>15000000</v>
      </c>
      <c r="UDT55" s="276" t="s">
        <v>2836</v>
      </c>
      <c r="UDU55" s="463" t="s">
        <v>974</v>
      </c>
      <c r="UDV55" s="463" t="s">
        <v>975</v>
      </c>
      <c r="UDW55" s="470" t="s">
        <v>976</v>
      </c>
      <c r="UDX55" s="470" t="s">
        <v>977</v>
      </c>
      <c r="UDY55" s="470" t="s">
        <v>978</v>
      </c>
      <c r="UDZ55" s="470" t="s">
        <v>979</v>
      </c>
      <c r="UEA55" s="284">
        <v>15000000</v>
      </c>
      <c r="UEB55" s="276" t="s">
        <v>2836</v>
      </c>
      <c r="UEC55" s="463" t="s">
        <v>974</v>
      </c>
      <c r="UED55" s="463" t="s">
        <v>975</v>
      </c>
      <c r="UEE55" s="470" t="s">
        <v>976</v>
      </c>
      <c r="UEF55" s="470" t="s">
        <v>977</v>
      </c>
      <c r="UEG55" s="470" t="s">
        <v>978</v>
      </c>
      <c r="UEH55" s="470" t="s">
        <v>979</v>
      </c>
      <c r="UEI55" s="284">
        <v>15000000</v>
      </c>
      <c r="UEJ55" s="276" t="s">
        <v>2836</v>
      </c>
      <c r="UEK55" s="463" t="s">
        <v>974</v>
      </c>
      <c r="UEL55" s="463" t="s">
        <v>975</v>
      </c>
      <c r="UEM55" s="470" t="s">
        <v>976</v>
      </c>
      <c r="UEN55" s="470" t="s">
        <v>977</v>
      </c>
      <c r="UEO55" s="470" t="s">
        <v>978</v>
      </c>
      <c r="UEP55" s="470" t="s">
        <v>979</v>
      </c>
      <c r="UEQ55" s="284">
        <v>15000000</v>
      </c>
      <c r="UER55" s="276" t="s">
        <v>2836</v>
      </c>
      <c r="UES55" s="463" t="s">
        <v>974</v>
      </c>
      <c r="UET55" s="463" t="s">
        <v>975</v>
      </c>
      <c r="UEU55" s="470" t="s">
        <v>976</v>
      </c>
      <c r="UEV55" s="470" t="s">
        <v>977</v>
      </c>
      <c r="UEW55" s="470" t="s">
        <v>978</v>
      </c>
      <c r="UEX55" s="470" t="s">
        <v>979</v>
      </c>
      <c r="UEY55" s="284">
        <v>15000000</v>
      </c>
      <c r="UEZ55" s="276" t="s">
        <v>2836</v>
      </c>
      <c r="UFA55" s="463" t="s">
        <v>974</v>
      </c>
      <c r="UFB55" s="463" t="s">
        <v>975</v>
      </c>
      <c r="UFC55" s="470" t="s">
        <v>976</v>
      </c>
      <c r="UFD55" s="470" t="s">
        <v>977</v>
      </c>
      <c r="UFE55" s="470" t="s">
        <v>978</v>
      </c>
      <c r="UFF55" s="470" t="s">
        <v>979</v>
      </c>
      <c r="UFG55" s="284">
        <v>15000000</v>
      </c>
      <c r="UFH55" s="276" t="s">
        <v>2836</v>
      </c>
      <c r="UFI55" s="463" t="s">
        <v>974</v>
      </c>
      <c r="UFJ55" s="463" t="s">
        <v>975</v>
      </c>
      <c r="UFK55" s="470" t="s">
        <v>976</v>
      </c>
      <c r="UFL55" s="470" t="s">
        <v>977</v>
      </c>
      <c r="UFM55" s="470" t="s">
        <v>978</v>
      </c>
      <c r="UFN55" s="470" t="s">
        <v>979</v>
      </c>
      <c r="UFO55" s="284">
        <v>15000000</v>
      </c>
      <c r="UFP55" s="276" t="s">
        <v>2836</v>
      </c>
      <c r="UFQ55" s="463" t="s">
        <v>974</v>
      </c>
      <c r="UFR55" s="463" t="s">
        <v>975</v>
      </c>
      <c r="UFS55" s="470" t="s">
        <v>976</v>
      </c>
      <c r="UFT55" s="470" t="s">
        <v>977</v>
      </c>
      <c r="UFU55" s="470" t="s">
        <v>978</v>
      </c>
      <c r="UFV55" s="470" t="s">
        <v>979</v>
      </c>
      <c r="UFW55" s="284">
        <v>15000000</v>
      </c>
      <c r="UFX55" s="276" t="s">
        <v>2836</v>
      </c>
      <c r="UFY55" s="463" t="s">
        <v>974</v>
      </c>
      <c r="UFZ55" s="463" t="s">
        <v>975</v>
      </c>
      <c r="UGA55" s="470" t="s">
        <v>976</v>
      </c>
      <c r="UGB55" s="470" t="s">
        <v>977</v>
      </c>
      <c r="UGC55" s="470" t="s">
        <v>978</v>
      </c>
      <c r="UGD55" s="470" t="s">
        <v>979</v>
      </c>
      <c r="UGE55" s="284">
        <v>15000000</v>
      </c>
      <c r="UGF55" s="276" t="s">
        <v>2836</v>
      </c>
      <c r="UGG55" s="463" t="s">
        <v>974</v>
      </c>
      <c r="UGH55" s="463" t="s">
        <v>975</v>
      </c>
      <c r="UGI55" s="470" t="s">
        <v>976</v>
      </c>
      <c r="UGJ55" s="470" t="s">
        <v>977</v>
      </c>
      <c r="UGK55" s="470" t="s">
        <v>978</v>
      </c>
      <c r="UGL55" s="470" t="s">
        <v>979</v>
      </c>
      <c r="UGM55" s="284">
        <v>15000000</v>
      </c>
      <c r="UGN55" s="276" t="s">
        <v>2836</v>
      </c>
      <c r="UGO55" s="463" t="s">
        <v>974</v>
      </c>
      <c r="UGP55" s="463" t="s">
        <v>975</v>
      </c>
      <c r="UGQ55" s="470" t="s">
        <v>976</v>
      </c>
      <c r="UGR55" s="470" t="s">
        <v>977</v>
      </c>
      <c r="UGS55" s="470" t="s">
        <v>978</v>
      </c>
      <c r="UGT55" s="470" t="s">
        <v>979</v>
      </c>
      <c r="UGU55" s="284">
        <v>15000000</v>
      </c>
      <c r="UGV55" s="276" t="s">
        <v>2836</v>
      </c>
      <c r="UGW55" s="463" t="s">
        <v>974</v>
      </c>
      <c r="UGX55" s="463" t="s">
        <v>975</v>
      </c>
      <c r="UGY55" s="470" t="s">
        <v>976</v>
      </c>
      <c r="UGZ55" s="470" t="s">
        <v>977</v>
      </c>
      <c r="UHA55" s="470" t="s">
        <v>978</v>
      </c>
      <c r="UHB55" s="470" t="s">
        <v>979</v>
      </c>
      <c r="UHC55" s="284">
        <v>15000000</v>
      </c>
      <c r="UHD55" s="276" t="s">
        <v>2836</v>
      </c>
      <c r="UHE55" s="463" t="s">
        <v>974</v>
      </c>
      <c r="UHF55" s="463" t="s">
        <v>975</v>
      </c>
      <c r="UHG55" s="470" t="s">
        <v>976</v>
      </c>
      <c r="UHH55" s="470" t="s">
        <v>977</v>
      </c>
      <c r="UHI55" s="470" t="s">
        <v>978</v>
      </c>
      <c r="UHJ55" s="470" t="s">
        <v>979</v>
      </c>
      <c r="UHK55" s="284">
        <v>15000000</v>
      </c>
      <c r="UHL55" s="276" t="s">
        <v>2836</v>
      </c>
      <c r="UHM55" s="463" t="s">
        <v>974</v>
      </c>
      <c r="UHN55" s="463" t="s">
        <v>975</v>
      </c>
      <c r="UHO55" s="470" t="s">
        <v>976</v>
      </c>
      <c r="UHP55" s="470" t="s">
        <v>977</v>
      </c>
      <c r="UHQ55" s="470" t="s">
        <v>978</v>
      </c>
      <c r="UHR55" s="470" t="s">
        <v>979</v>
      </c>
      <c r="UHS55" s="284">
        <v>15000000</v>
      </c>
      <c r="UHT55" s="276" t="s">
        <v>2836</v>
      </c>
      <c r="UHU55" s="463" t="s">
        <v>974</v>
      </c>
      <c r="UHV55" s="463" t="s">
        <v>975</v>
      </c>
      <c r="UHW55" s="470" t="s">
        <v>976</v>
      </c>
      <c r="UHX55" s="470" t="s">
        <v>977</v>
      </c>
      <c r="UHY55" s="470" t="s">
        <v>978</v>
      </c>
      <c r="UHZ55" s="470" t="s">
        <v>979</v>
      </c>
      <c r="UIA55" s="284">
        <v>15000000</v>
      </c>
      <c r="UIB55" s="276" t="s">
        <v>2836</v>
      </c>
      <c r="UIC55" s="463" t="s">
        <v>974</v>
      </c>
      <c r="UID55" s="463" t="s">
        <v>975</v>
      </c>
      <c r="UIE55" s="470" t="s">
        <v>976</v>
      </c>
      <c r="UIF55" s="470" t="s">
        <v>977</v>
      </c>
      <c r="UIG55" s="470" t="s">
        <v>978</v>
      </c>
      <c r="UIH55" s="470" t="s">
        <v>979</v>
      </c>
      <c r="UII55" s="284">
        <v>15000000</v>
      </c>
      <c r="UIJ55" s="276" t="s">
        <v>2836</v>
      </c>
      <c r="UIK55" s="463" t="s">
        <v>974</v>
      </c>
      <c r="UIL55" s="463" t="s">
        <v>975</v>
      </c>
      <c r="UIM55" s="470" t="s">
        <v>976</v>
      </c>
      <c r="UIN55" s="470" t="s">
        <v>977</v>
      </c>
      <c r="UIO55" s="470" t="s">
        <v>978</v>
      </c>
      <c r="UIP55" s="470" t="s">
        <v>979</v>
      </c>
      <c r="UIQ55" s="284">
        <v>15000000</v>
      </c>
      <c r="UIR55" s="276" t="s">
        <v>2836</v>
      </c>
      <c r="UIS55" s="463" t="s">
        <v>974</v>
      </c>
      <c r="UIT55" s="463" t="s">
        <v>975</v>
      </c>
      <c r="UIU55" s="470" t="s">
        <v>976</v>
      </c>
      <c r="UIV55" s="470" t="s">
        <v>977</v>
      </c>
      <c r="UIW55" s="470" t="s">
        <v>978</v>
      </c>
      <c r="UIX55" s="470" t="s">
        <v>979</v>
      </c>
      <c r="UIY55" s="284">
        <v>15000000</v>
      </c>
      <c r="UIZ55" s="276" t="s">
        <v>2836</v>
      </c>
      <c r="UJA55" s="463" t="s">
        <v>974</v>
      </c>
      <c r="UJB55" s="463" t="s">
        <v>975</v>
      </c>
      <c r="UJC55" s="470" t="s">
        <v>976</v>
      </c>
      <c r="UJD55" s="470" t="s">
        <v>977</v>
      </c>
      <c r="UJE55" s="470" t="s">
        <v>978</v>
      </c>
      <c r="UJF55" s="470" t="s">
        <v>979</v>
      </c>
      <c r="UJG55" s="284">
        <v>15000000</v>
      </c>
      <c r="UJH55" s="276" t="s">
        <v>2836</v>
      </c>
      <c r="UJI55" s="463" t="s">
        <v>974</v>
      </c>
      <c r="UJJ55" s="463" t="s">
        <v>975</v>
      </c>
      <c r="UJK55" s="470" t="s">
        <v>976</v>
      </c>
      <c r="UJL55" s="470" t="s">
        <v>977</v>
      </c>
      <c r="UJM55" s="470" t="s">
        <v>978</v>
      </c>
      <c r="UJN55" s="470" t="s">
        <v>979</v>
      </c>
      <c r="UJO55" s="284">
        <v>15000000</v>
      </c>
      <c r="UJP55" s="276" t="s">
        <v>2836</v>
      </c>
      <c r="UJQ55" s="463" t="s">
        <v>974</v>
      </c>
      <c r="UJR55" s="463" t="s">
        <v>975</v>
      </c>
      <c r="UJS55" s="470" t="s">
        <v>976</v>
      </c>
      <c r="UJT55" s="470" t="s">
        <v>977</v>
      </c>
      <c r="UJU55" s="470" t="s">
        <v>978</v>
      </c>
      <c r="UJV55" s="470" t="s">
        <v>979</v>
      </c>
      <c r="UJW55" s="284">
        <v>15000000</v>
      </c>
      <c r="UJX55" s="276" t="s">
        <v>2836</v>
      </c>
      <c r="UJY55" s="463" t="s">
        <v>974</v>
      </c>
      <c r="UJZ55" s="463" t="s">
        <v>975</v>
      </c>
      <c r="UKA55" s="470" t="s">
        <v>976</v>
      </c>
      <c r="UKB55" s="470" t="s">
        <v>977</v>
      </c>
      <c r="UKC55" s="470" t="s">
        <v>978</v>
      </c>
      <c r="UKD55" s="470" t="s">
        <v>979</v>
      </c>
      <c r="UKE55" s="284">
        <v>15000000</v>
      </c>
      <c r="UKF55" s="276" t="s">
        <v>2836</v>
      </c>
      <c r="UKG55" s="463" t="s">
        <v>974</v>
      </c>
      <c r="UKH55" s="463" t="s">
        <v>975</v>
      </c>
      <c r="UKI55" s="470" t="s">
        <v>976</v>
      </c>
      <c r="UKJ55" s="470" t="s">
        <v>977</v>
      </c>
      <c r="UKK55" s="470" t="s">
        <v>978</v>
      </c>
      <c r="UKL55" s="470" t="s">
        <v>979</v>
      </c>
      <c r="UKM55" s="284">
        <v>15000000</v>
      </c>
      <c r="UKN55" s="276" t="s">
        <v>2836</v>
      </c>
      <c r="UKO55" s="463" t="s">
        <v>974</v>
      </c>
      <c r="UKP55" s="463" t="s">
        <v>975</v>
      </c>
      <c r="UKQ55" s="470" t="s">
        <v>976</v>
      </c>
      <c r="UKR55" s="470" t="s">
        <v>977</v>
      </c>
      <c r="UKS55" s="470" t="s">
        <v>978</v>
      </c>
      <c r="UKT55" s="470" t="s">
        <v>979</v>
      </c>
      <c r="UKU55" s="284">
        <v>15000000</v>
      </c>
      <c r="UKV55" s="276" t="s">
        <v>2836</v>
      </c>
      <c r="UKW55" s="463" t="s">
        <v>974</v>
      </c>
      <c r="UKX55" s="463" t="s">
        <v>975</v>
      </c>
      <c r="UKY55" s="470" t="s">
        <v>976</v>
      </c>
      <c r="UKZ55" s="470" t="s">
        <v>977</v>
      </c>
      <c r="ULA55" s="470" t="s">
        <v>978</v>
      </c>
      <c r="ULB55" s="470" t="s">
        <v>979</v>
      </c>
      <c r="ULC55" s="284">
        <v>15000000</v>
      </c>
      <c r="ULD55" s="276" t="s">
        <v>2836</v>
      </c>
      <c r="ULE55" s="463" t="s">
        <v>974</v>
      </c>
      <c r="ULF55" s="463" t="s">
        <v>975</v>
      </c>
      <c r="ULG55" s="470" t="s">
        <v>976</v>
      </c>
      <c r="ULH55" s="470" t="s">
        <v>977</v>
      </c>
      <c r="ULI55" s="470" t="s">
        <v>978</v>
      </c>
      <c r="ULJ55" s="470" t="s">
        <v>979</v>
      </c>
      <c r="ULK55" s="284">
        <v>15000000</v>
      </c>
      <c r="ULL55" s="276" t="s">
        <v>2836</v>
      </c>
      <c r="ULM55" s="463" t="s">
        <v>974</v>
      </c>
      <c r="ULN55" s="463" t="s">
        <v>975</v>
      </c>
      <c r="ULO55" s="470" t="s">
        <v>976</v>
      </c>
      <c r="ULP55" s="470" t="s">
        <v>977</v>
      </c>
      <c r="ULQ55" s="470" t="s">
        <v>978</v>
      </c>
      <c r="ULR55" s="470" t="s">
        <v>979</v>
      </c>
      <c r="ULS55" s="284">
        <v>15000000</v>
      </c>
      <c r="ULT55" s="276" t="s">
        <v>2836</v>
      </c>
      <c r="ULU55" s="463" t="s">
        <v>974</v>
      </c>
      <c r="ULV55" s="463" t="s">
        <v>975</v>
      </c>
      <c r="ULW55" s="470" t="s">
        <v>976</v>
      </c>
      <c r="ULX55" s="470" t="s">
        <v>977</v>
      </c>
      <c r="ULY55" s="470" t="s">
        <v>978</v>
      </c>
      <c r="ULZ55" s="470" t="s">
        <v>979</v>
      </c>
      <c r="UMA55" s="284">
        <v>15000000</v>
      </c>
      <c r="UMB55" s="276" t="s">
        <v>2836</v>
      </c>
      <c r="UMC55" s="463" t="s">
        <v>974</v>
      </c>
      <c r="UMD55" s="463" t="s">
        <v>975</v>
      </c>
      <c r="UME55" s="470" t="s">
        <v>976</v>
      </c>
      <c r="UMF55" s="470" t="s">
        <v>977</v>
      </c>
      <c r="UMG55" s="470" t="s">
        <v>978</v>
      </c>
      <c r="UMH55" s="470" t="s">
        <v>979</v>
      </c>
      <c r="UMI55" s="284">
        <v>15000000</v>
      </c>
      <c r="UMJ55" s="276" t="s">
        <v>2836</v>
      </c>
      <c r="UMK55" s="463" t="s">
        <v>974</v>
      </c>
      <c r="UML55" s="463" t="s">
        <v>975</v>
      </c>
      <c r="UMM55" s="470" t="s">
        <v>976</v>
      </c>
      <c r="UMN55" s="470" t="s">
        <v>977</v>
      </c>
      <c r="UMO55" s="470" t="s">
        <v>978</v>
      </c>
      <c r="UMP55" s="470" t="s">
        <v>979</v>
      </c>
      <c r="UMQ55" s="284">
        <v>15000000</v>
      </c>
      <c r="UMR55" s="276" t="s">
        <v>2836</v>
      </c>
      <c r="UMS55" s="463" t="s">
        <v>974</v>
      </c>
      <c r="UMT55" s="463" t="s">
        <v>975</v>
      </c>
      <c r="UMU55" s="470" t="s">
        <v>976</v>
      </c>
      <c r="UMV55" s="470" t="s">
        <v>977</v>
      </c>
      <c r="UMW55" s="470" t="s">
        <v>978</v>
      </c>
      <c r="UMX55" s="470" t="s">
        <v>979</v>
      </c>
      <c r="UMY55" s="284">
        <v>15000000</v>
      </c>
      <c r="UMZ55" s="276" t="s">
        <v>2836</v>
      </c>
      <c r="UNA55" s="463" t="s">
        <v>974</v>
      </c>
      <c r="UNB55" s="463" t="s">
        <v>975</v>
      </c>
      <c r="UNC55" s="470" t="s">
        <v>976</v>
      </c>
      <c r="UND55" s="470" t="s">
        <v>977</v>
      </c>
      <c r="UNE55" s="470" t="s">
        <v>978</v>
      </c>
      <c r="UNF55" s="470" t="s">
        <v>979</v>
      </c>
      <c r="UNG55" s="284">
        <v>15000000</v>
      </c>
      <c r="UNH55" s="276" t="s">
        <v>2836</v>
      </c>
      <c r="UNI55" s="463" t="s">
        <v>974</v>
      </c>
      <c r="UNJ55" s="463" t="s">
        <v>975</v>
      </c>
      <c r="UNK55" s="470" t="s">
        <v>976</v>
      </c>
      <c r="UNL55" s="470" t="s">
        <v>977</v>
      </c>
      <c r="UNM55" s="470" t="s">
        <v>978</v>
      </c>
      <c r="UNN55" s="470" t="s">
        <v>979</v>
      </c>
      <c r="UNO55" s="284">
        <v>15000000</v>
      </c>
      <c r="UNP55" s="276" t="s">
        <v>2836</v>
      </c>
      <c r="UNQ55" s="463" t="s">
        <v>974</v>
      </c>
      <c r="UNR55" s="463" t="s">
        <v>975</v>
      </c>
      <c r="UNS55" s="470" t="s">
        <v>976</v>
      </c>
      <c r="UNT55" s="470" t="s">
        <v>977</v>
      </c>
      <c r="UNU55" s="470" t="s">
        <v>978</v>
      </c>
      <c r="UNV55" s="470" t="s">
        <v>979</v>
      </c>
      <c r="UNW55" s="284">
        <v>15000000</v>
      </c>
      <c r="UNX55" s="276" t="s">
        <v>2836</v>
      </c>
      <c r="UNY55" s="463" t="s">
        <v>974</v>
      </c>
      <c r="UNZ55" s="463" t="s">
        <v>975</v>
      </c>
      <c r="UOA55" s="470" t="s">
        <v>976</v>
      </c>
      <c r="UOB55" s="470" t="s">
        <v>977</v>
      </c>
      <c r="UOC55" s="470" t="s">
        <v>978</v>
      </c>
      <c r="UOD55" s="470" t="s">
        <v>979</v>
      </c>
      <c r="UOE55" s="284">
        <v>15000000</v>
      </c>
      <c r="UOF55" s="276" t="s">
        <v>2836</v>
      </c>
      <c r="UOG55" s="463" t="s">
        <v>974</v>
      </c>
      <c r="UOH55" s="463" t="s">
        <v>975</v>
      </c>
      <c r="UOI55" s="470" t="s">
        <v>976</v>
      </c>
      <c r="UOJ55" s="470" t="s">
        <v>977</v>
      </c>
      <c r="UOK55" s="470" t="s">
        <v>978</v>
      </c>
      <c r="UOL55" s="470" t="s">
        <v>979</v>
      </c>
      <c r="UOM55" s="284">
        <v>15000000</v>
      </c>
      <c r="UON55" s="276" t="s">
        <v>2836</v>
      </c>
      <c r="UOO55" s="463" t="s">
        <v>974</v>
      </c>
      <c r="UOP55" s="463" t="s">
        <v>975</v>
      </c>
      <c r="UOQ55" s="470" t="s">
        <v>976</v>
      </c>
      <c r="UOR55" s="470" t="s">
        <v>977</v>
      </c>
      <c r="UOS55" s="470" t="s">
        <v>978</v>
      </c>
      <c r="UOT55" s="470" t="s">
        <v>979</v>
      </c>
      <c r="UOU55" s="284">
        <v>15000000</v>
      </c>
      <c r="UOV55" s="276" t="s">
        <v>2836</v>
      </c>
      <c r="UOW55" s="463" t="s">
        <v>974</v>
      </c>
      <c r="UOX55" s="463" t="s">
        <v>975</v>
      </c>
      <c r="UOY55" s="470" t="s">
        <v>976</v>
      </c>
      <c r="UOZ55" s="470" t="s">
        <v>977</v>
      </c>
      <c r="UPA55" s="470" t="s">
        <v>978</v>
      </c>
      <c r="UPB55" s="470" t="s">
        <v>979</v>
      </c>
      <c r="UPC55" s="284">
        <v>15000000</v>
      </c>
      <c r="UPD55" s="276" t="s">
        <v>2836</v>
      </c>
      <c r="UPE55" s="463" t="s">
        <v>974</v>
      </c>
      <c r="UPF55" s="463" t="s">
        <v>975</v>
      </c>
      <c r="UPG55" s="470" t="s">
        <v>976</v>
      </c>
      <c r="UPH55" s="470" t="s">
        <v>977</v>
      </c>
      <c r="UPI55" s="470" t="s">
        <v>978</v>
      </c>
      <c r="UPJ55" s="470" t="s">
        <v>979</v>
      </c>
      <c r="UPK55" s="284">
        <v>15000000</v>
      </c>
      <c r="UPL55" s="276" t="s">
        <v>2836</v>
      </c>
      <c r="UPM55" s="463" t="s">
        <v>974</v>
      </c>
      <c r="UPN55" s="463" t="s">
        <v>975</v>
      </c>
      <c r="UPO55" s="470" t="s">
        <v>976</v>
      </c>
      <c r="UPP55" s="470" t="s">
        <v>977</v>
      </c>
      <c r="UPQ55" s="470" t="s">
        <v>978</v>
      </c>
      <c r="UPR55" s="470" t="s">
        <v>979</v>
      </c>
      <c r="UPS55" s="284">
        <v>15000000</v>
      </c>
      <c r="UPT55" s="276" t="s">
        <v>2836</v>
      </c>
      <c r="UPU55" s="463" t="s">
        <v>974</v>
      </c>
      <c r="UPV55" s="463" t="s">
        <v>975</v>
      </c>
      <c r="UPW55" s="470" t="s">
        <v>976</v>
      </c>
      <c r="UPX55" s="470" t="s">
        <v>977</v>
      </c>
      <c r="UPY55" s="470" t="s">
        <v>978</v>
      </c>
      <c r="UPZ55" s="470" t="s">
        <v>979</v>
      </c>
      <c r="UQA55" s="284">
        <v>15000000</v>
      </c>
      <c r="UQB55" s="276" t="s">
        <v>2836</v>
      </c>
      <c r="UQC55" s="463" t="s">
        <v>974</v>
      </c>
      <c r="UQD55" s="463" t="s">
        <v>975</v>
      </c>
      <c r="UQE55" s="470" t="s">
        <v>976</v>
      </c>
      <c r="UQF55" s="470" t="s">
        <v>977</v>
      </c>
      <c r="UQG55" s="470" t="s">
        <v>978</v>
      </c>
      <c r="UQH55" s="470" t="s">
        <v>979</v>
      </c>
      <c r="UQI55" s="284">
        <v>15000000</v>
      </c>
      <c r="UQJ55" s="276" t="s">
        <v>2836</v>
      </c>
      <c r="UQK55" s="463" t="s">
        <v>974</v>
      </c>
      <c r="UQL55" s="463" t="s">
        <v>975</v>
      </c>
      <c r="UQM55" s="470" t="s">
        <v>976</v>
      </c>
      <c r="UQN55" s="470" t="s">
        <v>977</v>
      </c>
      <c r="UQO55" s="470" t="s">
        <v>978</v>
      </c>
      <c r="UQP55" s="470" t="s">
        <v>979</v>
      </c>
      <c r="UQQ55" s="284">
        <v>15000000</v>
      </c>
      <c r="UQR55" s="276" t="s">
        <v>2836</v>
      </c>
      <c r="UQS55" s="463" t="s">
        <v>974</v>
      </c>
      <c r="UQT55" s="463" t="s">
        <v>975</v>
      </c>
      <c r="UQU55" s="470" t="s">
        <v>976</v>
      </c>
      <c r="UQV55" s="470" t="s">
        <v>977</v>
      </c>
      <c r="UQW55" s="470" t="s">
        <v>978</v>
      </c>
      <c r="UQX55" s="470" t="s">
        <v>979</v>
      </c>
      <c r="UQY55" s="284">
        <v>15000000</v>
      </c>
      <c r="UQZ55" s="276" t="s">
        <v>2836</v>
      </c>
      <c r="URA55" s="463" t="s">
        <v>974</v>
      </c>
      <c r="URB55" s="463" t="s">
        <v>975</v>
      </c>
      <c r="URC55" s="470" t="s">
        <v>976</v>
      </c>
      <c r="URD55" s="470" t="s">
        <v>977</v>
      </c>
      <c r="URE55" s="470" t="s">
        <v>978</v>
      </c>
      <c r="URF55" s="470" t="s">
        <v>979</v>
      </c>
      <c r="URG55" s="284">
        <v>15000000</v>
      </c>
      <c r="URH55" s="276" t="s">
        <v>2836</v>
      </c>
      <c r="URI55" s="463" t="s">
        <v>974</v>
      </c>
      <c r="URJ55" s="463" t="s">
        <v>975</v>
      </c>
      <c r="URK55" s="470" t="s">
        <v>976</v>
      </c>
      <c r="URL55" s="470" t="s">
        <v>977</v>
      </c>
      <c r="URM55" s="470" t="s">
        <v>978</v>
      </c>
      <c r="URN55" s="470" t="s">
        <v>979</v>
      </c>
      <c r="URO55" s="284">
        <v>15000000</v>
      </c>
      <c r="URP55" s="276" t="s">
        <v>2836</v>
      </c>
      <c r="URQ55" s="463" t="s">
        <v>974</v>
      </c>
      <c r="URR55" s="463" t="s">
        <v>975</v>
      </c>
      <c r="URS55" s="470" t="s">
        <v>976</v>
      </c>
      <c r="URT55" s="470" t="s">
        <v>977</v>
      </c>
      <c r="URU55" s="470" t="s">
        <v>978</v>
      </c>
      <c r="URV55" s="470" t="s">
        <v>979</v>
      </c>
      <c r="URW55" s="284">
        <v>15000000</v>
      </c>
      <c r="URX55" s="276" t="s">
        <v>2836</v>
      </c>
      <c r="URY55" s="463" t="s">
        <v>974</v>
      </c>
      <c r="URZ55" s="463" t="s">
        <v>975</v>
      </c>
      <c r="USA55" s="470" t="s">
        <v>976</v>
      </c>
      <c r="USB55" s="470" t="s">
        <v>977</v>
      </c>
      <c r="USC55" s="470" t="s">
        <v>978</v>
      </c>
      <c r="USD55" s="470" t="s">
        <v>979</v>
      </c>
      <c r="USE55" s="284">
        <v>15000000</v>
      </c>
      <c r="USF55" s="276" t="s">
        <v>2836</v>
      </c>
      <c r="USG55" s="463" t="s">
        <v>974</v>
      </c>
      <c r="USH55" s="463" t="s">
        <v>975</v>
      </c>
      <c r="USI55" s="470" t="s">
        <v>976</v>
      </c>
      <c r="USJ55" s="470" t="s">
        <v>977</v>
      </c>
      <c r="USK55" s="470" t="s">
        <v>978</v>
      </c>
      <c r="USL55" s="470" t="s">
        <v>979</v>
      </c>
      <c r="USM55" s="284">
        <v>15000000</v>
      </c>
      <c r="USN55" s="276" t="s">
        <v>2836</v>
      </c>
      <c r="USO55" s="463" t="s">
        <v>974</v>
      </c>
      <c r="USP55" s="463" t="s">
        <v>975</v>
      </c>
      <c r="USQ55" s="470" t="s">
        <v>976</v>
      </c>
      <c r="USR55" s="470" t="s">
        <v>977</v>
      </c>
      <c r="USS55" s="470" t="s">
        <v>978</v>
      </c>
      <c r="UST55" s="470" t="s">
        <v>979</v>
      </c>
      <c r="USU55" s="284">
        <v>15000000</v>
      </c>
      <c r="USV55" s="276" t="s">
        <v>2836</v>
      </c>
      <c r="USW55" s="463" t="s">
        <v>974</v>
      </c>
      <c r="USX55" s="463" t="s">
        <v>975</v>
      </c>
      <c r="USY55" s="470" t="s">
        <v>976</v>
      </c>
      <c r="USZ55" s="470" t="s">
        <v>977</v>
      </c>
      <c r="UTA55" s="470" t="s">
        <v>978</v>
      </c>
      <c r="UTB55" s="470" t="s">
        <v>979</v>
      </c>
      <c r="UTC55" s="284">
        <v>15000000</v>
      </c>
      <c r="UTD55" s="276" t="s">
        <v>2836</v>
      </c>
      <c r="UTE55" s="463" t="s">
        <v>974</v>
      </c>
      <c r="UTF55" s="463" t="s">
        <v>975</v>
      </c>
      <c r="UTG55" s="470" t="s">
        <v>976</v>
      </c>
      <c r="UTH55" s="470" t="s">
        <v>977</v>
      </c>
      <c r="UTI55" s="470" t="s">
        <v>978</v>
      </c>
      <c r="UTJ55" s="470" t="s">
        <v>979</v>
      </c>
      <c r="UTK55" s="284">
        <v>15000000</v>
      </c>
      <c r="UTL55" s="276" t="s">
        <v>2836</v>
      </c>
      <c r="UTM55" s="463" t="s">
        <v>974</v>
      </c>
      <c r="UTN55" s="463" t="s">
        <v>975</v>
      </c>
      <c r="UTO55" s="470" t="s">
        <v>976</v>
      </c>
      <c r="UTP55" s="470" t="s">
        <v>977</v>
      </c>
      <c r="UTQ55" s="470" t="s">
        <v>978</v>
      </c>
      <c r="UTR55" s="470" t="s">
        <v>979</v>
      </c>
      <c r="UTS55" s="284">
        <v>15000000</v>
      </c>
      <c r="UTT55" s="276" t="s">
        <v>2836</v>
      </c>
      <c r="UTU55" s="463" t="s">
        <v>974</v>
      </c>
      <c r="UTV55" s="463" t="s">
        <v>975</v>
      </c>
      <c r="UTW55" s="470" t="s">
        <v>976</v>
      </c>
      <c r="UTX55" s="470" t="s">
        <v>977</v>
      </c>
      <c r="UTY55" s="470" t="s">
        <v>978</v>
      </c>
      <c r="UTZ55" s="470" t="s">
        <v>979</v>
      </c>
      <c r="UUA55" s="284">
        <v>15000000</v>
      </c>
      <c r="UUB55" s="276" t="s">
        <v>2836</v>
      </c>
      <c r="UUC55" s="463" t="s">
        <v>974</v>
      </c>
      <c r="UUD55" s="463" t="s">
        <v>975</v>
      </c>
      <c r="UUE55" s="470" t="s">
        <v>976</v>
      </c>
      <c r="UUF55" s="470" t="s">
        <v>977</v>
      </c>
      <c r="UUG55" s="470" t="s">
        <v>978</v>
      </c>
      <c r="UUH55" s="470" t="s">
        <v>979</v>
      </c>
      <c r="UUI55" s="284">
        <v>15000000</v>
      </c>
      <c r="UUJ55" s="276" t="s">
        <v>2836</v>
      </c>
      <c r="UUK55" s="463" t="s">
        <v>974</v>
      </c>
      <c r="UUL55" s="463" t="s">
        <v>975</v>
      </c>
      <c r="UUM55" s="470" t="s">
        <v>976</v>
      </c>
      <c r="UUN55" s="470" t="s">
        <v>977</v>
      </c>
      <c r="UUO55" s="470" t="s">
        <v>978</v>
      </c>
      <c r="UUP55" s="470" t="s">
        <v>979</v>
      </c>
      <c r="UUQ55" s="284">
        <v>15000000</v>
      </c>
      <c r="UUR55" s="276" t="s">
        <v>2836</v>
      </c>
      <c r="UUS55" s="463" t="s">
        <v>974</v>
      </c>
      <c r="UUT55" s="463" t="s">
        <v>975</v>
      </c>
      <c r="UUU55" s="470" t="s">
        <v>976</v>
      </c>
      <c r="UUV55" s="470" t="s">
        <v>977</v>
      </c>
      <c r="UUW55" s="470" t="s">
        <v>978</v>
      </c>
      <c r="UUX55" s="470" t="s">
        <v>979</v>
      </c>
      <c r="UUY55" s="284">
        <v>15000000</v>
      </c>
      <c r="UUZ55" s="276" t="s">
        <v>2836</v>
      </c>
      <c r="UVA55" s="463" t="s">
        <v>974</v>
      </c>
      <c r="UVB55" s="463" t="s">
        <v>975</v>
      </c>
      <c r="UVC55" s="470" t="s">
        <v>976</v>
      </c>
      <c r="UVD55" s="470" t="s">
        <v>977</v>
      </c>
      <c r="UVE55" s="470" t="s">
        <v>978</v>
      </c>
      <c r="UVF55" s="470" t="s">
        <v>979</v>
      </c>
      <c r="UVG55" s="284">
        <v>15000000</v>
      </c>
      <c r="UVH55" s="276" t="s">
        <v>2836</v>
      </c>
      <c r="UVI55" s="463" t="s">
        <v>974</v>
      </c>
      <c r="UVJ55" s="463" t="s">
        <v>975</v>
      </c>
      <c r="UVK55" s="470" t="s">
        <v>976</v>
      </c>
      <c r="UVL55" s="470" t="s">
        <v>977</v>
      </c>
      <c r="UVM55" s="470" t="s">
        <v>978</v>
      </c>
      <c r="UVN55" s="470" t="s">
        <v>979</v>
      </c>
      <c r="UVO55" s="284">
        <v>15000000</v>
      </c>
      <c r="UVP55" s="276" t="s">
        <v>2836</v>
      </c>
      <c r="UVQ55" s="463" t="s">
        <v>974</v>
      </c>
      <c r="UVR55" s="463" t="s">
        <v>975</v>
      </c>
      <c r="UVS55" s="470" t="s">
        <v>976</v>
      </c>
      <c r="UVT55" s="470" t="s">
        <v>977</v>
      </c>
      <c r="UVU55" s="470" t="s">
        <v>978</v>
      </c>
      <c r="UVV55" s="470" t="s">
        <v>979</v>
      </c>
      <c r="UVW55" s="284">
        <v>15000000</v>
      </c>
      <c r="UVX55" s="276" t="s">
        <v>2836</v>
      </c>
      <c r="UVY55" s="463" t="s">
        <v>974</v>
      </c>
      <c r="UVZ55" s="463" t="s">
        <v>975</v>
      </c>
      <c r="UWA55" s="470" t="s">
        <v>976</v>
      </c>
      <c r="UWB55" s="470" t="s">
        <v>977</v>
      </c>
      <c r="UWC55" s="470" t="s">
        <v>978</v>
      </c>
      <c r="UWD55" s="470" t="s">
        <v>979</v>
      </c>
      <c r="UWE55" s="284">
        <v>15000000</v>
      </c>
      <c r="UWF55" s="276" t="s">
        <v>2836</v>
      </c>
      <c r="UWG55" s="463" t="s">
        <v>974</v>
      </c>
      <c r="UWH55" s="463" t="s">
        <v>975</v>
      </c>
      <c r="UWI55" s="470" t="s">
        <v>976</v>
      </c>
      <c r="UWJ55" s="470" t="s">
        <v>977</v>
      </c>
      <c r="UWK55" s="470" t="s">
        <v>978</v>
      </c>
      <c r="UWL55" s="470" t="s">
        <v>979</v>
      </c>
      <c r="UWM55" s="284">
        <v>15000000</v>
      </c>
      <c r="UWN55" s="276" t="s">
        <v>2836</v>
      </c>
      <c r="UWO55" s="463" t="s">
        <v>974</v>
      </c>
      <c r="UWP55" s="463" t="s">
        <v>975</v>
      </c>
      <c r="UWQ55" s="470" t="s">
        <v>976</v>
      </c>
      <c r="UWR55" s="470" t="s">
        <v>977</v>
      </c>
      <c r="UWS55" s="470" t="s">
        <v>978</v>
      </c>
      <c r="UWT55" s="470" t="s">
        <v>979</v>
      </c>
      <c r="UWU55" s="284">
        <v>15000000</v>
      </c>
      <c r="UWV55" s="276" t="s">
        <v>2836</v>
      </c>
      <c r="UWW55" s="463" t="s">
        <v>974</v>
      </c>
      <c r="UWX55" s="463" t="s">
        <v>975</v>
      </c>
      <c r="UWY55" s="470" t="s">
        <v>976</v>
      </c>
      <c r="UWZ55" s="470" t="s">
        <v>977</v>
      </c>
      <c r="UXA55" s="470" t="s">
        <v>978</v>
      </c>
      <c r="UXB55" s="470" t="s">
        <v>979</v>
      </c>
      <c r="UXC55" s="284">
        <v>15000000</v>
      </c>
      <c r="UXD55" s="276" t="s">
        <v>2836</v>
      </c>
      <c r="UXE55" s="463" t="s">
        <v>974</v>
      </c>
      <c r="UXF55" s="463" t="s">
        <v>975</v>
      </c>
      <c r="UXG55" s="470" t="s">
        <v>976</v>
      </c>
      <c r="UXH55" s="470" t="s">
        <v>977</v>
      </c>
      <c r="UXI55" s="470" t="s">
        <v>978</v>
      </c>
      <c r="UXJ55" s="470" t="s">
        <v>979</v>
      </c>
      <c r="UXK55" s="284">
        <v>15000000</v>
      </c>
      <c r="UXL55" s="276" t="s">
        <v>2836</v>
      </c>
      <c r="UXM55" s="463" t="s">
        <v>974</v>
      </c>
      <c r="UXN55" s="463" t="s">
        <v>975</v>
      </c>
      <c r="UXO55" s="470" t="s">
        <v>976</v>
      </c>
      <c r="UXP55" s="470" t="s">
        <v>977</v>
      </c>
      <c r="UXQ55" s="470" t="s">
        <v>978</v>
      </c>
      <c r="UXR55" s="470" t="s">
        <v>979</v>
      </c>
      <c r="UXS55" s="284">
        <v>15000000</v>
      </c>
      <c r="UXT55" s="276" t="s">
        <v>2836</v>
      </c>
      <c r="UXU55" s="463" t="s">
        <v>974</v>
      </c>
      <c r="UXV55" s="463" t="s">
        <v>975</v>
      </c>
      <c r="UXW55" s="470" t="s">
        <v>976</v>
      </c>
      <c r="UXX55" s="470" t="s">
        <v>977</v>
      </c>
      <c r="UXY55" s="470" t="s">
        <v>978</v>
      </c>
      <c r="UXZ55" s="470" t="s">
        <v>979</v>
      </c>
      <c r="UYA55" s="284">
        <v>15000000</v>
      </c>
      <c r="UYB55" s="276" t="s">
        <v>2836</v>
      </c>
      <c r="UYC55" s="463" t="s">
        <v>974</v>
      </c>
      <c r="UYD55" s="463" t="s">
        <v>975</v>
      </c>
      <c r="UYE55" s="470" t="s">
        <v>976</v>
      </c>
      <c r="UYF55" s="470" t="s">
        <v>977</v>
      </c>
      <c r="UYG55" s="470" t="s">
        <v>978</v>
      </c>
      <c r="UYH55" s="470" t="s">
        <v>979</v>
      </c>
      <c r="UYI55" s="284">
        <v>15000000</v>
      </c>
      <c r="UYJ55" s="276" t="s">
        <v>2836</v>
      </c>
      <c r="UYK55" s="463" t="s">
        <v>974</v>
      </c>
      <c r="UYL55" s="463" t="s">
        <v>975</v>
      </c>
      <c r="UYM55" s="470" t="s">
        <v>976</v>
      </c>
      <c r="UYN55" s="470" t="s">
        <v>977</v>
      </c>
      <c r="UYO55" s="470" t="s">
        <v>978</v>
      </c>
      <c r="UYP55" s="470" t="s">
        <v>979</v>
      </c>
      <c r="UYQ55" s="284">
        <v>15000000</v>
      </c>
      <c r="UYR55" s="276" t="s">
        <v>2836</v>
      </c>
      <c r="UYS55" s="463" t="s">
        <v>974</v>
      </c>
      <c r="UYT55" s="463" t="s">
        <v>975</v>
      </c>
      <c r="UYU55" s="470" t="s">
        <v>976</v>
      </c>
      <c r="UYV55" s="470" t="s">
        <v>977</v>
      </c>
      <c r="UYW55" s="470" t="s">
        <v>978</v>
      </c>
      <c r="UYX55" s="470" t="s">
        <v>979</v>
      </c>
      <c r="UYY55" s="284">
        <v>15000000</v>
      </c>
      <c r="UYZ55" s="276" t="s">
        <v>2836</v>
      </c>
      <c r="UZA55" s="463" t="s">
        <v>974</v>
      </c>
      <c r="UZB55" s="463" t="s">
        <v>975</v>
      </c>
      <c r="UZC55" s="470" t="s">
        <v>976</v>
      </c>
      <c r="UZD55" s="470" t="s">
        <v>977</v>
      </c>
      <c r="UZE55" s="470" t="s">
        <v>978</v>
      </c>
      <c r="UZF55" s="470" t="s">
        <v>979</v>
      </c>
      <c r="UZG55" s="284">
        <v>15000000</v>
      </c>
      <c r="UZH55" s="276" t="s">
        <v>2836</v>
      </c>
      <c r="UZI55" s="463" t="s">
        <v>974</v>
      </c>
      <c r="UZJ55" s="463" t="s">
        <v>975</v>
      </c>
      <c r="UZK55" s="470" t="s">
        <v>976</v>
      </c>
      <c r="UZL55" s="470" t="s">
        <v>977</v>
      </c>
      <c r="UZM55" s="470" t="s">
        <v>978</v>
      </c>
      <c r="UZN55" s="470" t="s">
        <v>979</v>
      </c>
      <c r="UZO55" s="284">
        <v>15000000</v>
      </c>
      <c r="UZP55" s="276" t="s">
        <v>2836</v>
      </c>
      <c r="UZQ55" s="463" t="s">
        <v>974</v>
      </c>
      <c r="UZR55" s="463" t="s">
        <v>975</v>
      </c>
      <c r="UZS55" s="470" t="s">
        <v>976</v>
      </c>
      <c r="UZT55" s="470" t="s">
        <v>977</v>
      </c>
      <c r="UZU55" s="470" t="s">
        <v>978</v>
      </c>
      <c r="UZV55" s="470" t="s">
        <v>979</v>
      </c>
      <c r="UZW55" s="284">
        <v>15000000</v>
      </c>
      <c r="UZX55" s="276" t="s">
        <v>2836</v>
      </c>
      <c r="UZY55" s="463" t="s">
        <v>974</v>
      </c>
      <c r="UZZ55" s="463" t="s">
        <v>975</v>
      </c>
      <c r="VAA55" s="470" t="s">
        <v>976</v>
      </c>
      <c r="VAB55" s="470" t="s">
        <v>977</v>
      </c>
      <c r="VAC55" s="470" t="s">
        <v>978</v>
      </c>
      <c r="VAD55" s="470" t="s">
        <v>979</v>
      </c>
      <c r="VAE55" s="284">
        <v>15000000</v>
      </c>
      <c r="VAF55" s="276" t="s">
        <v>2836</v>
      </c>
      <c r="VAG55" s="463" t="s">
        <v>974</v>
      </c>
      <c r="VAH55" s="463" t="s">
        <v>975</v>
      </c>
      <c r="VAI55" s="470" t="s">
        <v>976</v>
      </c>
      <c r="VAJ55" s="470" t="s">
        <v>977</v>
      </c>
      <c r="VAK55" s="470" t="s">
        <v>978</v>
      </c>
      <c r="VAL55" s="470" t="s">
        <v>979</v>
      </c>
      <c r="VAM55" s="284">
        <v>15000000</v>
      </c>
      <c r="VAN55" s="276" t="s">
        <v>2836</v>
      </c>
      <c r="VAO55" s="463" t="s">
        <v>974</v>
      </c>
      <c r="VAP55" s="463" t="s">
        <v>975</v>
      </c>
      <c r="VAQ55" s="470" t="s">
        <v>976</v>
      </c>
      <c r="VAR55" s="470" t="s">
        <v>977</v>
      </c>
      <c r="VAS55" s="470" t="s">
        <v>978</v>
      </c>
      <c r="VAT55" s="470" t="s">
        <v>979</v>
      </c>
      <c r="VAU55" s="284">
        <v>15000000</v>
      </c>
      <c r="VAV55" s="276" t="s">
        <v>2836</v>
      </c>
      <c r="VAW55" s="463" t="s">
        <v>974</v>
      </c>
      <c r="VAX55" s="463" t="s">
        <v>975</v>
      </c>
      <c r="VAY55" s="470" t="s">
        <v>976</v>
      </c>
      <c r="VAZ55" s="470" t="s">
        <v>977</v>
      </c>
      <c r="VBA55" s="470" t="s">
        <v>978</v>
      </c>
      <c r="VBB55" s="470" t="s">
        <v>979</v>
      </c>
      <c r="VBC55" s="284">
        <v>15000000</v>
      </c>
      <c r="VBD55" s="276" t="s">
        <v>2836</v>
      </c>
      <c r="VBE55" s="463" t="s">
        <v>974</v>
      </c>
      <c r="VBF55" s="463" t="s">
        <v>975</v>
      </c>
      <c r="VBG55" s="470" t="s">
        <v>976</v>
      </c>
      <c r="VBH55" s="470" t="s">
        <v>977</v>
      </c>
      <c r="VBI55" s="470" t="s">
        <v>978</v>
      </c>
      <c r="VBJ55" s="470" t="s">
        <v>979</v>
      </c>
      <c r="VBK55" s="284">
        <v>15000000</v>
      </c>
      <c r="VBL55" s="276" t="s">
        <v>2836</v>
      </c>
      <c r="VBM55" s="463" t="s">
        <v>974</v>
      </c>
      <c r="VBN55" s="463" t="s">
        <v>975</v>
      </c>
      <c r="VBO55" s="470" t="s">
        <v>976</v>
      </c>
      <c r="VBP55" s="470" t="s">
        <v>977</v>
      </c>
      <c r="VBQ55" s="470" t="s">
        <v>978</v>
      </c>
      <c r="VBR55" s="470" t="s">
        <v>979</v>
      </c>
      <c r="VBS55" s="284">
        <v>15000000</v>
      </c>
      <c r="VBT55" s="276" t="s">
        <v>2836</v>
      </c>
      <c r="VBU55" s="463" t="s">
        <v>974</v>
      </c>
      <c r="VBV55" s="463" t="s">
        <v>975</v>
      </c>
      <c r="VBW55" s="470" t="s">
        <v>976</v>
      </c>
      <c r="VBX55" s="470" t="s">
        <v>977</v>
      </c>
      <c r="VBY55" s="470" t="s">
        <v>978</v>
      </c>
      <c r="VBZ55" s="470" t="s">
        <v>979</v>
      </c>
      <c r="VCA55" s="284">
        <v>15000000</v>
      </c>
      <c r="VCB55" s="276" t="s">
        <v>2836</v>
      </c>
      <c r="VCC55" s="463" t="s">
        <v>974</v>
      </c>
      <c r="VCD55" s="463" t="s">
        <v>975</v>
      </c>
      <c r="VCE55" s="470" t="s">
        <v>976</v>
      </c>
      <c r="VCF55" s="470" t="s">
        <v>977</v>
      </c>
      <c r="VCG55" s="470" t="s">
        <v>978</v>
      </c>
      <c r="VCH55" s="470" t="s">
        <v>979</v>
      </c>
      <c r="VCI55" s="284">
        <v>15000000</v>
      </c>
      <c r="VCJ55" s="276" t="s">
        <v>2836</v>
      </c>
      <c r="VCK55" s="463" t="s">
        <v>974</v>
      </c>
      <c r="VCL55" s="463" t="s">
        <v>975</v>
      </c>
      <c r="VCM55" s="470" t="s">
        <v>976</v>
      </c>
      <c r="VCN55" s="470" t="s">
        <v>977</v>
      </c>
      <c r="VCO55" s="470" t="s">
        <v>978</v>
      </c>
      <c r="VCP55" s="470" t="s">
        <v>979</v>
      </c>
      <c r="VCQ55" s="284">
        <v>15000000</v>
      </c>
      <c r="VCR55" s="276" t="s">
        <v>2836</v>
      </c>
      <c r="VCS55" s="463" t="s">
        <v>974</v>
      </c>
      <c r="VCT55" s="463" t="s">
        <v>975</v>
      </c>
      <c r="VCU55" s="470" t="s">
        <v>976</v>
      </c>
      <c r="VCV55" s="470" t="s">
        <v>977</v>
      </c>
      <c r="VCW55" s="470" t="s">
        <v>978</v>
      </c>
      <c r="VCX55" s="470" t="s">
        <v>979</v>
      </c>
      <c r="VCY55" s="284">
        <v>15000000</v>
      </c>
      <c r="VCZ55" s="276" t="s">
        <v>2836</v>
      </c>
      <c r="VDA55" s="463" t="s">
        <v>974</v>
      </c>
      <c r="VDB55" s="463" t="s">
        <v>975</v>
      </c>
      <c r="VDC55" s="470" t="s">
        <v>976</v>
      </c>
      <c r="VDD55" s="470" t="s">
        <v>977</v>
      </c>
      <c r="VDE55" s="470" t="s">
        <v>978</v>
      </c>
      <c r="VDF55" s="470" t="s">
        <v>979</v>
      </c>
      <c r="VDG55" s="284">
        <v>15000000</v>
      </c>
      <c r="VDH55" s="276" t="s">
        <v>2836</v>
      </c>
      <c r="VDI55" s="463" t="s">
        <v>974</v>
      </c>
      <c r="VDJ55" s="463" t="s">
        <v>975</v>
      </c>
      <c r="VDK55" s="470" t="s">
        <v>976</v>
      </c>
      <c r="VDL55" s="470" t="s">
        <v>977</v>
      </c>
      <c r="VDM55" s="470" t="s">
        <v>978</v>
      </c>
      <c r="VDN55" s="470" t="s">
        <v>979</v>
      </c>
      <c r="VDO55" s="284">
        <v>15000000</v>
      </c>
      <c r="VDP55" s="276" t="s">
        <v>2836</v>
      </c>
      <c r="VDQ55" s="463" t="s">
        <v>974</v>
      </c>
      <c r="VDR55" s="463" t="s">
        <v>975</v>
      </c>
      <c r="VDS55" s="470" t="s">
        <v>976</v>
      </c>
      <c r="VDT55" s="470" t="s">
        <v>977</v>
      </c>
      <c r="VDU55" s="470" t="s">
        <v>978</v>
      </c>
      <c r="VDV55" s="470" t="s">
        <v>979</v>
      </c>
      <c r="VDW55" s="284">
        <v>15000000</v>
      </c>
      <c r="VDX55" s="276" t="s">
        <v>2836</v>
      </c>
      <c r="VDY55" s="463" t="s">
        <v>974</v>
      </c>
      <c r="VDZ55" s="463" t="s">
        <v>975</v>
      </c>
      <c r="VEA55" s="470" t="s">
        <v>976</v>
      </c>
      <c r="VEB55" s="470" t="s">
        <v>977</v>
      </c>
      <c r="VEC55" s="470" t="s">
        <v>978</v>
      </c>
      <c r="VED55" s="470" t="s">
        <v>979</v>
      </c>
      <c r="VEE55" s="284">
        <v>15000000</v>
      </c>
      <c r="VEF55" s="276" t="s">
        <v>2836</v>
      </c>
      <c r="VEG55" s="463" t="s">
        <v>974</v>
      </c>
      <c r="VEH55" s="463" t="s">
        <v>975</v>
      </c>
      <c r="VEI55" s="470" t="s">
        <v>976</v>
      </c>
      <c r="VEJ55" s="470" t="s">
        <v>977</v>
      </c>
      <c r="VEK55" s="470" t="s">
        <v>978</v>
      </c>
      <c r="VEL55" s="470" t="s">
        <v>979</v>
      </c>
      <c r="VEM55" s="284">
        <v>15000000</v>
      </c>
      <c r="VEN55" s="276" t="s">
        <v>2836</v>
      </c>
      <c r="VEO55" s="463" t="s">
        <v>974</v>
      </c>
      <c r="VEP55" s="463" t="s">
        <v>975</v>
      </c>
      <c r="VEQ55" s="470" t="s">
        <v>976</v>
      </c>
      <c r="VER55" s="470" t="s">
        <v>977</v>
      </c>
      <c r="VES55" s="470" t="s">
        <v>978</v>
      </c>
      <c r="VET55" s="470" t="s">
        <v>979</v>
      </c>
      <c r="VEU55" s="284">
        <v>15000000</v>
      </c>
      <c r="VEV55" s="276" t="s">
        <v>2836</v>
      </c>
      <c r="VEW55" s="463" t="s">
        <v>974</v>
      </c>
      <c r="VEX55" s="463" t="s">
        <v>975</v>
      </c>
      <c r="VEY55" s="470" t="s">
        <v>976</v>
      </c>
      <c r="VEZ55" s="470" t="s">
        <v>977</v>
      </c>
      <c r="VFA55" s="470" t="s">
        <v>978</v>
      </c>
      <c r="VFB55" s="470" t="s">
        <v>979</v>
      </c>
      <c r="VFC55" s="284">
        <v>15000000</v>
      </c>
      <c r="VFD55" s="276" t="s">
        <v>2836</v>
      </c>
      <c r="VFE55" s="463" t="s">
        <v>974</v>
      </c>
      <c r="VFF55" s="463" t="s">
        <v>975</v>
      </c>
      <c r="VFG55" s="470" t="s">
        <v>976</v>
      </c>
      <c r="VFH55" s="470" t="s">
        <v>977</v>
      </c>
      <c r="VFI55" s="470" t="s">
        <v>978</v>
      </c>
      <c r="VFJ55" s="470" t="s">
        <v>979</v>
      </c>
      <c r="VFK55" s="284">
        <v>15000000</v>
      </c>
      <c r="VFL55" s="276" t="s">
        <v>2836</v>
      </c>
      <c r="VFM55" s="463" t="s">
        <v>974</v>
      </c>
      <c r="VFN55" s="463" t="s">
        <v>975</v>
      </c>
      <c r="VFO55" s="470" t="s">
        <v>976</v>
      </c>
      <c r="VFP55" s="470" t="s">
        <v>977</v>
      </c>
      <c r="VFQ55" s="470" t="s">
        <v>978</v>
      </c>
      <c r="VFR55" s="470" t="s">
        <v>979</v>
      </c>
      <c r="VFS55" s="284">
        <v>15000000</v>
      </c>
      <c r="VFT55" s="276" t="s">
        <v>2836</v>
      </c>
      <c r="VFU55" s="463" t="s">
        <v>974</v>
      </c>
      <c r="VFV55" s="463" t="s">
        <v>975</v>
      </c>
      <c r="VFW55" s="470" t="s">
        <v>976</v>
      </c>
      <c r="VFX55" s="470" t="s">
        <v>977</v>
      </c>
      <c r="VFY55" s="470" t="s">
        <v>978</v>
      </c>
      <c r="VFZ55" s="470" t="s">
        <v>979</v>
      </c>
      <c r="VGA55" s="284">
        <v>15000000</v>
      </c>
      <c r="VGB55" s="276" t="s">
        <v>2836</v>
      </c>
      <c r="VGC55" s="463" t="s">
        <v>974</v>
      </c>
      <c r="VGD55" s="463" t="s">
        <v>975</v>
      </c>
      <c r="VGE55" s="470" t="s">
        <v>976</v>
      </c>
      <c r="VGF55" s="470" t="s">
        <v>977</v>
      </c>
      <c r="VGG55" s="470" t="s">
        <v>978</v>
      </c>
      <c r="VGH55" s="470" t="s">
        <v>979</v>
      </c>
      <c r="VGI55" s="284">
        <v>15000000</v>
      </c>
      <c r="VGJ55" s="276" t="s">
        <v>2836</v>
      </c>
      <c r="VGK55" s="463" t="s">
        <v>974</v>
      </c>
      <c r="VGL55" s="463" t="s">
        <v>975</v>
      </c>
      <c r="VGM55" s="470" t="s">
        <v>976</v>
      </c>
      <c r="VGN55" s="470" t="s">
        <v>977</v>
      </c>
      <c r="VGO55" s="470" t="s">
        <v>978</v>
      </c>
      <c r="VGP55" s="470" t="s">
        <v>979</v>
      </c>
      <c r="VGQ55" s="284">
        <v>15000000</v>
      </c>
      <c r="VGR55" s="276" t="s">
        <v>2836</v>
      </c>
      <c r="VGS55" s="463" t="s">
        <v>974</v>
      </c>
      <c r="VGT55" s="463" t="s">
        <v>975</v>
      </c>
      <c r="VGU55" s="470" t="s">
        <v>976</v>
      </c>
      <c r="VGV55" s="470" t="s">
        <v>977</v>
      </c>
      <c r="VGW55" s="470" t="s">
        <v>978</v>
      </c>
      <c r="VGX55" s="470" t="s">
        <v>979</v>
      </c>
      <c r="VGY55" s="284">
        <v>15000000</v>
      </c>
      <c r="VGZ55" s="276" t="s">
        <v>2836</v>
      </c>
      <c r="VHA55" s="463" t="s">
        <v>974</v>
      </c>
      <c r="VHB55" s="463" t="s">
        <v>975</v>
      </c>
      <c r="VHC55" s="470" t="s">
        <v>976</v>
      </c>
      <c r="VHD55" s="470" t="s">
        <v>977</v>
      </c>
      <c r="VHE55" s="470" t="s">
        <v>978</v>
      </c>
      <c r="VHF55" s="470" t="s">
        <v>979</v>
      </c>
      <c r="VHG55" s="284">
        <v>15000000</v>
      </c>
      <c r="VHH55" s="276" t="s">
        <v>2836</v>
      </c>
      <c r="VHI55" s="463" t="s">
        <v>974</v>
      </c>
      <c r="VHJ55" s="463" t="s">
        <v>975</v>
      </c>
      <c r="VHK55" s="470" t="s">
        <v>976</v>
      </c>
      <c r="VHL55" s="470" t="s">
        <v>977</v>
      </c>
      <c r="VHM55" s="470" t="s">
        <v>978</v>
      </c>
      <c r="VHN55" s="470" t="s">
        <v>979</v>
      </c>
      <c r="VHO55" s="284">
        <v>15000000</v>
      </c>
      <c r="VHP55" s="276" t="s">
        <v>2836</v>
      </c>
      <c r="VHQ55" s="463" t="s">
        <v>974</v>
      </c>
      <c r="VHR55" s="463" t="s">
        <v>975</v>
      </c>
      <c r="VHS55" s="470" t="s">
        <v>976</v>
      </c>
      <c r="VHT55" s="470" t="s">
        <v>977</v>
      </c>
      <c r="VHU55" s="470" t="s">
        <v>978</v>
      </c>
      <c r="VHV55" s="470" t="s">
        <v>979</v>
      </c>
      <c r="VHW55" s="284">
        <v>15000000</v>
      </c>
      <c r="VHX55" s="276" t="s">
        <v>2836</v>
      </c>
      <c r="VHY55" s="463" t="s">
        <v>974</v>
      </c>
      <c r="VHZ55" s="463" t="s">
        <v>975</v>
      </c>
      <c r="VIA55" s="470" t="s">
        <v>976</v>
      </c>
      <c r="VIB55" s="470" t="s">
        <v>977</v>
      </c>
      <c r="VIC55" s="470" t="s">
        <v>978</v>
      </c>
      <c r="VID55" s="470" t="s">
        <v>979</v>
      </c>
      <c r="VIE55" s="284">
        <v>15000000</v>
      </c>
      <c r="VIF55" s="276" t="s">
        <v>2836</v>
      </c>
      <c r="VIG55" s="463" t="s">
        <v>974</v>
      </c>
      <c r="VIH55" s="463" t="s">
        <v>975</v>
      </c>
      <c r="VII55" s="470" t="s">
        <v>976</v>
      </c>
      <c r="VIJ55" s="470" t="s">
        <v>977</v>
      </c>
      <c r="VIK55" s="470" t="s">
        <v>978</v>
      </c>
      <c r="VIL55" s="470" t="s">
        <v>979</v>
      </c>
      <c r="VIM55" s="284">
        <v>15000000</v>
      </c>
      <c r="VIN55" s="276" t="s">
        <v>2836</v>
      </c>
      <c r="VIO55" s="463" t="s">
        <v>974</v>
      </c>
      <c r="VIP55" s="463" t="s">
        <v>975</v>
      </c>
      <c r="VIQ55" s="470" t="s">
        <v>976</v>
      </c>
      <c r="VIR55" s="470" t="s">
        <v>977</v>
      </c>
      <c r="VIS55" s="470" t="s">
        <v>978</v>
      </c>
      <c r="VIT55" s="470" t="s">
        <v>979</v>
      </c>
      <c r="VIU55" s="284">
        <v>15000000</v>
      </c>
      <c r="VIV55" s="276" t="s">
        <v>2836</v>
      </c>
      <c r="VIW55" s="463" t="s">
        <v>974</v>
      </c>
      <c r="VIX55" s="463" t="s">
        <v>975</v>
      </c>
      <c r="VIY55" s="470" t="s">
        <v>976</v>
      </c>
      <c r="VIZ55" s="470" t="s">
        <v>977</v>
      </c>
      <c r="VJA55" s="470" t="s">
        <v>978</v>
      </c>
      <c r="VJB55" s="470" t="s">
        <v>979</v>
      </c>
      <c r="VJC55" s="284">
        <v>15000000</v>
      </c>
      <c r="VJD55" s="276" t="s">
        <v>2836</v>
      </c>
      <c r="VJE55" s="463" t="s">
        <v>974</v>
      </c>
      <c r="VJF55" s="463" t="s">
        <v>975</v>
      </c>
      <c r="VJG55" s="470" t="s">
        <v>976</v>
      </c>
      <c r="VJH55" s="470" t="s">
        <v>977</v>
      </c>
      <c r="VJI55" s="470" t="s">
        <v>978</v>
      </c>
      <c r="VJJ55" s="470" t="s">
        <v>979</v>
      </c>
      <c r="VJK55" s="284">
        <v>15000000</v>
      </c>
      <c r="VJL55" s="276" t="s">
        <v>2836</v>
      </c>
      <c r="VJM55" s="463" t="s">
        <v>974</v>
      </c>
      <c r="VJN55" s="463" t="s">
        <v>975</v>
      </c>
      <c r="VJO55" s="470" t="s">
        <v>976</v>
      </c>
      <c r="VJP55" s="470" t="s">
        <v>977</v>
      </c>
      <c r="VJQ55" s="470" t="s">
        <v>978</v>
      </c>
      <c r="VJR55" s="470" t="s">
        <v>979</v>
      </c>
      <c r="VJS55" s="284">
        <v>15000000</v>
      </c>
      <c r="VJT55" s="276" t="s">
        <v>2836</v>
      </c>
      <c r="VJU55" s="463" t="s">
        <v>974</v>
      </c>
      <c r="VJV55" s="463" t="s">
        <v>975</v>
      </c>
      <c r="VJW55" s="470" t="s">
        <v>976</v>
      </c>
      <c r="VJX55" s="470" t="s">
        <v>977</v>
      </c>
      <c r="VJY55" s="470" t="s">
        <v>978</v>
      </c>
      <c r="VJZ55" s="470" t="s">
        <v>979</v>
      </c>
      <c r="VKA55" s="284">
        <v>15000000</v>
      </c>
      <c r="VKB55" s="276" t="s">
        <v>2836</v>
      </c>
      <c r="VKC55" s="463" t="s">
        <v>974</v>
      </c>
      <c r="VKD55" s="463" t="s">
        <v>975</v>
      </c>
      <c r="VKE55" s="470" t="s">
        <v>976</v>
      </c>
      <c r="VKF55" s="470" t="s">
        <v>977</v>
      </c>
      <c r="VKG55" s="470" t="s">
        <v>978</v>
      </c>
      <c r="VKH55" s="470" t="s">
        <v>979</v>
      </c>
      <c r="VKI55" s="284">
        <v>15000000</v>
      </c>
      <c r="VKJ55" s="276" t="s">
        <v>2836</v>
      </c>
      <c r="VKK55" s="463" t="s">
        <v>974</v>
      </c>
      <c r="VKL55" s="463" t="s">
        <v>975</v>
      </c>
      <c r="VKM55" s="470" t="s">
        <v>976</v>
      </c>
      <c r="VKN55" s="470" t="s">
        <v>977</v>
      </c>
      <c r="VKO55" s="470" t="s">
        <v>978</v>
      </c>
      <c r="VKP55" s="470" t="s">
        <v>979</v>
      </c>
      <c r="VKQ55" s="284">
        <v>15000000</v>
      </c>
      <c r="VKR55" s="276" t="s">
        <v>2836</v>
      </c>
      <c r="VKS55" s="463" t="s">
        <v>974</v>
      </c>
      <c r="VKT55" s="463" t="s">
        <v>975</v>
      </c>
      <c r="VKU55" s="470" t="s">
        <v>976</v>
      </c>
      <c r="VKV55" s="470" t="s">
        <v>977</v>
      </c>
      <c r="VKW55" s="470" t="s">
        <v>978</v>
      </c>
      <c r="VKX55" s="470" t="s">
        <v>979</v>
      </c>
      <c r="VKY55" s="284">
        <v>15000000</v>
      </c>
      <c r="VKZ55" s="276" t="s">
        <v>2836</v>
      </c>
      <c r="VLA55" s="463" t="s">
        <v>974</v>
      </c>
      <c r="VLB55" s="463" t="s">
        <v>975</v>
      </c>
      <c r="VLC55" s="470" t="s">
        <v>976</v>
      </c>
      <c r="VLD55" s="470" t="s">
        <v>977</v>
      </c>
      <c r="VLE55" s="470" t="s">
        <v>978</v>
      </c>
      <c r="VLF55" s="470" t="s">
        <v>979</v>
      </c>
      <c r="VLG55" s="284">
        <v>15000000</v>
      </c>
      <c r="VLH55" s="276" t="s">
        <v>2836</v>
      </c>
      <c r="VLI55" s="463" t="s">
        <v>974</v>
      </c>
      <c r="VLJ55" s="463" t="s">
        <v>975</v>
      </c>
      <c r="VLK55" s="470" t="s">
        <v>976</v>
      </c>
      <c r="VLL55" s="470" t="s">
        <v>977</v>
      </c>
      <c r="VLM55" s="470" t="s">
        <v>978</v>
      </c>
      <c r="VLN55" s="470" t="s">
        <v>979</v>
      </c>
      <c r="VLO55" s="284">
        <v>15000000</v>
      </c>
      <c r="VLP55" s="276" t="s">
        <v>2836</v>
      </c>
      <c r="VLQ55" s="463" t="s">
        <v>974</v>
      </c>
      <c r="VLR55" s="463" t="s">
        <v>975</v>
      </c>
      <c r="VLS55" s="470" t="s">
        <v>976</v>
      </c>
      <c r="VLT55" s="470" t="s">
        <v>977</v>
      </c>
      <c r="VLU55" s="470" t="s">
        <v>978</v>
      </c>
      <c r="VLV55" s="470" t="s">
        <v>979</v>
      </c>
      <c r="VLW55" s="284">
        <v>15000000</v>
      </c>
      <c r="VLX55" s="276" t="s">
        <v>2836</v>
      </c>
      <c r="VLY55" s="463" t="s">
        <v>974</v>
      </c>
      <c r="VLZ55" s="463" t="s">
        <v>975</v>
      </c>
      <c r="VMA55" s="470" t="s">
        <v>976</v>
      </c>
      <c r="VMB55" s="470" t="s">
        <v>977</v>
      </c>
      <c r="VMC55" s="470" t="s">
        <v>978</v>
      </c>
      <c r="VMD55" s="470" t="s">
        <v>979</v>
      </c>
      <c r="VME55" s="284">
        <v>15000000</v>
      </c>
      <c r="VMF55" s="276" t="s">
        <v>2836</v>
      </c>
      <c r="VMG55" s="463" t="s">
        <v>974</v>
      </c>
      <c r="VMH55" s="463" t="s">
        <v>975</v>
      </c>
      <c r="VMI55" s="470" t="s">
        <v>976</v>
      </c>
      <c r="VMJ55" s="470" t="s">
        <v>977</v>
      </c>
      <c r="VMK55" s="470" t="s">
        <v>978</v>
      </c>
      <c r="VML55" s="470" t="s">
        <v>979</v>
      </c>
      <c r="VMM55" s="284">
        <v>15000000</v>
      </c>
      <c r="VMN55" s="276" t="s">
        <v>2836</v>
      </c>
      <c r="VMO55" s="463" t="s">
        <v>974</v>
      </c>
      <c r="VMP55" s="463" t="s">
        <v>975</v>
      </c>
      <c r="VMQ55" s="470" t="s">
        <v>976</v>
      </c>
      <c r="VMR55" s="470" t="s">
        <v>977</v>
      </c>
      <c r="VMS55" s="470" t="s">
        <v>978</v>
      </c>
      <c r="VMT55" s="470" t="s">
        <v>979</v>
      </c>
      <c r="VMU55" s="284">
        <v>15000000</v>
      </c>
      <c r="VMV55" s="276" t="s">
        <v>2836</v>
      </c>
      <c r="VMW55" s="463" t="s">
        <v>974</v>
      </c>
      <c r="VMX55" s="463" t="s">
        <v>975</v>
      </c>
      <c r="VMY55" s="470" t="s">
        <v>976</v>
      </c>
      <c r="VMZ55" s="470" t="s">
        <v>977</v>
      </c>
      <c r="VNA55" s="470" t="s">
        <v>978</v>
      </c>
      <c r="VNB55" s="470" t="s">
        <v>979</v>
      </c>
      <c r="VNC55" s="284">
        <v>15000000</v>
      </c>
      <c r="VND55" s="276" t="s">
        <v>2836</v>
      </c>
      <c r="VNE55" s="463" t="s">
        <v>974</v>
      </c>
      <c r="VNF55" s="463" t="s">
        <v>975</v>
      </c>
      <c r="VNG55" s="470" t="s">
        <v>976</v>
      </c>
      <c r="VNH55" s="470" t="s">
        <v>977</v>
      </c>
      <c r="VNI55" s="470" t="s">
        <v>978</v>
      </c>
      <c r="VNJ55" s="470" t="s">
        <v>979</v>
      </c>
      <c r="VNK55" s="284">
        <v>15000000</v>
      </c>
      <c r="VNL55" s="276" t="s">
        <v>2836</v>
      </c>
      <c r="VNM55" s="463" t="s">
        <v>974</v>
      </c>
      <c r="VNN55" s="463" t="s">
        <v>975</v>
      </c>
      <c r="VNO55" s="470" t="s">
        <v>976</v>
      </c>
      <c r="VNP55" s="470" t="s">
        <v>977</v>
      </c>
      <c r="VNQ55" s="470" t="s">
        <v>978</v>
      </c>
      <c r="VNR55" s="470" t="s">
        <v>979</v>
      </c>
      <c r="VNS55" s="284">
        <v>15000000</v>
      </c>
      <c r="VNT55" s="276" t="s">
        <v>2836</v>
      </c>
      <c r="VNU55" s="463" t="s">
        <v>974</v>
      </c>
      <c r="VNV55" s="463" t="s">
        <v>975</v>
      </c>
      <c r="VNW55" s="470" t="s">
        <v>976</v>
      </c>
      <c r="VNX55" s="470" t="s">
        <v>977</v>
      </c>
      <c r="VNY55" s="470" t="s">
        <v>978</v>
      </c>
      <c r="VNZ55" s="470" t="s">
        <v>979</v>
      </c>
      <c r="VOA55" s="284">
        <v>15000000</v>
      </c>
      <c r="VOB55" s="276" t="s">
        <v>2836</v>
      </c>
      <c r="VOC55" s="463" t="s">
        <v>974</v>
      </c>
      <c r="VOD55" s="463" t="s">
        <v>975</v>
      </c>
      <c r="VOE55" s="470" t="s">
        <v>976</v>
      </c>
      <c r="VOF55" s="470" t="s">
        <v>977</v>
      </c>
      <c r="VOG55" s="470" t="s">
        <v>978</v>
      </c>
      <c r="VOH55" s="470" t="s">
        <v>979</v>
      </c>
      <c r="VOI55" s="284">
        <v>15000000</v>
      </c>
      <c r="VOJ55" s="276" t="s">
        <v>2836</v>
      </c>
      <c r="VOK55" s="463" t="s">
        <v>974</v>
      </c>
      <c r="VOL55" s="463" t="s">
        <v>975</v>
      </c>
      <c r="VOM55" s="470" t="s">
        <v>976</v>
      </c>
      <c r="VON55" s="470" t="s">
        <v>977</v>
      </c>
      <c r="VOO55" s="470" t="s">
        <v>978</v>
      </c>
      <c r="VOP55" s="470" t="s">
        <v>979</v>
      </c>
      <c r="VOQ55" s="284">
        <v>15000000</v>
      </c>
      <c r="VOR55" s="276" t="s">
        <v>2836</v>
      </c>
      <c r="VOS55" s="463" t="s">
        <v>974</v>
      </c>
      <c r="VOT55" s="463" t="s">
        <v>975</v>
      </c>
      <c r="VOU55" s="470" t="s">
        <v>976</v>
      </c>
      <c r="VOV55" s="470" t="s">
        <v>977</v>
      </c>
      <c r="VOW55" s="470" t="s">
        <v>978</v>
      </c>
      <c r="VOX55" s="470" t="s">
        <v>979</v>
      </c>
      <c r="VOY55" s="284">
        <v>15000000</v>
      </c>
      <c r="VOZ55" s="276" t="s">
        <v>2836</v>
      </c>
      <c r="VPA55" s="463" t="s">
        <v>974</v>
      </c>
      <c r="VPB55" s="463" t="s">
        <v>975</v>
      </c>
      <c r="VPC55" s="470" t="s">
        <v>976</v>
      </c>
      <c r="VPD55" s="470" t="s">
        <v>977</v>
      </c>
      <c r="VPE55" s="470" t="s">
        <v>978</v>
      </c>
      <c r="VPF55" s="470" t="s">
        <v>979</v>
      </c>
      <c r="VPG55" s="284">
        <v>15000000</v>
      </c>
      <c r="VPH55" s="276" t="s">
        <v>2836</v>
      </c>
      <c r="VPI55" s="463" t="s">
        <v>974</v>
      </c>
      <c r="VPJ55" s="463" t="s">
        <v>975</v>
      </c>
      <c r="VPK55" s="470" t="s">
        <v>976</v>
      </c>
      <c r="VPL55" s="470" t="s">
        <v>977</v>
      </c>
      <c r="VPM55" s="470" t="s">
        <v>978</v>
      </c>
      <c r="VPN55" s="470" t="s">
        <v>979</v>
      </c>
      <c r="VPO55" s="284">
        <v>15000000</v>
      </c>
      <c r="VPP55" s="276" t="s">
        <v>2836</v>
      </c>
      <c r="VPQ55" s="463" t="s">
        <v>974</v>
      </c>
      <c r="VPR55" s="463" t="s">
        <v>975</v>
      </c>
      <c r="VPS55" s="470" t="s">
        <v>976</v>
      </c>
      <c r="VPT55" s="470" t="s">
        <v>977</v>
      </c>
      <c r="VPU55" s="470" t="s">
        <v>978</v>
      </c>
      <c r="VPV55" s="470" t="s">
        <v>979</v>
      </c>
      <c r="VPW55" s="284">
        <v>15000000</v>
      </c>
      <c r="VPX55" s="276" t="s">
        <v>2836</v>
      </c>
      <c r="VPY55" s="463" t="s">
        <v>974</v>
      </c>
      <c r="VPZ55" s="463" t="s">
        <v>975</v>
      </c>
      <c r="VQA55" s="470" t="s">
        <v>976</v>
      </c>
      <c r="VQB55" s="470" t="s">
        <v>977</v>
      </c>
      <c r="VQC55" s="470" t="s">
        <v>978</v>
      </c>
      <c r="VQD55" s="470" t="s">
        <v>979</v>
      </c>
      <c r="VQE55" s="284">
        <v>15000000</v>
      </c>
      <c r="VQF55" s="276" t="s">
        <v>2836</v>
      </c>
      <c r="VQG55" s="463" t="s">
        <v>974</v>
      </c>
      <c r="VQH55" s="463" t="s">
        <v>975</v>
      </c>
      <c r="VQI55" s="470" t="s">
        <v>976</v>
      </c>
      <c r="VQJ55" s="470" t="s">
        <v>977</v>
      </c>
      <c r="VQK55" s="470" t="s">
        <v>978</v>
      </c>
      <c r="VQL55" s="470" t="s">
        <v>979</v>
      </c>
      <c r="VQM55" s="284">
        <v>15000000</v>
      </c>
      <c r="VQN55" s="276" t="s">
        <v>2836</v>
      </c>
      <c r="VQO55" s="463" t="s">
        <v>974</v>
      </c>
      <c r="VQP55" s="463" t="s">
        <v>975</v>
      </c>
      <c r="VQQ55" s="470" t="s">
        <v>976</v>
      </c>
      <c r="VQR55" s="470" t="s">
        <v>977</v>
      </c>
      <c r="VQS55" s="470" t="s">
        <v>978</v>
      </c>
      <c r="VQT55" s="470" t="s">
        <v>979</v>
      </c>
      <c r="VQU55" s="284">
        <v>15000000</v>
      </c>
      <c r="VQV55" s="276" t="s">
        <v>2836</v>
      </c>
      <c r="VQW55" s="463" t="s">
        <v>974</v>
      </c>
      <c r="VQX55" s="463" t="s">
        <v>975</v>
      </c>
      <c r="VQY55" s="470" t="s">
        <v>976</v>
      </c>
      <c r="VQZ55" s="470" t="s">
        <v>977</v>
      </c>
      <c r="VRA55" s="470" t="s">
        <v>978</v>
      </c>
      <c r="VRB55" s="470" t="s">
        <v>979</v>
      </c>
      <c r="VRC55" s="284">
        <v>15000000</v>
      </c>
      <c r="VRD55" s="276" t="s">
        <v>2836</v>
      </c>
      <c r="VRE55" s="463" t="s">
        <v>974</v>
      </c>
      <c r="VRF55" s="463" t="s">
        <v>975</v>
      </c>
      <c r="VRG55" s="470" t="s">
        <v>976</v>
      </c>
      <c r="VRH55" s="470" t="s">
        <v>977</v>
      </c>
      <c r="VRI55" s="470" t="s">
        <v>978</v>
      </c>
      <c r="VRJ55" s="470" t="s">
        <v>979</v>
      </c>
      <c r="VRK55" s="284">
        <v>15000000</v>
      </c>
      <c r="VRL55" s="276" t="s">
        <v>2836</v>
      </c>
      <c r="VRM55" s="463" t="s">
        <v>974</v>
      </c>
      <c r="VRN55" s="463" t="s">
        <v>975</v>
      </c>
      <c r="VRO55" s="470" t="s">
        <v>976</v>
      </c>
      <c r="VRP55" s="470" t="s">
        <v>977</v>
      </c>
      <c r="VRQ55" s="470" t="s">
        <v>978</v>
      </c>
      <c r="VRR55" s="470" t="s">
        <v>979</v>
      </c>
      <c r="VRS55" s="284">
        <v>15000000</v>
      </c>
      <c r="VRT55" s="276" t="s">
        <v>2836</v>
      </c>
      <c r="VRU55" s="463" t="s">
        <v>974</v>
      </c>
      <c r="VRV55" s="463" t="s">
        <v>975</v>
      </c>
      <c r="VRW55" s="470" t="s">
        <v>976</v>
      </c>
      <c r="VRX55" s="470" t="s">
        <v>977</v>
      </c>
      <c r="VRY55" s="470" t="s">
        <v>978</v>
      </c>
      <c r="VRZ55" s="470" t="s">
        <v>979</v>
      </c>
      <c r="VSA55" s="284">
        <v>15000000</v>
      </c>
      <c r="VSB55" s="276" t="s">
        <v>2836</v>
      </c>
      <c r="VSC55" s="463" t="s">
        <v>974</v>
      </c>
      <c r="VSD55" s="463" t="s">
        <v>975</v>
      </c>
      <c r="VSE55" s="470" t="s">
        <v>976</v>
      </c>
      <c r="VSF55" s="470" t="s">
        <v>977</v>
      </c>
      <c r="VSG55" s="470" t="s">
        <v>978</v>
      </c>
      <c r="VSH55" s="470" t="s">
        <v>979</v>
      </c>
      <c r="VSI55" s="284">
        <v>15000000</v>
      </c>
      <c r="VSJ55" s="276" t="s">
        <v>2836</v>
      </c>
      <c r="VSK55" s="463" t="s">
        <v>974</v>
      </c>
      <c r="VSL55" s="463" t="s">
        <v>975</v>
      </c>
      <c r="VSM55" s="470" t="s">
        <v>976</v>
      </c>
      <c r="VSN55" s="470" t="s">
        <v>977</v>
      </c>
      <c r="VSO55" s="470" t="s">
        <v>978</v>
      </c>
      <c r="VSP55" s="470" t="s">
        <v>979</v>
      </c>
      <c r="VSQ55" s="284">
        <v>15000000</v>
      </c>
      <c r="VSR55" s="276" t="s">
        <v>2836</v>
      </c>
      <c r="VSS55" s="463" t="s">
        <v>974</v>
      </c>
      <c r="VST55" s="463" t="s">
        <v>975</v>
      </c>
      <c r="VSU55" s="470" t="s">
        <v>976</v>
      </c>
      <c r="VSV55" s="470" t="s">
        <v>977</v>
      </c>
      <c r="VSW55" s="470" t="s">
        <v>978</v>
      </c>
      <c r="VSX55" s="470" t="s">
        <v>979</v>
      </c>
      <c r="VSY55" s="284">
        <v>15000000</v>
      </c>
      <c r="VSZ55" s="276" t="s">
        <v>2836</v>
      </c>
      <c r="VTA55" s="463" t="s">
        <v>974</v>
      </c>
      <c r="VTB55" s="463" t="s">
        <v>975</v>
      </c>
      <c r="VTC55" s="470" t="s">
        <v>976</v>
      </c>
      <c r="VTD55" s="470" t="s">
        <v>977</v>
      </c>
      <c r="VTE55" s="470" t="s">
        <v>978</v>
      </c>
      <c r="VTF55" s="470" t="s">
        <v>979</v>
      </c>
      <c r="VTG55" s="284">
        <v>15000000</v>
      </c>
      <c r="VTH55" s="276" t="s">
        <v>2836</v>
      </c>
      <c r="VTI55" s="463" t="s">
        <v>974</v>
      </c>
      <c r="VTJ55" s="463" t="s">
        <v>975</v>
      </c>
      <c r="VTK55" s="470" t="s">
        <v>976</v>
      </c>
      <c r="VTL55" s="470" t="s">
        <v>977</v>
      </c>
      <c r="VTM55" s="470" t="s">
        <v>978</v>
      </c>
      <c r="VTN55" s="470" t="s">
        <v>979</v>
      </c>
      <c r="VTO55" s="284">
        <v>15000000</v>
      </c>
      <c r="VTP55" s="276" t="s">
        <v>2836</v>
      </c>
      <c r="VTQ55" s="463" t="s">
        <v>974</v>
      </c>
      <c r="VTR55" s="463" t="s">
        <v>975</v>
      </c>
      <c r="VTS55" s="470" t="s">
        <v>976</v>
      </c>
      <c r="VTT55" s="470" t="s">
        <v>977</v>
      </c>
      <c r="VTU55" s="470" t="s">
        <v>978</v>
      </c>
      <c r="VTV55" s="470" t="s">
        <v>979</v>
      </c>
      <c r="VTW55" s="284">
        <v>15000000</v>
      </c>
      <c r="VTX55" s="276" t="s">
        <v>2836</v>
      </c>
      <c r="VTY55" s="463" t="s">
        <v>974</v>
      </c>
      <c r="VTZ55" s="463" t="s">
        <v>975</v>
      </c>
      <c r="VUA55" s="470" t="s">
        <v>976</v>
      </c>
      <c r="VUB55" s="470" t="s">
        <v>977</v>
      </c>
      <c r="VUC55" s="470" t="s">
        <v>978</v>
      </c>
      <c r="VUD55" s="470" t="s">
        <v>979</v>
      </c>
      <c r="VUE55" s="284">
        <v>15000000</v>
      </c>
      <c r="VUF55" s="276" t="s">
        <v>2836</v>
      </c>
      <c r="VUG55" s="463" t="s">
        <v>974</v>
      </c>
      <c r="VUH55" s="463" t="s">
        <v>975</v>
      </c>
      <c r="VUI55" s="470" t="s">
        <v>976</v>
      </c>
      <c r="VUJ55" s="470" t="s">
        <v>977</v>
      </c>
      <c r="VUK55" s="470" t="s">
        <v>978</v>
      </c>
      <c r="VUL55" s="470" t="s">
        <v>979</v>
      </c>
      <c r="VUM55" s="284">
        <v>15000000</v>
      </c>
      <c r="VUN55" s="276" t="s">
        <v>2836</v>
      </c>
      <c r="VUO55" s="463" t="s">
        <v>974</v>
      </c>
      <c r="VUP55" s="463" t="s">
        <v>975</v>
      </c>
      <c r="VUQ55" s="470" t="s">
        <v>976</v>
      </c>
      <c r="VUR55" s="470" t="s">
        <v>977</v>
      </c>
      <c r="VUS55" s="470" t="s">
        <v>978</v>
      </c>
      <c r="VUT55" s="470" t="s">
        <v>979</v>
      </c>
      <c r="VUU55" s="284">
        <v>15000000</v>
      </c>
      <c r="VUV55" s="276" t="s">
        <v>2836</v>
      </c>
      <c r="VUW55" s="463" t="s">
        <v>974</v>
      </c>
      <c r="VUX55" s="463" t="s">
        <v>975</v>
      </c>
      <c r="VUY55" s="470" t="s">
        <v>976</v>
      </c>
      <c r="VUZ55" s="470" t="s">
        <v>977</v>
      </c>
      <c r="VVA55" s="470" t="s">
        <v>978</v>
      </c>
      <c r="VVB55" s="470" t="s">
        <v>979</v>
      </c>
      <c r="VVC55" s="284">
        <v>15000000</v>
      </c>
      <c r="VVD55" s="276" t="s">
        <v>2836</v>
      </c>
      <c r="VVE55" s="463" t="s">
        <v>974</v>
      </c>
      <c r="VVF55" s="463" t="s">
        <v>975</v>
      </c>
      <c r="VVG55" s="470" t="s">
        <v>976</v>
      </c>
      <c r="VVH55" s="470" t="s">
        <v>977</v>
      </c>
      <c r="VVI55" s="470" t="s">
        <v>978</v>
      </c>
      <c r="VVJ55" s="470" t="s">
        <v>979</v>
      </c>
      <c r="VVK55" s="284">
        <v>15000000</v>
      </c>
      <c r="VVL55" s="276" t="s">
        <v>2836</v>
      </c>
      <c r="VVM55" s="463" t="s">
        <v>974</v>
      </c>
      <c r="VVN55" s="463" t="s">
        <v>975</v>
      </c>
      <c r="VVO55" s="470" t="s">
        <v>976</v>
      </c>
      <c r="VVP55" s="470" t="s">
        <v>977</v>
      </c>
      <c r="VVQ55" s="470" t="s">
        <v>978</v>
      </c>
      <c r="VVR55" s="470" t="s">
        <v>979</v>
      </c>
      <c r="VVS55" s="284">
        <v>15000000</v>
      </c>
      <c r="VVT55" s="276" t="s">
        <v>2836</v>
      </c>
      <c r="VVU55" s="463" t="s">
        <v>974</v>
      </c>
      <c r="VVV55" s="463" t="s">
        <v>975</v>
      </c>
      <c r="VVW55" s="470" t="s">
        <v>976</v>
      </c>
      <c r="VVX55" s="470" t="s">
        <v>977</v>
      </c>
      <c r="VVY55" s="470" t="s">
        <v>978</v>
      </c>
      <c r="VVZ55" s="470" t="s">
        <v>979</v>
      </c>
      <c r="VWA55" s="284">
        <v>15000000</v>
      </c>
      <c r="VWB55" s="276" t="s">
        <v>2836</v>
      </c>
      <c r="VWC55" s="463" t="s">
        <v>974</v>
      </c>
      <c r="VWD55" s="463" t="s">
        <v>975</v>
      </c>
      <c r="VWE55" s="470" t="s">
        <v>976</v>
      </c>
      <c r="VWF55" s="470" t="s">
        <v>977</v>
      </c>
      <c r="VWG55" s="470" t="s">
        <v>978</v>
      </c>
      <c r="VWH55" s="470" t="s">
        <v>979</v>
      </c>
      <c r="VWI55" s="284">
        <v>15000000</v>
      </c>
      <c r="VWJ55" s="276" t="s">
        <v>2836</v>
      </c>
      <c r="VWK55" s="463" t="s">
        <v>974</v>
      </c>
      <c r="VWL55" s="463" t="s">
        <v>975</v>
      </c>
      <c r="VWM55" s="470" t="s">
        <v>976</v>
      </c>
      <c r="VWN55" s="470" t="s">
        <v>977</v>
      </c>
      <c r="VWO55" s="470" t="s">
        <v>978</v>
      </c>
      <c r="VWP55" s="470" t="s">
        <v>979</v>
      </c>
      <c r="VWQ55" s="284">
        <v>15000000</v>
      </c>
      <c r="VWR55" s="276" t="s">
        <v>2836</v>
      </c>
      <c r="VWS55" s="463" t="s">
        <v>974</v>
      </c>
      <c r="VWT55" s="463" t="s">
        <v>975</v>
      </c>
      <c r="VWU55" s="470" t="s">
        <v>976</v>
      </c>
      <c r="VWV55" s="470" t="s">
        <v>977</v>
      </c>
      <c r="VWW55" s="470" t="s">
        <v>978</v>
      </c>
      <c r="VWX55" s="470" t="s">
        <v>979</v>
      </c>
      <c r="VWY55" s="284">
        <v>15000000</v>
      </c>
      <c r="VWZ55" s="276" t="s">
        <v>2836</v>
      </c>
      <c r="VXA55" s="463" t="s">
        <v>974</v>
      </c>
      <c r="VXB55" s="463" t="s">
        <v>975</v>
      </c>
      <c r="VXC55" s="470" t="s">
        <v>976</v>
      </c>
      <c r="VXD55" s="470" t="s">
        <v>977</v>
      </c>
      <c r="VXE55" s="470" t="s">
        <v>978</v>
      </c>
      <c r="VXF55" s="470" t="s">
        <v>979</v>
      </c>
      <c r="VXG55" s="284">
        <v>15000000</v>
      </c>
      <c r="VXH55" s="276" t="s">
        <v>2836</v>
      </c>
      <c r="VXI55" s="463" t="s">
        <v>974</v>
      </c>
      <c r="VXJ55" s="463" t="s">
        <v>975</v>
      </c>
      <c r="VXK55" s="470" t="s">
        <v>976</v>
      </c>
      <c r="VXL55" s="470" t="s">
        <v>977</v>
      </c>
      <c r="VXM55" s="470" t="s">
        <v>978</v>
      </c>
      <c r="VXN55" s="470" t="s">
        <v>979</v>
      </c>
      <c r="VXO55" s="284">
        <v>15000000</v>
      </c>
      <c r="VXP55" s="276" t="s">
        <v>2836</v>
      </c>
      <c r="VXQ55" s="463" t="s">
        <v>974</v>
      </c>
      <c r="VXR55" s="463" t="s">
        <v>975</v>
      </c>
      <c r="VXS55" s="470" t="s">
        <v>976</v>
      </c>
      <c r="VXT55" s="470" t="s">
        <v>977</v>
      </c>
      <c r="VXU55" s="470" t="s">
        <v>978</v>
      </c>
      <c r="VXV55" s="470" t="s">
        <v>979</v>
      </c>
      <c r="VXW55" s="284">
        <v>15000000</v>
      </c>
      <c r="VXX55" s="276" t="s">
        <v>2836</v>
      </c>
      <c r="VXY55" s="463" t="s">
        <v>974</v>
      </c>
      <c r="VXZ55" s="463" t="s">
        <v>975</v>
      </c>
      <c r="VYA55" s="470" t="s">
        <v>976</v>
      </c>
      <c r="VYB55" s="470" t="s">
        <v>977</v>
      </c>
      <c r="VYC55" s="470" t="s">
        <v>978</v>
      </c>
      <c r="VYD55" s="470" t="s">
        <v>979</v>
      </c>
      <c r="VYE55" s="284">
        <v>15000000</v>
      </c>
      <c r="VYF55" s="276" t="s">
        <v>2836</v>
      </c>
      <c r="VYG55" s="463" t="s">
        <v>974</v>
      </c>
      <c r="VYH55" s="463" t="s">
        <v>975</v>
      </c>
      <c r="VYI55" s="470" t="s">
        <v>976</v>
      </c>
      <c r="VYJ55" s="470" t="s">
        <v>977</v>
      </c>
      <c r="VYK55" s="470" t="s">
        <v>978</v>
      </c>
      <c r="VYL55" s="470" t="s">
        <v>979</v>
      </c>
      <c r="VYM55" s="284">
        <v>15000000</v>
      </c>
      <c r="VYN55" s="276" t="s">
        <v>2836</v>
      </c>
      <c r="VYO55" s="463" t="s">
        <v>974</v>
      </c>
      <c r="VYP55" s="463" t="s">
        <v>975</v>
      </c>
      <c r="VYQ55" s="470" t="s">
        <v>976</v>
      </c>
      <c r="VYR55" s="470" t="s">
        <v>977</v>
      </c>
      <c r="VYS55" s="470" t="s">
        <v>978</v>
      </c>
      <c r="VYT55" s="470" t="s">
        <v>979</v>
      </c>
      <c r="VYU55" s="284">
        <v>15000000</v>
      </c>
      <c r="VYV55" s="276" t="s">
        <v>2836</v>
      </c>
      <c r="VYW55" s="463" t="s">
        <v>974</v>
      </c>
      <c r="VYX55" s="463" t="s">
        <v>975</v>
      </c>
      <c r="VYY55" s="470" t="s">
        <v>976</v>
      </c>
      <c r="VYZ55" s="470" t="s">
        <v>977</v>
      </c>
      <c r="VZA55" s="470" t="s">
        <v>978</v>
      </c>
      <c r="VZB55" s="470" t="s">
        <v>979</v>
      </c>
      <c r="VZC55" s="284">
        <v>15000000</v>
      </c>
      <c r="VZD55" s="276" t="s">
        <v>2836</v>
      </c>
      <c r="VZE55" s="463" t="s">
        <v>974</v>
      </c>
      <c r="VZF55" s="463" t="s">
        <v>975</v>
      </c>
      <c r="VZG55" s="470" t="s">
        <v>976</v>
      </c>
      <c r="VZH55" s="470" t="s">
        <v>977</v>
      </c>
      <c r="VZI55" s="470" t="s">
        <v>978</v>
      </c>
      <c r="VZJ55" s="470" t="s">
        <v>979</v>
      </c>
      <c r="VZK55" s="284">
        <v>15000000</v>
      </c>
      <c r="VZL55" s="276" t="s">
        <v>2836</v>
      </c>
      <c r="VZM55" s="463" t="s">
        <v>974</v>
      </c>
      <c r="VZN55" s="463" t="s">
        <v>975</v>
      </c>
      <c r="VZO55" s="470" t="s">
        <v>976</v>
      </c>
      <c r="VZP55" s="470" t="s">
        <v>977</v>
      </c>
      <c r="VZQ55" s="470" t="s">
        <v>978</v>
      </c>
      <c r="VZR55" s="470" t="s">
        <v>979</v>
      </c>
      <c r="VZS55" s="284">
        <v>15000000</v>
      </c>
      <c r="VZT55" s="276" t="s">
        <v>2836</v>
      </c>
      <c r="VZU55" s="463" t="s">
        <v>974</v>
      </c>
      <c r="VZV55" s="463" t="s">
        <v>975</v>
      </c>
      <c r="VZW55" s="470" t="s">
        <v>976</v>
      </c>
      <c r="VZX55" s="470" t="s">
        <v>977</v>
      </c>
      <c r="VZY55" s="470" t="s">
        <v>978</v>
      </c>
      <c r="VZZ55" s="470" t="s">
        <v>979</v>
      </c>
      <c r="WAA55" s="284">
        <v>15000000</v>
      </c>
      <c r="WAB55" s="276" t="s">
        <v>2836</v>
      </c>
      <c r="WAC55" s="463" t="s">
        <v>974</v>
      </c>
      <c r="WAD55" s="463" t="s">
        <v>975</v>
      </c>
      <c r="WAE55" s="470" t="s">
        <v>976</v>
      </c>
      <c r="WAF55" s="470" t="s">
        <v>977</v>
      </c>
      <c r="WAG55" s="470" t="s">
        <v>978</v>
      </c>
      <c r="WAH55" s="470" t="s">
        <v>979</v>
      </c>
      <c r="WAI55" s="284">
        <v>15000000</v>
      </c>
      <c r="WAJ55" s="276" t="s">
        <v>2836</v>
      </c>
      <c r="WAK55" s="463" t="s">
        <v>974</v>
      </c>
      <c r="WAL55" s="463" t="s">
        <v>975</v>
      </c>
      <c r="WAM55" s="470" t="s">
        <v>976</v>
      </c>
      <c r="WAN55" s="470" t="s">
        <v>977</v>
      </c>
      <c r="WAO55" s="470" t="s">
        <v>978</v>
      </c>
      <c r="WAP55" s="470" t="s">
        <v>979</v>
      </c>
      <c r="WAQ55" s="284">
        <v>15000000</v>
      </c>
      <c r="WAR55" s="276" t="s">
        <v>2836</v>
      </c>
      <c r="WAS55" s="463" t="s">
        <v>974</v>
      </c>
      <c r="WAT55" s="463" t="s">
        <v>975</v>
      </c>
      <c r="WAU55" s="470" t="s">
        <v>976</v>
      </c>
      <c r="WAV55" s="470" t="s">
        <v>977</v>
      </c>
      <c r="WAW55" s="470" t="s">
        <v>978</v>
      </c>
      <c r="WAX55" s="470" t="s">
        <v>979</v>
      </c>
      <c r="WAY55" s="284">
        <v>15000000</v>
      </c>
      <c r="WAZ55" s="276" t="s">
        <v>2836</v>
      </c>
      <c r="WBA55" s="463" t="s">
        <v>974</v>
      </c>
      <c r="WBB55" s="463" t="s">
        <v>975</v>
      </c>
      <c r="WBC55" s="470" t="s">
        <v>976</v>
      </c>
      <c r="WBD55" s="470" t="s">
        <v>977</v>
      </c>
      <c r="WBE55" s="470" t="s">
        <v>978</v>
      </c>
      <c r="WBF55" s="470" t="s">
        <v>979</v>
      </c>
      <c r="WBG55" s="284">
        <v>15000000</v>
      </c>
      <c r="WBH55" s="276" t="s">
        <v>2836</v>
      </c>
      <c r="WBI55" s="463" t="s">
        <v>974</v>
      </c>
      <c r="WBJ55" s="463" t="s">
        <v>975</v>
      </c>
      <c r="WBK55" s="470" t="s">
        <v>976</v>
      </c>
      <c r="WBL55" s="470" t="s">
        <v>977</v>
      </c>
      <c r="WBM55" s="470" t="s">
        <v>978</v>
      </c>
      <c r="WBN55" s="470" t="s">
        <v>979</v>
      </c>
      <c r="WBO55" s="284">
        <v>15000000</v>
      </c>
      <c r="WBP55" s="276" t="s">
        <v>2836</v>
      </c>
      <c r="WBQ55" s="463" t="s">
        <v>974</v>
      </c>
      <c r="WBR55" s="463" t="s">
        <v>975</v>
      </c>
      <c r="WBS55" s="470" t="s">
        <v>976</v>
      </c>
      <c r="WBT55" s="470" t="s">
        <v>977</v>
      </c>
      <c r="WBU55" s="470" t="s">
        <v>978</v>
      </c>
      <c r="WBV55" s="470" t="s">
        <v>979</v>
      </c>
      <c r="WBW55" s="284">
        <v>15000000</v>
      </c>
      <c r="WBX55" s="276" t="s">
        <v>2836</v>
      </c>
      <c r="WBY55" s="463" t="s">
        <v>974</v>
      </c>
      <c r="WBZ55" s="463" t="s">
        <v>975</v>
      </c>
      <c r="WCA55" s="470" t="s">
        <v>976</v>
      </c>
      <c r="WCB55" s="470" t="s">
        <v>977</v>
      </c>
      <c r="WCC55" s="470" t="s">
        <v>978</v>
      </c>
      <c r="WCD55" s="470" t="s">
        <v>979</v>
      </c>
      <c r="WCE55" s="284">
        <v>15000000</v>
      </c>
      <c r="WCF55" s="276" t="s">
        <v>2836</v>
      </c>
      <c r="WCG55" s="463" t="s">
        <v>974</v>
      </c>
      <c r="WCH55" s="463" t="s">
        <v>975</v>
      </c>
      <c r="WCI55" s="470" t="s">
        <v>976</v>
      </c>
      <c r="WCJ55" s="470" t="s">
        <v>977</v>
      </c>
      <c r="WCK55" s="470" t="s">
        <v>978</v>
      </c>
      <c r="WCL55" s="470" t="s">
        <v>979</v>
      </c>
      <c r="WCM55" s="284">
        <v>15000000</v>
      </c>
      <c r="WCN55" s="276" t="s">
        <v>2836</v>
      </c>
      <c r="WCO55" s="463" t="s">
        <v>974</v>
      </c>
      <c r="WCP55" s="463" t="s">
        <v>975</v>
      </c>
      <c r="WCQ55" s="470" t="s">
        <v>976</v>
      </c>
      <c r="WCR55" s="470" t="s">
        <v>977</v>
      </c>
      <c r="WCS55" s="470" t="s">
        <v>978</v>
      </c>
      <c r="WCT55" s="470" t="s">
        <v>979</v>
      </c>
      <c r="WCU55" s="284">
        <v>15000000</v>
      </c>
      <c r="WCV55" s="276" t="s">
        <v>2836</v>
      </c>
      <c r="WCW55" s="463" t="s">
        <v>974</v>
      </c>
      <c r="WCX55" s="463" t="s">
        <v>975</v>
      </c>
      <c r="WCY55" s="470" t="s">
        <v>976</v>
      </c>
      <c r="WCZ55" s="470" t="s">
        <v>977</v>
      </c>
      <c r="WDA55" s="470" t="s">
        <v>978</v>
      </c>
      <c r="WDB55" s="470" t="s">
        <v>979</v>
      </c>
      <c r="WDC55" s="284">
        <v>15000000</v>
      </c>
      <c r="WDD55" s="276" t="s">
        <v>2836</v>
      </c>
      <c r="WDE55" s="463" t="s">
        <v>974</v>
      </c>
      <c r="WDF55" s="463" t="s">
        <v>975</v>
      </c>
      <c r="WDG55" s="470" t="s">
        <v>976</v>
      </c>
      <c r="WDH55" s="470" t="s">
        <v>977</v>
      </c>
      <c r="WDI55" s="470" t="s">
        <v>978</v>
      </c>
      <c r="WDJ55" s="470" t="s">
        <v>979</v>
      </c>
      <c r="WDK55" s="284">
        <v>15000000</v>
      </c>
      <c r="WDL55" s="276" t="s">
        <v>2836</v>
      </c>
      <c r="WDM55" s="463" t="s">
        <v>974</v>
      </c>
      <c r="WDN55" s="463" t="s">
        <v>975</v>
      </c>
      <c r="WDO55" s="470" t="s">
        <v>976</v>
      </c>
      <c r="WDP55" s="470" t="s">
        <v>977</v>
      </c>
      <c r="WDQ55" s="470" t="s">
        <v>978</v>
      </c>
      <c r="WDR55" s="470" t="s">
        <v>979</v>
      </c>
      <c r="WDS55" s="284">
        <v>15000000</v>
      </c>
      <c r="WDT55" s="276" t="s">
        <v>2836</v>
      </c>
      <c r="WDU55" s="463" t="s">
        <v>974</v>
      </c>
      <c r="WDV55" s="463" t="s">
        <v>975</v>
      </c>
      <c r="WDW55" s="470" t="s">
        <v>976</v>
      </c>
      <c r="WDX55" s="470" t="s">
        <v>977</v>
      </c>
      <c r="WDY55" s="470" t="s">
        <v>978</v>
      </c>
      <c r="WDZ55" s="470" t="s">
        <v>979</v>
      </c>
      <c r="WEA55" s="284">
        <v>15000000</v>
      </c>
      <c r="WEB55" s="276" t="s">
        <v>2836</v>
      </c>
      <c r="WEC55" s="463" t="s">
        <v>974</v>
      </c>
      <c r="WED55" s="463" t="s">
        <v>975</v>
      </c>
      <c r="WEE55" s="470" t="s">
        <v>976</v>
      </c>
      <c r="WEF55" s="470" t="s">
        <v>977</v>
      </c>
      <c r="WEG55" s="470" t="s">
        <v>978</v>
      </c>
      <c r="WEH55" s="470" t="s">
        <v>979</v>
      </c>
      <c r="WEI55" s="284">
        <v>15000000</v>
      </c>
      <c r="WEJ55" s="276" t="s">
        <v>2836</v>
      </c>
      <c r="WEK55" s="463" t="s">
        <v>974</v>
      </c>
      <c r="WEL55" s="463" t="s">
        <v>975</v>
      </c>
      <c r="WEM55" s="470" t="s">
        <v>976</v>
      </c>
      <c r="WEN55" s="470" t="s">
        <v>977</v>
      </c>
      <c r="WEO55" s="470" t="s">
        <v>978</v>
      </c>
      <c r="WEP55" s="470" t="s">
        <v>979</v>
      </c>
      <c r="WEQ55" s="284">
        <v>15000000</v>
      </c>
      <c r="WER55" s="276" t="s">
        <v>2836</v>
      </c>
      <c r="WES55" s="463" t="s">
        <v>974</v>
      </c>
      <c r="WET55" s="463" t="s">
        <v>975</v>
      </c>
      <c r="WEU55" s="470" t="s">
        <v>976</v>
      </c>
      <c r="WEV55" s="470" t="s">
        <v>977</v>
      </c>
      <c r="WEW55" s="470" t="s">
        <v>978</v>
      </c>
      <c r="WEX55" s="470" t="s">
        <v>979</v>
      </c>
      <c r="WEY55" s="284">
        <v>15000000</v>
      </c>
      <c r="WEZ55" s="276" t="s">
        <v>2836</v>
      </c>
      <c r="WFA55" s="463" t="s">
        <v>974</v>
      </c>
      <c r="WFB55" s="463" t="s">
        <v>975</v>
      </c>
      <c r="WFC55" s="470" t="s">
        <v>976</v>
      </c>
      <c r="WFD55" s="470" t="s">
        <v>977</v>
      </c>
      <c r="WFE55" s="470" t="s">
        <v>978</v>
      </c>
      <c r="WFF55" s="470" t="s">
        <v>979</v>
      </c>
      <c r="WFG55" s="284">
        <v>15000000</v>
      </c>
      <c r="WFH55" s="276" t="s">
        <v>2836</v>
      </c>
      <c r="WFI55" s="463" t="s">
        <v>974</v>
      </c>
      <c r="WFJ55" s="463" t="s">
        <v>975</v>
      </c>
      <c r="WFK55" s="470" t="s">
        <v>976</v>
      </c>
      <c r="WFL55" s="470" t="s">
        <v>977</v>
      </c>
      <c r="WFM55" s="470" t="s">
        <v>978</v>
      </c>
      <c r="WFN55" s="470" t="s">
        <v>979</v>
      </c>
      <c r="WFO55" s="284">
        <v>15000000</v>
      </c>
      <c r="WFP55" s="276" t="s">
        <v>2836</v>
      </c>
      <c r="WFQ55" s="463" t="s">
        <v>974</v>
      </c>
      <c r="WFR55" s="463" t="s">
        <v>975</v>
      </c>
      <c r="WFS55" s="470" t="s">
        <v>976</v>
      </c>
      <c r="WFT55" s="470" t="s">
        <v>977</v>
      </c>
      <c r="WFU55" s="470" t="s">
        <v>978</v>
      </c>
      <c r="WFV55" s="470" t="s">
        <v>979</v>
      </c>
      <c r="WFW55" s="284">
        <v>15000000</v>
      </c>
      <c r="WFX55" s="276" t="s">
        <v>2836</v>
      </c>
      <c r="WFY55" s="463" t="s">
        <v>974</v>
      </c>
      <c r="WFZ55" s="463" t="s">
        <v>975</v>
      </c>
      <c r="WGA55" s="470" t="s">
        <v>976</v>
      </c>
      <c r="WGB55" s="470" t="s">
        <v>977</v>
      </c>
      <c r="WGC55" s="470" t="s">
        <v>978</v>
      </c>
      <c r="WGD55" s="470" t="s">
        <v>979</v>
      </c>
      <c r="WGE55" s="284">
        <v>15000000</v>
      </c>
      <c r="WGF55" s="276" t="s">
        <v>2836</v>
      </c>
      <c r="WGG55" s="463" t="s">
        <v>974</v>
      </c>
      <c r="WGH55" s="463" t="s">
        <v>975</v>
      </c>
      <c r="WGI55" s="470" t="s">
        <v>976</v>
      </c>
      <c r="WGJ55" s="470" t="s">
        <v>977</v>
      </c>
      <c r="WGK55" s="470" t="s">
        <v>978</v>
      </c>
      <c r="WGL55" s="470" t="s">
        <v>979</v>
      </c>
      <c r="WGM55" s="284">
        <v>15000000</v>
      </c>
      <c r="WGN55" s="276" t="s">
        <v>2836</v>
      </c>
      <c r="WGO55" s="463" t="s">
        <v>974</v>
      </c>
      <c r="WGP55" s="463" t="s">
        <v>975</v>
      </c>
      <c r="WGQ55" s="470" t="s">
        <v>976</v>
      </c>
      <c r="WGR55" s="470" t="s">
        <v>977</v>
      </c>
      <c r="WGS55" s="470" t="s">
        <v>978</v>
      </c>
      <c r="WGT55" s="470" t="s">
        <v>979</v>
      </c>
      <c r="WGU55" s="284">
        <v>15000000</v>
      </c>
      <c r="WGV55" s="276" t="s">
        <v>2836</v>
      </c>
      <c r="WGW55" s="463" t="s">
        <v>974</v>
      </c>
      <c r="WGX55" s="463" t="s">
        <v>975</v>
      </c>
      <c r="WGY55" s="470" t="s">
        <v>976</v>
      </c>
      <c r="WGZ55" s="470" t="s">
        <v>977</v>
      </c>
      <c r="WHA55" s="470" t="s">
        <v>978</v>
      </c>
      <c r="WHB55" s="470" t="s">
        <v>979</v>
      </c>
      <c r="WHC55" s="284">
        <v>15000000</v>
      </c>
      <c r="WHD55" s="276" t="s">
        <v>2836</v>
      </c>
      <c r="WHE55" s="463" t="s">
        <v>974</v>
      </c>
      <c r="WHF55" s="463" t="s">
        <v>975</v>
      </c>
      <c r="WHG55" s="470" t="s">
        <v>976</v>
      </c>
      <c r="WHH55" s="470" t="s">
        <v>977</v>
      </c>
      <c r="WHI55" s="470" t="s">
        <v>978</v>
      </c>
      <c r="WHJ55" s="470" t="s">
        <v>979</v>
      </c>
      <c r="WHK55" s="284">
        <v>15000000</v>
      </c>
      <c r="WHL55" s="276" t="s">
        <v>2836</v>
      </c>
      <c r="WHM55" s="463" t="s">
        <v>974</v>
      </c>
      <c r="WHN55" s="463" t="s">
        <v>975</v>
      </c>
      <c r="WHO55" s="470" t="s">
        <v>976</v>
      </c>
      <c r="WHP55" s="470" t="s">
        <v>977</v>
      </c>
      <c r="WHQ55" s="470" t="s">
        <v>978</v>
      </c>
      <c r="WHR55" s="470" t="s">
        <v>979</v>
      </c>
      <c r="WHS55" s="284">
        <v>15000000</v>
      </c>
      <c r="WHT55" s="276" t="s">
        <v>2836</v>
      </c>
      <c r="WHU55" s="463" t="s">
        <v>974</v>
      </c>
      <c r="WHV55" s="463" t="s">
        <v>975</v>
      </c>
      <c r="WHW55" s="470" t="s">
        <v>976</v>
      </c>
      <c r="WHX55" s="470" t="s">
        <v>977</v>
      </c>
      <c r="WHY55" s="470" t="s">
        <v>978</v>
      </c>
      <c r="WHZ55" s="470" t="s">
        <v>979</v>
      </c>
      <c r="WIA55" s="284">
        <v>15000000</v>
      </c>
      <c r="WIB55" s="276" t="s">
        <v>2836</v>
      </c>
      <c r="WIC55" s="463" t="s">
        <v>974</v>
      </c>
      <c r="WID55" s="463" t="s">
        <v>975</v>
      </c>
      <c r="WIE55" s="470" t="s">
        <v>976</v>
      </c>
      <c r="WIF55" s="470" t="s">
        <v>977</v>
      </c>
      <c r="WIG55" s="470" t="s">
        <v>978</v>
      </c>
      <c r="WIH55" s="470" t="s">
        <v>979</v>
      </c>
      <c r="WII55" s="284">
        <v>15000000</v>
      </c>
      <c r="WIJ55" s="276" t="s">
        <v>2836</v>
      </c>
      <c r="WIK55" s="463" t="s">
        <v>974</v>
      </c>
      <c r="WIL55" s="463" t="s">
        <v>975</v>
      </c>
      <c r="WIM55" s="470" t="s">
        <v>976</v>
      </c>
      <c r="WIN55" s="470" t="s">
        <v>977</v>
      </c>
      <c r="WIO55" s="470" t="s">
        <v>978</v>
      </c>
      <c r="WIP55" s="470" t="s">
        <v>979</v>
      </c>
      <c r="WIQ55" s="284">
        <v>15000000</v>
      </c>
      <c r="WIR55" s="276" t="s">
        <v>2836</v>
      </c>
      <c r="WIS55" s="463" t="s">
        <v>974</v>
      </c>
      <c r="WIT55" s="463" t="s">
        <v>975</v>
      </c>
      <c r="WIU55" s="470" t="s">
        <v>976</v>
      </c>
      <c r="WIV55" s="470" t="s">
        <v>977</v>
      </c>
      <c r="WIW55" s="470" t="s">
        <v>978</v>
      </c>
      <c r="WIX55" s="470" t="s">
        <v>979</v>
      </c>
      <c r="WIY55" s="284">
        <v>15000000</v>
      </c>
      <c r="WIZ55" s="276" t="s">
        <v>2836</v>
      </c>
      <c r="WJA55" s="463" t="s">
        <v>974</v>
      </c>
      <c r="WJB55" s="463" t="s">
        <v>975</v>
      </c>
      <c r="WJC55" s="470" t="s">
        <v>976</v>
      </c>
      <c r="WJD55" s="470" t="s">
        <v>977</v>
      </c>
      <c r="WJE55" s="470" t="s">
        <v>978</v>
      </c>
      <c r="WJF55" s="470" t="s">
        <v>979</v>
      </c>
      <c r="WJG55" s="284">
        <v>15000000</v>
      </c>
      <c r="WJH55" s="276" t="s">
        <v>2836</v>
      </c>
      <c r="WJI55" s="463" t="s">
        <v>974</v>
      </c>
      <c r="WJJ55" s="463" t="s">
        <v>975</v>
      </c>
      <c r="WJK55" s="470" t="s">
        <v>976</v>
      </c>
      <c r="WJL55" s="470" t="s">
        <v>977</v>
      </c>
      <c r="WJM55" s="470" t="s">
        <v>978</v>
      </c>
      <c r="WJN55" s="470" t="s">
        <v>979</v>
      </c>
      <c r="WJO55" s="284">
        <v>15000000</v>
      </c>
      <c r="WJP55" s="276" t="s">
        <v>2836</v>
      </c>
      <c r="WJQ55" s="463" t="s">
        <v>974</v>
      </c>
      <c r="WJR55" s="463" t="s">
        <v>975</v>
      </c>
      <c r="WJS55" s="470" t="s">
        <v>976</v>
      </c>
      <c r="WJT55" s="470" t="s">
        <v>977</v>
      </c>
      <c r="WJU55" s="470" t="s">
        <v>978</v>
      </c>
      <c r="WJV55" s="470" t="s">
        <v>979</v>
      </c>
      <c r="WJW55" s="284">
        <v>15000000</v>
      </c>
      <c r="WJX55" s="276" t="s">
        <v>2836</v>
      </c>
      <c r="WJY55" s="463" t="s">
        <v>974</v>
      </c>
      <c r="WJZ55" s="463" t="s">
        <v>975</v>
      </c>
      <c r="WKA55" s="470" t="s">
        <v>976</v>
      </c>
      <c r="WKB55" s="470" t="s">
        <v>977</v>
      </c>
      <c r="WKC55" s="470" t="s">
        <v>978</v>
      </c>
      <c r="WKD55" s="470" t="s">
        <v>979</v>
      </c>
      <c r="WKE55" s="284">
        <v>15000000</v>
      </c>
      <c r="WKF55" s="276" t="s">
        <v>2836</v>
      </c>
      <c r="WKG55" s="463" t="s">
        <v>974</v>
      </c>
      <c r="WKH55" s="463" t="s">
        <v>975</v>
      </c>
      <c r="WKI55" s="470" t="s">
        <v>976</v>
      </c>
      <c r="WKJ55" s="470" t="s">
        <v>977</v>
      </c>
      <c r="WKK55" s="470" t="s">
        <v>978</v>
      </c>
      <c r="WKL55" s="470" t="s">
        <v>979</v>
      </c>
      <c r="WKM55" s="284">
        <v>15000000</v>
      </c>
      <c r="WKN55" s="276" t="s">
        <v>2836</v>
      </c>
      <c r="WKO55" s="463" t="s">
        <v>974</v>
      </c>
      <c r="WKP55" s="463" t="s">
        <v>975</v>
      </c>
      <c r="WKQ55" s="470" t="s">
        <v>976</v>
      </c>
      <c r="WKR55" s="470" t="s">
        <v>977</v>
      </c>
      <c r="WKS55" s="470" t="s">
        <v>978</v>
      </c>
      <c r="WKT55" s="470" t="s">
        <v>979</v>
      </c>
      <c r="WKU55" s="284">
        <v>15000000</v>
      </c>
      <c r="WKV55" s="276" t="s">
        <v>2836</v>
      </c>
      <c r="WKW55" s="463" t="s">
        <v>974</v>
      </c>
      <c r="WKX55" s="463" t="s">
        <v>975</v>
      </c>
      <c r="WKY55" s="470" t="s">
        <v>976</v>
      </c>
      <c r="WKZ55" s="470" t="s">
        <v>977</v>
      </c>
      <c r="WLA55" s="470" t="s">
        <v>978</v>
      </c>
      <c r="WLB55" s="470" t="s">
        <v>979</v>
      </c>
      <c r="WLC55" s="284">
        <v>15000000</v>
      </c>
      <c r="WLD55" s="276" t="s">
        <v>2836</v>
      </c>
      <c r="WLE55" s="463" t="s">
        <v>974</v>
      </c>
      <c r="WLF55" s="463" t="s">
        <v>975</v>
      </c>
      <c r="WLG55" s="470" t="s">
        <v>976</v>
      </c>
      <c r="WLH55" s="470" t="s">
        <v>977</v>
      </c>
      <c r="WLI55" s="470" t="s">
        <v>978</v>
      </c>
      <c r="WLJ55" s="470" t="s">
        <v>979</v>
      </c>
      <c r="WLK55" s="284">
        <v>15000000</v>
      </c>
      <c r="WLL55" s="276" t="s">
        <v>2836</v>
      </c>
      <c r="WLM55" s="463" t="s">
        <v>974</v>
      </c>
      <c r="WLN55" s="463" t="s">
        <v>975</v>
      </c>
      <c r="WLO55" s="470" t="s">
        <v>976</v>
      </c>
      <c r="WLP55" s="470" t="s">
        <v>977</v>
      </c>
      <c r="WLQ55" s="470" t="s">
        <v>978</v>
      </c>
      <c r="WLR55" s="470" t="s">
        <v>979</v>
      </c>
      <c r="WLS55" s="284">
        <v>15000000</v>
      </c>
      <c r="WLT55" s="276" t="s">
        <v>2836</v>
      </c>
      <c r="WLU55" s="463" t="s">
        <v>974</v>
      </c>
      <c r="WLV55" s="463" t="s">
        <v>975</v>
      </c>
      <c r="WLW55" s="470" t="s">
        <v>976</v>
      </c>
      <c r="WLX55" s="470" t="s">
        <v>977</v>
      </c>
      <c r="WLY55" s="470" t="s">
        <v>978</v>
      </c>
      <c r="WLZ55" s="470" t="s">
        <v>979</v>
      </c>
      <c r="WMA55" s="284">
        <v>15000000</v>
      </c>
      <c r="WMB55" s="276" t="s">
        <v>2836</v>
      </c>
      <c r="WMC55" s="463" t="s">
        <v>974</v>
      </c>
      <c r="WMD55" s="463" t="s">
        <v>975</v>
      </c>
      <c r="WME55" s="470" t="s">
        <v>976</v>
      </c>
      <c r="WMF55" s="470" t="s">
        <v>977</v>
      </c>
      <c r="WMG55" s="470" t="s">
        <v>978</v>
      </c>
      <c r="WMH55" s="470" t="s">
        <v>979</v>
      </c>
      <c r="WMI55" s="284">
        <v>15000000</v>
      </c>
      <c r="WMJ55" s="276" t="s">
        <v>2836</v>
      </c>
      <c r="WMK55" s="463" t="s">
        <v>974</v>
      </c>
      <c r="WML55" s="463" t="s">
        <v>975</v>
      </c>
      <c r="WMM55" s="470" t="s">
        <v>976</v>
      </c>
      <c r="WMN55" s="470" t="s">
        <v>977</v>
      </c>
      <c r="WMO55" s="470" t="s">
        <v>978</v>
      </c>
      <c r="WMP55" s="470" t="s">
        <v>979</v>
      </c>
      <c r="WMQ55" s="284">
        <v>15000000</v>
      </c>
      <c r="WMR55" s="276" t="s">
        <v>2836</v>
      </c>
      <c r="WMS55" s="463" t="s">
        <v>974</v>
      </c>
      <c r="WMT55" s="463" t="s">
        <v>975</v>
      </c>
      <c r="WMU55" s="470" t="s">
        <v>976</v>
      </c>
      <c r="WMV55" s="470" t="s">
        <v>977</v>
      </c>
      <c r="WMW55" s="470" t="s">
        <v>978</v>
      </c>
      <c r="WMX55" s="470" t="s">
        <v>979</v>
      </c>
      <c r="WMY55" s="284">
        <v>15000000</v>
      </c>
      <c r="WMZ55" s="276" t="s">
        <v>2836</v>
      </c>
      <c r="WNA55" s="463" t="s">
        <v>974</v>
      </c>
      <c r="WNB55" s="463" t="s">
        <v>975</v>
      </c>
      <c r="WNC55" s="470" t="s">
        <v>976</v>
      </c>
      <c r="WND55" s="470" t="s">
        <v>977</v>
      </c>
      <c r="WNE55" s="470" t="s">
        <v>978</v>
      </c>
      <c r="WNF55" s="470" t="s">
        <v>979</v>
      </c>
      <c r="WNG55" s="284">
        <v>15000000</v>
      </c>
      <c r="WNH55" s="276" t="s">
        <v>2836</v>
      </c>
      <c r="WNI55" s="463" t="s">
        <v>974</v>
      </c>
      <c r="WNJ55" s="463" t="s">
        <v>975</v>
      </c>
      <c r="WNK55" s="470" t="s">
        <v>976</v>
      </c>
      <c r="WNL55" s="470" t="s">
        <v>977</v>
      </c>
      <c r="WNM55" s="470" t="s">
        <v>978</v>
      </c>
      <c r="WNN55" s="470" t="s">
        <v>979</v>
      </c>
      <c r="WNO55" s="284">
        <v>15000000</v>
      </c>
      <c r="WNP55" s="276" t="s">
        <v>2836</v>
      </c>
      <c r="WNQ55" s="463" t="s">
        <v>974</v>
      </c>
      <c r="WNR55" s="463" t="s">
        <v>975</v>
      </c>
      <c r="WNS55" s="470" t="s">
        <v>976</v>
      </c>
      <c r="WNT55" s="470" t="s">
        <v>977</v>
      </c>
      <c r="WNU55" s="470" t="s">
        <v>978</v>
      </c>
      <c r="WNV55" s="470" t="s">
        <v>979</v>
      </c>
      <c r="WNW55" s="284">
        <v>15000000</v>
      </c>
      <c r="WNX55" s="276" t="s">
        <v>2836</v>
      </c>
      <c r="WNY55" s="463" t="s">
        <v>974</v>
      </c>
      <c r="WNZ55" s="463" t="s">
        <v>975</v>
      </c>
      <c r="WOA55" s="470" t="s">
        <v>976</v>
      </c>
      <c r="WOB55" s="470" t="s">
        <v>977</v>
      </c>
      <c r="WOC55" s="470" t="s">
        <v>978</v>
      </c>
      <c r="WOD55" s="470" t="s">
        <v>979</v>
      </c>
      <c r="WOE55" s="284">
        <v>15000000</v>
      </c>
      <c r="WOF55" s="276" t="s">
        <v>2836</v>
      </c>
      <c r="WOG55" s="463" t="s">
        <v>974</v>
      </c>
      <c r="WOH55" s="463" t="s">
        <v>975</v>
      </c>
      <c r="WOI55" s="470" t="s">
        <v>976</v>
      </c>
      <c r="WOJ55" s="470" t="s">
        <v>977</v>
      </c>
      <c r="WOK55" s="470" t="s">
        <v>978</v>
      </c>
      <c r="WOL55" s="470" t="s">
        <v>979</v>
      </c>
      <c r="WOM55" s="284">
        <v>15000000</v>
      </c>
      <c r="WON55" s="276" t="s">
        <v>2836</v>
      </c>
      <c r="WOO55" s="463" t="s">
        <v>974</v>
      </c>
      <c r="WOP55" s="463" t="s">
        <v>975</v>
      </c>
      <c r="WOQ55" s="470" t="s">
        <v>976</v>
      </c>
      <c r="WOR55" s="470" t="s">
        <v>977</v>
      </c>
      <c r="WOS55" s="470" t="s">
        <v>978</v>
      </c>
      <c r="WOT55" s="470" t="s">
        <v>979</v>
      </c>
      <c r="WOU55" s="284">
        <v>15000000</v>
      </c>
      <c r="WOV55" s="276" t="s">
        <v>2836</v>
      </c>
      <c r="WOW55" s="463" t="s">
        <v>974</v>
      </c>
      <c r="WOX55" s="463" t="s">
        <v>975</v>
      </c>
      <c r="WOY55" s="470" t="s">
        <v>976</v>
      </c>
      <c r="WOZ55" s="470" t="s">
        <v>977</v>
      </c>
      <c r="WPA55" s="470" t="s">
        <v>978</v>
      </c>
      <c r="WPB55" s="470" t="s">
        <v>979</v>
      </c>
      <c r="WPC55" s="284">
        <v>15000000</v>
      </c>
      <c r="WPD55" s="276" t="s">
        <v>2836</v>
      </c>
      <c r="WPE55" s="463" t="s">
        <v>974</v>
      </c>
      <c r="WPF55" s="463" t="s">
        <v>975</v>
      </c>
      <c r="WPG55" s="470" t="s">
        <v>976</v>
      </c>
      <c r="WPH55" s="470" t="s">
        <v>977</v>
      </c>
      <c r="WPI55" s="470" t="s">
        <v>978</v>
      </c>
      <c r="WPJ55" s="470" t="s">
        <v>979</v>
      </c>
      <c r="WPK55" s="284">
        <v>15000000</v>
      </c>
      <c r="WPL55" s="276" t="s">
        <v>2836</v>
      </c>
      <c r="WPM55" s="463" t="s">
        <v>974</v>
      </c>
      <c r="WPN55" s="463" t="s">
        <v>975</v>
      </c>
      <c r="WPO55" s="470" t="s">
        <v>976</v>
      </c>
      <c r="WPP55" s="470" t="s">
        <v>977</v>
      </c>
      <c r="WPQ55" s="470" t="s">
        <v>978</v>
      </c>
      <c r="WPR55" s="470" t="s">
        <v>979</v>
      </c>
      <c r="WPS55" s="284">
        <v>15000000</v>
      </c>
      <c r="WPT55" s="276" t="s">
        <v>2836</v>
      </c>
      <c r="WPU55" s="463" t="s">
        <v>974</v>
      </c>
      <c r="WPV55" s="463" t="s">
        <v>975</v>
      </c>
      <c r="WPW55" s="470" t="s">
        <v>976</v>
      </c>
      <c r="WPX55" s="470" t="s">
        <v>977</v>
      </c>
      <c r="WPY55" s="470" t="s">
        <v>978</v>
      </c>
      <c r="WPZ55" s="470" t="s">
        <v>979</v>
      </c>
      <c r="WQA55" s="284">
        <v>15000000</v>
      </c>
      <c r="WQB55" s="276" t="s">
        <v>2836</v>
      </c>
      <c r="WQC55" s="463" t="s">
        <v>974</v>
      </c>
      <c r="WQD55" s="463" t="s">
        <v>975</v>
      </c>
      <c r="WQE55" s="470" t="s">
        <v>976</v>
      </c>
      <c r="WQF55" s="470" t="s">
        <v>977</v>
      </c>
      <c r="WQG55" s="470" t="s">
        <v>978</v>
      </c>
      <c r="WQH55" s="470" t="s">
        <v>979</v>
      </c>
      <c r="WQI55" s="284">
        <v>15000000</v>
      </c>
      <c r="WQJ55" s="276" t="s">
        <v>2836</v>
      </c>
      <c r="WQK55" s="463" t="s">
        <v>974</v>
      </c>
      <c r="WQL55" s="463" t="s">
        <v>975</v>
      </c>
      <c r="WQM55" s="470" t="s">
        <v>976</v>
      </c>
      <c r="WQN55" s="470" t="s">
        <v>977</v>
      </c>
      <c r="WQO55" s="470" t="s">
        <v>978</v>
      </c>
      <c r="WQP55" s="470" t="s">
        <v>979</v>
      </c>
      <c r="WQQ55" s="284">
        <v>15000000</v>
      </c>
      <c r="WQR55" s="276" t="s">
        <v>2836</v>
      </c>
      <c r="WQS55" s="463" t="s">
        <v>974</v>
      </c>
      <c r="WQT55" s="463" t="s">
        <v>975</v>
      </c>
      <c r="WQU55" s="470" t="s">
        <v>976</v>
      </c>
      <c r="WQV55" s="470" t="s">
        <v>977</v>
      </c>
      <c r="WQW55" s="470" t="s">
        <v>978</v>
      </c>
      <c r="WQX55" s="470" t="s">
        <v>979</v>
      </c>
      <c r="WQY55" s="284">
        <v>15000000</v>
      </c>
      <c r="WQZ55" s="276" t="s">
        <v>2836</v>
      </c>
      <c r="WRA55" s="463" t="s">
        <v>974</v>
      </c>
      <c r="WRB55" s="463" t="s">
        <v>975</v>
      </c>
      <c r="WRC55" s="470" t="s">
        <v>976</v>
      </c>
      <c r="WRD55" s="470" t="s">
        <v>977</v>
      </c>
      <c r="WRE55" s="470" t="s">
        <v>978</v>
      </c>
      <c r="WRF55" s="470" t="s">
        <v>979</v>
      </c>
      <c r="WRG55" s="284">
        <v>15000000</v>
      </c>
      <c r="WRH55" s="276" t="s">
        <v>2836</v>
      </c>
      <c r="WRI55" s="463" t="s">
        <v>974</v>
      </c>
      <c r="WRJ55" s="463" t="s">
        <v>975</v>
      </c>
      <c r="WRK55" s="470" t="s">
        <v>976</v>
      </c>
      <c r="WRL55" s="470" t="s">
        <v>977</v>
      </c>
      <c r="WRM55" s="470" t="s">
        <v>978</v>
      </c>
      <c r="WRN55" s="470" t="s">
        <v>979</v>
      </c>
      <c r="WRO55" s="284">
        <v>15000000</v>
      </c>
      <c r="WRP55" s="276" t="s">
        <v>2836</v>
      </c>
      <c r="WRQ55" s="463" t="s">
        <v>974</v>
      </c>
      <c r="WRR55" s="463" t="s">
        <v>975</v>
      </c>
      <c r="WRS55" s="470" t="s">
        <v>976</v>
      </c>
      <c r="WRT55" s="470" t="s">
        <v>977</v>
      </c>
      <c r="WRU55" s="470" t="s">
        <v>978</v>
      </c>
      <c r="WRV55" s="470" t="s">
        <v>979</v>
      </c>
      <c r="WRW55" s="284">
        <v>15000000</v>
      </c>
      <c r="WRX55" s="276" t="s">
        <v>2836</v>
      </c>
      <c r="WRY55" s="463" t="s">
        <v>974</v>
      </c>
      <c r="WRZ55" s="463" t="s">
        <v>975</v>
      </c>
      <c r="WSA55" s="470" t="s">
        <v>976</v>
      </c>
      <c r="WSB55" s="470" t="s">
        <v>977</v>
      </c>
      <c r="WSC55" s="470" t="s">
        <v>978</v>
      </c>
      <c r="WSD55" s="470" t="s">
        <v>979</v>
      </c>
      <c r="WSE55" s="284">
        <v>15000000</v>
      </c>
      <c r="WSF55" s="276" t="s">
        <v>2836</v>
      </c>
      <c r="WSG55" s="463" t="s">
        <v>974</v>
      </c>
      <c r="WSH55" s="463" t="s">
        <v>975</v>
      </c>
      <c r="WSI55" s="470" t="s">
        <v>976</v>
      </c>
      <c r="WSJ55" s="470" t="s">
        <v>977</v>
      </c>
      <c r="WSK55" s="470" t="s">
        <v>978</v>
      </c>
      <c r="WSL55" s="470" t="s">
        <v>979</v>
      </c>
      <c r="WSM55" s="284">
        <v>15000000</v>
      </c>
      <c r="WSN55" s="276" t="s">
        <v>2836</v>
      </c>
      <c r="WSO55" s="463" t="s">
        <v>974</v>
      </c>
      <c r="WSP55" s="463" t="s">
        <v>975</v>
      </c>
      <c r="WSQ55" s="470" t="s">
        <v>976</v>
      </c>
      <c r="WSR55" s="470" t="s">
        <v>977</v>
      </c>
      <c r="WSS55" s="470" t="s">
        <v>978</v>
      </c>
      <c r="WST55" s="470" t="s">
        <v>979</v>
      </c>
      <c r="WSU55" s="284">
        <v>15000000</v>
      </c>
      <c r="WSV55" s="276" t="s">
        <v>2836</v>
      </c>
      <c r="WSW55" s="463" t="s">
        <v>974</v>
      </c>
      <c r="WSX55" s="463" t="s">
        <v>975</v>
      </c>
      <c r="WSY55" s="470" t="s">
        <v>976</v>
      </c>
      <c r="WSZ55" s="470" t="s">
        <v>977</v>
      </c>
      <c r="WTA55" s="470" t="s">
        <v>978</v>
      </c>
      <c r="WTB55" s="470" t="s">
        <v>979</v>
      </c>
      <c r="WTC55" s="284">
        <v>15000000</v>
      </c>
      <c r="WTD55" s="276" t="s">
        <v>2836</v>
      </c>
      <c r="WTE55" s="463" t="s">
        <v>974</v>
      </c>
      <c r="WTF55" s="463" t="s">
        <v>975</v>
      </c>
      <c r="WTG55" s="470" t="s">
        <v>976</v>
      </c>
      <c r="WTH55" s="470" t="s">
        <v>977</v>
      </c>
      <c r="WTI55" s="470" t="s">
        <v>978</v>
      </c>
      <c r="WTJ55" s="470" t="s">
        <v>979</v>
      </c>
      <c r="WTK55" s="284">
        <v>15000000</v>
      </c>
      <c r="WTL55" s="276" t="s">
        <v>2836</v>
      </c>
      <c r="WTM55" s="463" t="s">
        <v>974</v>
      </c>
      <c r="WTN55" s="463" t="s">
        <v>975</v>
      </c>
      <c r="WTO55" s="470" t="s">
        <v>976</v>
      </c>
      <c r="WTP55" s="470" t="s">
        <v>977</v>
      </c>
      <c r="WTQ55" s="470" t="s">
        <v>978</v>
      </c>
      <c r="WTR55" s="470" t="s">
        <v>979</v>
      </c>
      <c r="WTS55" s="284">
        <v>15000000</v>
      </c>
      <c r="WTT55" s="276" t="s">
        <v>2836</v>
      </c>
      <c r="WTU55" s="463" t="s">
        <v>974</v>
      </c>
      <c r="WTV55" s="463" t="s">
        <v>975</v>
      </c>
      <c r="WTW55" s="470" t="s">
        <v>976</v>
      </c>
      <c r="WTX55" s="470" t="s">
        <v>977</v>
      </c>
      <c r="WTY55" s="470" t="s">
        <v>978</v>
      </c>
      <c r="WTZ55" s="470" t="s">
        <v>979</v>
      </c>
      <c r="WUA55" s="284">
        <v>15000000</v>
      </c>
      <c r="WUB55" s="276" t="s">
        <v>2836</v>
      </c>
      <c r="WUC55" s="463" t="s">
        <v>974</v>
      </c>
      <c r="WUD55" s="463" t="s">
        <v>975</v>
      </c>
      <c r="WUE55" s="470" t="s">
        <v>976</v>
      </c>
      <c r="WUF55" s="470" t="s">
        <v>977</v>
      </c>
      <c r="WUG55" s="470" t="s">
        <v>978</v>
      </c>
      <c r="WUH55" s="470" t="s">
        <v>979</v>
      </c>
      <c r="WUI55" s="284">
        <v>15000000</v>
      </c>
      <c r="WUJ55" s="276" t="s">
        <v>2836</v>
      </c>
      <c r="WUK55" s="463" t="s">
        <v>974</v>
      </c>
      <c r="WUL55" s="463" t="s">
        <v>975</v>
      </c>
      <c r="WUM55" s="470" t="s">
        <v>976</v>
      </c>
      <c r="WUN55" s="470" t="s">
        <v>977</v>
      </c>
      <c r="WUO55" s="470" t="s">
        <v>978</v>
      </c>
      <c r="WUP55" s="470" t="s">
        <v>979</v>
      </c>
      <c r="WUQ55" s="284">
        <v>15000000</v>
      </c>
      <c r="WUR55" s="276" t="s">
        <v>2836</v>
      </c>
      <c r="WUS55" s="463" t="s">
        <v>974</v>
      </c>
      <c r="WUT55" s="463" t="s">
        <v>975</v>
      </c>
      <c r="WUU55" s="470" t="s">
        <v>976</v>
      </c>
      <c r="WUV55" s="470" t="s">
        <v>977</v>
      </c>
      <c r="WUW55" s="470" t="s">
        <v>978</v>
      </c>
      <c r="WUX55" s="470" t="s">
        <v>979</v>
      </c>
      <c r="WUY55" s="284">
        <v>15000000</v>
      </c>
      <c r="WUZ55" s="276" t="s">
        <v>2836</v>
      </c>
      <c r="WVA55" s="463" t="s">
        <v>974</v>
      </c>
      <c r="WVB55" s="463" t="s">
        <v>975</v>
      </c>
      <c r="WVC55" s="470" t="s">
        <v>976</v>
      </c>
      <c r="WVD55" s="470" t="s">
        <v>977</v>
      </c>
      <c r="WVE55" s="470" t="s">
        <v>978</v>
      </c>
      <c r="WVF55" s="470" t="s">
        <v>979</v>
      </c>
      <c r="WVG55" s="284">
        <v>15000000</v>
      </c>
      <c r="WVH55" s="276" t="s">
        <v>2836</v>
      </c>
      <c r="WVI55" s="463" t="s">
        <v>974</v>
      </c>
      <c r="WVJ55" s="463" t="s">
        <v>975</v>
      </c>
      <c r="WVK55" s="470" t="s">
        <v>976</v>
      </c>
      <c r="WVL55" s="470" t="s">
        <v>977</v>
      </c>
      <c r="WVM55" s="470" t="s">
        <v>978</v>
      </c>
      <c r="WVN55" s="470" t="s">
        <v>979</v>
      </c>
      <c r="WVO55" s="284">
        <v>15000000</v>
      </c>
      <c r="WVP55" s="276" t="s">
        <v>2836</v>
      </c>
      <c r="WVQ55" s="463" t="s">
        <v>974</v>
      </c>
      <c r="WVR55" s="463" t="s">
        <v>975</v>
      </c>
      <c r="WVS55" s="470" t="s">
        <v>976</v>
      </c>
      <c r="WVT55" s="470" t="s">
        <v>977</v>
      </c>
      <c r="WVU55" s="470" t="s">
        <v>978</v>
      </c>
      <c r="WVV55" s="470" t="s">
        <v>979</v>
      </c>
      <c r="WVW55" s="284">
        <v>15000000</v>
      </c>
      <c r="WVX55" s="276" t="s">
        <v>2836</v>
      </c>
      <c r="WVY55" s="463" t="s">
        <v>974</v>
      </c>
      <c r="WVZ55" s="463" t="s">
        <v>975</v>
      </c>
      <c r="WWA55" s="470" t="s">
        <v>976</v>
      </c>
      <c r="WWB55" s="470" t="s">
        <v>977</v>
      </c>
      <c r="WWC55" s="470" t="s">
        <v>978</v>
      </c>
      <c r="WWD55" s="470" t="s">
        <v>979</v>
      </c>
      <c r="WWE55" s="284">
        <v>15000000</v>
      </c>
      <c r="WWF55" s="276" t="s">
        <v>2836</v>
      </c>
      <c r="WWG55" s="463" t="s">
        <v>974</v>
      </c>
      <c r="WWH55" s="463" t="s">
        <v>975</v>
      </c>
      <c r="WWI55" s="470" t="s">
        <v>976</v>
      </c>
      <c r="WWJ55" s="470" t="s">
        <v>977</v>
      </c>
      <c r="WWK55" s="470" t="s">
        <v>978</v>
      </c>
      <c r="WWL55" s="470" t="s">
        <v>979</v>
      </c>
      <c r="WWM55" s="284">
        <v>15000000</v>
      </c>
      <c r="WWN55" s="276" t="s">
        <v>2836</v>
      </c>
      <c r="WWO55" s="463" t="s">
        <v>974</v>
      </c>
      <c r="WWP55" s="463" t="s">
        <v>975</v>
      </c>
      <c r="WWQ55" s="470" t="s">
        <v>976</v>
      </c>
      <c r="WWR55" s="470" t="s">
        <v>977</v>
      </c>
      <c r="WWS55" s="470" t="s">
        <v>978</v>
      </c>
      <c r="WWT55" s="470" t="s">
        <v>979</v>
      </c>
      <c r="WWU55" s="284">
        <v>15000000</v>
      </c>
      <c r="WWV55" s="276" t="s">
        <v>2836</v>
      </c>
      <c r="WWW55" s="463" t="s">
        <v>974</v>
      </c>
      <c r="WWX55" s="463" t="s">
        <v>975</v>
      </c>
      <c r="WWY55" s="470" t="s">
        <v>976</v>
      </c>
      <c r="WWZ55" s="470" t="s">
        <v>977</v>
      </c>
      <c r="WXA55" s="470" t="s">
        <v>978</v>
      </c>
      <c r="WXB55" s="470" t="s">
        <v>979</v>
      </c>
      <c r="WXC55" s="284">
        <v>15000000</v>
      </c>
      <c r="WXD55" s="276" t="s">
        <v>2836</v>
      </c>
      <c r="WXE55" s="463" t="s">
        <v>974</v>
      </c>
      <c r="WXF55" s="463" t="s">
        <v>975</v>
      </c>
      <c r="WXG55" s="470" t="s">
        <v>976</v>
      </c>
      <c r="WXH55" s="470" t="s">
        <v>977</v>
      </c>
      <c r="WXI55" s="470" t="s">
        <v>978</v>
      </c>
      <c r="WXJ55" s="470" t="s">
        <v>979</v>
      </c>
      <c r="WXK55" s="284">
        <v>15000000</v>
      </c>
      <c r="WXL55" s="276" t="s">
        <v>2836</v>
      </c>
      <c r="WXM55" s="463" t="s">
        <v>974</v>
      </c>
      <c r="WXN55" s="463" t="s">
        <v>975</v>
      </c>
      <c r="WXO55" s="470" t="s">
        <v>976</v>
      </c>
      <c r="WXP55" s="470" t="s">
        <v>977</v>
      </c>
      <c r="WXQ55" s="470" t="s">
        <v>978</v>
      </c>
      <c r="WXR55" s="470" t="s">
        <v>979</v>
      </c>
      <c r="WXS55" s="284">
        <v>15000000</v>
      </c>
      <c r="WXT55" s="276" t="s">
        <v>2836</v>
      </c>
      <c r="WXU55" s="463" t="s">
        <v>974</v>
      </c>
      <c r="WXV55" s="463" t="s">
        <v>975</v>
      </c>
      <c r="WXW55" s="470" t="s">
        <v>976</v>
      </c>
      <c r="WXX55" s="470" t="s">
        <v>977</v>
      </c>
      <c r="WXY55" s="470" t="s">
        <v>978</v>
      </c>
      <c r="WXZ55" s="470" t="s">
        <v>979</v>
      </c>
      <c r="WYA55" s="284">
        <v>15000000</v>
      </c>
      <c r="WYB55" s="276" t="s">
        <v>2836</v>
      </c>
      <c r="WYC55" s="463" t="s">
        <v>974</v>
      </c>
      <c r="WYD55" s="463" t="s">
        <v>975</v>
      </c>
      <c r="WYE55" s="470" t="s">
        <v>976</v>
      </c>
      <c r="WYF55" s="470" t="s">
        <v>977</v>
      </c>
      <c r="WYG55" s="470" t="s">
        <v>978</v>
      </c>
      <c r="WYH55" s="470" t="s">
        <v>979</v>
      </c>
      <c r="WYI55" s="284">
        <v>15000000</v>
      </c>
      <c r="WYJ55" s="276" t="s">
        <v>2836</v>
      </c>
      <c r="WYK55" s="463" t="s">
        <v>974</v>
      </c>
      <c r="WYL55" s="463" t="s">
        <v>975</v>
      </c>
      <c r="WYM55" s="470" t="s">
        <v>976</v>
      </c>
      <c r="WYN55" s="470" t="s">
        <v>977</v>
      </c>
      <c r="WYO55" s="470" t="s">
        <v>978</v>
      </c>
      <c r="WYP55" s="470" t="s">
        <v>979</v>
      </c>
      <c r="WYQ55" s="284">
        <v>15000000</v>
      </c>
      <c r="WYR55" s="276" t="s">
        <v>2836</v>
      </c>
      <c r="WYS55" s="463" t="s">
        <v>974</v>
      </c>
      <c r="WYT55" s="463" t="s">
        <v>975</v>
      </c>
      <c r="WYU55" s="470" t="s">
        <v>976</v>
      </c>
      <c r="WYV55" s="470" t="s">
        <v>977</v>
      </c>
      <c r="WYW55" s="470" t="s">
        <v>978</v>
      </c>
      <c r="WYX55" s="470" t="s">
        <v>979</v>
      </c>
      <c r="WYY55" s="284">
        <v>15000000</v>
      </c>
      <c r="WYZ55" s="276" t="s">
        <v>2836</v>
      </c>
      <c r="WZA55" s="463" t="s">
        <v>974</v>
      </c>
      <c r="WZB55" s="463" t="s">
        <v>975</v>
      </c>
      <c r="WZC55" s="470" t="s">
        <v>976</v>
      </c>
      <c r="WZD55" s="470" t="s">
        <v>977</v>
      </c>
      <c r="WZE55" s="470" t="s">
        <v>978</v>
      </c>
      <c r="WZF55" s="470" t="s">
        <v>979</v>
      </c>
      <c r="WZG55" s="284">
        <v>15000000</v>
      </c>
      <c r="WZH55" s="276" t="s">
        <v>2836</v>
      </c>
      <c r="WZI55" s="463" t="s">
        <v>974</v>
      </c>
      <c r="WZJ55" s="463" t="s">
        <v>975</v>
      </c>
      <c r="WZK55" s="470" t="s">
        <v>976</v>
      </c>
      <c r="WZL55" s="470" t="s">
        <v>977</v>
      </c>
      <c r="WZM55" s="470" t="s">
        <v>978</v>
      </c>
      <c r="WZN55" s="470" t="s">
        <v>979</v>
      </c>
      <c r="WZO55" s="284">
        <v>15000000</v>
      </c>
      <c r="WZP55" s="276" t="s">
        <v>2836</v>
      </c>
      <c r="WZQ55" s="463" t="s">
        <v>974</v>
      </c>
      <c r="WZR55" s="463" t="s">
        <v>975</v>
      </c>
      <c r="WZS55" s="470" t="s">
        <v>976</v>
      </c>
      <c r="WZT55" s="470" t="s">
        <v>977</v>
      </c>
      <c r="WZU55" s="470" t="s">
        <v>978</v>
      </c>
      <c r="WZV55" s="470" t="s">
        <v>979</v>
      </c>
      <c r="WZW55" s="284">
        <v>15000000</v>
      </c>
      <c r="WZX55" s="276" t="s">
        <v>2836</v>
      </c>
      <c r="WZY55" s="463" t="s">
        <v>974</v>
      </c>
      <c r="WZZ55" s="463" t="s">
        <v>975</v>
      </c>
      <c r="XAA55" s="470" t="s">
        <v>976</v>
      </c>
      <c r="XAB55" s="470" t="s">
        <v>977</v>
      </c>
      <c r="XAC55" s="470" t="s">
        <v>978</v>
      </c>
      <c r="XAD55" s="470" t="s">
        <v>979</v>
      </c>
      <c r="XAE55" s="284">
        <v>15000000</v>
      </c>
      <c r="XAF55" s="276" t="s">
        <v>2836</v>
      </c>
      <c r="XAG55" s="463" t="s">
        <v>974</v>
      </c>
      <c r="XAH55" s="463" t="s">
        <v>975</v>
      </c>
      <c r="XAI55" s="470" t="s">
        <v>976</v>
      </c>
      <c r="XAJ55" s="470" t="s">
        <v>977</v>
      </c>
      <c r="XAK55" s="470" t="s">
        <v>978</v>
      </c>
      <c r="XAL55" s="470" t="s">
        <v>979</v>
      </c>
      <c r="XAM55" s="284">
        <v>15000000</v>
      </c>
      <c r="XAN55" s="276" t="s">
        <v>2836</v>
      </c>
      <c r="XAO55" s="463" t="s">
        <v>974</v>
      </c>
      <c r="XAP55" s="463" t="s">
        <v>975</v>
      </c>
      <c r="XAQ55" s="470" t="s">
        <v>976</v>
      </c>
      <c r="XAR55" s="470" t="s">
        <v>977</v>
      </c>
      <c r="XAS55" s="470" t="s">
        <v>978</v>
      </c>
      <c r="XAT55" s="470" t="s">
        <v>979</v>
      </c>
      <c r="XAU55" s="284">
        <v>15000000</v>
      </c>
      <c r="XAV55" s="276" t="s">
        <v>2836</v>
      </c>
      <c r="XAW55" s="463" t="s">
        <v>974</v>
      </c>
      <c r="XAX55" s="463" t="s">
        <v>975</v>
      </c>
      <c r="XAY55" s="470" t="s">
        <v>976</v>
      </c>
      <c r="XAZ55" s="470" t="s">
        <v>977</v>
      </c>
      <c r="XBA55" s="470" t="s">
        <v>978</v>
      </c>
      <c r="XBB55" s="470" t="s">
        <v>979</v>
      </c>
      <c r="XBC55" s="284">
        <v>15000000</v>
      </c>
      <c r="XBD55" s="276" t="s">
        <v>2836</v>
      </c>
      <c r="XBE55" s="463" t="s">
        <v>974</v>
      </c>
      <c r="XBF55" s="463" t="s">
        <v>975</v>
      </c>
      <c r="XBG55" s="470" t="s">
        <v>976</v>
      </c>
      <c r="XBH55" s="470" t="s">
        <v>977</v>
      </c>
      <c r="XBI55" s="470" t="s">
        <v>978</v>
      </c>
      <c r="XBJ55" s="470" t="s">
        <v>979</v>
      </c>
      <c r="XBK55" s="284">
        <v>15000000</v>
      </c>
      <c r="XBL55" s="276" t="s">
        <v>2836</v>
      </c>
      <c r="XBM55" s="463" t="s">
        <v>974</v>
      </c>
      <c r="XBN55" s="463" t="s">
        <v>975</v>
      </c>
      <c r="XBO55" s="470" t="s">
        <v>976</v>
      </c>
      <c r="XBP55" s="470" t="s">
        <v>977</v>
      </c>
      <c r="XBQ55" s="470" t="s">
        <v>978</v>
      </c>
      <c r="XBR55" s="470" t="s">
        <v>979</v>
      </c>
      <c r="XBS55" s="284">
        <v>15000000</v>
      </c>
      <c r="XBT55" s="276" t="s">
        <v>2836</v>
      </c>
      <c r="XBU55" s="463" t="s">
        <v>974</v>
      </c>
      <c r="XBV55" s="463" t="s">
        <v>975</v>
      </c>
      <c r="XBW55" s="470" t="s">
        <v>976</v>
      </c>
      <c r="XBX55" s="470" t="s">
        <v>977</v>
      </c>
      <c r="XBY55" s="470" t="s">
        <v>978</v>
      </c>
      <c r="XBZ55" s="470" t="s">
        <v>979</v>
      </c>
      <c r="XCA55" s="284">
        <v>15000000</v>
      </c>
      <c r="XCB55" s="276" t="s">
        <v>2836</v>
      </c>
      <c r="XCC55" s="463" t="s">
        <v>974</v>
      </c>
      <c r="XCD55" s="463" t="s">
        <v>975</v>
      </c>
      <c r="XCE55" s="470" t="s">
        <v>976</v>
      </c>
      <c r="XCF55" s="470" t="s">
        <v>977</v>
      </c>
      <c r="XCG55" s="470" t="s">
        <v>978</v>
      </c>
      <c r="XCH55" s="470" t="s">
        <v>979</v>
      </c>
      <c r="XCI55" s="284">
        <v>15000000</v>
      </c>
      <c r="XCJ55" s="276" t="s">
        <v>2836</v>
      </c>
      <c r="XCK55" s="463" t="s">
        <v>974</v>
      </c>
      <c r="XCL55" s="463" t="s">
        <v>975</v>
      </c>
      <c r="XCM55" s="470" t="s">
        <v>976</v>
      </c>
      <c r="XCN55" s="470" t="s">
        <v>977</v>
      </c>
      <c r="XCO55" s="470" t="s">
        <v>978</v>
      </c>
      <c r="XCP55" s="470" t="s">
        <v>979</v>
      </c>
      <c r="XCQ55" s="284">
        <v>15000000</v>
      </c>
      <c r="XCR55" s="276" t="s">
        <v>2836</v>
      </c>
      <c r="XCS55" s="463" t="s">
        <v>974</v>
      </c>
      <c r="XCT55" s="463" t="s">
        <v>975</v>
      </c>
      <c r="XCU55" s="470" t="s">
        <v>976</v>
      </c>
      <c r="XCV55" s="470" t="s">
        <v>977</v>
      </c>
      <c r="XCW55" s="470" t="s">
        <v>978</v>
      </c>
      <c r="XCX55" s="470" t="s">
        <v>979</v>
      </c>
      <c r="XCY55" s="284">
        <v>15000000</v>
      </c>
      <c r="XCZ55" s="276" t="s">
        <v>2836</v>
      </c>
      <c r="XDA55" s="463" t="s">
        <v>974</v>
      </c>
      <c r="XDB55" s="463" t="s">
        <v>975</v>
      </c>
      <c r="XDC55" s="470" t="s">
        <v>976</v>
      </c>
      <c r="XDD55" s="470" t="s">
        <v>977</v>
      </c>
      <c r="XDE55" s="470" t="s">
        <v>978</v>
      </c>
      <c r="XDF55" s="470" t="s">
        <v>979</v>
      </c>
      <c r="XDG55" s="284">
        <v>15000000</v>
      </c>
      <c r="XDH55" s="276" t="s">
        <v>2836</v>
      </c>
      <c r="XDI55" s="463" t="s">
        <v>974</v>
      </c>
      <c r="XDJ55" s="463" t="s">
        <v>975</v>
      </c>
      <c r="XDK55" s="470" t="s">
        <v>976</v>
      </c>
      <c r="XDL55" s="470" t="s">
        <v>977</v>
      </c>
      <c r="XDM55" s="470" t="s">
        <v>978</v>
      </c>
      <c r="XDN55" s="470" t="s">
        <v>979</v>
      </c>
      <c r="XDO55" s="284">
        <v>15000000</v>
      </c>
      <c r="XDP55" s="276" t="s">
        <v>2836</v>
      </c>
      <c r="XDQ55" s="463" t="s">
        <v>974</v>
      </c>
      <c r="XDR55" s="463" t="s">
        <v>975</v>
      </c>
      <c r="XDS55" s="470" t="s">
        <v>976</v>
      </c>
      <c r="XDT55" s="470" t="s">
        <v>977</v>
      </c>
      <c r="XDU55" s="470" t="s">
        <v>978</v>
      </c>
      <c r="XDV55" s="470" t="s">
        <v>979</v>
      </c>
      <c r="XDW55" s="284">
        <v>15000000</v>
      </c>
      <c r="XDX55" s="276" t="s">
        <v>2836</v>
      </c>
      <c r="XDY55" s="463" t="s">
        <v>974</v>
      </c>
      <c r="XDZ55" s="463" t="s">
        <v>975</v>
      </c>
      <c r="XEA55" s="470" t="s">
        <v>976</v>
      </c>
      <c r="XEB55" s="470" t="s">
        <v>977</v>
      </c>
      <c r="XEC55" s="470" t="s">
        <v>978</v>
      </c>
      <c r="XED55" s="470" t="s">
        <v>979</v>
      </c>
      <c r="XEE55" s="284">
        <v>15000000</v>
      </c>
      <c r="XEF55" s="276" t="s">
        <v>2836</v>
      </c>
      <c r="XEG55" s="463" t="s">
        <v>974</v>
      </c>
      <c r="XEH55" s="463" t="s">
        <v>975</v>
      </c>
      <c r="XEI55" s="470" t="s">
        <v>976</v>
      </c>
      <c r="XEJ55" s="470" t="s">
        <v>977</v>
      </c>
      <c r="XEK55" s="470" t="s">
        <v>978</v>
      </c>
      <c r="XEL55" s="470" t="s">
        <v>979</v>
      </c>
      <c r="XEM55" s="284">
        <v>15000000</v>
      </c>
      <c r="XEN55" s="276" t="s">
        <v>2836</v>
      </c>
      <c r="XEO55" s="463" t="s">
        <v>974</v>
      </c>
      <c r="XEP55" s="463" t="s">
        <v>975</v>
      </c>
      <c r="XEQ55" s="470" t="s">
        <v>976</v>
      </c>
      <c r="XER55" s="470" t="s">
        <v>977</v>
      </c>
      <c r="XES55" s="470" t="s">
        <v>978</v>
      </c>
      <c r="XET55" s="470" t="s">
        <v>979</v>
      </c>
      <c r="XEU55" s="284">
        <v>15000000</v>
      </c>
      <c r="XEV55" s="276" t="s">
        <v>2836</v>
      </c>
      <c r="XEW55" s="463" t="s">
        <v>974</v>
      </c>
      <c r="XEX55" s="463" t="s">
        <v>975</v>
      </c>
      <c r="XEY55" s="470" t="s">
        <v>976</v>
      </c>
      <c r="XEZ55" s="470" t="s">
        <v>977</v>
      </c>
      <c r="XFA55" s="470" t="s">
        <v>978</v>
      </c>
      <c r="XFB55" s="470" t="s">
        <v>979</v>
      </c>
      <c r="XFC55" s="284">
        <v>15000000</v>
      </c>
      <c r="XFD55" s="276" t="s">
        <v>2836</v>
      </c>
    </row>
    <row r="56" spans="1:16384" ht="16.5" x14ac:dyDescent="0.2">
      <c r="A56" s="459"/>
      <c r="B56" s="459"/>
      <c r="C56" s="460"/>
      <c r="D56" s="460"/>
      <c r="E56" s="460"/>
      <c r="F56" s="460"/>
      <c r="G56" s="309">
        <v>15000000</v>
      </c>
      <c r="H56" s="16" t="s">
        <v>66</v>
      </c>
      <c r="I56" s="462"/>
      <c r="J56" s="462"/>
      <c r="K56" s="461"/>
      <c r="L56" s="461"/>
      <c r="M56" s="461"/>
      <c r="N56" s="461"/>
      <c r="O56" s="300"/>
      <c r="P56" s="301"/>
      <c r="Q56" s="462"/>
      <c r="R56" s="462"/>
      <c r="S56" s="461"/>
      <c r="T56" s="461"/>
      <c r="U56" s="461"/>
      <c r="V56" s="461"/>
      <c r="W56" s="300"/>
      <c r="X56" s="301"/>
      <c r="Y56" s="462"/>
      <c r="Z56" s="462"/>
      <c r="AA56" s="461"/>
      <c r="AB56" s="461"/>
      <c r="AC56" s="461"/>
      <c r="AD56" s="461"/>
      <c r="AE56" s="300"/>
      <c r="AF56" s="301"/>
      <c r="AG56" s="462"/>
      <c r="AH56" s="462"/>
      <c r="AI56" s="461"/>
      <c r="AJ56" s="461"/>
      <c r="AK56" s="461"/>
      <c r="AL56" s="461"/>
      <c r="AM56" s="300"/>
      <c r="AN56" s="301"/>
      <c r="AO56" s="462"/>
      <c r="AP56" s="462"/>
      <c r="AQ56" s="461"/>
      <c r="AR56" s="461"/>
      <c r="AS56" s="461"/>
      <c r="AT56" s="461"/>
      <c r="AU56" s="300"/>
      <c r="AV56" s="301"/>
      <c r="AW56" s="462"/>
      <c r="AX56" s="462"/>
      <c r="AY56" s="461"/>
      <c r="AZ56" s="461"/>
      <c r="BA56" s="461"/>
      <c r="BB56" s="461"/>
      <c r="BC56" s="300"/>
      <c r="BD56" s="301"/>
      <c r="BE56" s="462"/>
      <c r="BF56" s="462"/>
      <c r="BG56" s="461"/>
      <c r="BH56" s="461"/>
      <c r="BI56" s="461"/>
      <c r="BJ56" s="461"/>
      <c r="BK56" s="300"/>
      <c r="BL56" s="301"/>
      <c r="BM56" s="462"/>
      <c r="BN56" s="462"/>
      <c r="BO56" s="461"/>
      <c r="BP56" s="461"/>
      <c r="BQ56" s="461"/>
      <c r="BR56" s="461"/>
      <c r="BS56" s="300"/>
      <c r="BT56" s="301"/>
      <c r="BU56" s="462"/>
      <c r="BV56" s="462"/>
      <c r="BW56" s="461"/>
      <c r="BX56" s="461"/>
      <c r="BY56" s="461"/>
      <c r="BZ56" s="461"/>
      <c r="CA56" s="300"/>
      <c r="CB56" s="301"/>
      <c r="CC56" s="462"/>
      <c r="CD56" s="462"/>
      <c r="CE56" s="461"/>
      <c r="CF56" s="461"/>
      <c r="CG56" s="461"/>
      <c r="CH56" s="461"/>
      <c r="CI56" s="300"/>
      <c r="CJ56" s="301"/>
      <c r="CK56" s="462"/>
      <c r="CL56" s="462"/>
      <c r="CM56" s="461"/>
      <c r="CN56" s="461"/>
      <c r="CO56" s="461"/>
      <c r="CP56" s="461"/>
      <c r="CQ56" s="300"/>
      <c r="CR56" s="301"/>
      <c r="CS56" s="462"/>
      <c r="CT56" s="462"/>
      <c r="CU56" s="461"/>
      <c r="CV56" s="461"/>
      <c r="CW56" s="461"/>
      <c r="CX56" s="461"/>
      <c r="CY56" s="300"/>
      <c r="CZ56" s="301"/>
      <c r="DA56" s="462"/>
      <c r="DB56" s="462"/>
      <c r="DC56" s="461"/>
      <c r="DD56" s="461"/>
      <c r="DE56" s="461"/>
      <c r="DF56" s="461"/>
      <c r="DG56" s="300"/>
      <c r="DH56" s="301"/>
      <c r="DI56" s="462"/>
      <c r="DJ56" s="462"/>
      <c r="DK56" s="461"/>
      <c r="DL56" s="461"/>
      <c r="DM56" s="461"/>
      <c r="DN56" s="461"/>
      <c r="DO56" s="300"/>
      <c r="DP56" s="301"/>
      <c r="DQ56" s="462"/>
      <c r="DR56" s="462"/>
      <c r="DS56" s="461"/>
      <c r="DT56" s="461"/>
      <c r="DU56" s="461"/>
      <c r="DV56" s="461"/>
      <c r="DW56" s="300"/>
      <c r="DX56" s="301"/>
      <c r="DY56" s="462"/>
      <c r="DZ56" s="462"/>
      <c r="EA56" s="461"/>
      <c r="EB56" s="461"/>
      <c r="EC56" s="461"/>
      <c r="ED56" s="461"/>
      <c r="EE56" s="300"/>
      <c r="EF56" s="301"/>
      <c r="EG56" s="462"/>
      <c r="EH56" s="462"/>
      <c r="EI56" s="461"/>
      <c r="EJ56" s="461"/>
      <c r="EK56" s="461"/>
      <c r="EL56" s="461"/>
      <c r="EM56" s="300"/>
      <c r="EN56" s="301"/>
      <c r="EO56" s="462"/>
      <c r="EP56" s="462"/>
      <c r="EQ56" s="461"/>
      <c r="ER56" s="461"/>
      <c r="ES56" s="461"/>
      <c r="ET56" s="461"/>
      <c r="EU56" s="300"/>
      <c r="EV56" s="301"/>
      <c r="EW56" s="462"/>
      <c r="EX56" s="462"/>
      <c r="EY56" s="461"/>
      <c r="EZ56" s="461"/>
      <c r="FA56" s="461"/>
      <c r="FB56" s="461"/>
      <c r="FC56" s="300"/>
      <c r="FD56" s="301"/>
      <c r="FE56" s="462"/>
      <c r="FF56" s="462"/>
      <c r="FG56" s="461"/>
      <c r="FH56" s="461"/>
      <c r="FI56" s="461"/>
      <c r="FJ56" s="461"/>
      <c r="FK56" s="300"/>
      <c r="FL56" s="301"/>
      <c r="FM56" s="462"/>
      <c r="FN56" s="462"/>
      <c r="FO56" s="461"/>
      <c r="FP56" s="461"/>
      <c r="FQ56" s="461"/>
      <c r="FR56" s="461"/>
      <c r="FS56" s="300"/>
      <c r="FT56" s="301"/>
      <c r="FU56" s="462"/>
      <c r="FV56" s="462"/>
      <c r="FW56" s="461"/>
      <c r="FX56" s="461"/>
      <c r="FY56" s="461"/>
      <c r="FZ56" s="461"/>
      <c r="GA56" s="300"/>
      <c r="GB56" s="301"/>
      <c r="GC56" s="462"/>
      <c r="GD56" s="462"/>
      <c r="GE56" s="461"/>
      <c r="GF56" s="461"/>
      <c r="GG56" s="461"/>
      <c r="GH56" s="461"/>
      <c r="GI56" s="300"/>
      <c r="GJ56" s="301"/>
      <c r="GK56" s="462"/>
      <c r="GL56" s="462"/>
      <c r="GM56" s="461"/>
      <c r="GN56" s="461"/>
      <c r="GO56" s="461"/>
      <c r="GP56" s="461"/>
      <c r="GQ56" s="300"/>
      <c r="GR56" s="301"/>
      <c r="GS56" s="462"/>
      <c r="GT56" s="462"/>
      <c r="GU56" s="461"/>
      <c r="GV56" s="461"/>
      <c r="GW56" s="461"/>
      <c r="GX56" s="461"/>
      <c r="GY56" s="300"/>
      <c r="GZ56" s="301"/>
      <c r="HA56" s="462"/>
      <c r="HB56" s="462"/>
      <c r="HC56" s="461"/>
      <c r="HD56" s="461"/>
      <c r="HE56" s="461"/>
      <c r="HF56" s="461"/>
      <c r="HG56" s="300"/>
      <c r="HH56" s="301"/>
      <c r="HI56" s="462"/>
      <c r="HJ56" s="462"/>
      <c r="HK56" s="461"/>
      <c r="HL56" s="469"/>
      <c r="HM56" s="467"/>
      <c r="HN56" s="467"/>
      <c r="HO56" s="284">
        <v>15000000</v>
      </c>
      <c r="HP56" s="276" t="s">
        <v>150</v>
      </c>
      <c r="HQ56" s="464"/>
      <c r="HR56" s="464"/>
      <c r="HS56" s="467"/>
      <c r="HT56" s="467"/>
      <c r="HU56" s="467"/>
      <c r="HV56" s="467"/>
      <c r="HW56" s="284">
        <v>15000000</v>
      </c>
      <c r="HX56" s="276" t="s">
        <v>150</v>
      </c>
      <c r="HY56" s="464"/>
      <c r="HZ56" s="464"/>
      <c r="IA56" s="467"/>
      <c r="IB56" s="467"/>
      <c r="IC56" s="467"/>
      <c r="ID56" s="467"/>
      <c r="IE56" s="284">
        <v>15000000</v>
      </c>
      <c r="IF56" s="276" t="s">
        <v>150</v>
      </c>
      <c r="IG56" s="464"/>
      <c r="IH56" s="464"/>
      <c r="II56" s="467"/>
      <c r="IJ56" s="467"/>
      <c r="IK56" s="467"/>
      <c r="IL56" s="467"/>
      <c r="IM56" s="284">
        <v>15000000</v>
      </c>
      <c r="IN56" s="276" t="s">
        <v>150</v>
      </c>
      <c r="IO56" s="464"/>
      <c r="IP56" s="464"/>
      <c r="IQ56" s="467"/>
      <c r="IR56" s="467"/>
      <c r="IS56" s="467"/>
      <c r="IT56" s="467"/>
      <c r="IU56" s="284">
        <v>15000000</v>
      </c>
      <c r="IV56" s="276" t="s">
        <v>150</v>
      </c>
      <c r="IW56" s="464"/>
      <c r="IX56" s="464"/>
      <c r="IY56" s="467"/>
      <c r="IZ56" s="467"/>
      <c r="JA56" s="467"/>
      <c r="JB56" s="467"/>
      <c r="JC56" s="284">
        <v>15000000</v>
      </c>
      <c r="JD56" s="276" t="s">
        <v>150</v>
      </c>
      <c r="JE56" s="464"/>
      <c r="JF56" s="464"/>
      <c r="JG56" s="467"/>
      <c r="JH56" s="467"/>
      <c r="JI56" s="467"/>
      <c r="JJ56" s="467"/>
      <c r="JK56" s="284">
        <v>15000000</v>
      </c>
      <c r="JL56" s="276" t="s">
        <v>150</v>
      </c>
      <c r="JM56" s="464"/>
      <c r="JN56" s="464"/>
      <c r="JO56" s="467"/>
      <c r="JP56" s="467"/>
      <c r="JQ56" s="467"/>
      <c r="JR56" s="467"/>
      <c r="JS56" s="284">
        <v>15000000</v>
      </c>
      <c r="JT56" s="276" t="s">
        <v>150</v>
      </c>
      <c r="JU56" s="464"/>
      <c r="JV56" s="464"/>
      <c r="JW56" s="467"/>
      <c r="JX56" s="467"/>
      <c r="JY56" s="467"/>
      <c r="JZ56" s="467"/>
      <c r="KA56" s="284">
        <v>15000000</v>
      </c>
      <c r="KB56" s="276" t="s">
        <v>150</v>
      </c>
      <c r="KC56" s="464"/>
      <c r="KD56" s="464"/>
      <c r="KE56" s="467"/>
      <c r="KF56" s="467"/>
      <c r="KG56" s="467"/>
      <c r="KH56" s="467"/>
      <c r="KI56" s="284">
        <v>15000000</v>
      </c>
      <c r="KJ56" s="276" t="s">
        <v>150</v>
      </c>
      <c r="KK56" s="464"/>
      <c r="KL56" s="464"/>
      <c r="KM56" s="467"/>
      <c r="KN56" s="467"/>
      <c r="KO56" s="467"/>
      <c r="KP56" s="467"/>
      <c r="KQ56" s="284">
        <v>15000000</v>
      </c>
      <c r="KR56" s="276" t="s">
        <v>150</v>
      </c>
      <c r="KS56" s="464"/>
      <c r="KT56" s="464"/>
      <c r="KU56" s="467"/>
      <c r="KV56" s="467"/>
      <c r="KW56" s="467"/>
      <c r="KX56" s="467"/>
      <c r="KY56" s="284">
        <v>15000000</v>
      </c>
      <c r="KZ56" s="276" t="s">
        <v>150</v>
      </c>
      <c r="LA56" s="464"/>
      <c r="LB56" s="464"/>
      <c r="LC56" s="467"/>
      <c r="LD56" s="467"/>
      <c r="LE56" s="467"/>
      <c r="LF56" s="467"/>
      <c r="LG56" s="284">
        <v>15000000</v>
      </c>
      <c r="LH56" s="276" t="s">
        <v>150</v>
      </c>
      <c r="LI56" s="464"/>
      <c r="LJ56" s="464"/>
      <c r="LK56" s="467"/>
      <c r="LL56" s="467"/>
      <c r="LM56" s="467"/>
      <c r="LN56" s="467"/>
      <c r="LO56" s="284">
        <v>15000000</v>
      </c>
      <c r="LP56" s="276" t="s">
        <v>150</v>
      </c>
      <c r="LQ56" s="464"/>
      <c r="LR56" s="464"/>
      <c r="LS56" s="467"/>
      <c r="LT56" s="467"/>
      <c r="LU56" s="467"/>
      <c r="LV56" s="467"/>
      <c r="LW56" s="284">
        <v>15000000</v>
      </c>
      <c r="LX56" s="276" t="s">
        <v>150</v>
      </c>
      <c r="LY56" s="464"/>
      <c r="LZ56" s="464"/>
      <c r="MA56" s="467"/>
      <c r="MB56" s="467"/>
      <c r="MC56" s="467"/>
      <c r="MD56" s="467"/>
      <c r="ME56" s="284">
        <v>15000000</v>
      </c>
      <c r="MF56" s="276" t="s">
        <v>150</v>
      </c>
      <c r="MG56" s="464"/>
      <c r="MH56" s="464"/>
      <c r="MI56" s="467"/>
      <c r="MJ56" s="467"/>
      <c r="MK56" s="467"/>
      <c r="ML56" s="467"/>
      <c r="MM56" s="284">
        <v>15000000</v>
      </c>
      <c r="MN56" s="276" t="s">
        <v>150</v>
      </c>
      <c r="MO56" s="464"/>
      <c r="MP56" s="464"/>
      <c r="MQ56" s="467"/>
      <c r="MR56" s="467"/>
      <c r="MS56" s="467"/>
      <c r="MT56" s="467"/>
      <c r="MU56" s="284">
        <v>15000000</v>
      </c>
      <c r="MV56" s="276" t="s">
        <v>150</v>
      </c>
      <c r="MW56" s="464"/>
      <c r="MX56" s="464"/>
      <c r="MY56" s="467"/>
      <c r="MZ56" s="467"/>
      <c r="NA56" s="467"/>
      <c r="NB56" s="467"/>
      <c r="NC56" s="284">
        <v>15000000</v>
      </c>
      <c r="ND56" s="276" t="s">
        <v>150</v>
      </c>
      <c r="NE56" s="464"/>
      <c r="NF56" s="464"/>
      <c r="NG56" s="467"/>
      <c r="NH56" s="467"/>
      <c r="NI56" s="467"/>
      <c r="NJ56" s="467"/>
      <c r="NK56" s="284">
        <v>15000000</v>
      </c>
      <c r="NL56" s="276" t="s">
        <v>150</v>
      </c>
      <c r="NM56" s="464"/>
      <c r="NN56" s="464"/>
      <c r="NO56" s="467"/>
      <c r="NP56" s="467"/>
      <c r="NQ56" s="467"/>
      <c r="NR56" s="467"/>
      <c r="NS56" s="284">
        <v>15000000</v>
      </c>
      <c r="NT56" s="276" t="s">
        <v>150</v>
      </c>
      <c r="NU56" s="464"/>
      <c r="NV56" s="464"/>
      <c r="NW56" s="467"/>
      <c r="NX56" s="467"/>
      <c r="NY56" s="467"/>
      <c r="NZ56" s="467"/>
      <c r="OA56" s="284">
        <v>15000000</v>
      </c>
      <c r="OB56" s="276" t="s">
        <v>150</v>
      </c>
      <c r="OC56" s="464"/>
      <c r="OD56" s="464"/>
      <c r="OE56" s="467"/>
      <c r="OF56" s="467"/>
      <c r="OG56" s="467"/>
      <c r="OH56" s="467"/>
      <c r="OI56" s="284">
        <v>15000000</v>
      </c>
      <c r="OJ56" s="276" t="s">
        <v>150</v>
      </c>
      <c r="OK56" s="464"/>
      <c r="OL56" s="464"/>
      <c r="OM56" s="467"/>
      <c r="ON56" s="467"/>
      <c r="OO56" s="467"/>
      <c r="OP56" s="467"/>
      <c r="OQ56" s="284">
        <v>15000000</v>
      </c>
      <c r="OR56" s="276" t="s">
        <v>150</v>
      </c>
      <c r="OS56" s="464"/>
      <c r="OT56" s="464"/>
      <c r="OU56" s="467"/>
      <c r="OV56" s="467"/>
      <c r="OW56" s="467"/>
      <c r="OX56" s="467"/>
      <c r="OY56" s="284">
        <v>15000000</v>
      </c>
      <c r="OZ56" s="276" t="s">
        <v>150</v>
      </c>
      <c r="PA56" s="464"/>
      <c r="PB56" s="464"/>
      <c r="PC56" s="467"/>
      <c r="PD56" s="467"/>
      <c r="PE56" s="467"/>
      <c r="PF56" s="467"/>
      <c r="PG56" s="284">
        <v>15000000</v>
      </c>
      <c r="PH56" s="276" t="s">
        <v>150</v>
      </c>
      <c r="PI56" s="464"/>
      <c r="PJ56" s="464"/>
      <c r="PK56" s="467"/>
      <c r="PL56" s="467"/>
      <c r="PM56" s="467"/>
      <c r="PN56" s="467"/>
      <c r="PO56" s="284">
        <v>15000000</v>
      </c>
      <c r="PP56" s="276" t="s">
        <v>150</v>
      </c>
      <c r="PQ56" s="464"/>
      <c r="PR56" s="464"/>
      <c r="PS56" s="467"/>
      <c r="PT56" s="467"/>
      <c r="PU56" s="467"/>
      <c r="PV56" s="467"/>
      <c r="PW56" s="284">
        <v>15000000</v>
      </c>
      <c r="PX56" s="276" t="s">
        <v>150</v>
      </c>
      <c r="PY56" s="464"/>
      <c r="PZ56" s="464"/>
      <c r="QA56" s="467"/>
      <c r="QB56" s="467"/>
      <c r="QC56" s="467"/>
      <c r="QD56" s="467"/>
      <c r="QE56" s="284">
        <v>15000000</v>
      </c>
      <c r="QF56" s="276" t="s">
        <v>150</v>
      </c>
      <c r="QG56" s="464"/>
      <c r="QH56" s="464"/>
      <c r="QI56" s="467"/>
      <c r="QJ56" s="467"/>
      <c r="QK56" s="467"/>
      <c r="QL56" s="467"/>
      <c r="QM56" s="284">
        <v>15000000</v>
      </c>
      <c r="QN56" s="276" t="s">
        <v>150</v>
      </c>
      <c r="QO56" s="464"/>
      <c r="QP56" s="464"/>
      <c r="QQ56" s="467"/>
      <c r="QR56" s="467"/>
      <c r="QS56" s="467"/>
      <c r="QT56" s="467"/>
      <c r="QU56" s="284">
        <v>15000000</v>
      </c>
      <c r="QV56" s="276" t="s">
        <v>150</v>
      </c>
      <c r="QW56" s="464"/>
      <c r="QX56" s="464"/>
      <c r="QY56" s="467"/>
      <c r="QZ56" s="467"/>
      <c r="RA56" s="467"/>
      <c r="RB56" s="467"/>
      <c r="RC56" s="284">
        <v>15000000</v>
      </c>
      <c r="RD56" s="276" t="s">
        <v>150</v>
      </c>
      <c r="RE56" s="464"/>
      <c r="RF56" s="464"/>
      <c r="RG56" s="467"/>
      <c r="RH56" s="467"/>
      <c r="RI56" s="467"/>
      <c r="RJ56" s="467"/>
      <c r="RK56" s="284">
        <v>15000000</v>
      </c>
      <c r="RL56" s="276" t="s">
        <v>150</v>
      </c>
      <c r="RM56" s="464"/>
      <c r="RN56" s="464"/>
      <c r="RO56" s="467"/>
      <c r="RP56" s="467"/>
      <c r="RQ56" s="467"/>
      <c r="RR56" s="467"/>
      <c r="RS56" s="284">
        <v>15000000</v>
      </c>
      <c r="RT56" s="276" t="s">
        <v>150</v>
      </c>
      <c r="RU56" s="464"/>
      <c r="RV56" s="464"/>
      <c r="RW56" s="467"/>
      <c r="RX56" s="467"/>
      <c r="RY56" s="467"/>
      <c r="RZ56" s="467"/>
      <c r="SA56" s="284">
        <v>15000000</v>
      </c>
      <c r="SB56" s="276" t="s">
        <v>150</v>
      </c>
      <c r="SC56" s="464"/>
      <c r="SD56" s="464"/>
      <c r="SE56" s="467"/>
      <c r="SF56" s="467"/>
      <c r="SG56" s="467"/>
      <c r="SH56" s="467"/>
      <c r="SI56" s="284">
        <v>15000000</v>
      </c>
      <c r="SJ56" s="276" t="s">
        <v>150</v>
      </c>
      <c r="SK56" s="464"/>
      <c r="SL56" s="464"/>
      <c r="SM56" s="467"/>
      <c r="SN56" s="467"/>
      <c r="SO56" s="467"/>
      <c r="SP56" s="467"/>
      <c r="SQ56" s="284">
        <v>15000000</v>
      </c>
      <c r="SR56" s="276" t="s">
        <v>150</v>
      </c>
      <c r="SS56" s="464"/>
      <c r="ST56" s="464"/>
      <c r="SU56" s="467"/>
      <c r="SV56" s="467"/>
      <c r="SW56" s="467"/>
      <c r="SX56" s="467"/>
      <c r="SY56" s="284">
        <v>15000000</v>
      </c>
      <c r="SZ56" s="276" t="s">
        <v>150</v>
      </c>
      <c r="TA56" s="464"/>
      <c r="TB56" s="464"/>
      <c r="TC56" s="467"/>
      <c r="TD56" s="467"/>
      <c r="TE56" s="467"/>
      <c r="TF56" s="467"/>
      <c r="TG56" s="284">
        <v>15000000</v>
      </c>
      <c r="TH56" s="276" t="s">
        <v>150</v>
      </c>
      <c r="TI56" s="464"/>
      <c r="TJ56" s="464"/>
      <c r="TK56" s="467"/>
      <c r="TL56" s="467"/>
      <c r="TM56" s="467"/>
      <c r="TN56" s="467"/>
      <c r="TO56" s="284">
        <v>15000000</v>
      </c>
      <c r="TP56" s="276" t="s">
        <v>150</v>
      </c>
      <c r="TQ56" s="464"/>
      <c r="TR56" s="464"/>
      <c r="TS56" s="467"/>
      <c r="TT56" s="467"/>
      <c r="TU56" s="467"/>
      <c r="TV56" s="467"/>
      <c r="TW56" s="284">
        <v>15000000</v>
      </c>
      <c r="TX56" s="276" t="s">
        <v>150</v>
      </c>
      <c r="TY56" s="464"/>
      <c r="TZ56" s="464"/>
      <c r="UA56" s="467"/>
      <c r="UB56" s="467"/>
      <c r="UC56" s="467"/>
      <c r="UD56" s="467"/>
      <c r="UE56" s="284">
        <v>15000000</v>
      </c>
      <c r="UF56" s="276" t="s">
        <v>150</v>
      </c>
      <c r="UG56" s="464"/>
      <c r="UH56" s="464"/>
      <c r="UI56" s="467"/>
      <c r="UJ56" s="467"/>
      <c r="UK56" s="467"/>
      <c r="UL56" s="467"/>
      <c r="UM56" s="284">
        <v>15000000</v>
      </c>
      <c r="UN56" s="276" t="s">
        <v>150</v>
      </c>
      <c r="UO56" s="464"/>
      <c r="UP56" s="464"/>
      <c r="UQ56" s="467"/>
      <c r="UR56" s="467"/>
      <c r="US56" s="467"/>
      <c r="UT56" s="467"/>
      <c r="UU56" s="284">
        <v>15000000</v>
      </c>
      <c r="UV56" s="276" t="s">
        <v>150</v>
      </c>
      <c r="UW56" s="464"/>
      <c r="UX56" s="464"/>
      <c r="UY56" s="467"/>
      <c r="UZ56" s="467"/>
      <c r="VA56" s="467"/>
      <c r="VB56" s="467"/>
      <c r="VC56" s="284">
        <v>15000000</v>
      </c>
      <c r="VD56" s="276" t="s">
        <v>150</v>
      </c>
      <c r="VE56" s="464"/>
      <c r="VF56" s="464"/>
      <c r="VG56" s="467"/>
      <c r="VH56" s="467"/>
      <c r="VI56" s="467"/>
      <c r="VJ56" s="467"/>
      <c r="VK56" s="284">
        <v>15000000</v>
      </c>
      <c r="VL56" s="276" t="s">
        <v>150</v>
      </c>
      <c r="VM56" s="464"/>
      <c r="VN56" s="464"/>
      <c r="VO56" s="467"/>
      <c r="VP56" s="467"/>
      <c r="VQ56" s="467"/>
      <c r="VR56" s="467"/>
      <c r="VS56" s="284">
        <v>15000000</v>
      </c>
      <c r="VT56" s="276" t="s">
        <v>150</v>
      </c>
      <c r="VU56" s="464"/>
      <c r="VV56" s="464"/>
      <c r="VW56" s="467"/>
      <c r="VX56" s="467"/>
      <c r="VY56" s="467"/>
      <c r="VZ56" s="467"/>
      <c r="WA56" s="284">
        <v>15000000</v>
      </c>
      <c r="WB56" s="276" t="s">
        <v>150</v>
      </c>
      <c r="WC56" s="464"/>
      <c r="WD56" s="464"/>
      <c r="WE56" s="467"/>
      <c r="WF56" s="467"/>
      <c r="WG56" s="467"/>
      <c r="WH56" s="467"/>
      <c r="WI56" s="284">
        <v>15000000</v>
      </c>
      <c r="WJ56" s="276" t="s">
        <v>150</v>
      </c>
      <c r="WK56" s="464"/>
      <c r="WL56" s="464"/>
      <c r="WM56" s="467"/>
      <c r="WN56" s="467"/>
      <c r="WO56" s="467"/>
      <c r="WP56" s="467"/>
      <c r="WQ56" s="284">
        <v>15000000</v>
      </c>
      <c r="WR56" s="276" t="s">
        <v>150</v>
      </c>
      <c r="WS56" s="464"/>
      <c r="WT56" s="464"/>
      <c r="WU56" s="467"/>
      <c r="WV56" s="467"/>
      <c r="WW56" s="467"/>
      <c r="WX56" s="467"/>
      <c r="WY56" s="284">
        <v>15000000</v>
      </c>
      <c r="WZ56" s="276" t="s">
        <v>150</v>
      </c>
      <c r="XA56" s="464"/>
      <c r="XB56" s="464"/>
      <c r="XC56" s="467"/>
      <c r="XD56" s="467"/>
      <c r="XE56" s="467"/>
      <c r="XF56" s="467"/>
      <c r="XG56" s="284">
        <v>15000000</v>
      </c>
      <c r="XH56" s="276" t="s">
        <v>150</v>
      </c>
      <c r="XI56" s="464"/>
      <c r="XJ56" s="464"/>
      <c r="XK56" s="467"/>
      <c r="XL56" s="467"/>
      <c r="XM56" s="467"/>
      <c r="XN56" s="467"/>
      <c r="XO56" s="284">
        <v>15000000</v>
      </c>
      <c r="XP56" s="276" t="s">
        <v>150</v>
      </c>
      <c r="XQ56" s="464"/>
      <c r="XR56" s="464"/>
      <c r="XS56" s="467"/>
      <c r="XT56" s="467"/>
      <c r="XU56" s="467"/>
      <c r="XV56" s="467"/>
      <c r="XW56" s="284">
        <v>15000000</v>
      </c>
      <c r="XX56" s="276" t="s">
        <v>150</v>
      </c>
      <c r="XY56" s="464"/>
      <c r="XZ56" s="464"/>
      <c r="YA56" s="467"/>
      <c r="YB56" s="467"/>
      <c r="YC56" s="467"/>
      <c r="YD56" s="467"/>
      <c r="YE56" s="284">
        <v>15000000</v>
      </c>
      <c r="YF56" s="276" t="s">
        <v>150</v>
      </c>
      <c r="YG56" s="464"/>
      <c r="YH56" s="464"/>
      <c r="YI56" s="467"/>
      <c r="YJ56" s="467"/>
      <c r="YK56" s="467"/>
      <c r="YL56" s="467"/>
      <c r="YM56" s="284">
        <v>15000000</v>
      </c>
      <c r="YN56" s="276" t="s">
        <v>150</v>
      </c>
      <c r="YO56" s="464"/>
      <c r="YP56" s="464"/>
      <c r="YQ56" s="467"/>
      <c r="YR56" s="467"/>
      <c r="YS56" s="467"/>
      <c r="YT56" s="467"/>
      <c r="YU56" s="284">
        <v>15000000</v>
      </c>
      <c r="YV56" s="276" t="s">
        <v>150</v>
      </c>
      <c r="YW56" s="464"/>
      <c r="YX56" s="464"/>
      <c r="YY56" s="467"/>
      <c r="YZ56" s="467"/>
      <c r="ZA56" s="467"/>
      <c r="ZB56" s="467"/>
      <c r="ZC56" s="284">
        <v>15000000</v>
      </c>
      <c r="ZD56" s="276" t="s">
        <v>150</v>
      </c>
      <c r="ZE56" s="464"/>
      <c r="ZF56" s="464"/>
      <c r="ZG56" s="467"/>
      <c r="ZH56" s="467"/>
      <c r="ZI56" s="467"/>
      <c r="ZJ56" s="467"/>
      <c r="ZK56" s="284">
        <v>15000000</v>
      </c>
      <c r="ZL56" s="276" t="s">
        <v>150</v>
      </c>
      <c r="ZM56" s="464"/>
      <c r="ZN56" s="464"/>
      <c r="ZO56" s="467"/>
      <c r="ZP56" s="467"/>
      <c r="ZQ56" s="467"/>
      <c r="ZR56" s="467"/>
      <c r="ZS56" s="284">
        <v>15000000</v>
      </c>
      <c r="ZT56" s="276" t="s">
        <v>150</v>
      </c>
      <c r="ZU56" s="464"/>
      <c r="ZV56" s="464"/>
      <c r="ZW56" s="467"/>
      <c r="ZX56" s="467"/>
      <c r="ZY56" s="467"/>
      <c r="ZZ56" s="467"/>
      <c r="AAA56" s="284">
        <v>15000000</v>
      </c>
      <c r="AAB56" s="276" t="s">
        <v>150</v>
      </c>
      <c r="AAC56" s="464"/>
      <c r="AAD56" s="464"/>
      <c r="AAE56" s="467"/>
      <c r="AAF56" s="467"/>
      <c r="AAG56" s="467"/>
      <c r="AAH56" s="467"/>
      <c r="AAI56" s="284">
        <v>15000000</v>
      </c>
      <c r="AAJ56" s="276" t="s">
        <v>150</v>
      </c>
      <c r="AAK56" s="464"/>
      <c r="AAL56" s="464"/>
      <c r="AAM56" s="467"/>
      <c r="AAN56" s="467"/>
      <c r="AAO56" s="467"/>
      <c r="AAP56" s="467"/>
      <c r="AAQ56" s="284">
        <v>15000000</v>
      </c>
      <c r="AAR56" s="276" t="s">
        <v>150</v>
      </c>
      <c r="AAS56" s="464"/>
      <c r="AAT56" s="464"/>
      <c r="AAU56" s="467"/>
      <c r="AAV56" s="467"/>
      <c r="AAW56" s="467"/>
      <c r="AAX56" s="467"/>
      <c r="AAY56" s="284">
        <v>15000000</v>
      </c>
      <c r="AAZ56" s="276" t="s">
        <v>150</v>
      </c>
      <c r="ABA56" s="464"/>
      <c r="ABB56" s="464"/>
      <c r="ABC56" s="467"/>
      <c r="ABD56" s="467"/>
      <c r="ABE56" s="467"/>
      <c r="ABF56" s="467"/>
      <c r="ABG56" s="284">
        <v>15000000</v>
      </c>
      <c r="ABH56" s="276" t="s">
        <v>150</v>
      </c>
      <c r="ABI56" s="464"/>
      <c r="ABJ56" s="464"/>
      <c r="ABK56" s="467"/>
      <c r="ABL56" s="467"/>
      <c r="ABM56" s="467"/>
      <c r="ABN56" s="467"/>
      <c r="ABO56" s="284">
        <v>15000000</v>
      </c>
      <c r="ABP56" s="276" t="s">
        <v>150</v>
      </c>
      <c r="ABQ56" s="464"/>
      <c r="ABR56" s="464"/>
      <c r="ABS56" s="467"/>
      <c r="ABT56" s="467"/>
      <c r="ABU56" s="467"/>
      <c r="ABV56" s="467"/>
      <c r="ABW56" s="284">
        <v>15000000</v>
      </c>
      <c r="ABX56" s="276" t="s">
        <v>150</v>
      </c>
      <c r="ABY56" s="464"/>
      <c r="ABZ56" s="464"/>
      <c r="ACA56" s="467"/>
      <c r="ACB56" s="467"/>
      <c r="ACC56" s="467"/>
      <c r="ACD56" s="467"/>
      <c r="ACE56" s="284">
        <v>15000000</v>
      </c>
      <c r="ACF56" s="276" t="s">
        <v>150</v>
      </c>
      <c r="ACG56" s="464"/>
      <c r="ACH56" s="464"/>
      <c r="ACI56" s="467"/>
      <c r="ACJ56" s="467"/>
      <c r="ACK56" s="467"/>
      <c r="ACL56" s="467"/>
      <c r="ACM56" s="284">
        <v>15000000</v>
      </c>
      <c r="ACN56" s="276" t="s">
        <v>150</v>
      </c>
      <c r="ACO56" s="464"/>
      <c r="ACP56" s="464"/>
      <c r="ACQ56" s="467"/>
      <c r="ACR56" s="467"/>
      <c r="ACS56" s="467"/>
      <c r="ACT56" s="467"/>
      <c r="ACU56" s="284">
        <v>15000000</v>
      </c>
      <c r="ACV56" s="276" t="s">
        <v>150</v>
      </c>
      <c r="ACW56" s="464"/>
      <c r="ACX56" s="464"/>
      <c r="ACY56" s="467"/>
      <c r="ACZ56" s="467"/>
      <c r="ADA56" s="467"/>
      <c r="ADB56" s="467"/>
      <c r="ADC56" s="284">
        <v>15000000</v>
      </c>
      <c r="ADD56" s="276" t="s">
        <v>150</v>
      </c>
      <c r="ADE56" s="464"/>
      <c r="ADF56" s="464"/>
      <c r="ADG56" s="467"/>
      <c r="ADH56" s="467"/>
      <c r="ADI56" s="467"/>
      <c r="ADJ56" s="467"/>
      <c r="ADK56" s="284">
        <v>15000000</v>
      </c>
      <c r="ADL56" s="276" t="s">
        <v>150</v>
      </c>
      <c r="ADM56" s="464"/>
      <c r="ADN56" s="464"/>
      <c r="ADO56" s="467"/>
      <c r="ADP56" s="467"/>
      <c r="ADQ56" s="467"/>
      <c r="ADR56" s="467"/>
      <c r="ADS56" s="284">
        <v>15000000</v>
      </c>
      <c r="ADT56" s="276" t="s">
        <v>150</v>
      </c>
      <c r="ADU56" s="464"/>
      <c r="ADV56" s="464"/>
      <c r="ADW56" s="467"/>
      <c r="ADX56" s="467"/>
      <c r="ADY56" s="467"/>
      <c r="ADZ56" s="467"/>
      <c r="AEA56" s="284">
        <v>15000000</v>
      </c>
      <c r="AEB56" s="276" t="s">
        <v>150</v>
      </c>
      <c r="AEC56" s="464"/>
      <c r="AED56" s="464"/>
      <c r="AEE56" s="467"/>
      <c r="AEF56" s="467"/>
      <c r="AEG56" s="467"/>
      <c r="AEH56" s="467"/>
      <c r="AEI56" s="284">
        <v>15000000</v>
      </c>
      <c r="AEJ56" s="276" t="s">
        <v>150</v>
      </c>
      <c r="AEK56" s="464"/>
      <c r="AEL56" s="464"/>
      <c r="AEM56" s="467"/>
      <c r="AEN56" s="467"/>
      <c r="AEO56" s="467"/>
      <c r="AEP56" s="467"/>
      <c r="AEQ56" s="284">
        <v>15000000</v>
      </c>
      <c r="AER56" s="276" t="s">
        <v>150</v>
      </c>
      <c r="AES56" s="464"/>
      <c r="AET56" s="464"/>
      <c r="AEU56" s="467"/>
      <c r="AEV56" s="467"/>
      <c r="AEW56" s="467"/>
      <c r="AEX56" s="467"/>
      <c r="AEY56" s="284">
        <v>15000000</v>
      </c>
      <c r="AEZ56" s="276" t="s">
        <v>150</v>
      </c>
      <c r="AFA56" s="464"/>
      <c r="AFB56" s="464"/>
      <c r="AFC56" s="467"/>
      <c r="AFD56" s="467"/>
      <c r="AFE56" s="467"/>
      <c r="AFF56" s="467"/>
      <c r="AFG56" s="284">
        <v>15000000</v>
      </c>
      <c r="AFH56" s="276" t="s">
        <v>150</v>
      </c>
      <c r="AFI56" s="464"/>
      <c r="AFJ56" s="464"/>
      <c r="AFK56" s="467"/>
      <c r="AFL56" s="467"/>
      <c r="AFM56" s="467"/>
      <c r="AFN56" s="467"/>
      <c r="AFO56" s="284">
        <v>15000000</v>
      </c>
      <c r="AFP56" s="276" t="s">
        <v>150</v>
      </c>
      <c r="AFQ56" s="464"/>
      <c r="AFR56" s="464"/>
      <c r="AFS56" s="467"/>
      <c r="AFT56" s="467"/>
      <c r="AFU56" s="467"/>
      <c r="AFV56" s="467"/>
      <c r="AFW56" s="284">
        <v>15000000</v>
      </c>
      <c r="AFX56" s="276" t="s">
        <v>150</v>
      </c>
      <c r="AFY56" s="464"/>
      <c r="AFZ56" s="464"/>
      <c r="AGA56" s="467"/>
      <c r="AGB56" s="467"/>
      <c r="AGC56" s="467"/>
      <c r="AGD56" s="467"/>
      <c r="AGE56" s="284">
        <v>15000000</v>
      </c>
      <c r="AGF56" s="276" t="s">
        <v>150</v>
      </c>
      <c r="AGG56" s="464"/>
      <c r="AGH56" s="464"/>
      <c r="AGI56" s="467"/>
      <c r="AGJ56" s="467"/>
      <c r="AGK56" s="467"/>
      <c r="AGL56" s="467"/>
      <c r="AGM56" s="284">
        <v>15000000</v>
      </c>
      <c r="AGN56" s="276" t="s">
        <v>150</v>
      </c>
      <c r="AGO56" s="464"/>
      <c r="AGP56" s="464"/>
      <c r="AGQ56" s="467"/>
      <c r="AGR56" s="467"/>
      <c r="AGS56" s="467"/>
      <c r="AGT56" s="467"/>
      <c r="AGU56" s="284">
        <v>15000000</v>
      </c>
      <c r="AGV56" s="276" t="s">
        <v>150</v>
      </c>
      <c r="AGW56" s="464"/>
      <c r="AGX56" s="464"/>
      <c r="AGY56" s="467"/>
      <c r="AGZ56" s="467"/>
      <c r="AHA56" s="467"/>
      <c r="AHB56" s="467"/>
      <c r="AHC56" s="284">
        <v>15000000</v>
      </c>
      <c r="AHD56" s="276" t="s">
        <v>150</v>
      </c>
      <c r="AHE56" s="464"/>
      <c r="AHF56" s="464"/>
      <c r="AHG56" s="467"/>
      <c r="AHH56" s="467"/>
      <c r="AHI56" s="467"/>
      <c r="AHJ56" s="467"/>
      <c r="AHK56" s="284">
        <v>15000000</v>
      </c>
      <c r="AHL56" s="276" t="s">
        <v>150</v>
      </c>
      <c r="AHM56" s="464"/>
      <c r="AHN56" s="464"/>
      <c r="AHO56" s="467"/>
      <c r="AHP56" s="467"/>
      <c r="AHQ56" s="467"/>
      <c r="AHR56" s="467"/>
      <c r="AHS56" s="284">
        <v>15000000</v>
      </c>
      <c r="AHT56" s="276" t="s">
        <v>150</v>
      </c>
      <c r="AHU56" s="464"/>
      <c r="AHV56" s="464"/>
      <c r="AHW56" s="467"/>
      <c r="AHX56" s="467"/>
      <c r="AHY56" s="467"/>
      <c r="AHZ56" s="467"/>
      <c r="AIA56" s="284">
        <v>15000000</v>
      </c>
      <c r="AIB56" s="276" t="s">
        <v>150</v>
      </c>
      <c r="AIC56" s="464"/>
      <c r="AID56" s="464"/>
      <c r="AIE56" s="467"/>
      <c r="AIF56" s="467"/>
      <c r="AIG56" s="467"/>
      <c r="AIH56" s="467"/>
      <c r="AII56" s="284">
        <v>15000000</v>
      </c>
      <c r="AIJ56" s="276" t="s">
        <v>150</v>
      </c>
      <c r="AIK56" s="464"/>
      <c r="AIL56" s="464"/>
      <c r="AIM56" s="467"/>
      <c r="AIN56" s="467"/>
      <c r="AIO56" s="467"/>
      <c r="AIP56" s="467"/>
      <c r="AIQ56" s="284">
        <v>15000000</v>
      </c>
      <c r="AIR56" s="276" t="s">
        <v>150</v>
      </c>
      <c r="AIS56" s="464"/>
      <c r="AIT56" s="464"/>
      <c r="AIU56" s="467"/>
      <c r="AIV56" s="467"/>
      <c r="AIW56" s="467"/>
      <c r="AIX56" s="467"/>
      <c r="AIY56" s="284">
        <v>15000000</v>
      </c>
      <c r="AIZ56" s="276" t="s">
        <v>150</v>
      </c>
      <c r="AJA56" s="464"/>
      <c r="AJB56" s="464"/>
      <c r="AJC56" s="467"/>
      <c r="AJD56" s="467"/>
      <c r="AJE56" s="467"/>
      <c r="AJF56" s="467"/>
      <c r="AJG56" s="284">
        <v>15000000</v>
      </c>
      <c r="AJH56" s="276" t="s">
        <v>150</v>
      </c>
      <c r="AJI56" s="464"/>
      <c r="AJJ56" s="464"/>
      <c r="AJK56" s="467"/>
      <c r="AJL56" s="467"/>
      <c r="AJM56" s="467"/>
      <c r="AJN56" s="467"/>
      <c r="AJO56" s="284">
        <v>15000000</v>
      </c>
      <c r="AJP56" s="276" t="s">
        <v>150</v>
      </c>
      <c r="AJQ56" s="464"/>
      <c r="AJR56" s="464"/>
      <c r="AJS56" s="467"/>
      <c r="AJT56" s="467"/>
      <c r="AJU56" s="467"/>
      <c r="AJV56" s="467"/>
      <c r="AJW56" s="284">
        <v>15000000</v>
      </c>
      <c r="AJX56" s="276" t="s">
        <v>150</v>
      </c>
      <c r="AJY56" s="464"/>
      <c r="AJZ56" s="464"/>
      <c r="AKA56" s="467"/>
      <c r="AKB56" s="467"/>
      <c r="AKC56" s="467"/>
      <c r="AKD56" s="467"/>
      <c r="AKE56" s="284">
        <v>15000000</v>
      </c>
      <c r="AKF56" s="276" t="s">
        <v>150</v>
      </c>
      <c r="AKG56" s="464"/>
      <c r="AKH56" s="464"/>
      <c r="AKI56" s="467"/>
      <c r="AKJ56" s="467"/>
      <c r="AKK56" s="467"/>
      <c r="AKL56" s="467"/>
      <c r="AKM56" s="284">
        <v>15000000</v>
      </c>
      <c r="AKN56" s="276" t="s">
        <v>150</v>
      </c>
      <c r="AKO56" s="464"/>
      <c r="AKP56" s="464"/>
      <c r="AKQ56" s="467"/>
      <c r="AKR56" s="467"/>
      <c r="AKS56" s="467"/>
      <c r="AKT56" s="467"/>
      <c r="AKU56" s="284">
        <v>15000000</v>
      </c>
      <c r="AKV56" s="276" t="s">
        <v>150</v>
      </c>
      <c r="AKW56" s="464"/>
      <c r="AKX56" s="464"/>
      <c r="AKY56" s="467"/>
      <c r="AKZ56" s="467"/>
      <c r="ALA56" s="467"/>
      <c r="ALB56" s="467"/>
      <c r="ALC56" s="284">
        <v>15000000</v>
      </c>
      <c r="ALD56" s="276" t="s">
        <v>150</v>
      </c>
      <c r="ALE56" s="464"/>
      <c r="ALF56" s="464"/>
      <c r="ALG56" s="467"/>
      <c r="ALH56" s="467"/>
      <c r="ALI56" s="467"/>
      <c r="ALJ56" s="467"/>
      <c r="ALK56" s="284">
        <v>15000000</v>
      </c>
      <c r="ALL56" s="276" t="s">
        <v>150</v>
      </c>
      <c r="ALM56" s="464"/>
      <c r="ALN56" s="464"/>
      <c r="ALO56" s="467"/>
      <c r="ALP56" s="467"/>
      <c r="ALQ56" s="467"/>
      <c r="ALR56" s="467"/>
      <c r="ALS56" s="284">
        <v>15000000</v>
      </c>
      <c r="ALT56" s="276" t="s">
        <v>150</v>
      </c>
      <c r="ALU56" s="464"/>
      <c r="ALV56" s="464"/>
      <c r="ALW56" s="467"/>
      <c r="ALX56" s="467"/>
      <c r="ALY56" s="467"/>
      <c r="ALZ56" s="467"/>
      <c r="AMA56" s="284">
        <v>15000000</v>
      </c>
      <c r="AMB56" s="276" t="s">
        <v>150</v>
      </c>
      <c r="AMC56" s="464"/>
      <c r="AMD56" s="464"/>
      <c r="AME56" s="467"/>
      <c r="AMF56" s="467"/>
      <c r="AMG56" s="467"/>
      <c r="AMH56" s="467"/>
      <c r="AMI56" s="284">
        <v>15000000</v>
      </c>
      <c r="AMJ56" s="276" t="s">
        <v>150</v>
      </c>
      <c r="AMK56" s="464"/>
      <c r="AML56" s="464"/>
      <c r="AMM56" s="467"/>
      <c r="AMN56" s="467"/>
      <c r="AMO56" s="467"/>
      <c r="AMP56" s="467"/>
      <c r="AMQ56" s="284">
        <v>15000000</v>
      </c>
      <c r="AMR56" s="276" t="s">
        <v>150</v>
      </c>
      <c r="AMS56" s="464"/>
      <c r="AMT56" s="464"/>
      <c r="AMU56" s="467"/>
      <c r="AMV56" s="467"/>
      <c r="AMW56" s="467"/>
      <c r="AMX56" s="467"/>
      <c r="AMY56" s="284">
        <v>15000000</v>
      </c>
      <c r="AMZ56" s="276" t="s">
        <v>150</v>
      </c>
      <c r="ANA56" s="464"/>
      <c r="ANB56" s="464"/>
      <c r="ANC56" s="467"/>
      <c r="AND56" s="467"/>
      <c r="ANE56" s="467"/>
      <c r="ANF56" s="467"/>
      <c r="ANG56" s="284">
        <v>15000000</v>
      </c>
      <c r="ANH56" s="276" t="s">
        <v>150</v>
      </c>
      <c r="ANI56" s="464"/>
      <c r="ANJ56" s="464"/>
      <c r="ANK56" s="467"/>
      <c r="ANL56" s="467"/>
      <c r="ANM56" s="467"/>
      <c r="ANN56" s="467"/>
      <c r="ANO56" s="284">
        <v>15000000</v>
      </c>
      <c r="ANP56" s="276" t="s">
        <v>150</v>
      </c>
      <c r="ANQ56" s="464"/>
      <c r="ANR56" s="464"/>
      <c r="ANS56" s="467"/>
      <c r="ANT56" s="467"/>
      <c r="ANU56" s="467"/>
      <c r="ANV56" s="467"/>
      <c r="ANW56" s="284">
        <v>15000000</v>
      </c>
      <c r="ANX56" s="276" t="s">
        <v>150</v>
      </c>
      <c r="ANY56" s="464"/>
      <c r="ANZ56" s="464"/>
      <c r="AOA56" s="467"/>
      <c r="AOB56" s="467"/>
      <c r="AOC56" s="467"/>
      <c r="AOD56" s="467"/>
      <c r="AOE56" s="284">
        <v>15000000</v>
      </c>
      <c r="AOF56" s="276" t="s">
        <v>150</v>
      </c>
      <c r="AOG56" s="464"/>
      <c r="AOH56" s="464"/>
      <c r="AOI56" s="467"/>
      <c r="AOJ56" s="467"/>
      <c r="AOK56" s="467"/>
      <c r="AOL56" s="467"/>
      <c r="AOM56" s="284">
        <v>15000000</v>
      </c>
      <c r="AON56" s="276" t="s">
        <v>150</v>
      </c>
      <c r="AOO56" s="464"/>
      <c r="AOP56" s="464"/>
      <c r="AOQ56" s="467"/>
      <c r="AOR56" s="467"/>
      <c r="AOS56" s="467"/>
      <c r="AOT56" s="467"/>
      <c r="AOU56" s="284">
        <v>15000000</v>
      </c>
      <c r="AOV56" s="276" t="s">
        <v>150</v>
      </c>
      <c r="AOW56" s="464"/>
      <c r="AOX56" s="464"/>
      <c r="AOY56" s="467"/>
      <c r="AOZ56" s="467"/>
      <c r="APA56" s="467"/>
      <c r="APB56" s="467"/>
      <c r="APC56" s="284">
        <v>15000000</v>
      </c>
      <c r="APD56" s="276" t="s">
        <v>150</v>
      </c>
      <c r="APE56" s="464"/>
      <c r="APF56" s="464"/>
      <c r="APG56" s="467"/>
      <c r="APH56" s="467"/>
      <c r="API56" s="467"/>
      <c r="APJ56" s="467"/>
      <c r="APK56" s="284">
        <v>15000000</v>
      </c>
      <c r="APL56" s="276" t="s">
        <v>150</v>
      </c>
      <c r="APM56" s="464"/>
      <c r="APN56" s="464"/>
      <c r="APO56" s="467"/>
      <c r="APP56" s="467"/>
      <c r="APQ56" s="467"/>
      <c r="APR56" s="467"/>
      <c r="APS56" s="284">
        <v>15000000</v>
      </c>
      <c r="APT56" s="276" t="s">
        <v>150</v>
      </c>
      <c r="APU56" s="464"/>
      <c r="APV56" s="464"/>
      <c r="APW56" s="467"/>
      <c r="APX56" s="467"/>
      <c r="APY56" s="467"/>
      <c r="APZ56" s="467"/>
      <c r="AQA56" s="284">
        <v>15000000</v>
      </c>
      <c r="AQB56" s="276" t="s">
        <v>150</v>
      </c>
      <c r="AQC56" s="464"/>
      <c r="AQD56" s="464"/>
      <c r="AQE56" s="467"/>
      <c r="AQF56" s="467"/>
      <c r="AQG56" s="467"/>
      <c r="AQH56" s="467"/>
      <c r="AQI56" s="284">
        <v>15000000</v>
      </c>
      <c r="AQJ56" s="276" t="s">
        <v>150</v>
      </c>
      <c r="AQK56" s="464"/>
      <c r="AQL56" s="464"/>
      <c r="AQM56" s="467"/>
      <c r="AQN56" s="467"/>
      <c r="AQO56" s="467"/>
      <c r="AQP56" s="467"/>
      <c r="AQQ56" s="284">
        <v>15000000</v>
      </c>
      <c r="AQR56" s="276" t="s">
        <v>150</v>
      </c>
      <c r="AQS56" s="464"/>
      <c r="AQT56" s="464"/>
      <c r="AQU56" s="467"/>
      <c r="AQV56" s="467"/>
      <c r="AQW56" s="467"/>
      <c r="AQX56" s="467"/>
      <c r="AQY56" s="284">
        <v>15000000</v>
      </c>
      <c r="AQZ56" s="276" t="s">
        <v>150</v>
      </c>
      <c r="ARA56" s="464"/>
      <c r="ARB56" s="464"/>
      <c r="ARC56" s="467"/>
      <c r="ARD56" s="467"/>
      <c r="ARE56" s="467"/>
      <c r="ARF56" s="467"/>
      <c r="ARG56" s="284">
        <v>15000000</v>
      </c>
      <c r="ARH56" s="276" t="s">
        <v>150</v>
      </c>
      <c r="ARI56" s="464"/>
      <c r="ARJ56" s="464"/>
      <c r="ARK56" s="467"/>
      <c r="ARL56" s="467"/>
      <c r="ARM56" s="467"/>
      <c r="ARN56" s="467"/>
      <c r="ARO56" s="284">
        <v>15000000</v>
      </c>
      <c r="ARP56" s="276" t="s">
        <v>150</v>
      </c>
      <c r="ARQ56" s="464"/>
      <c r="ARR56" s="464"/>
      <c r="ARS56" s="467"/>
      <c r="ART56" s="467"/>
      <c r="ARU56" s="467"/>
      <c r="ARV56" s="467"/>
      <c r="ARW56" s="284">
        <v>15000000</v>
      </c>
      <c r="ARX56" s="276" t="s">
        <v>150</v>
      </c>
      <c r="ARY56" s="464"/>
      <c r="ARZ56" s="464"/>
      <c r="ASA56" s="467"/>
      <c r="ASB56" s="467"/>
      <c r="ASC56" s="467"/>
      <c r="ASD56" s="467"/>
      <c r="ASE56" s="284">
        <v>15000000</v>
      </c>
      <c r="ASF56" s="276" t="s">
        <v>150</v>
      </c>
      <c r="ASG56" s="464"/>
      <c r="ASH56" s="464"/>
      <c r="ASI56" s="467"/>
      <c r="ASJ56" s="467"/>
      <c r="ASK56" s="467"/>
      <c r="ASL56" s="467"/>
      <c r="ASM56" s="284">
        <v>15000000</v>
      </c>
      <c r="ASN56" s="276" t="s">
        <v>150</v>
      </c>
      <c r="ASO56" s="464"/>
      <c r="ASP56" s="464"/>
      <c r="ASQ56" s="467"/>
      <c r="ASR56" s="467"/>
      <c r="ASS56" s="467"/>
      <c r="AST56" s="467"/>
      <c r="ASU56" s="284">
        <v>15000000</v>
      </c>
      <c r="ASV56" s="276" t="s">
        <v>150</v>
      </c>
      <c r="ASW56" s="464"/>
      <c r="ASX56" s="464"/>
      <c r="ASY56" s="467"/>
      <c r="ASZ56" s="467"/>
      <c r="ATA56" s="467"/>
      <c r="ATB56" s="467"/>
      <c r="ATC56" s="284">
        <v>15000000</v>
      </c>
      <c r="ATD56" s="276" t="s">
        <v>150</v>
      </c>
      <c r="ATE56" s="464"/>
      <c r="ATF56" s="464"/>
      <c r="ATG56" s="467"/>
      <c r="ATH56" s="467"/>
      <c r="ATI56" s="467"/>
      <c r="ATJ56" s="467"/>
      <c r="ATK56" s="284">
        <v>15000000</v>
      </c>
      <c r="ATL56" s="276" t="s">
        <v>150</v>
      </c>
      <c r="ATM56" s="464"/>
      <c r="ATN56" s="464"/>
      <c r="ATO56" s="467"/>
      <c r="ATP56" s="467"/>
      <c r="ATQ56" s="467"/>
      <c r="ATR56" s="467"/>
      <c r="ATS56" s="284">
        <v>15000000</v>
      </c>
      <c r="ATT56" s="276" t="s">
        <v>150</v>
      </c>
      <c r="ATU56" s="464"/>
      <c r="ATV56" s="464"/>
      <c r="ATW56" s="467"/>
      <c r="ATX56" s="467"/>
      <c r="ATY56" s="467"/>
      <c r="ATZ56" s="467"/>
      <c r="AUA56" s="284">
        <v>15000000</v>
      </c>
      <c r="AUB56" s="276" t="s">
        <v>150</v>
      </c>
      <c r="AUC56" s="464"/>
      <c r="AUD56" s="464"/>
      <c r="AUE56" s="467"/>
      <c r="AUF56" s="467"/>
      <c r="AUG56" s="467"/>
      <c r="AUH56" s="467"/>
      <c r="AUI56" s="284">
        <v>15000000</v>
      </c>
      <c r="AUJ56" s="276" t="s">
        <v>150</v>
      </c>
      <c r="AUK56" s="464"/>
      <c r="AUL56" s="464"/>
      <c r="AUM56" s="467"/>
      <c r="AUN56" s="467"/>
      <c r="AUO56" s="467"/>
      <c r="AUP56" s="467"/>
      <c r="AUQ56" s="284">
        <v>15000000</v>
      </c>
      <c r="AUR56" s="276" t="s">
        <v>150</v>
      </c>
      <c r="AUS56" s="464"/>
      <c r="AUT56" s="464"/>
      <c r="AUU56" s="467"/>
      <c r="AUV56" s="467"/>
      <c r="AUW56" s="467"/>
      <c r="AUX56" s="467"/>
      <c r="AUY56" s="284">
        <v>15000000</v>
      </c>
      <c r="AUZ56" s="276" t="s">
        <v>150</v>
      </c>
      <c r="AVA56" s="464"/>
      <c r="AVB56" s="464"/>
      <c r="AVC56" s="467"/>
      <c r="AVD56" s="467"/>
      <c r="AVE56" s="467"/>
      <c r="AVF56" s="467"/>
      <c r="AVG56" s="284">
        <v>15000000</v>
      </c>
      <c r="AVH56" s="276" t="s">
        <v>150</v>
      </c>
      <c r="AVI56" s="464"/>
      <c r="AVJ56" s="464"/>
      <c r="AVK56" s="467"/>
      <c r="AVL56" s="467"/>
      <c r="AVM56" s="467"/>
      <c r="AVN56" s="467"/>
      <c r="AVO56" s="284">
        <v>15000000</v>
      </c>
      <c r="AVP56" s="276" t="s">
        <v>150</v>
      </c>
      <c r="AVQ56" s="464"/>
      <c r="AVR56" s="464"/>
      <c r="AVS56" s="467"/>
      <c r="AVT56" s="467"/>
      <c r="AVU56" s="467"/>
      <c r="AVV56" s="467"/>
      <c r="AVW56" s="284">
        <v>15000000</v>
      </c>
      <c r="AVX56" s="276" t="s">
        <v>150</v>
      </c>
      <c r="AVY56" s="464"/>
      <c r="AVZ56" s="464"/>
      <c r="AWA56" s="467"/>
      <c r="AWB56" s="467"/>
      <c r="AWC56" s="467"/>
      <c r="AWD56" s="467"/>
      <c r="AWE56" s="284">
        <v>15000000</v>
      </c>
      <c r="AWF56" s="276" t="s">
        <v>150</v>
      </c>
      <c r="AWG56" s="464"/>
      <c r="AWH56" s="464"/>
      <c r="AWI56" s="467"/>
      <c r="AWJ56" s="467"/>
      <c r="AWK56" s="467"/>
      <c r="AWL56" s="467"/>
      <c r="AWM56" s="284">
        <v>15000000</v>
      </c>
      <c r="AWN56" s="276" t="s">
        <v>150</v>
      </c>
      <c r="AWO56" s="464"/>
      <c r="AWP56" s="464"/>
      <c r="AWQ56" s="467"/>
      <c r="AWR56" s="467"/>
      <c r="AWS56" s="467"/>
      <c r="AWT56" s="467"/>
      <c r="AWU56" s="284">
        <v>15000000</v>
      </c>
      <c r="AWV56" s="276" t="s">
        <v>150</v>
      </c>
      <c r="AWW56" s="464"/>
      <c r="AWX56" s="464"/>
      <c r="AWY56" s="467"/>
      <c r="AWZ56" s="467"/>
      <c r="AXA56" s="467"/>
      <c r="AXB56" s="467"/>
      <c r="AXC56" s="284">
        <v>15000000</v>
      </c>
      <c r="AXD56" s="276" t="s">
        <v>150</v>
      </c>
      <c r="AXE56" s="464"/>
      <c r="AXF56" s="464"/>
      <c r="AXG56" s="467"/>
      <c r="AXH56" s="467"/>
      <c r="AXI56" s="467"/>
      <c r="AXJ56" s="467"/>
      <c r="AXK56" s="284">
        <v>15000000</v>
      </c>
      <c r="AXL56" s="276" t="s">
        <v>150</v>
      </c>
      <c r="AXM56" s="464"/>
      <c r="AXN56" s="464"/>
      <c r="AXO56" s="467"/>
      <c r="AXP56" s="467"/>
      <c r="AXQ56" s="467"/>
      <c r="AXR56" s="467"/>
      <c r="AXS56" s="284">
        <v>15000000</v>
      </c>
      <c r="AXT56" s="276" t="s">
        <v>150</v>
      </c>
      <c r="AXU56" s="464"/>
      <c r="AXV56" s="464"/>
      <c r="AXW56" s="467"/>
      <c r="AXX56" s="467"/>
      <c r="AXY56" s="467"/>
      <c r="AXZ56" s="467"/>
      <c r="AYA56" s="284">
        <v>15000000</v>
      </c>
      <c r="AYB56" s="276" t="s">
        <v>150</v>
      </c>
      <c r="AYC56" s="464"/>
      <c r="AYD56" s="464"/>
      <c r="AYE56" s="467"/>
      <c r="AYF56" s="467"/>
      <c r="AYG56" s="467"/>
      <c r="AYH56" s="467"/>
      <c r="AYI56" s="284">
        <v>15000000</v>
      </c>
      <c r="AYJ56" s="276" t="s">
        <v>150</v>
      </c>
      <c r="AYK56" s="464"/>
      <c r="AYL56" s="464"/>
      <c r="AYM56" s="467"/>
      <c r="AYN56" s="467"/>
      <c r="AYO56" s="467"/>
      <c r="AYP56" s="467"/>
      <c r="AYQ56" s="284">
        <v>15000000</v>
      </c>
      <c r="AYR56" s="276" t="s">
        <v>150</v>
      </c>
      <c r="AYS56" s="464"/>
      <c r="AYT56" s="464"/>
      <c r="AYU56" s="467"/>
      <c r="AYV56" s="467"/>
      <c r="AYW56" s="467"/>
      <c r="AYX56" s="467"/>
      <c r="AYY56" s="284">
        <v>15000000</v>
      </c>
      <c r="AYZ56" s="276" t="s">
        <v>150</v>
      </c>
      <c r="AZA56" s="464"/>
      <c r="AZB56" s="464"/>
      <c r="AZC56" s="467"/>
      <c r="AZD56" s="467"/>
      <c r="AZE56" s="467"/>
      <c r="AZF56" s="467"/>
      <c r="AZG56" s="284">
        <v>15000000</v>
      </c>
      <c r="AZH56" s="276" t="s">
        <v>150</v>
      </c>
      <c r="AZI56" s="464"/>
      <c r="AZJ56" s="464"/>
      <c r="AZK56" s="467"/>
      <c r="AZL56" s="467"/>
      <c r="AZM56" s="467"/>
      <c r="AZN56" s="467"/>
      <c r="AZO56" s="284">
        <v>15000000</v>
      </c>
      <c r="AZP56" s="276" t="s">
        <v>150</v>
      </c>
      <c r="AZQ56" s="464"/>
      <c r="AZR56" s="464"/>
      <c r="AZS56" s="467"/>
      <c r="AZT56" s="467"/>
      <c r="AZU56" s="467"/>
      <c r="AZV56" s="467"/>
      <c r="AZW56" s="284">
        <v>15000000</v>
      </c>
      <c r="AZX56" s="276" t="s">
        <v>150</v>
      </c>
      <c r="AZY56" s="464"/>
      <c r="AZZ56" s="464"/>
      <c r="BAA56" s="467"/>
      <c r="BAB56" s="467"/>
      <c r="BAC56" s="467"/>
      <c r="BAD56" s="467"/>
      <c r="BAE56" s="284">
        <v>15000000</v>
      </c>
      <c r="BAF56" s="276" t="s">
        <v>150</v>
      </c>
      <c r="BAG56" s="464"/>
      <c r="BAH56" s="464"/>
      <c r="BAI56" s="467"/>
      <c r="BAJ56" s="467"/>
      <c r="BAK56" s="467"/>
      <c r="BAL56" s="467"/>
      <c r="BAM56" s="284">
        <v>15000000</v>
      </c>
      <c r="BAN56" s="276" t="s">
        <v>150</v>
      </c>
      <c r="BAO56" s="464"/>
      <c r="BAP56" s="464"/>
      <c r="BAQ56" s="467"/>
      <c r="BAR56" s="467"/>
      <c r="BAS56" s="467"/>
      <c r="BAT56" s="467"/>
      <c r="BAU56" s="284">
        <v>15000000</v>
      </c>
      <c r="BAV56" s="276" t="s">
        <v>150</v>
      </c>
      <c r="BAW56" s="464"/>
      <c r="BAX56" s="464"/>
      <c r="BAY56" s="467"/>
      <c r="BAZ56" s="467"/>
      <c r="BBA56" s="467"/>
      <c r="BBB56" s="467"/>
      <c r="BBC56" s="284">
        <v>15000000</v>
      </c>
      <c r="BBD56" s="276" t="s">
        <v>150</v>
      </c>
      <c r="BBE56" s="464"/>
      <c r="BBF56" s="464"/>
      <c r="BBG56" s="467"/>
      <c r="BBH56" s="467"/>
      <c r="BBI56" s="467"/>
      <c r="BBJ56" s="467"/>
      <c r="BBK56" s="284">
        <v>15000000</v>
      </c>
      <c r="BBL56" s="276" t="s">
        <v>150</v>
      </c>
      <c r="BBM56" s="464"/>
      <c r="BBN56" s="464"/>
      <c r="BBO56" s="467"/>
      <c r="BBP56" s="467"/>
      <c r="BBQ56" s="467"/>
      <c r="BBR56" s="467"/>
      <c r="BBS56" s="284">
        <v>15000000</v>
      </c>
      <c r="BBT56" s="276" t="s">
        <v>150</v>
      </c>
      <c r="BBU56" s="464"/>
      <c r="BBV56" s="464"/>
      <c r="BBW56" s="467"/>
      <c r="BBX56" s="467"/>
      <c r="BBY56" s="467"/>
      <c r="BBZ56" s="467"/>
      <c r="BCA56" s="284">
        <v>15000000</v>
      </c>
      <c r="BCB56" s="276" t="s">
        <v>150</v>
      </c>
      <c r="BCC56" s="464"/>
      <c r="BCD56" s="464"/>
      <c r="BCE56" s="467"/>
      <c r="BCF56" s="467"/>
      <c r="BCG56" s="467"/>
      <c r="BCH56" s="467"/>
      <c r="BCI56" s="284">
        <v>15000000</v>
      </c>
      <c r="BCJ56" s="276" t="s">
        <v>150</v>
      </c>
      <c r="BCK56" s="464"/>
      <c r="BCL56" s="464"/>
      <c r="BCM56" s="467"/>
      <c r="BCN56" s="467"/>
      <c r="BCO56" s="467"/>
      <c r="BCP56" s="467"/>
      <c r="BCQ56" s="284">
        <v>15000000</v>
      </c>
      <c r="BCR56" s="276" t="s">
        <v>150</v>
      </c>
      <c r="BCS56" s="464"/>
      <c r="BCT56" s="464"/>
      <c r="BCU56" s="467"/>
      <c r="BCV56" s="467"/>
      <c r="BCW56" s="467"/>
      <c r="BCX56" s="467"/>
      <c r="BCY56" s="284">
        <v>15000000</v>
      </c>
      <c r="BCZ56" s="276" t="s">
        <v>150</v>
      </c>
      <c r="BDA56" s="464"/>
      <c r="BDB56" s="464"/>
      <c r="BDC56" s="467"/>
      <c r="BDD56" s="467"/>
      <c r="BDE56" s="467"/>
      <c r="BDF56" s="467"/>
      <c r="BDG56" s="284">
        <v>15000000</v>
      </c>
      <c r="BDH56" s="276" t="s">
        <v>150</v>
      </c>
      <c r="BDI56" s="464"/>
      <c r="BDJ56" s="464"/>
      <c r="BDK56" s="467"/>
      <c r="BDL56" s="467"/>
      <c r="BDM56" s="467"/>
      <c r="BDN56" s="467"/>
      <c r="BDO56" s="284">
        <v>15000000</v>
      </c>
      <c r="BDP56" s="276" t="s">
        <v>150</v>
      </c>
      <c r="BDQ56" s="464"/>
      <c r="BDR56" s="464"/>
      <c r="BDS56" s="467"/>
      <c r="BDT56" s="467"/>
      <c r="BDU56" s="467"/>
      <c r="BDV56" s="467"/>
      <c r="BDW56" s="284">
        <v>15000000</v>
      </c>
      <c r="BDX56" s="276" t="s">
        <v>150</v>
      </c>
      <c r="BDY56" s="464"/>
      <c r="BDZ56" s="464"/>
      <c r="BEA56" s="467"/>
      <c r="BEB56" s="467"/>
      <c r="BEC56" s="467"/>
      <c r="BED56" s="467"/>
      <c r="BEE56" s="284">
        <v>15000000</v>
      </c>
      <c r="BEF56" s="276" t="s">
        <v>150</v>
      </c>
      <c r="BEG56" s="464"/>
      <c r="BEH56" s="464"/>
      <c r="BEI56" s="467"/>
      <c r="BEJ56" s="467"/>
      <c r="BEK56" s="467"/>
      <c r="BEL56" s="467"/>
      <c r="BEM56" s="284">
        <v>15000000</v>
      </c>
      <c r="BEN56" s="276" t="s">
        <v>150</v>
      </c>
      <c r="BEO56" s="464"/>
      <c r="BEP56" s="464"/>
      <c r="BEQ56" s="467"/>
      <c r="BER56" s="467"/>
      <c r="BES56" s="467"/>
      <c r="BET56" s="467"/>
      <c r="BEU56" s="284">
        <v>15000000</v>
      </c>
      <c r="BEV56" s="276" t="s">
        <v>150</v>
      </c>
      <c r="BEW56" s="464"/>
      <c r="BEX56" s="464"/>
      <c r="BEY56" s="467"/>
      <c r="BEZ56" s="467"/>
      <c r="BFA56" s="467"/>
      <c r="BFB56" s="467"/>
      <c r="BFC56" s="284">
        <v>15000000</v>
      </c>
      <c r="BFD56" s="276" t="s">
        <v>150</v>
      </c>
      <c r="BFE56" s="464"/>
      <c r="BFF56" s="464"/>
      <c r="BFG56" s="467"/>
      <c r="BFH56" s="467"/>
      <c r="BFI56" s="467"/>
      <c r="BFJ56" s="467"/>
      <c r="BFK56" s="284">
        <v>15000000</v>
      </c>
      <c r="BFL56" s="276" t="s">
        <v>150</v>
      </c>
      <c r="BFM56" s="464"/>
      <c r="BFN56" s="464"/>
      <c r="BFO56" s="467"/>
      <c r="BFP56" s="467"/>
      <c r="BFQ56" s="467"/>
      <c r="BFR56" s="467"/>
      <c r="BFS56" s="284">
        <v>15000000</v>
      </c>
      <c r="BFT56" s="276" t="s">
        <v>150</v>
      </c>
      <c r="BFU56" s="464"/>
      <c r="BFV56" s="464"/>
      <c r="BFW56" s="467"/>
      <c r="BFX56" s="467"/>
      <c r="BFY56" s="467"/>
      <c r="BFZ56" s="467"/>
      <c r="BGA56" s="284">
        <v>15000000</v>
      </c>
      <c r="BGB56" s="276" t="s">
        <v>150</v>
      </c>
      <c r="BGC56" s="464"/>
      <c r="BGD56" s="464"/>
      <c r="BGE56" s="467"/>
      <c r="BGF56" s="467"/>
      <c r="BGG56" s="467"/>
      <c r="BGH56" s="467"/>
      <c r="BGI56" s="284">
        <v>15000000</v>
      </c>
      <c r="BGJ56" s="276" t="s">
        <v>150</v>
      </c>
      <c r="BGK56" s="464"/>
      <c r="BGL56" s="464"/>
      <c r="BGM56" s="467"/>
      <c r="BGN56" s="467"/>
      <c r="BGO56" s="467"/>
      <c r="BGP56" s="467"/>
      <c r="BGQ56" s="284">
        <v>15000000</v>
      </c>
      <c r="BGR56" s="276" t="s">
        <v>150</v>
      </c>
      <c r="BGS56" s="464"/>
      <c r="BGT56" s="464"/>
      <c r="BGU56" s="467"/>
      <c r="BGV56" s="467"/>
      <c r="BGW56" s="467"/>
      <c r="BGX56" s="467"/>
      <c r="BGY56" s="284">
        <v>15000000</v>
      </c>
      <c r="BGZ56" s="276" t="s">
        <v>150</v>
      </c>
      <c r="BHA56" s="464"/>
      <c r="BHB56" s="464"/>
      <c r="BHC56" s="467"/>
      <c r="BHD56" s="467"/>
      <c r="BHE56" s="467"/>
      <c r="BHF56" s="467"/>
      <c r="BHG56" s="284">
        <v>15000000</v>
      </c>
      <c r="BHH56" s="276" t="s">
        <v>150</v>
      </c>
      <c r="BHI56" s="464"/>
      <c r="BHJ56" s="464"/>
      <c r="BHK56" s="467"/>
      <c r="BHL56" s="467"/>
      <c r="BHM56" s="467"/>
      <c r="BHN56" s="467"/>
      <c r="BHO56" s="284">
        <v>15000000</v>
      </c>
      <c r="BHP56" s="276" t="s">
        <v>150</v>
      </c>
      <c r="BHQ56" s="464"/>
      <c r="BHR56" s="464"/>
      <c r="BHS56" s="467"/>
      <c r="BHT56" s="467"/>
      <c r="BHU56" s="467"/>
      <c r="BHV56" s="467"/>
      <c r="BHW56" s="284">
        <v>15000000</v>
      </c>
      <c r="BHX56" s="276" t="s">
        <v>150</v>
      </c>
      <c r="BHY56" s="464"/>
      <c r="BHZ56" s="464"/>
      <c r="BIA56" s="467"/>
      <c r="BIB56" s="467"/>
      <c r="BIC56" s="467"/>
      <c r="BID56" s="467"/>
      <c r="BIE56" s="284">
        <v>15000000</v>
      </c>
      <c r="BIF56" s="276" t="s">
        <v>150</v>
      </c>
      <c r="BIG56" s="464"/>
      <c r="BIH56" s="464"/>
      <c r="BII56" s="467"/>
      <c r="BIJ56" s="467"/>
      <c r="BIK56" s="467"/>
      <c r="BIL56" s="467"/>
      <c r="BIM56" s="284">
        <v>15000000</v>
      </c>
      <c r="BIN56" s="276" t="s">
        <v>150</v>
      </c>
      <c r="BIO56" s="464"/>
      <c r="BIP56" s="464"/>
      <c r="BIQ56" s="467"/>
      <c r="BIR56" s="467"/>
      <c r="BIS56" s="467"/>
      <c r="BIT56" s="467"/>
      <c r="BIU56" s="284">
        <v>15000000</v>
      </c>
      <c r="BIV56" s="276" t="s">
        <v>150</v>
      </c>
      <c r="BIW56" s="464"/>
      <c r="BIX56" s="464"/>
      <c r="BIY56" s="467"/>
      <c r="BIZ56" s="467"/>
      <c r="BJA56" s="467"/>
      <c r="BJB56" s="467"/>
      <c r="BJC56" s="284">
        <v>15000000</v>
      </c>
      <c r="BJD56" s="276" t="s">
        <v>150</v>
      </c>
      <c r="BJE56" s="464"/>
      <c r="BJF56" s="464"/>
      <c r="BJG56" s="467"/>
      <c r="BJH56" s="467"/>
      <c r="BJI56" s="467"/>
      <c r="BJJ56" s="467"/>
      <c r="BJK56" s="284">
        <v>15000000</v>
      </c>
      <c r="BJL56" s="276" t="s">
        <v>150</v>
      </c>
      <c r="BJM56" s="464"/>
      <c r="BJN56" s="464"/>
      <c r="BJO56" s="467"/>
      <c r="BJP56" s="467"/>
      <c r="BJQ56" s="467"/>
      <c r="BJR56" s="467"/>
      <c r="BJS56" s="284">
        <v>15000000</v>
      </c>
      <c r="BJT56" s="276" t="s">
        <v>150</v>
      </c>
      <c r="BJU56" s="464"/>
      <c r="BJV56" s="464"/>
      <c r="BJW56" s="467"/>
      <c r="BJX56" s="467"/>
      <c r="BJY56" s="467"/>
      <c r="BJZ56" s="467"/>
      <c r="BKA56" s="284">
        <v>15000000</v>
      </c>
      <c r="BKB56" s="276" t="s">
        <v>150</v>
      </c>
      <c r="BKC56" s="464"/>
      <c r="BKD56" s="464"/>
      <c r="BKE56" s="467"/>
      <c r="BKF56" s="467"/>
      <c r="BKG56" s="467"/>
      <c r="BKH56" s="467"/>
      <c r="BKI56" s="284">
        <v>15000000</v>
      </c>
      <c r="BKJ56" s="276" t="s">
        <v>150</v>
      </c>
      <c r="BKK56" s="464"/>
      <c r="BKL56" s="464"/>
      <c r="BKM56" s="467"/>
      <c r="BKN56" s="467"/>
      <c r="BKO56" s="467"/>
      <c r="BKP56" s="467"/>
      <c r="BKQ56" s="284">
        <v>15000000</v>
      </c>
      <c r="BKR56" s="276" t="s">
        <v>150</v>
      </c>
      <c r="BKS56" s="464"/>
      <c r="BKT56" s="464"/>
      <c r="BKU56" s="467"/>
      <c r="BKV56" s="467"/>
      <c r="BKW56" s="467"/>
      <c r="BKX56" s="467"/>
      <c r="BKY56" s="284">
        <v>15000000</v>
      </c>
      <c r="BKZ56" s="276" t="s">
        <v>150</v>
      </c>
      <c r="BLA56" s="464"/>
      <c r="BLB56" s="464"/>
      <c r="BLC56" s="467"/>
      <c r="BLD56" s="467"/>
      <c r="BLE56" s="467"/>
      <c r="BLF56" s="467"/>
      <c r="BLG56" s="284">
        <v>15000000</v>
      </c>
      <c r="BLH56" s="276" t="s">
        <v>150</v>
      </c>
      <c r="BLI56" s="464"/>
      <c r="BLJ56" s="464"/>
      <c r="BLK56" s="467"/>
      <c r="BLL56" s="467"/>
      <c r="BLM56" s="467"/>
      <c r="BLN56" s="467"/>
      <c r="BLO56" s="284">
        <v>15000000</v>
      </c>
      <c r="BLP56" s="276" t="s">
        <v>150</v>
      </c>
      <c r="BLQ56" s="464"/>
      <c r="BLR56" s="464"/>
      <c r="BLS56" s="467"/>
      <c r="BLT56" s="467"/>
      <c r="BLU56" s="467"/>
      <c r="BLV56" s="467"/>
      <c r="BLW56" s="284">
        <v>15000000</v>
      </c>
      <c r="BLX56" s="276" t="s">
        <v>150</v>
      </c>
      <c r="BLY56" s="464"/>
      <c r="BLZ56" s="464"/>
      <c r="BMA56" s="467"/>
      <c r="BMB56" s="467"/>
      <c r="BMC56" s="467"/>
      <c r="BMD56" s="467"/>
      <c r="BME56" s="284">
        <v>15000000</v>
      </c>
      <c r="BMF56" s="276" t="s">
        <v>150</v>
      </c>
      <c r="BMG56" s="464"/>
      <c r="BMH56" s="464"/>
      <c r="BMI56" s="467"/>
      <c r="BMJ56" s="467"/>
      <c r="BMK56" s="467"/>
      <c r="BML56" s="467"/>
      <c r="BMM56" s="284">
        <v>15000000</v>
      </c>
      <c r="BMN56" s="276" t="s">
        <v>150</v>
      </c>
      <c r="BMO56" s="464"/>
      <c r="BMP56" s="464"/>
      <c r="BMQ56" s="467"/>
      <c r="BMR56" s="467"/>
      <c r="BMS56" s="467"/>
      <c r="BMT56" s="467"/>
      <c r="BMU56" s="284">
        <v>15000000</v>
      </c>
      <c r="BMV56" s="276" t="s">
        <v>150</v>
      </c>
      <c r="BMW56" s="464"/>
      <c r="BMX56" s="464"/>
      <c r="BMY56" s="467"/>
      <c r="BMZ56" s="467"/>
      <c r="BNA56" s="467"/>
      <c r="BNB56" s="467"/>
      <c r="BNC56" s="284">
        <v>15000000</v>
      </c>
      <c r="BND56" s="276" t="s">
        <v>150</v>
      </c>
      <c r="BNE56" s="464"/>
      <c r="BNF56" s="464"/>
      <c r="BNG56" s="467"/>
      <c r="BNH56" s="467"/>
      <c r="BNI56" s="467"/>
      <c r="BNJ56" s="467"/>
      <c r="BNK56" s="284">
        <v>15000000</v>
      </c>
      <c r="BNL56" s="276" t="s">
        <v>150</v>
      </c>
      <c r="BNM56" s="464"/>
      <c r="BNN56" s="464"/>
      <c r="BNO56" s="467"/>
      <c r="BNP56" s="467"/>
      <c r="BNQ56" s="467"/>
      <c r="BNR56" s="467"/>
      <c r="BNS56" s="284">
        <v>15000000</v>
      </c>
      <c r="BNT56" s="276" t="s">
        <v>150</v>
      </c>
      <c r="BNU56" s="464"/>
      <c r="BNV56" s="464"/>
      <c r="BNW56" s="467"/>
      <c r="BNX56" s="467"/>
      <c r="BNY56" s="467"/>
      <c r="BNZ56" s="467"/>
      <c r="BOA56" s="284">
        <v>15000000</v>
      </c>
      <c r="BOB56" s="276" t="s">
        <v>150</v>
      </c>
      <c r="BOC56" s="464"/>
      <c r="BOD56" s="464"/>
      <c r="BOE56" s="467"/>
      <c r="BOF56" s="467"/>
      <c r="BOG56" s="467"/>
      <c r="BOH56" s="467"/>
      <c r="BOI56" s="284">
        <v>15000000</v>
      </c>
      <c r="BOJ56" s="276" t="s">
        <v>150</v>
      </c>
      <c r="BOK56" s="464"/>
      <c r="BOL56" s="464"/>
      <c r="BOM56" s="467"/>
      <c r="BON56" s="467"/>
      <c r="BOO56" s="467"/>
      <c r="BOP56" s="467"/>
      <c r="BOQ56" s="284">
        <v>15000000</v>
      </c>
      <c r="BOR56" s="276" t="s">
        <v>150</v>
      </c>
      <c r="BOS56" s="464"/>
      <c r="BOT56" s="464"/>
      <c r="BOU56" s="467"/>
      <c r="BOV56" s="467"/>
      <c r="BOW56" s="467"/>
      <c r="BOX56" s="467"/>
      <c r="BOY56" s="284">
        <v>15000000</v>
      </c>
      <c r="BOZ56" s="276" t="s">
        <v>150</v>
      </c>
      <c r="BPA56" s="464"/>
      <c r="BPB56" s="464"/>
      <c r="BPC56" s="467"/>
      <c r="BPD56" s="467"/>
      <c r="BPE56" s="467"/>
      <c r="BPF56" s="467"/>
      <c r="BPG56" s="284">
        <v>15000000</v>
      </c>
      <c r="BPH56" s="276" t="s">
        <v>150</v>
      </c>
      <c r="BPI56" s="464"/>
      <c r="BPJ56" s="464"/>
      <c r="BPK56" s="467"/>
      <c r="BPL56" s="467"/>
      <c r="BPM56" s="467"/>
      <c r="BPN56" s="467"/>
      <c r="BPO56" s="284">
        <v>15000000</v>
      </c>
      <c r="BPP56" s="276" t="s">
        <v>150</v>
      </c>
      <c r="BPQ56" s="464"/>
      <c r="BPR56" s="464"/>
      <c r="BPS56" s="467"/>
      <c r="BPT56" s="467"/>
      <c r="BPU56" s="467"/>
      <c r="BPV56" s="467"/>
      <c r="BPW56" s="284">
        <v>15000000</v>
      </c>
      <c r="BPX56" s="276" t="s">
        <v>150</v>
      </c>
      <c r="BPY56" s="464"/>
      <c r="BPZ56" s="464"/>
      <c r="BQA56" s="467"/>
      <c r="BQB56" s="467"/>
      <c r="BQC56" s="467"/>
      <c r="BQD56" s="467"/>
      <c r="BQE56" s="284">
        <v>15000000</v>
      </c>
      <c r="BQF56" s="276" t="s">
        <v>150</v>
      </c>
      <c r="BQG56" s="464"/>
      <c r="BQH56" s="464"/>
      <c r="BQI56" s="467"/>
      <c r="BQJ56" s="467"/>
      <c r="BQK56" s="467"/>
      <c r="BQL56" s="467"/>
      <c r="BQM56" s="284">
        <v>15000000</v>
      </c>
      <c r="BQN56" s="276" t="s">
        <v>150</v>
      </c>
      <c r="BQO56" s="464"/>
      <c r="BQP56" s="464"/>
      <c r="BQQ56" s="467"/>
      <c r="BQR56" s="467"/>
      <c r="BQS56" s="467"/>
      <c r="BQT56" s="467"/>
      <c r="BQU56" s="284">
        <v>15000000</v>
      </c>
      <c r="BQV56" s="276" t="s">
        <v>150</v>
      </c>
      <c r="BQW56" s="464"/>
      <c r="BQX56" s="464"/>
      <c r="BQY56" s="467"/>
      <c r="BQZ56" s="467"/>
      <c r="BRA56" s="467"/>
      <c r="BRB56" s="467"/>
      <c r="BRC56" s="284">
        <v>15000000</v>
      </c>
      <c r="BRD56" s="276" t="s">
        <v>150</v>
      </c>
      <c r="BRE56" s="464"/>
      <c r="BRF56" s="464"/>
      <c r="BRG56" s="467"/>
      <c r="BRH56" s="467"/>
      <c r="BRI56" s="467"/>
      <c r="BRJ56" s="467"/>
      <c r="BRK56" s="284">
        <v>15000000</v>
      </c>
      <c r="BRL56" s="276" t="s">
        <v>150</v>
      </c>
      <c r="BRM56" s="464"/>
      <c r="BRN56" s="464"/>
      <c r="BRO56" s="467"/>
      <c r="BRP56" s="467"/>
      <c r="BRQ56" s="467"/>
      <c r="BRR56" s="467"/>
      <c r="BRS56" s="284">
        <v>15000000</v>
      </c>
      <c r="BRT56" s="276" t="s">
        <v>150</v>
      </c>
      <c r="BRU56" s="464"/>
      <c r="BRV56" s="464"/>
      <c r="BRW56" s="467"/>
      <c r="BRX56" s="467"/>
      <c r="BRY56" s="467"/>
      <c r="BRZ56" s="467"/>
      <c r="BSA56" s="284">
        <v>15000000</v>
      </c>
      <c r="BSB56" s="276" t="s">
        <v>150</v>
      </c>
      <c r="BSC56" s="464"/>
      <c r="BSD56" s="464"/>
      <c r="BSE56" s="467"/>
      <c r="BSF56" s="467"/>
      <c r="BSG56" s="467"/>
      <c r="BSH56" s="467"/>
      <c r="BSI56" s="284">
        <v>15000000</v>
      </c>
      <c r="BSJ56" s="276" t="s">
        <v>150</v>
      </c>
      <c r="BSK56" s="464"/>
      <c r="BSL56" s="464"/>
      <c r="BSM56" s="467"/>
      <c r="BSN56" s="467"/>
      <c r="BSO56" s="467"/>
      <c r="BSP56" s="467"/>
      <c r="BSQ56" s="284">
        <v>15000000</v>
      </c>
      <c r="BSR56" s="276" t="s">
        <v>150</v>
      </c>
      <c r="BSS56" s="464"/>
      <c r="BST56" s="464"/>
      <c r="BSU56" s="467"/>
      <c r="BSV56" s="467"/>
      <c r="BSW56" s="467"/>
      <c r="BSX56" s="467"/>
      <c r="BSY56" s="284">
        <v>15000000</v>
      </c>
      <c r="BSZ56" s="276" t="s">
        <v>150</v>
      </c>
      <c r="BTA56" s="464"/>
      <c r="BTB56" s="464"/>
      <c r="BTC56" s="467"/>
      <c r="BTD56" s="467"/>
      <c r="BTE56" s="467"/>
      <c r="BTF56" s="467"/>
      <c r="BTG56" s="284">
        <v>15000000</v>
      </c>
      <c r="BTH56" s="276" t="s">
        <v>150</v>
      </c>
      <c r="BTI56" s="464"/>
      <c r="BTJ56" s="464"/>
      <c r="BTK56" s="467"/>
      <c r="BTL56" s="467"/>
      <c r="BTM56" s="467"/>
      <c r="BTN56" s="467"/>
      <c r="BTO56" s="284">
        <v>15000000</v>
      </c>
      <c r="BTP56" s="276" t="s">
        <v>150</v>
      </c>
      <c r="BTQ56" s="464"/>
      <c r="BTR56" s="464"/>
      <c r="BTS56" s="467"/>
      <c r="BTT56" s="467"/>
      <c r="BTU56" s="467"/>
      <c r="BTV56" s="467"/>
      <c r="BTW56" s="284">
        <v>15000000</v>
      </c>
      <c r="BTX56" s="276" t="s">
        <v>150</v>
      </c>
      <c r="BTY56" s="464"/>
      <c r="BTZ56" s="464"/>
      <c r="BUA56" s="467"/>
      <c r="BUB56" s="467"/>
      <c r="BUC56" s="467"/>
      <c r="BUD56" s="467"/>
      <c r="BUE56" s="284">
        <v>15000000</v>
      </c>
      <c r="BUF56" s="276" t="s">
        <v>150</v>
      </c>
      <c r="BUG56" s="464"/>
      <c r="BUH56" s="464"/>
      <c r="BUI56" s="467"/>
      <c r="BUJ56" s="467"/>
      <c r="BUK56" s="467"/>
      <c r="BUL56" s="467"/>
      <c r="BUM56" s="284">
        <v>15000000</v>
      </c>
      <c r="BUN56" s="276" t="s">
        <v>150</v>
      </c>
      <c r="BUO56" s="464"/>
      <c r="BUP56" s="464"/>
      <c r="BUQ56" s="467"/>
      <c r="BUR56" s="467"/>
      <c r="BUS56" s="467"/>
      <c r="BUT56" s="467"/>
      <c r="BUU56" s="284">
        <v>15000000</v>
      </c>
      <c r="BUV56" s="276" t="s">
        <v>150</v>
      </c>
      <c r="BUW56" s="464"/>
      <c r="BUX56" s="464"/>
      <c r="BUY56" s="467"/>
      <c r="BUZ56" s="467"/>
      <c r="BVA56" s="467"/>
      <c r="BVB56" s="467"/>
      <c r="BVC56" s="284">
        <v>15000000</v>
      </c>
      <c r="BVD56" s="276" t="s">
        <v>150</v>
      </c>
      <c r="BVE56" s="464"/>
      <c r="BVF56" s="464"/>
      <c r="BVG56" s="467"/>
      <c r="BVH56" s="467"/>
      <c r="BVI56" s="467"/>
      <c r="BVJ56" s="467"/>
      <c r="BVK56" s="284">
        <v>15000000</v>
      </c>
      <c r="BVL56" s="276" t="s">
        <v>150</v>
      </c>
      <c r="BVM56" s="464"/>
      <c r="BVN56" s="464"/>
      <c r="BVO56" s="467"/>
      <c r="BVP56" s="467"/>
      <c r="BVQ56" s="467"/>
      <c r="BVR56" s="467"/>
      <c r="BVS56" s="284">
        <v>15000000</v>
      </c>
      <c r="BVT56" s="276" t="s">
        <v>150</v>
      </c>
      <c r="BVU56" s="464"/>
      <c r="BVV56" s="464"/>
      <c r="BVW56" s="467"/>
      <c r="BVX56" s="467"/>
      <c r="BVY56" s="467"/>
      <c r="BVZ56" s="467"/>
      <c r="BWA56" s="284">
        <v>15000000</v>
      </c>
      <c r="BWB56" s="276" t="s">
        <v>150</v>
      </c>
      <c r="BWC56" s="464"/>
      <c r="BWD56" s="464"/>
      <c r="BWE56" s="467"/>
      <c r="BWF56" s="467"/>
      <c r="BWG56" s="467"/>
      <c r="BWH56" s="467"/>
      <c r="BWI56" s="284">
        <v>15000000</v>
      </c>
      <c r="BWJ56" s="276" t="s">
        <v>150</v>
      </c>
      <c r="BWK56" s="464"/>
      <c r="BWL56" s="464"/>
      <c r="BWM56" s="467"/>
      <c r="BWN56" s="467"/>
      <c r="BWO56" s="467"/>
      <c r="BWP56" s="467"/>
      <c r="BWQ56" s="284">
        <v>15000000</v>
      </c>
      <c r="BWR56" s="276" t="s">
        <v>150</v>
      </c>
      <c r="BWS56" s="464"/>
      <c r="BWT56" s="464"/>
      <c r="BWU56" s="467"/>
      <c r="BWV56" s="467"/>
      <c r="BWW56" s="467"/>
      <c r="BWX56" s="467"/>
      <c r="BWY56" s="284">
        <v>15000000</v>
      </c>
      <c r="BWZ56" s="276" t="s">
        <v>150</v>
      </c>
      <c r="BXA56" s="464"/>
      <c r="BXB56" s="464"/>
      <c r="BXC56" s="467"/>
      <c r="BXD56" s="467"/>
      <c r="BXE56" s="467"/>
      <c r="BXF56" s="467"/>
      <c r="BXG56" s="284">
        <v>15000000</v>
      </c>
      <c r="BXH56" s="276" t="s">
        <v>150</v>
      </c>
      <c r="BXI56" s="464"/>
      <c r="BXJ56" s="464"/>
      <c r="BXK56" s="467"/>
      <c r="BXL56" s="467"/>
      <c r="BXM56" s="467"/>
      <c r="BXN56" s="467"/>
      <c r="BXO56" s="284">
        <v>15000000</v>
      </c>
      <c r="BXP56" s="276" t="s">
        <v>150</v>
      </c>
      <c r="BXQ56" s="464"/>
      <c r="BXR56" s="464"/>
      <c r="BXS56" s="467"/>
      <c r="BXT56" s="467"/>
      <c r="BXU56" s="467"/>
      <c r="BXV56" s="467"/>
      <c r="BXW56" s="284">
        <v>15000000</v>
      </c>
      <c r="BXX56" s="276" t="s">
        <v>150</v>
      </c>
      <c r="BXY56" s="464"/>
      <c r="BXZ56" s="464"/>
      <c r="BYA56" s="467"/>
      <c r="BYB56" s="467"/>
      <c r="BYC56" s="467"/>
      <c r="BYD56" s="467"/>
      <c r="BYE56" s="284">
        <v>15000000</v>
      </c>
      <c r="BYF56" s="276" t="s">
        <v>150</v>
      </c>
      <c r="BYG56" s="464"/>
      <c r="BYH56" s="464"/>
      <c r="BYI56" s="467"/>
      <c r="BYJ56" s="467"/>
      <c r="BYK56" s="467"/>
      <c r="BYL56" s="467"/>
      <c r="BYM56" s="284">
        <v>15000000</v>
      </c>
      <c r="BYN56" s="276" t="s">
        <v>150</v>
      </c>
      <c r="BYO56" s="464"/>
      <c r="BYP56" s="464"/>
      <c r="BYQ56" s="467"/>
      <c r="BYR56" s="467"/>
      <c r="BYS56" s="467"/>
      <c r="BYT56" s="467"/>
      <c r="BYU56" s="284">
        <v>15000000</v>
      </c>
      <c r="BYV56" s="276" t="s">
        <v>150</v>
      </c>
      <c r="BYW56" s="464"/>
      <c r="BYX56" s="464"/>
      <c r="BYY56" s="467"/>
      <c r="BYZ56" s="467"/>
      <c r="BZA56" s="467"/>
      <c r="BZB56" s="467"/>
      <c r="BZC56" s="284">
        <v>15000000</v>
      </c>
      <c r="BZD56" s="276" t="s">
        <v>150</v>
      </c>
      <c r="BZE56" s="464"/>
      <c r="BZF56" s="464"/>
      <c r="BZG56" s="467"/>
      <c r="BZH56" s="467"/>
      <c r="BZI56" s="467"/>
      <c r="BZJ56" s="467"/>
      <c r="BZK56" s="284">
        <v>15000000</v>
      </c>
      <c r="BZL56" s="276" t="s">
        <v>150</v>
      </c>
      <c r="BZM56" s="464"/>
      <c r="BZN56" s="464"/>
      <c r="BZO56" s="467"/>
      <c r="BZP56" s="467"/>
      <c r="BZQ56" s="467"/>
      <c r="BZR56" s="467"/>
      <c r="BZS56" s="284">
        <v>15000000</v>
      </c>
      <c r="BZT56" s="276" t="s">
        <v>150</v>
      </c>
      <c r="BZU56" s="464"/>
      <c r="BZV56" s="464"/>
      <c r="BZW56" s="467"/>
      <c r="BZX56" s="467"/>
      <c r="BZY56" s="467"/>
      <c r="BZZ56" s="467"/>
      <c r="CAA56" s="284">
        <v>15000000</v>
      </c>
      <c r="CAB56" s="276" t="s">
        <v>150</v>
      </c>
      <c r="CAC56" s="464"/>
      <c r="CAD56" s="464"/>
      <c r="CAE56" s="467"/>
      <c r="CAF56" s="467"/>
      <c r="CAG56" s="467"/>
      <c r="CAH56" s="467"/>
      <c r="CAI56" s="284">
        <v>15000000</v>
      </c>
      <c r="CAJ56" s="276" t="s">
        <v>150</v>
      </c>
      <c r="CAK56" s="464"/>
      <c r="CAL56" s="464"/>
      <c r="CAM56" s="467"/>
      <c r="CAN56" s="467"/>
      <c r="CAO56" s="467"/>
      <c r="CAP56" s="467"/>
      <c r="CAQ56" s="284">
        <v>15000000</v>
      </c>
      <c r="CAR56" s="276" t="s">
        <v>150</v>
      </c>
      <c r="CAS56" s="464"/>
      <c r="CAT56" s="464"/>
      <c r="CAU56" s="467"/>
      <c r="CAV56" s="467"/>
      <c r="CAW56" s="467"/>
      <c r="CAX56" s="467"/>
      <c r="CAY56" s="284">
        <v>15000000</v>
      </c>
      <c r="CAZ56" s="276" t="s">
        <v>150</v>
      </c>
      <c r="CBA56" s="464"/>
      <c r="CBB56" s="464"/>
      <c r="CBC56" s="467"/>
      <c r="CBD56" s="467"/>
      <c r="CBE56" s="467"/>
      <c r="CBF56" s="467"/>
      <c r="CBG56" s="284">
        <v>15000000</v>
      </c>
      <c r="CBH56" s="276" t="s">
        <v>150</v>
      </c>
      <c r="CBI56" s="464"/>
      <c r="CBJ56" s="464"/>
      <c r="CBK56" s="467"/>
      <c r="CBL56" s="467"/>
      <c r="CBM56" s="467"/>
      <c r="CBN56" s="467"/>
      <c r="CBO56" s="284">
        <v>15000000</v>
      </c>
      <c r="CBP56" s="276" t="s">
        <v>150</v>
      </c>
      <c r="CBQ56" s="464"/>
      <c r="CBR56" s="464"/>
      <c r="CBS56" s="467"/>
      <c r="CBT56" s="467"/>
      <c r="CBU56" s="467"/>
      <c r="CBV56" s="467"/>
      <c r="CBW56" s="284">
        <v>15000000</v>
      </c>
      <c r="CBX56" s="276" t="s">
        <v>150</v>
      </c>
      <c r="CBY56" s="464"/>
      <c r="CBZ56" s="464"/>
      <c r="CCA56" s="467"/>
      <c r="CCB56" s="467"/>
      <c r="CCC56" s="467"/>
      <c r="CCD56" s="467"/>
      <c r="CCE56" s="284">
        <v>15000000</v>
      </c>
      <c r="CCF56" s="276" t="s">
        <v>150</v>
      </c>
      <c r="CCG56" s="464"/>
      <c r="CCH56" s="464"/>
      <c r="CCI56" s="467"/>
      <c r="CCJ56" s="467"/>
      <c r="CCK56" s="467"/>
      <c r="CCL56" s="467"/>
      <c r="CCM56" s="284">
        <v>15000000</v>
      </c>
      <c r="CCN56" s="276" t="s">
        <v>150</v>
      </c>
      <c r="CCO56" s="464"/>
      <c r="CCP56" s="464"/>
      <c r="CCQ56" s="467"/>
      <c r="CCR56" s="467"/>
      <c r="CCS56" s="467"/>
      <c r="CCT56" s="467"/>
      <c r="CCU56" s="284">
        <v>15000000</v>
      </c>
      <c r="CCV56" s="276" t="s">
        <v>150</v>
      </c>
      <c r="CCW56" s="464"/>
      <c r="CCX56" s="464"/>
      <c r="CCY56" s="467"/>
      <c r="CCZ56" s="467"/>
      <c r="CDA56" s="467"/>
      <c r="CDB56" s="467"/>
      <c r="CDC56" s="284">
        <v>15000000</v>
      </c>
      <c r="CDD56" s="276" t="s">
        <v>150</v>
      </c>
      <c r="CDE56" s="464"/>
      <c r="CDF56" s="464"/>
      <c r="CDG56" s="467"/>
      <c r="CDH56" s="467"/>
      <c r="CDI56" s="467"/>
      <c r="CDJ56" s="467"/>
      <c r="CDK56" s="284">
        <v>15000000</v>
      </c>
      <c r="CDL56" s="276" t="s">
        <v>150</v>
      </c>
      <c r="CDM56" s="464"/>
      <c r="CDN56" s="464"/>
      <c r="CDO56" s="467"/>
      <c r="CDP56" s="467"/>
      <c r="CDQ56" s="467"/>
      <c r="CDR56" s="467"/>
      <c r="CDS56" s="284">
        <v>15000000</v>
      </c>
      <c r="CDT56" s="276" t="s">
        <v>150</v>
      </c>
      <c r="CDU56" s="464"/>
      <c r="CDV56" s="464"/>
      <c r="CDW56" s="467"/>
      <c r="CDX56" s="467"/>
      <c r="CDY56" s="467"/>
      <c r="CDZ56" s="467"/>
      <c r="CEA56" s="284">
        <v>15000000</v>
      </c>
      <c r="CEB56" s="276" t="s">
        <v>150</v>
      </c>
      <c r="CEC56" s="464"/>
      <c r="CED56" s="464"/>
      <c r="CEE56" s="467"/>
      <c r="CEF56" s="467"/>
      <c r="CEG56" s="467"/>
      <c r="CEH56" s="467"/>
      <c r="CEI56" s="284">
        <v>15000000</v>
      </c>
      <c r="CEJ56" s="276" t="s">
        <v>150</v>
      </c>
      <c r="CEK56" s="464"/>
      <c r="CEL56" s="464"/>
      <c r="CEM56" s="467"/>
      <c r="CEN56" s="467"/>
      <c r="CEO56" s="467"/>
      <c r="CEP56" s="467"/>
      <c r="CEQ56" s="284">
        <v>15000000</v>
      </c>
      <c r="CER56" s="276" t="s">
        <v>150</v>
      </c>
      <c r="CES56" s="464"/>
      <c r="CET56" s="464"/>
      <c r="CEU56" s="467"/>
      <c r="CEV56" s="467"/>
      <c r="CEW56" s="467"/>
      <c r="CEX56" s="467"/>
      <c r="CEY56" s="284">
        <v>15000000</v>
      </c>
      <c r="CEZ56" s="276" t="s">
        <v>150</v>
      </c>
      <c r="CFA56" s="464"/>
      <c r="CFB56" s="464"/>
      <c r="CFC56" s="467"/>
      <c r="CFD56" s="467"/>
      <c r="CFE56" s="467"/>
      <c r="CFF56" s="467"/>
      <c r="CFG56" s="284">
        <v>15000000</v>
      </c>
      <c r="CFH56" s="276" t="s">
        <v>150</v>
      </c>
      <c r="CFI56" s="464"/>
      <c r="CFJ56" s="464"/>
      <c r="CFK56" s="467"/>
      <c r="CFL56" s="467"/>
      <c r="CFM56" s="467"/>
      <c r="CFN56" s="467"/>
      <c r="CFO56" s="284">
        <v>15000000</v>
      </c>
      <c r="CFP56" s="276" t="s">
        <v>150</v>
      </c>
      <c r="CFQ56" s="464"/>
      <c r="CFR56" s="464"/>
      <c r="CFS56" s="467"/>
      <c r="CFT56" s="467"/>
      <c r="CFU56" s="467"/>
      <c r="CFV56" s="467"/>
      <c r="CFW56" s="284">
        <v>15000000</v>
      </c>
      <c r="CFX56" s="276" t="s">
        <v>150</v>
      </c>
      <c r="CFY56" s="464"/>
      <c r="CFZ56" s="464"/>
      <c r="CGA56" s="467"/>
      <c r="CGB56" s="467"/>
      <c r="CGC56" s="467"/>
      <c r="CGD56" s="467"/>
      <c r="CGE56" s="284">
        <v>15000000</v>
      </c>
      <c r="CGF56" s="276" t="s">
        <v>150</v>
      </c>
      <c r="CGG56" s="464"/>
      <c r="CGH56" s="464"/>
      <c r="CGI56" s="467"/>
      <c r="CGJ56" s="467"/>
      <c r="CGK56" s="467"/>
      <c r="CGL56" s="467"/>
      <c r="CGM56" s="284">
        <v>15000000</v>
      </c>
      <c r="CGN56" s="276" t="s">
        <v>150</v>
      </c>
      <c r="CGO56" s="464"/>
      <c r="CGP56" s="464"/>
      <c r="CGQ56" s="467"/>
      <c r="CGR56" s="467"/>
      <c r="CGS56" s="467"/>
      <c r="CGT56" s="467"/>
      <c r="CGU56" s="284">
        <v>15000000</v>
      </c>
      <c r="CGV56" s="276" t="s">
        <v>150</v>
      </c>
      <c r="CGW56" s="464"/>
      <c r="CGX56" s="464"/>
      <c r="CGY56" s="467"/>
      <c r="CGZ56" s="467"/>
      <c r="CHA56" s="467"/>
      <c r="CHB56" s="467"/>
      <c r="CHC56" s="284">
        <v>15000000</v>
      </c>
      <c r="CHD56" s="276" t="s">
        <v>150</v>
      </c>
      <c r="CHE56" s="464"/>
      <c r="CHF56" s="464"/>
      <c r="CHG56" s="467"/>
      <c r="CHH56" s="467"/>
      <c r="CHI56" s="467"/>
      <c r="CHJ56" s="467"/>
      <c r="CHK56" s="284">
        <v>15000000</v>
      </c>
      <c r="CHL56" s="276" t="s">
        <v>150</v>
      </c>
      <c r="CHM56" s="464"/>
      <c r="CHN56" s="464"/>
      <c r="CHO56" s="467"/>
      <c r="CHP56" s="467"/>
      <c r="CHQ56" s="467"/>
      <c r="CHR56" s="467"/>
      <c r="CHS56" s="284">
        <v>15000000</v>
      </c>
      <c r="CHT56" s="276" t="s">
        <v>150</v>
      </c>
      <c r="CHU56" s="464"/>
      <c r="CHV56" s="464"/>
      <c r="CHW56" s="467"/>
      <c r="CHX56" s="467"/>
      <c r="CHY56" s="467"/>
      <c r="CHZ56" s="467"/>
      <c r="CIA56" s="284">
        <v>15000000</v>
      </c>
      <c r="CIB56" s="276" t="s">
        <v>150</v>
      </c>
      <c r="CIC56" s="464"/>
      <c r="CID56" s="464"/>
      <c r="CIE56" s="467"/>
      <c r="CIF56" s="467"/>
      <c r="CIG56" s="467"/>
      <c r="CIH56" s="467"/>
      <c r="CII56" s="284">
        <v>15000000</v>
      </c>
      <c r="CIJ56" s="276" t="s">
        <v>150</v>
      </c>
      <c r="CIK56" s="464"/>
      <c r="CIL56" s="464"/>
      <c r="CIM56" s="467"/>
      <c r="CIN56" s="467"/>
      <c r="CIO56" s="467"/>
      <c r="CIP56" s="467"/>
      <c r="CIQ56" s="284">
        <v>15000000</v>
      </c>
      <c r="CIR56" s="276" t="s">
        <v>150</v>
      </c>
      <c r="CIS56" s="464"/>
      <c r="CIT56" s="464"/>
      <c r="CIU56" s="467"/>
      <c r="CIV56" s="467"/>
      <c r="CIW56" s="467"/>
      <c r="CIX56" s="467"/>
      <c r="CIY56" s="284">
        <v>15000000</v>
      </c>
      <c r="CIZ56" s="276" t="s">
        <v>150</v>
      </c>
      <c r="CJA56" s="464"/>
      <c r="CJB56" s="464"/>
      <c r="CJC56" s="467"/>
      <c r="CJD56" s="467"/>
      <c r="CJE56" s="467"/>
      <c r="CJF56" s="467"/>
      <c r="CJG56" s="284">
        <v>15000000</v>
      </c>
      <c r="CJH56" s="276" t="s">
        <v>150</v>
      </c>
      <c r="CJI56" s="464"/>
      <c r="CJJ56" s="464"/>
      <c r="CJK56" s="467"/>
      <c r="CJL56" s="467"/>
      <c r="CJM56" s="467"/>
      <c r="CJN56" s="467"/>
      <c r="CJO56" s="284">
        <v>15000000</v>
      </c>
      <c r="CJP56" s="276" t="s">
        <v>150</v>
      </c>
      <c r="CJQ56" s="464"/>
      <c r="CJR56" s="464"/>
      <c r="CJS56" s="467"/>
      <c r="CJT56" s="467"/>
      <c r="CJU56" s="467"/>
      <c r="CJV56" s="467"/>
      <c r="CJW56" s="284">
        <v>15000000</v>
      </c>
      <c r="CJX56" s="276" t="s">
        <v>150</v>
      </c>
      <c r="CJY56" s="464"/>
      <c r="CJZ56" s="464"/>
      <c r="CKA56" s="467"/>
      <c r="CKB56" s="467"/>
      <c r="CKC56" s="467"/>
      <c r="CKD56" s="467"/>
      <c r="CKE56" s="284">
        <v>15000000</v>
      </c>
      <c r="CKF56" s="276" t="s">
        <v>150</v>
      </c>
      <c r="CKG56" s="464"/>
      <c r="CKH56" s="464"/>
      <c r="CKI56" s="467"/>
      <c r="CKJ56" s="467"/>
      <c r="CKK56" s="467"/>
      <c r="CKL56" s="467"/>
      <c r="CKM56" s="284">
        <v>15000000</v>
      </c>
      <c r="CKN56" s="276" t="s">
        <v>150</v>
      </c>
      <c r="CKO56" s="464"/>
      <c r="CKP56" s="464"/>
      <c r="CKQ56" s="467"/>
      <c r="CKR56" s="467"/>
      <c r="CKS56" s="467"/>
      <c r="CKT56" s="467"/>
      <c r="CKU56" s="284">
        <v>15000000</v>
      </c>
      <c r="CKV56" s="276" t="s">
        <v>150</v>
      </c>
      <c r="CKW56" s="464"/>
      <c r="CKX56" s="464"/>
      <c r="CKY56" s="467"/>
      <c r="CKZ56" s="467"/>
      <c r="CLA56" s="467"/>
      <c r="CLB56" s="467"/>
      <c r="CLC56" s="284">
        <v>15000000</v>
      </c>
      <c r="CLD56" s="276" t="s">
        <v>150</v>
      </c>
      <c r="CLE56" s="464"/>
      <c r="CLF56" s="464"/>
      <c r="CLG56" s="467"/>
      <c r="CLH56" s="467"/>
      <c r="CLI56" s="467"/>
      <c r="CLJ56" s="467"/>
      <c r="CLK56" s="284">
        <v>15000000</v>
      </c>
      <c r="CLL56" s="276" t="s">
        <v>150</v>
      </c>
      <c r="CLM56" s="464"/>
      <c r="CLN56" s="464"/>
      <c r="CLO56" s="467"/>
      <c r="CLP56" s="467"/>
      <c r="CLQ56" s="467"/>
      <c r="CLR56" s="467"/>
      <c r="CLS56" s="284">
        <v>15000000</v>
      </c>
      <c r="CLT56" s="276" t="s">
        <v>150</v>
      </c>
      <c r="CLU56" s="464"/>
      <c r="CLV56" s="464"/>
      <c r="CLW56" s="467"/>
      <c r="CLX56" s="467"/>
      <c r="CLY56" s="467"/>
      <c r="CLZ56" s="467"/>
      <c r="CMA56" s="284">
        <v>15000000</v>
      </c>
      <c r="CMB56" s="276" t="s">
        <v>150</v>
      </c>
      <c r="CMC56" s="464"/>
      <c r="CMD56" s="464"/>
      <c r="CME56" s="467"/>
      <c r="CMF56" s="467"/>
      <c r="CMG56" s="467"/>
      <c r="CMH56" s="467"/>
      <c r="CMI56" s="284">
        <v>15000000</v>
      </c>
      <c r="CMJ56" s="276" t="s">
        <v>150</v>
      </c>
      <c r="CMK56" s="464"/>
      <c r="CML56" s="464"/>
      <c r="CMM56" s="467"/>
      <c r="CMN56" s="467"/>
      <c r="CMO56" s="467"/>
      <c r="CMP56" s="467"/>
      <c r="CMQ56" s="284">
        <v>15000000</v>
      </c>
      <c r="CMR56" s="276" t="s">
        <v>150</v>
      </c>
      <c r="CMS56" s="464"/>
      <c r="CMT56" s="464"/>
      <c r="CMU56" s="467"/>
      <c r="CMV56" s="467"/>
      <c r="CMW56" s="467"/>
      <c r="CMX56" s="467"/>
      <c r="CMY56" s="284">
        <v>15000000</v>
      </c>
      <c r="CMZ56" s="276" t="s">
        <v>150</v>
      </c>
      <c r="CNA56" s="464"/>
      <c r="CNB56" s="464"/>
      <c r="CNC56" s="467"/>
      <c r="CND56" s="467"/>
      <c r="CNE56" s="467"/>
      <c r="CNF56" s="467"/>
      <c r="CNG56" s="284">
        <v>15000000</v>
      </c>
      <c r="CNH56" s="276" t="s">
        <v>150</v>
      </c>
      <c r="CNI56" s="464"/>
      <c r="CNJ56" s="464"/>
      <c r="CNK56" s="467"/>
      <c r="CNL56" s="467"/>
      <c r="CNM56" s="467"/>
      <c r="CNN56" s="467"/>
      <c r="CNO56" s="284">
        <v>15000000</v>
      </c>
      <c r="CNP56" s="276" t="s">
        <v>150</v>
      </c>
      <c r="CNQ56" s="464"/>
      <c r="CNR56" s="464"/>
      <c r="CNS56" s="467"/>
      <c r="CNT56" s="467"/>
      <c r="CNU56" s="467"/>
      <c r="CNV56" s="467"/>
      <c r="CNW56" s="284">
        <v>15000000</v>
      </c>
      <c r="CNX56" s="276" t="s">
        <v>150</v>
      </c>
      <c r="CNY56" s="464"/>
      <c r="CNZ56" s="464"/>
      <c r="COA56" s="467"/>
      <c r="COB56" s="467"/>
      <c r="COC56" s="467"/>
      <c r="COD56" s="467"/>
      <c r="COE56" s="284">
        <v>15000000</v>
      </c>
      <c r="COF56" s="276" t="s">
        <v>150</v>
      </c>
      <c r="COG56" s="464"/>
      <c r="COH56" s="464"/>
      <c r="COI56" s="467"/>
      <c r="COJ56" s="467"/>
      <c r="COK56" s="467"/>
      <c r="COL56" s="467"/>
      <c r="COM56" s="284">
        <v>15000000</v>
      </c>
      <c r="CON56" s="276" t="s">
        <v>150</v>
      </c>
      <c r="COO56" s="464"/>
      <c r="COP56" s="464"/>
      <c r="COQ56" s="467"/>
      <c r="COR56" s="467"/>
      <c r="COS56" s="467"/>
      <c r="COT56" s="467"/>
      <c r="COU56" s="284">
        <v>15000000</v>
      </c>
      <c r="COV56" s="276" t="s">
        <v>150</v>
      </c>
      <c r="COW56" s="464"/>
      <c r="COX56" s="464"/>
      <c r="COY56" s="467"/>
      <c r="COZ56" s="467"/>
      <c r="CPA56" s="467"/>
      <c r="CPB56" s="467"/>
      <c r="CPC56" s="284">
        <v>15000000</v>
      </c>
      <c r="CPD56" s="276" t="s">
        <v>150</v>
      </c>
      <c r="CPE56" s="464"/>
      <c r="CPF56" s="464"/>
      <c r="CPG56" s="467"/>
      <c r="CPH56" s="467"/>
      <c r="CPI56" s="467"/>
      <c r="CPJ56" s="467"/>
      <c r="CPK56" s="284">
        <v>15000000</v>
      </c>
      <c r="CPL56" s="276" t="s">
        <v>150</v>
      </c>
      <c r="CPM56" s="464"/>
      <c r="CPN56" s="464"/>
      <c r="CPO56" s="467"/>
      <c r="CPP56" s="467"/>
      <c r="CPQ56" s="467"/>
      <c r="CPR56" s="467"/>
      <c r="CPS56" s="284">
        <v>15000000</v>
      </c>
      <c r="CPT56" s="276" t="s">
        <v>150</v>
      </c>
      <c r="CPU56" s="464"/>
      <c r="CPV56" s="464"/>
      <c r="CPW56" s="467"/>
      <c r="CPX56" s="467"/>
      <c r="CPY56" s="467"/>
      <c r="CPZ56" s="467"/>
      <c r="CQA56" s="284">
        <v>15000000</v>
      </c>
      <c r="CQB56" s="276" t="s">
        <v>150</v>
      </c>
      <c r="CQC56" s="464"/>
      <c r="CQD56" s="464"/>
      <c r="CQE56" s="467"/>
      <c r="CQF56" s="467"/>
      <c r="CQG56" s="467"/>
      <c r="CQH56" s="467"/>
      <c r="CQI56" s="284">
        <v>15000000</v>
      </c>
      <c r="CQJ56" s="276" t="s">
        <v>150</v>
      </c>
      <c r="CQK56" s="464"/>
      <c r="CQL56" s="464"/>
      <c r="CQM56" s="467"/>
      <c r="CQN56" s="467"/>
      <c r="CQO56" s="467"/>
      <c r="CQP56" s="467"/>
      <c r="CQQ56" s="284">
        <v>15000000</v>
      </c>
      <c r="CQR56" s="276" t="s">
        <v>150</v>
      </c>
      <c r="CQS56" s="464"/>
      <c r="CQT56" s="464"/>
      <c r="CQU56" s="467"/>
      <c r="CQV56" s="467"/>
      <c r="CQW56" s="467"/>
      <c r="CQX56" s="467"/>
      <c r="CQY56" s="284">
        <v>15000000</v>
      </c>
      <c r="CQZ56" s="276" t="s">
        <v>150</v>
      </c>
      <c r="CRA56" s="464"/>
      <c r="CRB56" s="464"/>
      <c r="CRC56" s="467"/>
      <c r="CRD56" s="467"/>
      <c r="CRE56" s="467"/>
      <c r="CRF56" s="467"/>
      <c r="CRG56" s="284">
        <v>15000000</v>
      </c>
      <c r="CRH56" s="276" t="s">
        <v>150</v>
      </c>
      <c r="CRI56" s="464"/>
      <c r="CRJ56" s="464"/>
      <c r="CRK56" s="467"/>
      <c r="CRL56" s="467"/>
      <c r="CRM56" s="467"/>
      <c r="CRN56" s="467"/>
      <c r="CRO56" s="284">
        <v>15000000</v>
      </c>
      <c r="CRP56" s="276" t="s">
        <v>150</v>
      </c>
      <c r="CRQ56" s="464"/>
      <c r="CRR56" s="464"/>
      <c r="CRS56" s="467"/>
      <c r="CRT56" s="467"/>
      <c r="CRU56" s="467"/>
      <c r="CRV56" s="467"/>
      <c r="CRW56" s="284">
        <v>15000000</v>
      </c>
      <c r="CRX56" s="276" t="s">
        <v>150</v>
      </c>
      <c r="CRY56" s="464"/>
      <c r="CRZ56" s="464"/>
      <c r="CSA56" s="467"/>
      <c r="CSB56" s="467"/>
      <c r="CSC56" s="467"/>
      <c r="CSD56" s="467"/>
      <c r="CSE56" s="284">
        <v>15000000</v>
      </c>
      <c r="CSF56" s="276" t="s">
        <v>150</v>
      </c>
      <c r="CSG56" s="464"/>
      <c r="CSH56" s="464"/>
      <c r="CSI56" s="467"/>
      <c r="CSJ56" s="467"/>
      <c r="CSK56" s="467"/>
      <c r="CSL56" s="467"/>
      <c r="CSM56" s="284">
        <v>15000000</v>
      </c>
      <c r="CSN56" s="276" t="s">
        <v>150</v>
      </c>
      <c r="CSO56" s="464"/>
      <c r="CSP56" s="464"/>
      <c r="CSQ56" s="467"/>
      <c r="CSR56" s="467"/>
      <c r="CSS56" s="467"/>
      <c r="CST56" s="467"/>
      <c r="CSU56" s="284">
        <v>15000000</v>
      </c>
      <c r="CSV56" s="276" t="s">
        <v>150</v>
      </c>
      <c r="CSW56" s="464"/>
      <c r="CSX56" s="464"/>
      <c r="CSY56" s="467"/>
      <c r="CSZ56" s="467"/>
      <c r="CTA56" s="467"/>
      <c r="CTB56" s="467"/>
      <c r="CTC56" s="284">
        <v>15000000</v>
      </c>
      <c r="CTD56" s="276" t="s">
        <v>150</v>
      </c>
      <c r="CTE56" s="464"/>
      <c r="CTF56" s="464"/>
      <c r="CTG56" s="467"/>
      <c r="CTH56" s="467"/>
      <c r="CTI56" s="467"/>
      <c r="CTJ56" s="467"/>
      <c r="CTK56" s="284">
        <v>15000000</v>
      </c>
      <c r="CTL56" s="276" t="s">
        <v>150</v>
      </c>
      <c r="CTM56" s="464"/>
      <c r="CTN56" s="464"/>
      <c r="CTO56" s="467"/>
      <c r="CTP56" s="467"/>
      <c r="CTQ56" s="467"/>
      <c r="CTR56" s="467"/>
      <c r="CTS56" s="284">
        <v>15000000</v>
      </c>
      <c r="CTT56" s="276" t="s">
        <v>150</v>
      </c>
      <c r="CTU56" s="464"/>
      <c r="CTV56" s="464"/>
      <c r="CTW56" s="467"/>
      <c r="CTX56" s="467"/>
      <c r="CTY56" s="467"/>
      <c r="CTZ56" s="467"/>
      <c r="CUA56" s="284">
        <v>15000000</v>
      </c>
      <c r="CUB56" s="276" t="s">
        <v>150</v>
      </c>
      <c r="CUC56" s="464"/>
      <c r="CUD56" s="464"/>
      <c r="CUE56" s="467"/>
      <c r="CUF56" s="467"/>
      <c r="CUG56" s="467"/>
      <c r="CUH56" s="467"/>
      <c r="CUI56" s="284">
        <v>15000000</v>
      </c>
      <c r="CUJ56" s="276" t="s">
        <v>150</v>
      </c>
      <c r="CUK56" s="464"/>
      <c r="CUL56" s="464"/>
      <c r="CUM56" s="467"/>
      <c r="CUN56" s="467"/>
      <c r="CUO56" s="467"/>
      <c r="CUP56" s="467"/>
      <c r="CUQ56" s="284">
        <v>15000000</v>
      </c>
      <c r="CUR56" s="276" t="s">
        <v>150</v>
      </c>
      <c r="CUS56" s="464"/>
      <c r="CUT56" s="464"/>
      <c r="CUU56" s="467"/>
      <c r="CUV56" s="467"/>
      <c r="CUW56" s="467"/>
      <c r="CUX56" s="467"/>
      <c r="CUY56" s="284">
        <v>15000000</v>
      </c>
      <c r="CUZ56" s="276" t="s">
        <v>150</v>
      </c>
      <c r="CVA56" s="464"/>
      <c r="CVB56" s="464"/>
      <c r="CVC56" s="467"/>
      <c r="CVD56" s="467"/>
      <c r="CVE56" s="467"/>
      <c r="CVF56" s="467"/>
      <c r="CVG56" s="284">
        <v>15000000</v>
      </c>
      <c r="CVH56" s="276" t="s">
        <v>150</v>
      </c>
      <c r="CVI56" s="464"/>
      <c r="CVJ56" s="464"/>
      <c r="CVK56" s="467"/>
      <c r="CVL56" s="467"/>
      <c r="CVM56" s="467"/>
      <c r="CVN56" s="467"/>
      <c r="CVO56" s="284">
        <v>15000000</v>
      </c>
      <c r="CVP56" s="276" t="s">
        <v>150</v>
      </c>
      <c r="CVQ56" s="464"/>
      <c r="CVR56" s="464"/>
      <c r="CVS56" s="467"/>
      <c r="CVT56" s="467"/>
      <c r="CVU56" s="467"/>
      <c r="CVV56" s="467"/>
      <c r="CVW56" s="284">
        <v>15000000</v>
      </c>
      <c r="CVX56" s="276" t="s">
        <v>150</v>
      </c>
      <c r="CVY56" s="464"/>
      <c r="CVZ56" s="464"/>
      <c r="CWA56" s="467"/>
      <c r="CWB56" s="467"/>
      <c r="CWC56" s="467"/>
      <c r="CWD56" s="467"/>
      <c r="CWE56" s="284">
        <v>15000000</v>
      </c>
      <c r="CWF56" s="276" t="s">
        <v>150</v>
      </c>
      <c r="CWG56" s="464"/>
      <c r="CWH56" s="464"/>
      <c r="CWI56" s="467"/>
      <c r="CWJ56" s="467"/>
      <c r="CWK56" s="467"/>
      <c r="CWL56" s="467"/>
      <c r="CWM56" s="284">
        <v>15000000</v>
      </c>
      <c r="CWN56" s="276" t="s">
        <v>150</v>
      </c>
      <c r="CWO56" s="464"/>
      <c r="CWP56" s="464"/>
      <c r="CWQ56" s="467"/>
      <c r="CWR56" s="467"/>
      <c r="CWS56" s="467"/>
      <c r="CWT56" s="467"/>
      <c r="CWU56" s="284">
        <v>15000000</v>
      </c>
      <c r="CWV56" s="276" t="s">
        <v>150</v>
      </c>
      <c r="CWW56" s="464"/>
      <c r="CWX56" s="464"/>
      <c r="CWY56" s="467"/>
      <c r="CWZ56" s="467"/>
      <c r="CXA56" s="467"/>
      <c r="CXB56" s="467"/>
      <c r="CXC56" s="284">
        <v>15000000</v>
      </c>
      <c r="CXD56" s="276" t="s">
        <v>150</v>
      </c>
      <c r="CXE56" s="464"/>
      <c r="CXF56" s="464"/>
      <c r="CXG56" s="467"/>
      <c r="CXH56" s="467"/>
      <c r="CXI56" s="467"/>
      <c r="CXJ56" s="467"/>
      <c r="CXK56" s="284">
        <v>15000000</v>
      </c>
      <c r="CXL56" s="276" t="s">
        <v>150</v>
      </c>
      <c r="CXM56" s="464"/>
      <c r="CXN56" s="464"/>
      <c r="CXO56" s="467"/>
      <c r="CXP56" s="467"/>
      <c r="CXQ56" s="467"/>
      <c r="CXR56" s="467"/>
      <c r="CXS56" s="284">
        <v>15000000</v>
      </c>
      <c r="CXT56" s="276" t="s">
        <v>150</v>
      </c>
      <c r="CXU56" s="464"/>
      <c r="CXV56" s="464"/>
      <c r="CXW56" s="467"/>
      <c r="CXX56" s="467"/>
      <c r="CXY56" s="467"/>
      <c r="CXZ56" s="467"/>
      <c r="CYA56" s="284">
        <v>15000000</v>
      </c>
      <c r="CYB56" s="276" t="s">
        <v>150</v>
      </c>
      <c r="CYC56" s="464"/>
      <c r="CYD56" s="464"/>
      <c r="CYE56" s="467"/>
      <c r="CYF56" s="467"/>
      <c r="CYG56" s="467"/>
      <c r="CYH56" s="467"/>
      <c r="CYI56" s="284">
        <v>15000000</v>
      </c>
      <c r="CYJ56" s="276" t="s">
        <v>150</v>
      </c>
      <c r="CYK56" s="464"/>
      <c r="CYL56" s="464"/>
      <c r="CYM56" s="467"/>
      <c r="CYN56" s="467"/>
      <c r="CYO56" s="467"/>
      <c r="CYP56" s="467"/>
      <c r="CYQ56" s="284">
        <v>15000000</v>
      </c>
      <c r="CYR56" s="276" t="s">
        <v>150</v>
      </c>
      <c r="CYS56" s="464"/>
      <c r="CYT56" s="464"/>
      <c r="CYU56" s="467"/>
      <c r="CYV56" s="467"/>
      <c r="CYW56" s="467"/>
      <c r="CYX56" s="467"/>
      <c r="CYY56" s="284">
        <v>15000000</v>
      </c>
      <c r="CYZ56" s="276" t="s">
        <v>150</v>
      </c>
      <c r="CZA56" s="464"/>
      <c r="CZB56" s="464"/>
      <c r="CZC56" s="467"/>
      <c r="CZD56" s="467"/>
      <c r="CZE56" s="467"/>
      <c r="CZF56" s="467"/>
      <c r="CZG56" s="284">
        <v>15000000</v>
      </c>
      <c r="CZH56" s="276" t="s">
        <v>150</v>
      </c>
      <c r="CZI56" s="464"/>
      <c r="CZJ56" s="464"/>
      <c r="CZK56" s="467"/>
      <c r="CZL56" s="467"/>
      <c r="CZM56" s="467"/>
      <c r="CZN56" s="467"/>
      <c r="CZO56" s="284">
        <v>15000000</v>
      </c>
      <c r="CZP56" s="276" t="s">
        <v>150</v>
      </c>
      <c r="CZQ56" s="464"/>
      <c r="CZR56" s="464"/>
      <c r="CZS56" s="467"/>
      <c r="CZT56" s="467"/>
      <c r="CZU56" s="467"/>
      <c r="CZV56" s="467"/>
      <c r="CZW56" s="284">
        <v>15000000</v>
      </c>
      <c r="CZX56" s="276" t="s">
        <v>150</v>
      </c>
      <c r="CZY56" s="464"/>
      <c r="CZZ56" s="464"/>
      <c r="DAA56" s="467"/>
      <c r="DAB56" s="467"/>
      <c r="DAC56" s="467"/>
      <c r="DAD56" s="467"/>
      <c r="DAE56" s="284">
        <v>15000000</v>
      </c>
      <c r="DAF56" s="276" t="s">
        <v>150</v>
      </c>
      <c r="DAG56" s="464"/>
      <c r="DAH56" s="464"/>
      <c r="DAI56" s="467"/>
      <c r="DAJ56" s="467"/>
      <c r="DAK56" s="467"/>
      <c r="DAL56" s="467"/>
      <c r="DAM56" s="284">
        <v>15000000</v>
      </c>
      <c r="DAN56" s="276" t="s">
        <v>150</v>
      </c>
      <c r="DAO56" s="464"/>
      <c r="DAP56" s="464"/>
      <c r="DAQ56" s="467"/>
      <c r="DAR56" s="467"/>
      <c r="DAS56" s="467"/>
      <c r="DAT56" s="467"/>
      <c r="DAU56" s="284">
        <v>15000000</v>
      </c>
      <c r="DAV56" s="276" t="s">
        <v>150</v>
      </c>
      <c r="DAW56" s="464"/>
      <c r="DAX56" s="464"/>
      <c r="DAY56" s="467"/>
      <c r="DAZ56" s="467"/>
      <c r="DBA56" s="467"/>
      <c r="DBB56" s="467"/>
      <c r="DBC56" s="284">
        <v>15000000</v>
      </c>
      <c r="DBD56" s="276" t="s">
        <v>150</v>
      </c>
      <c r="DBE56" s="464"/>
      <c r="DBF56" s="464"/>
      <c r="DBG56" s="467"/>
      <c r="DBH56" s="467"/>
      <c r="DBI56" s="467"/>
      <c r="DBJ56" s="467"/>
      <c r="DBK56" s="284">
        <v>15000000</v>
      </c>
      <c r="DBL56" s="276" t="s">
        <v>150</v>
      </c>
      <c r="DBM56" s="464"/>
      <c r="DBN56" s="464"/>
      <c r="DBO56" s="467"/>
      <c r="DBP56" s="467"/>
      <c r="DBQ56" s="467"/>
      <c r="DBR56" s="467"/>
      <c r="DBS56" s="284">
        <v>15000000</v>
      </c>
      <c r="DBT56" s="276" t="s">
        <v>150</v>
      </c>
      <c r="DBU56" s="464"/>
      <c r="DBV56" s="464"/>
      <c r="DBW56" s="467"/>
      <c r="DBX56" s="467"/>
      <c r="DBY56" s="467"/>
      <c r="DBZ56" s="467"/>
      <c r="DCA56" s="284">
        <v>15000000</v>
      </c>
      <c r="DCB56" s="276" t="s">
        <v>150</v>
      </c>
      <c r="DCC56" s="464"/>
      <c r="DCD56" s="464"/>
      <c r="DCE56" s="467"/>
      <c r="DCF56" s="467"/>
      <c r="DCG56" s="467"/>
      <c r="DCH56" s="467"/>
      <c r="DCI56" s="284">
        <v>15000000</v>
      </c>
      <c r="DCJ56" s="276" t="s">
        <v>150</v>
      </c>
      <c r="DCK56" s="464"/>
      <c r="DCL56" s="464"/>
      <c r="DCM56" s="467"/>
      <c r="DCN56" s="467"/>
      <c r="DCO56" s="467"/>
      <c r="DCP56" s="467"/>
      <c r="DCQ56" s="284">
        <v>15000000</v>
      </c>
      <c r="DCR56" s="276" t="s">
        <v>150</v>
      </c>
      <c r="DCS56" s="464"/>
      <c r="DCT56" s="464"/>
      <c r="DCU56" s="467"/>
      <c r="DCV56" s="467"/>
      <c r="DCW56" s="467"/>
      <c r="DCX56" s="467"/>
      <c r="DCY56" s="284">
        <v>15000000</v>
      </c>
      <c r="DCZ56" s="276" t="s">
        <v>150</v>
      </c>
      <c r="DDA56" s="464"/>
      <c r="DDB56" s="464"/>
      <c r="DDC56" s="467"/>
      <c r="DDD56" s="467"/>
      <c r="DDE56" s="467"/>
      <c r="DDF56" s="467"/>
      <c r="DDG56" s="284">
        <v>15000000</v>
      </c>
      <c r="DDH56" s="276" t="s">
        <v>150</v>
      </c>
      <c r="DDI56" s="464"/>
      <c r="DDJ56" s="464"/>
      <c r="DDK56" s="467"/>
      <c r="DDL56" s="467"/>
      <c r="DDM56" s="467"/>
      <c r="DDN56" s="467"/>
      <c r="DDO56" s="284">
        <v>15000000</v>
      </c>
      <c r="DDP56" s="276" t="s">
        <v>150</v>
      </c>
      <c r="DDQ56" s="464"/>
      <c r="DDR56" s="464"/>
      <c r="DDS56" s="467"/>
      <c r="DDT56" s="467"/>
      <c r="DDU56" s="467"/>
      <c r="DDV56" s="467"/>
      <c r="DDW56" s="284">
        <v>15000000</v>
      </c>
      <c r="DDX56" s="276" t="s">
        <v>150</v>
      </c>
      <c r="DDY56" s="464"/>
      <c r="DDZ56" s="464"/>
      <c r="DEA56" s="467"/>
      <c r="DEB56" s="467"/>
      <c r="DEC56" s="467"/>
      <c r="DED56" s="467"/>
      <c r="DEE56" s="284">
        <v>15000000</v>
      </c>
      <c r="DEF56" s="276" t="s">
        <v>150</v>
      </c>
      <c r="DEG56" s="464"/>
      <c r="DEH56" s="464"/>
      <c r="DEI56" s="467"/>
      <c r="DEJ56" s="467"/>
      <c r="DEK56" s="467"/>
      <c r="DEL56" s="467"/>
      <c r="DEM56" s="284">
        <v>15000000</v>
      </c>
      <c r="DEN56" s="276" t="s">
        <v>150</v>
      </c>
      <c r="DEO56" s="464"/>
      <c r="DEP56" s="464"/>
      <c r="DEQ56" s="467"/>
      <c r="DER56" s="467"/>
      <c r="DES56" s="467"/>
      <c r="DET56" s="467"/>
      <c r="DEU56" s="284">
        <v>15000000</v>
      </c>
      <c r="DEV56" s="276" t="s">
        <v>150</v>
      </c>
      <c r="DEW56" s="464"/>
      <c r="DEX56" s="464"/>
      <c r="DEY56" s="467"/>
      <c r="DEZ56" s="467"/>
      <c r="DFA56" s="467"/>
      <c r="DFB56" s="467"/>
      <c r="DFC56" s="284">
        <v>15000000</v>
      </c>
      <c r="DFD56" s="276" t="s">
        <v>150</v>
      </c>
      <c r="DFE56" s="464"/>
      <c r="DFF56" s="464"/>
      <c r="DFG56" s="467"/>
      <c r="DFH56" s="467"/>
      <c r="DFI56" s="467"/>
      <c r="DFJ56" s="467"/>
      <c r="DFK56" s="284">
        <v>15000000</v>
      </c>
      <c r="DFL56" s="276" t="s">
        <v>150</v>
      </c>
      <c r="DFM56" s="464"/>
      <c r="DFN56" s="464"/>
      <c r="DFO56" s="467"/>
      <c r="DFP56" s="467"/>
      <c r="DFQ56" s="467"/>
      <c r="DFR56" s="467"/>
      <c r="DFS56" s="284">
        <v>15000000</v>
      </c>
      <c r="DFT56" s="276" t="s">
        <v>150</v>
      </c>
      <c r="DFU56" s="464"/>
      <c r="DFV56" s="464"/>
      <c r="DFW56" s="467"/>
      <c r="DFX56" s="467"/>
      <c r="DFY56" s="467"/>
      <c r="DFZ56" s="467"/>
      <c r="DGA56" s="284">
        <v>15000000</v>
      </c>
      <c r="DGB56" s="276" t="s">
        <v>150</v>
      </c>
      <c r="DGC56" s="464"/>
      <c r="DGD56" s="464"/>
      <c r="DGE56" s="467"/>
      <c r="DGF56" s="467"/>
      <c r="DGG56" s="467"/>
      <c r="DGH56" s="467"/>
      <c r="DGI56" s="284">
        <v>15000000</v>
      </c>
      <c r="DGJ56" s="276" t="s">
        <v>150</v>
      </c>
      <c r="DGK56" s="464"/>
      <c r="DGL56" s="464"/>
      <c r="DGM56" s="467"/>
      <c r="DGN56" s="467"/>
      <c r="DGO56" s="467"/>
      <c r="DGP56" s="467"/>
      <c r="DGQ56" s="284">
        <v>15000000</v>
      </c>
      <c r="DGR56" s="276" t="s">
        <v>150</v>
      </c>
      <c r="DGS56" s="464"/>
      <c r="DGT56" s="464"/>
      <c r="DGU56" s="467"/>
      <c r="DGV56" s="467"/>
      <c r="DGW56" s="467"/>
      <c r="DGX56" s="467"/>
      <c r="DGY56" s="284">
        <v>15000000</v>
      </c>
      <c r="DGZ56" s="276" t="s">
        <v>150</v>
      </c>
      <c r="DHA56" s="464"/>
      <c r="DHB56" s="464"/>
      <c r="DHC56" s="467"/>
      <c r="DHD56" s="467"/>
      <c r="DHE56" s="467"/>
      <c r="DHF56" s="467"/>
      <c r="DHG56" s="284">
        <v>15000000</v>
      </c>
      <c r="DHH56" s="276" t="s">
        <v>150</v>
      </c>
      <c r="DHI56" s="464"/>
      <c r="DHJ56" s="464"/>
      <c r="DHK56" s="467"/>
      <c r="DHL56" s="467"/>
      <c r="DHM56" s="467"/>
      <c r="DHN56" s="467"/>
      <c r="DHO56" s="284">
        <v>15000000</v>
      </c>
      <c r="DHP56" s="276" t="s">
        <v>150</v>
      </c>
      <c r="DHQ56" s="464"/>
      <c r="DHR56" s="464"/>
      <c r="DHS56" s="467"/>
      <c r="DHT56" s="467"/>
      <c r="DHU56" s="467"/>
      <c r="DHV56" s="467"/>
      <c r="DHW56" s="284">
        <v>15000000</v>
      </c>
      <c r="DHX56" s="276" t="s">
        <v>150</v>
      </c>
      <c r="DHY56" s="464"/>
      <c r="DHZ56" s="464"/>
      <c r="DIA56" s="467"/>
      <c r="DIB56" s="467"/>
      <c r="DIC56" s="467"/>
      <c r="DID56" s="467"/>
      <c r="DIE56" s="284">
        <v>15000000</v>
      </c>
      <c r="DIF56" s="276" t="s">
        <v>150</v>
      </c>
      <c r="DIG56" s="464"/>
      <c r="DIH56" s="464"/>
      <c r="DII56" s="467"/>
      <c r="DIJ56" s="467"/>
      <c r="DIK56" s="467"/>
      <c r="DIL56" s="467"/>
      <c r="DIM56" s="284">
        <v>15000000</v>
      </c>
      <c r="DIN56" s="276" t="s">
        <v>150</v>
      </c>
      <c r="DIO56" s="464"/>
      <c r="DIP56" s="464"/>
      <c r="DIQ56" s="467"/>
      <c r="DIR56" s="467"/>
      <c r="DIS56" s="467"/>
      <c r="DIT56" s="467"/>
      <c r="DIU56" s="284">
        <v>15000000</v>
      </c>
      <c r="DIV56" s="276" t="s">
        <v>150</v>
      </c>
      <c r="DIW56" s="464"/>
      <c r="DIX56" s="464"/>
      <c r="DIY56" s="467"/>
      <c r="DIZ56" s="467"/>
      <c r="DJA56" s="467"/>
      <c r="DJB56" s="467"/>
      <c r="DJC56" s="284">
        <v>15000000</v>
      </c>
      <c r="DJD56" s="276" t="s">
        <v>150</v>
      </c>
      <c r="DJE56" s="464"/>
      <c r="DJF56" s="464"/>
      <c r="DJG56" s="467"/>
      <c r="DJH56" s="467"/>
      <c r="DJI56" s="467"/>
      <c r="DJJ56" s="467"/>
      <c r="DJK56" s="284">
        <v>15000000</v>
      </c>
      <c r="DJL56" s="276" t="s">
        <v>150</v>
      </c>
      <c r="DJM56" s="464"/>
      <c r="DJN56" s="464"/>
      <c r="DJO56" s="467"/>
      <c r="DJP56" s="467"/>
      <c r="DJQ56" s="467"/>
      <c r="DJR56" s="467"/>
      <c r="DJS56" s="284">
        <v>15000000</v>
      </c>
      <c r="DJT56" s="276" t="s">
        <v>150</v>
      </c>
      <c r="DJU56" s="464"/>
      <c r="DJV56" s="464"/>
      <c r="DJW56" s="467"/>
      <c r="DJX56" s="467"/>
      <c r="DJY56" s="467"/>
      <c r="DJZ56" s="467"/>
      <c r="DKA56" s="284">
        <v>15000000</v>
      </c>
      <c r="DKB56" s="276" t="s">
        <v>150</v>
      </c>
      <c r="DKC56" s="464"/>
      <c r="DKD56" s="464"/>
      <c r="DKE56" s="467"/>
      <c r="DKF56" s="467"/>
      <c r="DKG56" s="467"/>
      <c r="DKH56" s="467"/>
      <c r="DKI56" s="284">
        <v>15000000</v>
      </c>
      <c r="DKJ56" s="276" t="s">
        <v>150</v>
      </c>
      <c r="DKK56" s="464"/>
      <c r="DKL56" s="464"/>
      <c r="DKM56" s="467"/>
      <c r="DKN56" s="467"/>
      <c r="DKO56" s="467"/>
      <c r="DKP56" s="467"/>
      <c r="DKQ56" s="284">
        <v>15000000</v>
      </c>
      <c r="DKR56" s="276" t="s">
        <v>150</v>
      </c>
      <c r="DKS56" s="464"/>
      <c r="DKT56" s="464"/>
      <c r="DKU56" s="467"/>
      <c r="DKV56" s="467"/>
      <c r="DKW56" s="467"/>
      <c r="DKX56" s="467"/>
      <c r="DKY56" s="284">
        <v>15000000</v>
      </c>
      <c r="DKZ56" s="276" t="s">
        <v>150</v>
      </c>
      <c r="DLA56" s="464"/>
      <c r="DLB56" s="464"/>
      <c r="DLC56" s="467"/>
      <c r="DLD56" s="467"/>
      <c r="DLE56" s="467"/>
      <c r="DLF56" s="467"/>
      <c r="DLG56" s="284">
        <v>15000000</v>
      </c>
      <c r="DLH56" s="276" t="s">
        <v>150</v>
      </c>
      <c r="DLI56" s="464"/>
      <c r="DLJ56" s="464"/>
      <c r="DLK56" s="467"/>
      <c r="DLL56" s="467"/>
      <c r="DLM56" s="467"/>
      <c r="DLN56" s="467"/>
      <c r="DLO56" s="284">
        <v>15000000</v>
      </c>
      <c r="DLP56" s="276" t="s">
        <v>150</v>
      </c>
      <c r="DLQ56" s="464"/>
      <c r="DLR56" s="464"/>
      <c r="DLS56" s="467"/>
      <c r="DLT56" s="467"/>
      <c r="DLU56" s="467"/>
      <c r="DLV56" s="467"/>
      <c r="DLW56" s="284">
        <v>15000000</v>
      </c>
      <c r="DLX56" s="276" t="s">
        <v>150</v>
      </c>
      <c r="DLY56" s="464"/>
      <c r="DLZ56" s="464"/>
      <c r="DMA56" s="467"/>
      <c r="DMB56" s="467"/>
      <c r="DMC56" s="467"/>
      <c r="DMD56" s="467"/>
      <c r="DME56" s="284">
        <v>15000000</v>
      </c>
      <c r="DMF56" s="276" t="s">
        <v>150</v>
      </c>
      <c r="DMG56" s="464"/>
      <c r="DMH56" s="464"/>
      <c r="DMI56" s="467"/>
      <c r="DMJ56" s="467"/>
      <c r="DMK56" s="467"/>
      <c r="DML56" s="467"/>
      <c r="DMM56" s="284">
        <v>15000000</v>
      </c>
      <c r="DMN56" s="276" t="s">
        <v>150</v>
      </c>
      <c r="DMO56" s="464"/>
      <c r="DMP56" s="464"/>
      <c r="DMQ56" s="467"/>
      <c r="DMR56" s="467"/>
      <c r="DMS56" s="467"/>
      <c r="DMT56" s="467"/>
      <c r="DMU56" s="284">
        <v>15000000</v>
      </c>
      <c r="DMV56" s="276" t="s">
        <v>150</v>
      </c>
      <c r="DMW56" s="464"/>
      <c r="DMX56" s="464"/>
      <c r="DMY56" s="467"/>
      <c r="DMZ56" s="467"/>
      <c r="DNA56" s="467"/>
      <c r="DNB56" s="467"/>
      <c r="DNC56" s="284">
        <v>15000000</v>
      </c>
      <c r="DND56" s="276" t="s">
        <v>150</v>
      </c>
      <c r="DNE56" s="464"/>
      <c r="DNF56" s="464"/>
      <c r="DNG56" s="467"/>
      <c r="DNH56" s="467"/>
      <c r="DNI56" s="467"/>
      <c r="DNJ56" s="467"/>
      <c r="DNK56" s="284">
        <v>15000000</v>
      </c>
      <c r="DNL56" s="276" t="s">
        <v>150</v>
      </c>
      <c r="DNM56" s="464"/>
      <c r="DNN56" s="464"/>
      <c r="DNO56" s="467"/>
      <c r="DNP56" s="467"/>
      <c r="DNQ56" s="467"/>
      <c r="DNR56" s="467"/>
      <c r="DNS56" s="284">
        <v>15000000</v>
      </c>
      <c r="DNT56" s="276" t="s">
        <v>150</v>
      </c>
      <c r="DNU56" s="464"/>
      <c r="DNV56" s="464"/>
      <c r="DNW56" s="467"/>
      <c r="DNX56" s="467"/>
      <c r="DNY56" s="467"/>
      <c r="DNZ56" s="467"/>
      <c r="DOA56" s="284">
        <v>15000000</v>
      </c>
      <c r="DOB56" s="276" t="s">
        <v>150</v>
      </c>
      <c r="DOC56" s="464"/>
      <c r="DOD56" s="464"/>
      <c r="DOE56" s="467"/>
      <c r="DOF56" s="467"/>
      <c r="DOG56" s="467"/>
      <c r="DOH56" s="467"/>
      <c r="DOI56" s="284">
        <v>15000000</v>
      </c>
      <c r="DOJ56" s="276" t="s">
        <v>150</v>
      </c>
      <c r="DOK56" s="464"/>
      <c r="DOL56" s="464"/>
      <c r="DOM56" s="467"/>
      <c r="DON56" s="467"/>
      <c r="DOO56" s="467"/>
      <c r="DOP56" s="467"/>
      <c r="DOQ56" s="284">
        <v>15000000</v>
      </c>
      <c r="DOR56" s="276" t="s">
        <v>150</v>
      </c>
      <c r="DOS56" s="464"/>
      <c r="DOT56" s="464"/>
      <c r="DOU56" s="467"/>
      <c r="DOV56" s="467"/>
      <c r="DOW56" s="467"/>
      <c r="DOX56" s="467"/>
      <c r="DOY56" s="284">
        <v>15000000</v>
      </c>
      <c r="DOZ56" s="276" t="s">
        <v>150</v>
      </c>
      <c r="DPA56" s="464"/>
      <c r="DPB56" s="464"/>
      <c r="DPC56" s="467"/>
      <c r="DPD56" s="467"/>
      <c r="DPE56" s="467"/>
      <c r="DPF56" s="467"/>
      <c r="DPG56" s="284">
        <v>15000000</v>
      </c>
      <c r="DPH56" s="276" t="s">
        <v>150</v>
      </c>
      <c r="DPI56" s="464"/>
      <c r="DPJ56" s="464"/>
      <c r="DPK56" s="467"/>
      <c r="DPL56" s="467"/>
      <c r="DPM56" s="467"/>
      <c r="DPN56" s="467"/>
      <c r="DPO56" s="284">
        <v>15000000</v>
      </c>
      <c r="DPP56" s="276" t="s">
        <v>150</v>
      </c>
      <c r="DPQ56" s="464"/>
      <c r="DPR56" s="464"/>
      <c r="DPS56" s="467"/>
      <c r="DPT56" s="467"/>
      <c r="DPU56" s="467"/>
      <c r="DPV56" s="467"/>
      <c r="DPW56" s="284">
        <v>15000000</v>
      </c>
      <c r="DPX56" s="276" t="s">
        <v>150</v>
      </c>
      <c r="DPY56" s="464"/>
      <c r="DPZ56" s="464"/>
      <c r="DQA56" s="467"/>
      <c r="DQB56" s="467"/>
      <c r="DQC56" s="467"/>
      <c r="DQD56" s="467"/>
      <c r="DQE56" s="284">
        <v>15000000</v>
      </c>
      <c r="DQF56" s="276" t="s">
        <v>150</v>
      </c>
      <c r="DQG56" s="464"/>
      <c r="DQH56" s="464"/>
      <c r="DQI56" s="467"/>
      <c r="DQJ56" s="467"/>
      <c r="DQK56" s="467"/>
      <c r="DQL56" s="467"/>
      <c r="DQM56" s="284">
        <v>15000000</v>
      </c>
      <c r="DQN56" s="276" t="s">
        <v>150</v>
      </c>
      <c r="DQO56" s="464"/>
      <c r="DQP56" s="464"/>
      <c r="DQQ56" s="467"/>
      <c r="DQR56" s="467"/>
      <c r="DQS56" s="467"/>
      <c r="DQT56" s="467"/>
      <c r="DQU56" s="284">
        <v>15000000</v>
      </c>
      <c r="DQV56" s="276" t="s">
        <v>150</v>
      </c>
      <c r="DQW56" s="464"/>
      <c r="DQX56" s="464"/>
      <c r="DQY56" s="467"/>
      <c r="DQZ56" s="467"/>
      <c r="DRA56" s="467"/>
      <c r="DRB56" s="467"/>
      <c r="DRC56" s="284">
        <v>15000000</v>
      </c>
      <c r="DRD56" s="276" t="s">
        <v>150</v>
      </c>
      <c r="DRE56" s="464"/>
      <c r="DRF56" s="464"/>
      <c r="DRG56" s="467"/>
      <c r="DRH56" s="467"/>
      <c r="DRI56" s="467"/>
      <c r="DRJ56" s="467"/>
      <c r="DRK56" s="284">
        <v>15000000</v>
      </c>
      <c r="DRL56" s="276" t="s">
        <v>150</v>
      </c>
      <c r="DRM56" s="464"/>
      <c r="DRN56" s="464"/>
      <c r="DRO56" s="467"/>
      <c r="DRP56" s="467"/>
      <c r="DRQ56" s="467"/>
      <c r="DRR56" s="467"/>
      <c r="DRS56" s="284">
        <v>15000000</v>
      </c>
      <c r="DRT56" s="276" t="s">
        <v>150</v>
      </c>
      <c r="DRU56" s="464"/>
      <c r="DRV56" s="464"/>
      <c r="DRW56" s="467"/>
      <c r="DRX56" s="467"/>
      <c r="DRY56" s="467"/>
      <c r="DRZ56" s="467"/>
      <c r="DSA56" s="284">
        <v>15000000</v>
      </c>
      <c r="DSB56" s="276" t="s">
        <v>150</v>
      </c>
      <c r="DSC56" s="464"/>
      <c r="DSD56" s="464"/>
      <c r="DSE56" s="467"/>
      <c r="DSF56" s="467"/>
      <c r="DSG56" s="467"/>
      <c r="DSH56" s="467"/>
      <c r="DSI56" s="284">
        <v>15000000</v>
      </c>
      <c r="DSJ56" s="276" t="s">
        <v>150</v>
      </c>
      <c r="DSK56" s="464"/>
      <c r="DSL56" s="464"/>
      <c r="DSM56" s="467"/>
      <c r="DSN56" s="467"/>
      <c r="DSO56" s="467"/>
      <c r="DSP56" s="467"/>
      <c r="DSQ56" s="284">
        <v>15000000</v>
      </c>
      <c r="DSR56" s="276" t="s">
        <v>150</v>
      </c>
      <c r="DSS56" s="464"/>
      <c r="DST56" s="464"/>
      <c r="DSU56" s="467"/>
      <c r="DSV56" s="467"/>
      <c r="DSW56" s="467"/>
      <c r="DSX56" s="467"/>
      <c r="DSY56" s="284">
        <v>15000000</v>
      </c>
      <c r="DSZ56" s="276" t="s">
        <v>150</v>
      </c>
      <c r="DTA56" s="464"/>
      <c r="DTB56" s="464"/>
      <c r="DTC56" s="467"/>
      <c r="DTD56" s="467"/>
      <c r="DTE56" s="467"/>
      <c r="DTF56" s="467"/>
      <c r="DTG56" s="284">
        <v>15000000</v>
      </c>
      <c r="DTH56" s="276" t="s">
        <v>150</v>
      </c>
      <c r="DTI56" s="464"/>
      <c r="DTJ56" s="464"/>
      <c r="DTK56" s="467"/>
      <c r="DTL56" s="467"/>
      <c r="DTM56" s="467"/>
      <c r="DTN56" s="467"/>
      <c r="DTO56" s="284">
        <v>15000000</v>
      </c>
      <c r="DTP56" s="276" t="s">
        <v>150</v>
      </c>
      <c r="DTQ56" s="464"/>
      <c r="DTR56" s="464"/>
      <c r="DTS56" s="467"/>
      <c r="DTT56" s="467"/>
      <c r="DTU56" s="467"/>
      <c r="DTV56" s="467"/>
      <c r="DTW56" s="284">
        <v>15000000</v>
      </c>
      <c r="DTX56" s="276" t="s">
        <v>150</v>
      </c>
      <c r="DTY56" s="464"/>
      <c r="DTZ56" s="464"/>
      <c r="DUA56" s="467"/>
      <c r="DUB56" s="467"/>
      <c r="DUC56" s="467"/>
      <c r="DUD56" s="467"/>
      <c r="DUE56" s="284">
        <v>15000000</v>
      </c>
      <c r="DUF56" s="276" t="s">
        <v>150</v>
      </c>
      <c r="DUG56" s="464"/>
      <c r="DUH56" s="464"/>
      <c r="DUI56" s="467"/>
      <c r="DUJ56" s="467"/>
      <c r="DUK56" s="467"/>
      <c r="DUL56" s="467"/>
      <c r="DUM56" s="284">
        <v>15000000</v>
      </c>
      <c r="DUN56" s="276" t="s">
        <v>150</v>
      </c>
      <c r="DUO56" s="464"/>
      <c r="DUP56" s="464"/>
      <c r="DUQ56" s="467"/>
      <c r="DUR56" s="467"/>
      <c r="DUS56" s="467"/>
      <c r="DUT56" s="467"/>
      <c r="DUU56" s="284">
        <v>15000000</v>
      </c>
      <c r="DUV56" s="276" t="s">
        <v>150</v>
      </c>
      <c r="DUW56" s="464"/>
      <c r="DUX56" s="464"/>
      <c r="DUY56" s="467"/>
      <c r="DUZ56" s="467"/>
      <c r="DVA56" s="467"/>
      <c r="DVB56" s="467"/>
      <c r="DVC56" s="284">
        <v>15000000</v>
      </c>
      <c r="DVD56" s="276" t="s">
        <v>150</v>
      </c>
      <c r="DVE56" s="464"/>
      <c r="DVF56" s="464"/>
      <c r="DVG56" s="467"/>
      <c r="DVH56" s="467"/>
      <c r="DVI56" s="467"/>
      <c r="DVJ56" s="467"/>
      <c r="DVK56" s="284">
        <v>15000000</v>
      </c>
      <c r="DVL56" s="276" t="s">
        <v>150</v>
      </c>
      <c r="DVM56" s="464"/>
      <c r="DVN56" s="464"/>
      <c r="DVO56" s="467"/>
      <c r="DVP56" s="467"/>
      <c r="DVQ56" s="467"/>
      <c r="DVR56" s="467"/>
      <c r="DVS56" s="284">
        <v>15000000</v>
      </c>
      <c r="DVT56" s="276" t="s">
        <v>150</v>
      </c>
      <c r="DVU56" s="464"/>
      <c r="DVV56" s="464"/>
      <c r="DVW56" s="467"/>
      <c r="DVX56" s="467"/>
      <c r="DVY56" s="467"/>
      <c r="DVZ56" s="467"/>
      <c r="DWA56" s="284">
        <v>15000000</v>
      </c>
      <c r="DWB56" s="276" t="s">
        <v>150</v>
      </c>
      <c r="DWC56" s="464"/>
      <c r="DWD56" s="464"/>
      <c r="DWE56" s="467"/>
      <c r="DWF56" s="467"/>
      <c r="DWG56" s="467"/>
      <c r="DWH56" s="467"/>
      <c r="DWI56" s="284">
        <v>15000000</v>
      </c>
      <c r="DWJ56" s="276" t="s">
        <v>150</v>
      </c>
      <c r="DWK56" s="464"/>
      <c r="DWL56" s="464"/>
      <c r="DWM56" s="467"/>
      <c r="DWN56" s="467"/>
      <c r="DWO56" s="467"/>
      <c r="DWP56" s="467"/>
      <c r="DWQ56" s="284">
        <v>15000000</v>
      </c>
      <c r="DWR56" s="276" t="s">
        <v>150</v>
      </c>
      <c r="DWS56" s="464"/>
      <c r="DWT56" s="464"/>
      <c r="DWU56" s="467"/>
      <c r="DWV56" s="467"/>
      <c r="DWW56" s="467"/>
      <c r="DWX56" s="467"/>
      <c r="DWY56" s="284">
        <v>15000000</v>
      </c>
      <c r="DWZ56" s="276" t="s">
        <v>150</v>
      </c>
      <c r="DXA56" s="464"/>
      <c r="DXB56" s="464"/>
      <c r="DXC56" s="467"/>
      <c r="DXD56" s="467"/>
      <c r="DXE56" s="467"/>
      <c r="DXF56" s="467"/>
      <c r="DXG56" s="284">
        <v>15000000</v>
      </c>
      <c r="DXH56" s="276" t="s">
        <v>150</v>
      </c>
      <c r="DXI56" s="464"/>
      <c r="DXJ56" s="464"/>
      <c r="DXK56" s="467"/>
      <c r="DXL56" s="467"/>
      <c r="DXM56" s="467"/>
      <c r="DXN56" s="467"/>
      <c r="DXO56" s="284">
        <v>15000000</v>
      </c>
      <c r="DXP56" s="276" t="s">
        <v>150</v>
      </c>
      <c r="DXQ56" s="464"/>
      <c r="DXR56" s="464"/>
      <c r="DXS56" s="467"/>
      <c r="DXT56" s="467"/>
      <c r="DXU56" s="467"/>
      <c r="DXV56" s="467"/>
      <c r="DXW56" s="284">
        <v>15000000</v>
      </c>
      <c r="DXX56" s="276" t="s">
        <v>150</v>
      </c>
      <c r="DXY56" s="464"/>
      <c r="DXZ56" s="464"/>
      <c r="DYA56" s="467"/>
      <c r="DYB56" s="467"/>
      <c r="DYC56" s="467"/>
      <c r="DYD56" s="467"/>
      <c r="DYE56" s="284">
        <v>15000000</v>
      </c>
      <c r="DYF56" s="276" t="s">
        <v>150</v>
      </c>
      <c r="DYG56" s="464"/>
      <c r="DYH56" s="464"/>
      <c r="DYI56" s="467"/>
      <c r="DYJ56" s="467"/>
      <c r="DYK56" s="467"/>
      <c r="DYL56" s="467"/>
      <c r="DYM56" s="284">
        <v>15000000</v>
      </c>
      <c r="DYN56" s="276" t="s">
        <v>150</v>
      </c>
      <c r="DYO56" s="464"/>
      <c r="DYP56" s="464"/>
      <c r="DYQ56" s="467"/>
      <c r="DYR56" s="467"/>
      <c r="DYS56" s="467"/>
      <c r="DYT56" s="467"/>
      <c r="DYU56" s="284">
        <v>15000000</v>
      </c>
      <c r="DYV56" s="276" t="s">
        <v>150</v>
      </c>
      <c r="DYW56" s="464"/>
      <c r="DYX56" s="464"/>
      <c r="DYY56" s="467"/>
      <c r="DYZ56" s="467"/>
      <c r="DZA56" s="467"/>
      <c r="DZB56" s="467"/>
      <c r="DZC56" s="284">
        <v>15000000</v>
      </c>
      <c r="DZD56" s="276" t="s">
        <v>150</v>
      </c>
      <c r="DZE56" s="464"/>
      <c r="DZF56" s="464"/>
      <c r="DZG56" s="467"/>
      <c r="DZH56" s="467"/>
      <c r="DZI56" s="467"/>
      <c r="DZJ56" s="467"/>
      <c r="DZK56" s="284">
        <v>15000000</v>
      </c>
      <c r="DZL56" s="276" t="s">
        <v>150</v>
      </c>
      <c r="DZM56" s="464"/>
      <c r="DZN56" s="464"/>
      <c r="DZO56" s="467"/>
      <c r="DZP56" s="467"/>
      <c r="DZQ56" s="467"/>
      <c r="DZR56" s="467"/>
      <c r="DZS56" s="284">
        <v>15000000</v>
      </c>
      <c r="DZT56" s="276" t="s">
        <v>150</v>
      </c>
      <c r="DZU56" s="464"/>
      <c r="DZV56" s="464"/>
      <c r="DZW56" s="467"/>
      <c r="DZX56" s="467"/>
      <c r="DZY56" s="467"/>
      <c r="DZZ56" s="467"/>
      <c r="EAA56" s="284">
        <v>15000000</v>
      </c>
      <c r="EAB56" s="276" t="s">
        <v>150</v>
      </c>
      <c r="EAC56" s="464"/>
      <c r="EAD56" s="464"/>
      <c r="EAE56" s="467"/>
      <c r="EAF56" s="467"/>
      <c r="EAG56" s="467"/>
      <c r="EAH56" s="467"/>
      <c r="EAI56" s="284">
        <v>15000000</v>
      </c>
      <c r="EAJ56" s="276" t="s">
        <v>150</v>
      </c>
      <c r="EAK56" s="464"/>
      <c r="EAL56" s="464"/>
      <c r="EAM56" s="467"/>
      <c r="EAN56" s="467"/>
      <c r="EAO56" s="467"/>
      <c r="EAP56" s="467"/>
      <c r="EAQ56" s="284">
        <v>15000000</v>
      </c>
      <c r="EAR56" s="276" t="s">
        <v>150</v>
      </c>
      <c r="EAS56" s="464"/>
      <c r="EAT56" s="464"/>
      <c r="EAU56" s="467"/>
      <c r="EAV56" s="467"/>
      <c r="EAW56" s="467"/>
      <c r="EAX56" s="467"/>
      <c r="EAY56" s="284">
        <v>15000000</v>
      </c>
      <c r="EAZ56" s="276" t="s">
        <v>150</v>
      </c>
      <c r="EBA56" s="464"/>
      <c r="EBB56" s="464"/>
      <c r="EBC56" s="467"/>
      <c r="EBD56" s="467"/>
      <c r="EBE56" s="467"/>
      <c r="EBF56" s="467"/>
      <c r="EBG56" s="284">
        <v>15000000</v>
      </c>
      <c r="EBH56" s="276" t="s">
        <v>150</v>
      </c>
      <c r="EBI56" s="464"/>
      <c r="EBJ56" s="464"/>
      <c r="EBK56" s="467"/>
      <c r="EBL56" s="467"/>
      <c r="EBM56" s="467"/>
      <c r="EBN56" s="467"/>
      <c r="EBO56" s="284">
        <v>15000000</v>
      </c>
      <c r="EBP56" s="276" t="s">
        <v>150</v>
      </c>
      <c r="EBQ56" s="464"/>
      <c r="EBR56" s="464"/>
      <c r="EBS56" s="467"/>
      <c r="EBT56" s="467"/>
      <c r="EBU56" s="467"/>
      <c r="EBV56" s="467"/>
      <c r="EBW56" s="284">
        <v>15000000</v>
      </c>
      <c r="EBX56" s="276" t="s">
        <v>150</v>
      </c>
      <c r="EBY56" s="464"/>
      <c r="EBZ56" s="464"/>
      <c r="ECA56" s="467"/>
      <c r="ECB56" s="467"/>
      <c r="ECC56" s="467"/>
      <c r="ECD56" s="467"/>
      <c r="ECE56" s="284">
        <v>15000000</v>
      </c>
      <c r="ECF56" s="276" t="s">
        <v>150</v>
      </c>
      <c r="ECG56" s="464"/>
      <c r="ECH56" s="464"/>
      <c r="ECI56" s="467"/>
      <c r="ECJ56" s="467"/>
      <c r="ECK56" s="467"/>
      <c r="ECL56" s="467"/>
      <c r="ECM56" s="284">
        <v>15000000</v>
      </c>
      <c r="ECN56" s="276" t="s">
        <v>150</v>
      </c>
      <c r="ECO56" s="464"/>
      <c r="ECP56" s="464"/>
      <c r="ECQ56" s="467"/>
      <c r="ECR56" s="467"/>
      <c r="ECS56" s="467"/>
      <c r="ECT56" s="467"/>
      <c r="ECU56" s="284">
        <v>15000000</v>
      </c>
      <c r="ECV56" s="276" t="s">
        <v>150</v>
      </c>
      <c r="ECW56" s="464"/>
      <c r="ECX56" s="464"/>
      <c r="ECY56" s="467"/>
      <c r="ECZ56" s="467"/>
      <c r="EDA56" s="467"/>
      <c r="EDB56" s="467"/>
      <c r="EDC56" s="284">
        <v>15000000</v>
      </c>
      <c r="EDD56" s="276" t="s">
        <v>150</v>
      </c>
      <c r="EDE56" s="464"/>
      <c r="EDF56" s="464"/>
      <c r="EDG56" s="467"/>
      <c r="EDH56" s="467"/>
      <c r="EDI56" s="467"/>
      <c r="EDJ56" s="467"/>
      <c r="EDK56" s="284">
        <v>15000000</v>
      </c>
      <c r="EDL56" s="276" t="s">
        <v>150</v>
      </c>
      <c r="EDM56" s="464"/>
      <c r="EDN56" s="464"/>
      <c r="EDO56" s="467"/>
      <c r="EDP56" s="467"/>
      <c r="EDQ56" s="467"/>
      <c r="EDR56" s="467"/>
      <c r="EDS56" s="284">
        <v>15000000</v>
      </c>
      <c r="EDT56" s="276" t="s">
        <v>150</v>
      </c>
      <c r="EDU56" s="464"/>
      <c r="EDV56" s="464"/>
      <c r="EDW56" s="467"/>
      <c r="EDX56" s="467"/>
      <c r="EDY56" s="467"/>
      <c r="EDZ56" s="467"/>
      <c r="EEA56" s="284">
        <v>15000000</v>
      </c>
      <c r="EEB56" s="276" t="s">
        <v>150</v>
      </c>
      <c r="EEC56" s="464"/>
      <c r="EED56" s="464"/>
      <c r="EEE56" s="467"/>
      <c r="EEF56" s="467"/>
      <c r="EEG56" s="467"/>
      <c r="EEH56" s="467"/>
      <c r="EEI56" s="284">
        <v>15000000</v>
      </c>
      <c r="EEJ56" s="276" t="s">
        <v>150</v>
      </c>
      <c r="EEK56" s="464"/>
      <c r="EEL56" s="464"/>
      <c r="EEM56" s="467"/>
      <c r="EEN56" s="467"/>
      <c r="EEO56" s="467"/>
      <c r="EEP56" s="467"/>
      <c r="EEQ56" s="284">
        <v>15000000</v>
      </c>
      <c r="EER56" s="276" t="s">
        <v>150</v>
      </c>
      <c r="EES56" s="464"/>
      <c r="EET56" s="464"/>
      <c r="EEU56" s="467"/>
      <c r="EEV56" s="467"/>
      <c r="EEW56" s="467"/>
      <c r="EEX56" s="467"/>
      <c r="EEY56" s="284">
        <v>15000000</v>
      </c>
      <c r="EEZ56" s="276" t="s">
        <v>150</v>
      </c>
      <c r="EFA56" s="464"/>
      <c r="EFB56" s="464"/>
      <c r="EFC56" s="467"/>
      <c r="EFD56" s="467"/>
      <c r="EFE56" s="467"/>
      <c r="EFF56" s="467"/>
      <c r="EFG56" s="284">
        <v>15000000</v>
      </c>
      <c r="EFH56" s="276" t="s">
        <v>150</v>
      </c>
      <c r="EFI56" s="464"/>
      <c r="EFJ56" s="464"/>
      <c r="EFK56" s="467"/>
      <c r="EFL56" s="467"/>
      <c r="EFM56" s="467"/>
      <c r="EFN56" s="467"/>
      <c r="EFO56" s="284">
        <v>15000000</v>
      </c>
      <c r="EFP56" s="276" t="s">
        <v>150</v>
      </c>
      <c r="EFQ56" s="464"/>
      <c r="EFR56" s="464"/>
      <c r="EFS56" s="467"/>
      <c r="EFT56" s="467"/>
      <c r="EFU56" s="467"/>
      <c r="EFV56" s="467"/>
      <c r="EFW56" s="284">
        <v>15000000</v>
      </c>
      <c r="EFX56" s="276" t="s">
        <v>150</v>
      </c>
      <c r="EFY56" s="464"/>
      <c r="EFZ56" s="464"/>
      <c r="EGA56" s="467"/>
      <c r="EGB56" s="467"/>
      <c r="EGC56" s="467"/>
      <c r="EGD56" s="467"/>
      <c r="EGE56" s="284">
        <v>15000000</v>
      </c>
      <c r="EGF56" s="276" t="s">
        <v>150</v>
      </c>
      <c r="EGG56" s="464"/>
      <c r="EGH56" s="464"/>
      <c r="EGI56" s="467"/>
      <c r="EGJ56" s="467"/>
      <c r="EGK56" s="467"/>
      <c r="EGL56" s="467"/>
      <c r="EGM56" s="284">
        <v>15000000</v>
      </c>
      <c r="EGN56" s="276" t="s">
        <v>150</v>
      </c>
      <c r="EGO56" s="464"/>
      <c r="EGP56" s="464"/>
      <c r="EGQ56" s="467"/>
      <c r="EGR56" s="467"/>
      <c r="EGS56" s="467"/>
      <c r="EGT56" s="467"/>
      <c r="EGU56" s="284">
        <v>15000000</v>
      </c>
      <c r="EGV56" s="276" t="s">
        <v>150</v>
      </c>
      <c r="EGW56" s="464"/>
      <c r="EGX56" s="464"/>
      <c r="EGY56" s="467"/>
      <c r="EGZ56" s="467"/>
      <c r="EHA56" s="467"/>
      <c r="EHB56" s="467"/>
      <c r="EHC56" s="284">
        <v>15000000</v>
      </c>
      <c r="EHD56" s="276" t="s">
        <v>150</v>
      </c>
      <c r="EHE56" s="464"/>
      <c r="EHF56" s="464"/>
      <c r="EHG56" s="467"/>
      <c r="EHH56" s="467"/>
      <c r="EHI56" s="467"/>
      <c r="EHJ56" s="467"/>
      <c r="EHK56" s="284">
        <v>15000000</v>
      </c>
      <c r="EHL56" s="276" t="s">
        <v>150</v>
      </c>
      <c r="EHM56" s="464"/>
      <c r="EHN56" s="464"/>
      <c r="EHO56" s="467"/>
      <c r="EHP56" s="467"/>
      <c r="EHQ56" s="467"/>
      <c r="EHR56" s="467"/>
      <c r="EHS56" s="284">
        <v>15000000</v>
      </c>
      <c r="EHT56" s="276" t="s">
        <v>150</v>
      </c>
      <c r="EHU56" s="464"/>
      <c r="EHV56" s="464"/>
      <c r="EHW56" s="467"/>
      <c r="EHX56" s="467"/>
      <c r="EHY56" s="467"/>
      <c r="EHZ56" s="467"/>
      <c r="EIA56" s="284">
        <v>15000000</v>
      </c>
      <c r="EIB56" s="276" t="s">
        <v>150</v>
      </c>
      <c r="EIC56" s="464"/>
      <c r="EID56" s="464"/>
      <c r="EIE56" s="467"/>
      <c r="EIF56" s="467"/>
      <c r="EIG56" s="467"/>
      <c r="EIH56" s="467"/>
      <c r="EII56" s="284">
        <v>15000000</v>
      </c>
      <c r="EIJ56" s="276" t="s">
        <v>150</v>
      </c>
      <c r="EIK56" s="464"/>
      <c r="EIL56" s="464"/>
      <c r="EIM56" s="467"/>
      <c r="EIN56" s="467"/>
      <c r="EIO56" s="467"/>
      <c r="EIP56" s="467"/>
      <c r="EIQ56" s="284">
        <v>15000000</v>
      </c>
      <c r="EIR56" s="276" t="s">
        <v>150</v>
      </c>
      <c r="EIS56" s="464"/>
      <c r="EIT56" s="464"/>
      <c r="EIU56" s="467"/>
      <c r="EIV56" s="467"/>
      <c r="EIW56" s="467"/>
      <c r="EIX56" s="467"/>
      <c r="EIY56" s="284">
        <v>15000000</v>
      </c>
      <c r="EIZ56" s="276" t="s">
        <v>150</v>
      </c>
      <c r="EJA56" s="464"/>
      <c r="EJB56" s="464"/>
      <c r="EJC56" s="467"/>
      <c r="EJD56" s="467"/>
      <c r="EJE56" s="467"/>
      <c r="EJF56" s="467"/>
      <c r="EJG56" s="284">
        <v>15000000</v>
      </c>
      <c r="EJH56" s="276" t="s">
        <v>150</v>
      </c>
      <c r="EJI56" s="464"/>
      <c r="EJJ56" s="464"/>
      <c r="EJK56" s="467"/>
      <c r="EJL56" s="467"/>
      <c r="EJM56" s="467"/>
      <c r="EJN56" s="467"/>
      <c r="EJO56" s="284">
        <v>15000000</v>
      </c>
      <c r="EJP56" s="276" t="s">
        <v>150</v>
      </c>
      <c r="EJQ56" s="464"/>
      <c r="EJR56" s="464"/>
      <c r="EJS56" s="467"/>
      <c r="EJT56" s="467"/>
      <c r="EJU56" s="467"/>
      <c r="EJV56" s="467"/>
      <c r="EJW56" s="284">
        <v>15000000</v>
      </c>
      <c r="EJX56" s="276" t="s">
        <v>150</v>
      </c>
      <c r="EJY56" s="464"/>
      <c r="EJZ56" s="464"/>
      <c r="EKA56" s="467"/>
      <c r="EKB56" s="467"/>
      <c r="EKC56" s="467"/>
      <c r="EKD56" s="467"/>
      <c r="EKE56" s="284">
        <v>15000000</v>
      </c>
      <c r="EKF56" s="276" t="s">
        <v>150</v>
      </c>
      <c r="EKG56" s="464"/>
      <c r="EKH56" s="464"/>
      <c r="EKI56" s="467"/>
      <c r="EKJ56" s="467"/>
      <c r="EKK56" s="467"/>
      <c r="EKL56" s="467"/>
      <c r="EKM56" s="284">
        <v>15000000</v>
      </c>
      <c r="EKN56" s="276" t="s">
        <v>150</v>
      </c>
      <c r="EKO56" s="464"/>
      <c r="EKP56" s="464"/>
      <c r="EKQ56" s="467"/>
      <c r="EKR56" s="467"/>
      <c r="EKS56" s="467"/>
      <c r="EKT56" s="467"/>
      <c r="EKU56" s="284">
        <v>15000000</v>
      </c>
      <c r="EKV56" s="276" t="s">
        <v>150</v>
      </c>
      <c r="EKW56" s="464"/>
      <c r="EKX56" s="464"/>
      <c r="EKY56" s="467"/>
      <c r="EKZ56" s="467"/>
      <c r="ELA56" s="467"/>
      <c r="ELB56" s="467"/>
      <c r="ELC56" s="284">
        <v>15000000</v>
      </c>
      <c r="ELD56" s="276" t="s">
        <v>150</v>
      </c>
      <c r="ELE56" s="464"/>
      <c r="ELF56" s="464"/>
      <c r="ELG56" s="467"/>
      <c r="ELH56" s="467"/>
      <c r="ELI56" s="467"/>
      <c r="ELJ56" s="467"/>
      <c r="ELK56" s="284">
        <v>15000000</v>
      </c>
      <c r="ELL56" s="276" t="s">
        <v>150</v>
      </c>
      <c r="ELM56" s="464"/>
      <c r="ELN56" s="464"/>
      <c r="ELO56" s="467"/>
      <c r="ELP56" s="467"/>
      <c r="ELQ56" s="467"/>
      <c r="ELR56" s="467"/>
      <c r="ELS56" s="284">
        <v>15000000</v>
      </c>
      <c r="ELT56" s="276" t="s">
        <v>150</v>
      </c>
      <c r="ELU56" s="464"/>
      <c r="ELV56" s="464"/>
      <c r="ELW56" s="467"/>
      <c r="ELX56" s="467"/>
      <c r="ELY56" s="467"/>
      <c r="ELZ56" s="467"/>
      <c r="EMA56" s="284">
        <v>15000000</v>
      </c>
      <c r="EMB56" s="276" t="s">
        <v>150</v>
      </c>
      <c r="EMC56" s="464"/>
      <c r="EMD56" s="464"/>
      <c r="EME56" s="467"/>
      <c r="EMF56" s="467"/>
      <c r="EMG56" s="467"/>
      <c r="EMH56" s="467"/>
      <c r="EMI56" s="284">
        <v>15000000</v>
      </c>
      <c r="EMJ56" s="276" t="s">
        <v>150</v>
      </c>
      <c r="EMK56" s="464"/>
      <c r="EML56" s="464"/>
      <c r="EMM56" s="467"/>
      <c r="EMN56" s="467"/>
      <c r="EMO56" s="467"/>
      <c r="EMP56" s="467"/>
      <c r="EMQ56" s="284">
        <v>15000000</v>
      </c>
      <c r="EMR56" s="276" t="s">
        <v>150</v>
      </c>
      <c r="EMS56" s="464"/>
      <c r="EMT56" s="464"/>
      <c r="EMU56" s="467"/>
      <c r="EMV56" s="467"/>
      <c r="EMW56" s="467"/>
      <c r="EMX56" s="467"/>
      <c r="EMY56" s="284">
        <v>15000000</v>
      </c>
      <c r="EMZ56" s="276" t="s">
        <v>150</v>
      </c>
      <c r="ENA56" s="464"/>
      <c r="ENB56" s="464"/>
      <c r="ENC56" s="467"/>
      <c r="END56" s="467"/>
      <c r="ENE56" s="467"/>
      <c r="ENF56" s="467"/>
      <c r="ENG56" s="284">
        <v>15000000</v>
      </c>
      <c r="ENH56" s="276" t="s">
        <v>150</v>
      </c>
      <c r="ENI56" s="464"/>
      <c r="ENJ56" s="464"/>
      <c r="ENK56" s="467"/>
      <c r="ENL56" s="467"/>
      <c r="ENM56" s="467"/>
      <c r="ENN56" s="467"/>
      <c r="ENO56" s="284">
        <v>15000000</v>
      </c>
      <c r="ENP56" s="276" t="s">
        <v>150</v>
      </c>
      <c r="ENQ56" s="464"/>
      <c r="ENR56" s="464"/>
      <c r="ENS56" s="467"/>
      <c r="ENT56" s="467"/>
      <c r="ENU56" s="467"/>
      <c r="ENV56" s="467"/>
      <c r="ENW56" s="284">
        <v>15000000</v>
      </c>
      <c r="ENX56" s="276" t="s">
        <v>150</v>
      </c>
      <c r="ENY56" s="464"/>
      <c r="ENZ56" s="464"/>
      <c r="EOA56" s="467"/>
      <c r="EOB56" s="467"/>
      <c r="EOC56" s="467"/>
      <c r="EOD56" s="467"/>
      <c r="EOE56" s="284">
        <v>15000000</v>
      </c>
      <c r="EOF56" s="276" t="s">
        <v>150</v>
      </c>
      <c r="EOG56" s="464"/>
      <c r="EOH56" s="464"/>
      <c r="EOI56" s="467"/>
      <c r="EOJ56" s="467"/>
      <c r="EOK56" s="467"/>
      <c r="EOL56" s="467"/>
      <c r="EOM56" s="284">
        <v>15000000</v>
      </c>
      <c r="EON56" s="276" t="s">
        <v>150</v>
      </c>
      <c r="EOO56" s="464"/>
      <c r="EOP56" s="464"/>
      <c r="EOQ56" s="467"/>
      <c r="EOR56" s="467"/>
      <c r="EOS56" s="467"/>
      <c r="EOT56" s="467"/>
      <c r="EOU56" s="284">
        <v>15000000</v>
      </c>
      <c r="EOV56" s="276" t="s">
        <v>150</v>
      </c>
      <c r="EOW56" s="464"/>
      <c r="EOX56" s="464"/>
      <c r="EOY56" s="467"/>
      <c r="EOZ56" s="467"/>
      <c r="EPA56" s="467"/>
      <c r="EPB56" s="467"/>
      <c r="EPC56" s="284">
        <v>15000000</v>
      </c>
      <c r="EPD56" s="276" t="s">
        <v>150</v>
      </c>
      <c r="EPE56" s="464"/>
      <c r="EPF56" s="464"/>
      <c r="EPG56" s="467"/>
      <c r="EPH56" s="467"/>
      <c r="EPI56" s="467"/>
      <c r="EPJ56" s="467"/>
      <c r="EPK56" s="284">
        <v>15000000</v>
      </c>
      <c r="EPL56" s="276" t="s">
        <v>150</v>
      </c>
      <c r="EPM56" s="464"/>
      <c r="EPN56" s="464"/>
      <c r="EPO56" s="467"/>
      <c r="EPP56" s="467"/>
      <c r="EPQ56" s="467"/>
      <c r="EPR56" s="467"/>
      <c r="EPS56" s="284">
        <v>15000000</v>
      </c>
      <c r="EPT56" s="276" t="s">
        <v>150</v>
      </c>
      <c r="EPU56" s="464"/>
      <c r="EPV56" s="464"/>
      <c r="EPW56" s="467"/>
      <c r="EPX56" s="467"/>
      <c r="EPY56" s="467"/>
      <c r="EPZ56" s="467"/>
      <c r="EQA56" s="284">
        <v>15000000</v>
      </c>
      <c r="EQB56" s="276" t="s">
        <v>150</v>
      </c>
      <c r="EQC56" s="464"/>
      <c r="EQD56" s="464"/>
      <c r="EQE56" s="467"/>
      <c r="EQF56" s="467"/>
      <c r="EQG56" s="467"/>
      <c r="EQH56" s="467"/>
      <c r="EQI56" s="284">
        <v>15000000</v>
      </c>
      <c r="EQJ56" s="276" t="s">
        <v>150</v>
      </c>
      <c r="EQK56" s="464"/>
      <c r="EQL56" s="464"/>
      <c r="EQM56" s="467"/>
      <c r="EQN56" s="467"/>
      <c r="EQO56" s="467"/>
      <c r="EQP56" s="467"/>
      <c r="EQQ56" s="284">
        <v>15000000</v>
      </c>
      <c r="EQR56" s="276" t="s">
        <v>150</v>
      </c>
      <c r="EQS56" s="464"/>
      <c r="EQT56" s="464"/>
      <c r="EQU56" s="467"/>
      <c r="EQV56" s="467"/>
      <c r="EQW56" s="467"/>
      <c r="EQX56" s="467"/>
      <c r="EQY56" s="284">
        <v>15000000</v>
      </c>
      <c r="EQZ56" s="276" t="s">
        <v>150</v>
      </c>
      <c r="ERA56" s="464"/>
      <c r="ERB56" s="464"/>
      <c r="ERC56" s="467"/>
      <c r="ERD56" s="467"/>
      <c r="ERE56" s="467"/>
      <c r="ERF56" s="467"/>
      <c r="ERG56" s="284">
        <v>15000000</v>
      </c>
      <c r="ERH56" s="276" t="s">
        <v>150</v>
      </c>
      <c r="ERI56" s="464"/>
      <c r="ERJ56" s="464"/>
      <c r="ERK56" s="467"/>
      <c r="ERL56" s="467"/>
      <c r="ERM56" s="467"/>
      <c r="ERN56" s="467"/>
      <c r="ERO56" s="284">
        <v>15000000</v>
      </c>
      <c r="ERP56" s="276" t="s">
        <v>150</v>
      </c>
      <c r="ERQ56" s="464"/>
      <c r="ERR56" s="464"/>
      <c r="ERS56" s="467"/>
      <c r="ERT56" s="467"/>
      <c r="ERU56" s="467"/>
      <c r="ERV56" s="467"/>
      <c r="ERW56" s="284">
        <v>15000000</v>
      </c>
      <c r="ERX56" s="276" t="s">
        <v>150</v>
      </c>
      <c r="ERY56" s="464"/>
      <c r="ERZ56" s="464"/>
      <c r="ESA56" s="467"/>
      <c r="ESB56" s="467"/>
      <c r="ESC56" s="467"/>
      <c r="ESD56" s="467"/>
      <c r="ESE56" s="284">
        <v>15000000</v>
      </c>
      <c r="ESF56" s="276" t="s">
        <v>150</v>
      </c>
      <c r="ESG56" s="464"/>
      <c r="ESH56" s="464"/>
      <c r="ESI56" s="467"/>
      <c r="ESJ56" s="467"/>
      <c r="ESK56" s="467"/>
      <c r="ESL56" s="467"/>
      <c r="ESM56" s="284">
        <v>15000000</v>
      </c>
      <c r="ESN56" s="276" t="s">
        <v>150</v>
      </c>
      <c r="ESO56" s="464"/>
      <c r="ESP56" s="464"/>
      <c r="ESQ56" s="467"/>
      <c r="ESR56" s="467"/>
      <c r="ESS56" s="467"/>
      <c r="EST56" s="467"/>
      <c r="ESU56" s="284">
        <v>15000000</v>
      </c>
      <c r="ESV56" s="276" t="s">
        <v>150</v>
      </c>
      <c r="ESW56" s="464"/>
      <c r="ESX56" s="464"/>
      <c r="ESY56" s="467"/>
      <c r="ESZ56" s="467"/>
      <c r="ETA56" s="467"/>
      <c r="ETB56" s="467"/>
      <c r="ETC56" s="284">
        <v>15000000</v>
      </c>
      <c r="ETD56" s="276" t="s">
        <v>150</v>
      </c>
      <c r="ETE56" s="464"/>
      <c r="ETF56" s="464"/>
      <c r="ETG56" s="467"/>
      <c r="ETH56" s="467"/>
      <c r="ETI56" s="467"/>
      <c r="ETJ56" s="467"/>
      <c r="ETK56" s="284">
        <v>15000000</v>
      </c>
      <c r="ETL56" s="276" t="s">
        <v>150</v>
      </c>
      <c r="ETM56" s="464"/>
      <c r="ETN56" s="464"/>
      <c r="ETO56" s="467"/>
      <c r="ETP56" s="467"/>
      <c r="ETQ56" s="467"/>
      <c r="ETR56" s="467"/>
      <c r="ETS56" s="284">
        <v>15000000</v>
      </c>
      <c r="ETT56" s="276" t="s">
        <v>150</v>
      </c>
      <c r="ETU56" s="464"/>
      <c r="ETV56" s="464"/>
      <c r="ETW56" s="467"/>
      <c r="ETX56" s="467"/>
      <c r="ETY56" s="467"/>
      <c r="ETZ56" s="467"/>
      <c r="EUA56" s="284">
        <v>15000000</v>
      </c>
      <c r="EUB56" s="276" t="s">
        <v>150</v>
      </c>
      <c r="EUC56" s="464"/>
      <c r="EUD56" s="464"/>
      <c r="EUE56" s="467"/>
      <c r="EUF56" s="467"/>
      <c r="EUG56" s="467"/>
      <c r="EUH56" s="467"/>
      <c r="EUI56" s="284">
        <v>15000000</v>
      </c>
      <c r="EUJ56" s="276" t="s">
        <v>150</v>
      </c>
      <c r="EUK56" s="464"/>
      <c r="EUL56" s="464"/>
      <c r="EUM56" s="467"/>
      <c r="EUN56" s="467"/>
      <c r="EUO56" s="467"/>
      <c r="EUP56" s="467"/>
      <c r="EUQ56" s="284">
        <v>15000000</v>
      </c>
      <c r="EUR56" s="276" t="s">
        <v>150</v>
      </c>
      <c r="EUS56" s="464"/>
      <c r="EUT56" s="464"/>
      <c r="EUU56" s="467"/>
      <c r="EUV56" s="467"/>
      <c r="EUW56" s="467"/>
      <c r="EUX56" s="467"/>
      <c r="EUY56" s="284">
        <v>15000000</v>
      </c>
      <c r="EUZ56" s="276" t="s">
        <v>150</v>
      </c>
      <c r="EVA56" s="464"/>
      <c r="EVB56" s="464"/>
      <c r="EVC56" s="467"/>
      <c r="EVD56" s="467"/>
      <c r="EVE56" s="467"/>
      <c r="EVF56" s="467"/>
      <c r="EVG56" s="284">
        <v>15000000</v>
      </c>
      <c r="EVH56" s="276" t="s">
        <v>150</v>
      </c>
      <c r="EVI56" s="464"/>
      <c r="EVJ56" s="464"/>
      <c r="EVK56" s="467"/>
      <c r="EVL56" s="467"/>
      <c r="EVM56" s="467"/>
      <c r="EVN56" s="467"/>
      <c r="EVO56" s="284">
        <v>15000000</v>
      </c>
      <c r="EVP56" s="276" t="s">
        <v>150</v>
      </c>
      <c r="EVQ56" s="464"/>
      <c r="EVR56" s="464"/>
      <c r="EVS56" s="467"/>
      <c r="EVT56" s="467"/>
      <c r="EVU56" s="467"/>
      <c r="EVV56" s="467"/>
      <c r="EVW56" s="284">
        <v>15000000</v>
      </c>
      <c r="EVX56" s="276" t="s">
        <v>150</v>
      </c>
      <c r="EVY56" s="464"/>
      <c r="EVZ56" s="464"/>
      <c r="EWA56" s="467"/>
      <c r="EWB56" s="467"/>
      <c r="EWC56" s="467"/>
      <c r="EWD56" s="467"/>
      <c r="EWE56" s="284">
        <v>15000000</v>
      </c>
      <c r="EWF56" s="276" t="s">
        <v>150</v>
      </c>
      <c r="EWG56" s="464"/>
      <c r="EWH56" s="464"/>
      <c r="EWI56" s="467"/>
      <c r="EWJ56" s="467"/>
      <c r="EWK56" s="467"/>
      <c r="EWL56" s="467"/>
      <c r="EWM56" s="284">
        <v>15000000</v>
      </c>
      <c r="EWN56" s="276" t="s">
        <v>150</v>
      </c>
      <c r="EWO56" s="464"/>
      <c r="EWP56" s="464"/>
      <c r="EWQ56" s="467"/>
      <c r="EWR56" s="467"/>
      <c r="EWS56" s="467"/>
      <c r="EWT56" s="467"/>
      <c r="EWU56" s="284">
        <v>15000000</v>
      </c>
      <c r="EWV56" s="276" t="s">
        <v>150</v>
      </c>
      <c r="EWW56" s="464"/>
      <c r="EWX56" s="464"/>
      <c r="EWY56" s="467"/>
      <c r="EWZ56" s="467"/>
      <c r="EXA56" s="467"/>
      <c r="EXB56" s="467"/>
      <c r="EXC56" s="284">
        <v>15000000</v>
      </c>
      <c r="EXD56" s="276" t="s">
        <v>150</v>
      </c>
      <c r="EXE56" s="464"/>
      <c r="EXF56" s="464"/>
      <c r="EXG56" s="467"/>
      <c r="EXH56" s="467"/>
      <c r="EXI56" s="467"/>
      <c r="EXJ56" s="467"/>
      <c r="EXK56" s="284">
        <v>15000000</v>
      </c>
      <c r="EXL56" s="276" t="s">
        <v>150</v>
      </c>
      <c r="EXM56" s="464"/>
      <c r="EXN56" s="464"/>
      <c r="EXO56" s="467"/>
      <c r="EXP56" s="467"/>
      <c r="EXQ56" s="467"/>
      <c r="EXR56" s="467"/>
      <c r="EXS56" s="284">
        <v>15000000</v>
      </c>
      <c r="EXT56" s="276" t="s">
        <v>150</v>
      </c>
      <c r="EXU56" s="464"/>
      <c r="EXV56" s="464"/>
      <c r="EXW56" s="467"/>
      <c r="EXX56" s="467"/>
      <c r="EXY56" s="467"/>
      <c r="EXZ56" s="467"/>
      <c r="EYA56" s="284">
        <v>15000000</v>
      </c>
      <c r="EYB56" s="276" t="s">
        <v>150</v>
      </c>
      <c r="EYC56" s="464"/>
      <c r="EYD56" s="464"/>
      <c r="EYE56" s="467"/>
      <c r="EYF56" s="467"/>
      <c r="EYG56" s="467"/>
      <c r="EYH56" s="467"/>
      <c r="EYI56" s="284">
        <v>15000000</v>
      </c>
      <c r="EYJ56" s="276" t="s">
        <v>150</v>
      </c>
      <c r="EYK56" s="464"/>
      <c r="EYL56" s="464"/>
      <c r="EYM56" s="467"/>
      <c r="EYN56" s="467"/>
      <c r="EYO56" s="467"/>
      <c r="EYP56" s="467"/>
      <c r="EYQ56" s="284">
        <v>15000000</v>
      </c>
      <c r="EYR56" s="276" t="s">
        <v>150</v>
      </c>
      <c r="EYS56" s="464"/>
      <c r="EYT56" s="464"/>
      <c r="EYU56" s="467"/>
      <c r="EYV56" s="467"/>
      <c r="EYW56" s="467"/>
      <c r="EYX56" s="467"/>
      <c r="EYY56" s="284">
        <v>15000000</v>
      </c>
      <c r="EYZ56" s="276" t="s">
        <v>150</v>
      </c>
      <c r="EZA56" s="464"/>
      <c r="EZB56" s="464"/>
      <c r="EZC56" s="467"/>
      <c r="EZD56" s="467"/>
      <c r="EZE56" s="467"/>
      <c r="EZF56" s="467"/>
      <c r="EZG56" s="284">
        <v>15000000</v>
      </c>
      <c r="EZH56" s="276" t="s">
        <v>150</v>
      </c>
      <c r="EZI56" s="464"/>
      <c r="EZJ56" s="464"/>
      <c r="EZK56" s="467"/>
      <c r="EZL56" s="467"/>
      <c r="EZM56" s="467"/>
      <c r="EZN56" s="467"/>
      <c r="EZO56" s="284">
        <v>15000000</v>
      </c>
      <c r="EZP56" s="276" t="s">
        <v>150</v>
      </c>
      <c r="EZQ56" s="464"/>
      <c r="EZR56" s="464"/>
      <c r="EZS56" s="467"/>
      <c r="EZT56" s="467"/>
      <c r="EZU56" s="467"/>
      <c r="EZV56" s="467"/>
      <c r="EZW56" s="284">
        <v>15000000</v>
      </c>
      <c r="EZX56" s="276" t="s">
        <v>150</v>
      </c>
      <c r="EZY56" s="464"/>
      <c r="EZZ56" s="464"/>
      <c r="FAA56" s="467"/>
      <c r="FAB56" s="467"/>
      <c r="FAC56" s="467"/>
      <c r="FAD56" s="467"/>
      <c r="FAE56" s="284">
        <v>15000000</v>
      </c>
      <c r="FAF56" s="276" t="s">
        <v>150</v>
      </c>
      <c r="FAG56" s="464"/>
      <c r="FAH56" s="464"/>
      <c r="FAI56" s="467"/>
      <c r="FAJ56" s="467"/>
      <c r="FAK56" s="467"/>
      <c r="FAL56" s="467"/>
      <c r="FAM56" s="284">
        <v>15000000</v>
      </c>
      <c r="FAN56" s="276" t="s">
        <v>150</v>
      </c>
      <c r="FAO56" s="464"/>
      <c r="FAP56" s="464"/>
      <c r="FAQ56" s="467"/>
      <c r="FAR56" s="467"/>
      <c r="FAS56" s="467"/>
      <c r="FAT56" s="467"/>
      <c r="FAU56" s="284">
        <v>15000000</v>
      </c>
      <c r="FAV56" s="276" t="s">
        <v>150</v>
      </c>
      <c r="FAW56" s="464"/>
      <c r="FAX56" s="464"/>
      <c r="FAY56" s="467"/>
      <c r="FAZ56" s="467"/>
      <c r="FBA56" s="467"/>
      <c r="FBB56" s="467"/>
      <c r="FBC56" s="284">
        <v>15000000</v>
      </c>
      <c r="FBD56" s="276" t="s">
        <v>150</v>
      </c>
      <c r="FBE56" s="464"/>
      <c r="FBF56" s="464"/>
      <c r="FBG56" s="467"/>
      <c r="FBH56" s="467"/>
      <c r="FBI56" s="467"/>
      <c r="FBJ56" s="467"/>
      <c r="FBK56" s="284">
        <v>15000000</v>
      </c>
      <c r="FBL56" s="276" t="s">
        <v>150</v>
      </c>
      <c r="FBM56" s="464"/>
      <c r="FBN56" s="464"/>
      <c r="FBO56" s="467"/>
      <c r="FBP56" s="467"/>
      <c r="FBQ56" s="467"/>
      <c r="FBR56" s="467"/>
      <c r="FBS56" s="284">
        <v>15000000</v>
      </c>
      <c r="FBT56" s="276" t="s">
        <v>150</v>
      </c>
      <c r="FBU56" s="464"/>
      <c r="FBV56" s="464"/>
      <c r="FBW56" s="467"/>
      <c r="FBX56" s="467"/>
      <c r="FBY56" s="467"/>
      <c r="FBZ56" s="467"/>
      <c r="FCA56" s="284">
        <v>15000000</v>
      </c>
      <c r="FCB56" s="276" t="s">
        <v>150</v>
      </c>
      <c r="FCC56" s="464"/>
      <c r="FCD56" s="464"/>
      <c r="FCE56" s="467"/>
      <c r="FCF56" s="467"/>
      <c r="FCG56" s="467"/>
      <c r="FCH56" s="467"/>
      <c r="FCI56" s="284">
        <v>15000000</v>
      </c>
      <c r="FCJ56" s="276" t="s">
        <v>150</v>
      </c>
      <c r="FCK56" s="464"/>
      <c r="FCL56" s="464"/>
      <c r="FCM56" s="467"/>
      <c r="FCN56" s="467"/>
      <c r="FCO56" s="467"/>
      <c r="FCP56" s="467"/>
      <c r="FCQ56" s="284">
        <v>15000000</v>
      </c>
      <c r="FCR56" s="276" t="s">
        <v>150</v>
      </c>
      <c r="FCS56" s="464"/>
      <c r="FCT56" s="464"/>
      <c r="FCU56" s="467"/>
      <c r="FCV56" s="467"/>
      <c r="FCW56" s="467"/>
      <c r="FCX56" s="467"/>
      <c r="FCY56" s="284">
        <v>15000000</v>
      </c>
      <c r="FCZ56" s="276" t="s">
        <v>150</v>
      </c>
      <c r="FDA56" s="464"/>
      <c r="FDB56" s="464"/>
      <c r="FDC56" s="467"/>
      <c r="FDD56" s="467"/>
      <c r="FDE56" s="467"/>
      <c r="FDF56" s="467"/>
      <c r="FDG56" s="284">
        <v>15000000</v>
      </c>
      <c r="FDH56" s="276" t="s">
        <v>150</v>
      </c>
      <c r="FDI56" s="464"/>
      <c r="FDJ56" s="464"/>
      <c r="FDK56" s="467"/>
      <c r="FDL56" s="467"/>
      <c r="FDM56" s="467"/>
      <c r="FDN56" s="467"/>
      <c r="FDO56" s="284">
        <v>15000000</v>
      </c>
      <c r="FDP56" s="276" t="s">
        <v>150</v>
      </c>
      <c r="FDQ56" s="464"/>
      <c r="FDR56" s="464"/>
      <c r="FDS56" s="467"/>
      <c r="FDT56" s="467"/>
      <c r="FDU56" s="467"/>
      <c r="FDV56" s="467"/>
      <c r="FDW56" s="284">
        <v>15000000</v>
      </c>
      <c r="FDX56" s="276" t="s">
        <v>150</v>
      </c>
      <c r="FDY56" s="464"/>
      <c r="FDZ56" s="464"/>
      <c r="FEA56" s="467"/>
      <c r="FEB56" s="467"/>
      <c r="FEC56" s="467"/>
      <c r="FED56" s="467"/>
      <c r="FEE56" s="284">
        <v>15000000</v>
      </c>
      <c r="FEF56" s="276" t="s">
        <v>150</v>
      </c>
      <c r="FEG56" s="464"/>
      <c r="FEH56" s="464"/>
      <c r="FEI56" s="467"/>
      <c r="FEJ56" s="467"/>
      <c r="FEK56" s="467"/>
      <c r="FEL56" s="467"/>
      <c r="FEM56" s="284">
        <v>15000000</v>
      </c>
      <c r="FEN56" s="276" t="s">
        <v>150</v>
      </c>
      <c r="FEO56" s="464"/>
      <c r="FEP56" s="464"/>
      <c r="FEQ56" s="467"/>
      <c r="FER56" s="467"/>
      <c r="FES56" s="467"/>
      <c r="FET56" s="467"/>
      <c r="FEU56" s="284">
        <v>15000000</v>
      </c>
      <c r="FEV56" s="276" t="s">
        <v>150</v>
      </c>
      <c r="FEW56" s="464"/>
      <c r="FEX56" s="464"/>
      <c r="FEY56" s="467"/>
      <c r="FEZ56" s="467"/>
      <c r="FFA56" s="467"/>
      <c r="FFB56" s="467"/>
      <c r="FFC56" s="284">
        <v>15000000</v>
      </c>
      <c r="FFD56" s="276" t="s">
        <v>150</v>
      </c>
      <c r="FFE56" s="464"/>
      <c r="FFF56" s="464"/>
      <c r="FFG56" s="467"/>
      <c r="FFH56" s="467"/>
      <c r="FFI56" s="467"/>
      <c r="FFJ56" s="467"/>
      <c r="FFK56" s="284">
        <v>15000000</v>
      </c>
      <c r="FFL56" s="276" t="s">
        <v>150</v>
      </c>
      <c r="FFM56" s="464"/>
      <c r="FFN56" s="464"/>
      <c r="FFO56" s="467"/>
      <c r="FFP56" s="467"/>
      <c r="FFQ56" s="467"/>
      <c r="FFR56" s="467"/>
      <c r="FFS56" s="284">
        <v>15000000</v>
      </c>
      <c r="FFT56" s="276" t="s">
        <v>150</v>
      </c>
      <c r="FFU56" s="464"/>
      <c r="FFV56" s="464"/>
      <c r="FFW56" s="467"/>
      <c r="FFX56" s="467"/>
      <c r="FFY56" s="467"/>
      <c r="FFZ56" s="467"/>
      <c r="FGA56" s="284">
        <v>15000000</v>
      </c>
      <c r="FGB56" s="276" t="s">
        <v>150</v>
      </c>
      <c r="FGC56" s="464"/>
      <c r="FGD56" s="464"/>
      <c r="FGE56" s="467"/>
      <c r="FGF56" s="467"/>
      <c r="FGG56" s="467"/>
      <c r="FGH56" s="467"/>
      <c r="FGI56" s="284">
        <v>15000000</v>
      </c>
      <c r="FGJ56" s="276" t="s">
        <v>150</v>
      </c>
      <c r="FGK56" s="464"/>
      <c r="FGL56" s="464"/>
      <c r="FGM56" s="467"/>
      <c r="FGN56" s="467"/>
      <c r="FGO56" s="467"/>
      <c r="FGP56" s="467"/>
      <c r="FGQ56" s="284">
        <v>15000000</v>
      </c>
      <c r="FGR56" s="276" t="s">
        <v>150</v>
      </c>
      <c r="FGS56" s="464"/>
      <c r="FGT56" s="464"/>
      <c r="FGU56" s="467"/>
      <c r="FGV56" s="467"/>
      <c r="FGW56" s="467"/>
      <c r="FGX56" s="467"/>
      <c r="FGY56" s="284">
        <v>15000000</v>
      </c>
      <c r="FGZ56" s="276" t="s">
        <v>150</v>
      </c>
      <c r="FHA56" s="464"/>
      <c r="FHB56" s="464"/>
      <c r="FHC56" s="467"/>
      <c r="FHD56" s="467"/>
      <c r="FHE56" s="467"/>
      <c r="FHF56" s="467"/>
      <c r="FHG56" s="284">
        <v>15000000</v>
      </c>
      <c r="FHH56" s="276" t="s">
        <v>150</v>
      </c>
      <c r="FHI56" s="464"/>
      <c r="FHJ56" s="464"/>
      <c r="FHK56" s="467"/>
      <c r="FHL56" s="467"/>
      <c r="FHM56" s="467"/>
      <c r="FHN56" s="467"/>
      <c r="FHO56" s="284">
        <v>15000000</v>
      </c>
      <c r="FHP56" s="276" t="s">
        <v>150</v>
      </c>
      <c r="FHQ56" s="464"/>
      <c r="FHR56" s="464"/>
      <c r="FHS56" s="467"/>
      <c r="FHT56" s="467"/>
      <c r="FHU56" s="467"/>
      <c r="FHV56" s="467"/>
      <c r="FHW56" s="284">
        <v>15000000</v>
      </c>
      <c r="FHX56" s="276" t="s">
        <v>150</v>
      </c>
      <c r="FHY56" s="464"/>
      <c r="FHZ56" s="464"/>
      <c r="FIA56" s="467"/>
      <c r="FIB56" s="467"/>
      <c r="FIC56" s="467"/>
      <c r="FID56" s="467"/>
      <c r="FIE56" s="284">
        <v>15000000</v>
      </c>
      <c r="FIF56" s="276" t="s">
        <v>150</v>
      </c>
      <c r="FIG56" s="464"/>
      <c r="FIH56" s="464"/>
      <c r="FII56" s="467"/>
      <c r="FIJ56" s="467"/>
      <c r="FIK56" s="467"/>
      <c r="FIL56" s="467"/>
      <c r="FIM56" s="284">
        <v>15000000</v>
      </c>
      <c r="FIN56" s="276" t="s">
        <v>150</v>
      </c>
      <c r="FIO56" s="464"/>
      <c r="FIP56" s="464"/>
      <c r="FIQ56" s="467"/>
      <c r="FIR56" s="467"/>
      <c r="FIS56" s="467"/>
      <c r="FIT56" s="467"/>
      <c r="FIU56" s="284">
        <v>15000000</v>
      </c>
      <c r="FIV56" s="276" t="s">
        <v>150</v>
      </c>
      <c r="FIW56" s="464"/>
      <c r="FIX56" s="464"/>
      <c r="FIY56" s="467"/>
      <c r="FIZ56" s="467"/>
      <c r="FJA56" s="467"/>
      <c r="FJB56" s="467"/>
      <c r="FJC56" s="284">
        <v>15000000</v>
      </c>
      <c r="FJD56" s="276" t="s">
        <v>150</v>
      </c>
      <c r="FJE56" s="464"/>
      <c r="FJF56" s="464"/>
      <c r="FJG56" s="467"/>
      <c r="FJH56" s="467"/>
      <c r="FJI56" s="467"/>
      <c r="FJJ56" s="467"/>
      <c r="FJK56" s="284">
        <v>15000000</v>
      </c>
      <c r="FJL56" s="276" t="s">
        <v>150</v>
      </c>
      <c r="FJM56" s="464"/>
      <c r="FJN56" s="464"/>
      <c r="FJO56" s="467"/>
      <c r="FJP56" s="467"/>
      <c r="FJQ56" s="467"/>
      <c r="FJR56" s="467"/>
      <c r="FJS56" s="284">
        <v>15000000</v>
      </c>
      <c r="FJT56" s="276" t="s">
        <v>150</v>
      </c>
      <c r="FJU56" s="464"/>
      <c r="FJV56" s="464"/>
      <c r="FJW56" s="467"/>
      <c r="FJX56" s="467"/>
      <c r="FJY56" s="467"/>
      <c r="FJZ56" s="467"/>
      <c r="FKA56" s="284">
        <v>15000000</v>
      </c>
      <c r="FKB56" s="276" t="s">
        <v>150</v>
      </c>
      <c r="FKC56" s="464"/>
      <c r="FKD56" s="464"/>
      <c r="FKE56" s="467"/>
      <c r="FKF56" s="467"/>
      <c r="FKG56" s="467"/>
      <c r="FKH56" s="467"/>
      <c r="FKI56" s="284">
        <v>15000000</v>
      </c>
      <c r="FKJ56" s="276" t="s">
        <v>150</v>
      </c>
      <c r="FKK56" s="464"/>
      <c r="FKL56" s="464"/>
      <c r="FKM56" s="467"/>
      <c r="FKN56" s="467"/>
      <c r="FKO56" s="467"/>
      <c r="FKP56" s="467"/>
      <c r="FKQ56" s="284">
        <v>15000000</v>
      </c>
      <c r="FKR56" s="276" t="s">
        <v>150</v>
      </c>
      <c r="FKS56" s="464"/>
      <c r="FKT56" s="464"/>
      <c r="FKU56" s="467"/>
      <c r="FKV56" s="467"/>
      <c r="FKW56" s="467"/>
      <c r="FKX56" s="467"/>
      <c r="FKY56" s="284">
        <v>15000000</v>
      </c>
      <c r="FKZ56" s="276" t="s">
        <v>150</v>
      </c>
      <c r="FLA56" s="464"/>
      <c r="FLB56" s="464"/>
      <c r="FLC56" s="467"/>
      <c r="FLD56" s="467"/>
      <c r="FLE56" s="467"/>
      <c r="FLF56" s="467"/>
      <c r="FLG56" s="284">
        <v>15000000</v>
      </c>
      <c r="FLH56" s="276" t="s">
        <v>150</v>
      </c>
      <c r="FLI56" s="464"/>
      <c r="FLJ56" s="464"/>
      <c r="FLK56" s="467"/>
      <c r="FLL56" s="467"/>
      <c r="FLM56" s="467"/>
      <c r="FLN56" s="467"/>
      <c r="FLO56" s="284">
        <v>15000000</v>
      </c>
      <c r="FLP56" s="276" t="s">
        <v>150</v>
      </c>
      <c r="FLQ56" s="464"/>
      <c r="FLR56" s="464"/>
      <c r="FLS56" s="467"/>
      <c r="FLT56" s="467"/>
      <c r="FLU56" s="467"/>
      <c r="FLV56" s="467"/>
      <c r="FLW56" s="284">
        <v>15000000</v>
      </c>
      <c r="FLX56" s="276" t="s">
        <v>150</v>
      </c>
      <c r="FLY56" s="464"/>
      <c r="FLZ56" s="464"/>
      <c r="FMA56" s="467"/>
      <c r="FMB56" s="467"/>
      <c r="FMC56" s="467"/>
      <c r="FMD56" s="467"/>
      <c r="FME56" s="284">
        <v>15000000</v>
      </c>
      <c r="FMF56" s="276" t="s">
        <v>150</v>
      </c>
      <c r="FMG56" s="464"/>
      <c r="FMH56" s="464"/>
      <c r="FMI56" s="467"/>
      <c r="FMJ56" s="467"/>
      <c r="FMK56" s="467"/>
      <c r="FML56" s="467"/>
      <c r="FMM56" s="284">
        <v>15000000</v>
      </c>
      <c r="FMN56" s="276" t="s">
        <v>150</v>
      </c>
      <c r="FMO56" s="464"/>
      <c r="FMP56" s="464"/>
      <c r="FMQ56" s="467"/>
      <c r="FMR56" s="467"/>
      <c r="FMS56" s="467"/>
      <c r="FMT56" s="467"/>
      <c r="FMU56" s="284">
        <v>15000000</v>
      </c>
      <c r="FMV56" s="276" t="s">
        <v>150</v>
      </c>
      <c r="FMW56" s="464"/>
      <c r="FMX56" s="464"/>
      <c r="FMY56" s="467"/>
      <c r="FMZ56" s="467"/>
      <c r="FNA56" s="467"/>
      <c r="FNB56" s="467"/>
      <c r="FNC56" s="284">
        <v>15000000</v>
      </c>
      <c r="FND56" s="276" t="s">
        <v>150</v>
      </c>
      <c r="FNE56" s="464"/>
      <c r="FNF56" s="464"/>
      <c r="FNG56" s="467"/>
      <c r="FNH56" s="467"/>
      <c r="FNI56" s="467"/>
      <c r="FNJ56" s="467"/>
      <c r="FNK56" s="284">
        <v>15000000</v>
      </c>
      <c r="FNL56" s="276" t="s">
        <v>150</v>
      </c>
      <c r="FNM56" s="464"/>
      <c r="FNN56" s="464"/>
      <c r="FNO56" s="467"/>
      <c r="FNP56" s="467"/>
      <c r="FNQ56" s="467"/>
      <c r="FNR56" s="467"/>
      <c r="FNS56" s="284">
        <v>15000000</v>
      </c>
      <c r="FNT56" s="276" t="s">
        <v>150</v>
      </c>
      <c r="FNU56" s="464"/>
      <c r="FNV56" s="464"/>
      <c r="FNW56" s="467"/>
      <c r="FNX56" s="467"/>
      <c r="FNY56" s="467"/>
      <c r="FNZ56" s="467"/>
      <c r="FOA56" s="284">
        <v>15000000</v>
      </c>
      <c r="FOB56" s="276" t="s">
        <v>150</v>
      </c>
      <c r="FOC56" s="464"/>
      <c r="FOD56" s="464"/>
      <c r="FOE56" s="467"/>
      <c r="FOF56" s="467"/>
      <c r="FOG56" s="467"/>
      <c r="FOH56" s="467"/>
      <c r="FOI56" s="284">
        <v>15000000</v>
      </c>
      <c r="FOJ56" s="276" t="s">
        <v>150</v>
      </c>
      <c r="FOK56" s="464"/>
      <c r="FOL56" s="464"/>
      <c r="FOM56" s="467"/>
      <c r="FON56" s="467"/>
      <c r="FOO56" s="467"/>
      <c r="FOP56" s="467"/>
      <c r="FOQ56" s="284">
        <v>15000000</v>
      </c>
      <c r="FOR56" s="276" t="s">
        <v>150</v>
      </c>
      <c r="FOS56" s="464"/>
      <c r="FOT56" s="464"/>
      <c r="FOU56" s="467"/>
      <c r="FOV56" s="467"/>
      <c r="FOW56" s="467"/>
      <c r="FOX56" s="467"/>
      <c r="FOY56" s="284">
        <v>15000000</v>
      </c>
      <c r="FOZ56" s="276" t="s">
        <v>150</v>
      </c>
      <c r="FPA56" s="464"/>
      <c r="FPB56" s="464"/>
      <c r="FPC56" s="467"/>
      <c r="FPD56" s="467"/>
      <c r="FPE56" s="467"/>
      <c r="FPF56" s="467"/>
      <c r="FPG56" s="284">
        <v>15000000</v>
      </c>
      <c r="FPH56" s="276" t="s">
        <v>150</v>
      </c>
      <c r="FPI56" s="464"/>
      <c r="FPJ56" s="464"/>
      <c r="FPK56" s="467"/>
      <c r="FPL56" s="467"/>
      <c r="FPM56" s="467"/>
      <c r="FPN56" s="467"/>
      <c r="FPO56" s="284">
        <v>15000000</v>
      </c>
      <c r="FPP56" s="276" t="s">
        <v>150</v>
      </c>
      <c r="FPQ56" s="464"/>
      <c r="FPR56" s="464"/>
      <c r="FPS56" s="467"/>
      <c r="FPT56" s="467"/>
      <c r="FPU56" s="467"/>
      <c r="FPV56" s="467"/>
      <c r="FPW56" s="284">
        <v>15000000</v>
      </c>
      <c r="FPX56" s="276" t="s">
        <v>150</v>
      </c>
      <c r="FPY56" s="464"/>
      <c r="FPZ56" s="464"/>
      <c r="FQA56" s="467"/>
      <c r="FQB56" s="467"/>
      <c r="FQC56" s="467"/>
      <c r="FQD56" s="467"/>
      <c r="FQE56" s="284">
        <v>15000000</v>
      </c>
      <c r="FQF56" s="276" t="s">
        <v>150</v>
      </c>
      <c r="FQG56" s="464"/>
      <c r="FQH56" s="464"/>
      <c r="FQI56" s="467"/>
      <c r="FQJ56" s="467"/>
      <c r="FQK56" s="467"/>
      <c r="FQL56" s="467"/>
      <c r="FQM56" s="284">
        <v>15000000</v>
      </c>
      <c r="FQN56" s="276" t="s">
        <v>150</v>
      </c>
      <c r="FQO56" s="464"/>
      <c r="FQP56" s="464"/>
      <c r="FQQ56" s="467"/>
      <c r="FQR56" s="467"/>
      <c r="FQS56" s="467"/>
      <c r="FQT56" s="467"/>
      <c r="FQU56" s="284">
        <v>15000000</v>
      </c>
      <c r="FQV56" s="276" t="s">
        <v>150</v>
      </c>
      <c r="FQW56" s="464"/>
      <c r="FQX56" s="464"/>
      <c r="FQY56" s="467"/>
      <c r="FQZ56" s="467"/>
      <c r="FRA56" s="467"/>
      <c r="FRB56" s="467"/>
      <c r="FRC56" s="284">
        <v>15000000</v>
      </c>
      <c r="FRD56" s="276" t="s">
        <v>150</v>
      </c>
      <c r="FRE56" s="464"/>
      <c r="FRF56" s="464"/>
      <c r="FRG56" s="467"/>
      <c r="FRH56" s="467"/>
      <c r="FRI56" s="467"/>
      <c r="FRJ56" s="467"/>
      <c r="FRK56" s="284">
        <v>15000000</v>
      </c>
      <c r="FRL56" s="276" t="s">
        <v>150</v>
      </c>
      <c r="FRM56" s="464"/>
      <c r="FRN56" s="464"/>
      <c r="FRO56" s="467"/>
      <c r="FRP56" s="467"/>
      <c r="FRQ56" s="467"/>
      <c r="FRR56" s="467"/>
      <c r="FRS56" s="284">
        <v>15000000</v>
      </c>
      <c r="FRT56" s="276" t="s">
        <v>150</v>
      </c>
      <c r="FRU56" s="464"/>
      <c r="FRV56" s="464"/>
      <c r="FRW56" s="467"/>
      <c r="FRX56" s="467"/>
      <c r="FRY56" s="467"/>
      <c r="FRZ56" s="467"/>
      <c r="FSA56" s="284">
        <v>15000000</v>
      </c>
      <c r="FSB56" s="276" t="s">
        <v>150</v>
      </c>
      <c r="FSC56" s="464"/>
      <c r="FSD56" s="464"/>
      <c r="FSE56" s="467"/>
      <c r="FSF56" s="467"/>
      <c r="FSG56" s="467"/>
      <c r="FSH56" s="467"/>
      <c r="FSI56" s="284">
        <v>15000000</v>
      </c>
      <c r="FSJ56" s="276" t="s">
        <v>150</v>
      </c>
      <c r="FSK56" s="464"/>
      <c r="FSL56" s="464"/>
      <c r="FSM56" s="467"/>
      <c r="FSN56" s="467"/>
      <c r="FSO56" s="467"/>
      <c r="FSP56" s="467"/>
      <c r="FSQ56" s="284">
        <v>15000000</v>
      </c>
      <c r="FSR56" s="276" t="s">
        <v>150</v>
      </c>
      <c r="FSS56" s="464"/>
      <c r="FST56" s="464"/>
      <c r="FSU56" s="467"/>
      <c r="FSV56" s="467"/>
      <c r="FSW56" s="467"/>
      <c r="FSX56" s="467"/>
      <c r="FSY56" s="284">
        <v>15000000</v>
      </c>
      <c r="FSZ56" s="276" t="s">
        <v>150</v>
      </c>
      <c r="FTA56" s="464"/>
      <c r="FTB56" s="464"/>
      <c r="FTC56" s="467"/>
      <c r="FTD56" s="467"/>
      <c r="FTE56" s="467"/>
      <c r="FTF56" s="467"/>
      <c r="FTG56" s="284">
        <v>15000000</v>
      </c>
      <c r="FTH56" s="276" t="s">
        <v>150</v>
      </c>
      <c r="FTI56" s="464"/>
      <c r="FTJ56" s="464"/>
      <c r="FTK56" s="467"/>
      <c r="FTL56" s="467"/>
      <c r="FTM56" s="467"/>
      <c r="FTN56" s="467"/>
      <c r="FTO56" s="284">
        <v>15000000</v>
      </c>
      <c r="FTP56" s="276" t="s">
        <v>150</v>
      </c>
      <c r="FTQ56" s="464"/>
      <c r="FTR56" s="464"/>
      <c r="FTS56" s="467"/>
      <c r="FTT56" s="467"/>
      <c r="FTU56" s="467"/>
      <c r="FTV56" s="467"/>
      <c r="FTW56" s="284">
        <v>15000000</v>
      </c>
      <c r="FTX56" s="276" t="s">
        <v>150</v>
      </c>
      <c r="FTY56" s="464"/>
      <c r="FTZ56" s="464"/>
      <c r="FUA56" s="467"/>
      <c r="FUB56" s="467"/>
      <c r="FUC56" s="467"/>
      <c r="FUD56" s="467"/>
      <c r="FUE56" s="284">
        <v>15000000</v>
      </c>
      <c r="FUF56" s="276" t="s">
        <v>150</v>
      </c>
      <c r="FUG56" s="464"/>
      <c r="FUH56" s="464"/>
      <c r="FUI56" s="467"/>
      <c r="FUJ56" s="467"/>
      <c r="FUK56" s="467"/>
      <c r="FUL56" s="467"/>
      <c r="FUM56" s="284">
        <v>15000000</v>
      </c>
      <c r="FUN56" s="276" t="s">
        <v>150</v>
      </c>
      <c r="FUO56" s="464"/>
      <c r="FUP56" s="464"/>
      <c r="FUQ56" s="467"/>
      <c r="FUR56" s="467"/>
      <c r="FUS56" s="467"/>
      <c r="FUT56" s="467"/>
      <c r="FUU56" s="284">
        <v>15000000</v>
      </c>
      <c r="FUV56" s="276" t="s">
        <v>150</v>
      </c>
      <c r="FUW56" s="464"/>
      <c r="FUX56" s="464"/>
      <c r="FUY56" s="467"/>
      <c r="FUZ56" s="467"/>
      <c r="FVA56" s="467"/>
      <c r="FVB56" s="467"/>
      <c r="FVC56" s="284">
        <v>15000000</v>
      </c>
      <c r="FVD56" s="276" t="s">
        <v>150</v>
      </c>
      <c r="FVE56" s="464"/>
      <c r="FVF56" s="464"/>
      <c r="FVG56" s="467"/>
      <c r="FVH56" s="467"/>
      <c r="FVI56" s="467"/>
      <c r="FVJ56" s="467"/>
      <c r="FVK56" s="284">
        <v>15000000</v>
      </c>
      <c r="FVL56" s="276" t="s">
        <v>150</v>
      </c>
      <c r="FVM56" s="464"/>
      <c r="FVN56" s="464"/>
      <c r="FVO56" s="467"/>
      <c r="FVP56" s="467"/>
      <c r="FVQ56" s="467"/>
      <c r="FVR56" s="467"/>
      <c r="FVS56" s="284">
        <v>15000000</v>
      </c>
      <c r="FVT56" s="276" t="s">
        <v>150</v>
      </c>
      <c r="FVU56" s="464"/>
      <c r="FVV56" s="464"/>
      <c r="FVW56" s="467"/>
      <c r="FVX56" s="467"/>
      <c r="FVY56" s="467"/>
      <c r="FVZ56" s="467"/>
      <c r="FWA56" s="284">
        <v>15000000</v>
      </c>
      <c r="FWB56" s="276" t="s">
        <v>150</v>
      </c>
      <c r="FWC56" s="464"/>
      <c r="FWD56" s="464"/>
      <c r="FWE56" s="467"/>
      <c r="FWF56" s="467"/>
      <c r="FWG56" s="467"/>
      <c r="FWH56" s="467"/>
      <c r="FWI56" s="284">
        <v>15000000</v>
      </c>
      <c r="FWJ56" s="276" t="s">
        <v>150</v>
      </c>
      <c r="FWK56" s="464"/>
      <c r="FWL56" s="464"/>
      <c r="FWM56" s="467"/>
      <c r="FWN56" s="467"/>
      <c r="FWO56" s="467"/>
      <c r="FWP56" s="467"/>
      <c r="FWQ56" s="284">
        <v>15000000</v>
      </c>
      <c r="FWR56" s="276" t="s">
        <v>150</v>
      </c>
      <c r="FWS56" s="464"/>
      <c r="FWT56" s="464"/>
      <c r="FWU56" s="467"/>
      <c r="FWV56" s="467"/>
      <c r="FWW56" s="467"/>
      <c r="FWX56" s="467"/>
      <c r="FWY56" s="284">
        <v>15000000</v>
      </c>
      <c r="FWZ56" s="276" t="s">
        <v>150</v>
      </c>
      <c r="FXA56" s="464"/>
      <c r="FXB56" s="464"/>
      <c r="FXC56" s="467"/>
      <c r="FXD56" s="467"/>
      <c r="FXE56" s="467"/>
      <c r="FXF56" s="467"/>
      <c r="FXG56" s="284">
        <v>15000000</v>
      </c>
      <c r="FXH56" s="276" t="s">
        <v>150</v>
      </c>
      <c r="FXI56" s="464"/>
      <c r="FXJ56" s="464"/>
      <c r="FXK56" s="467"/>
      <c r="FXL56" s="467"/>
      <c r="FXM56" s="467"/>
      <c r="FXN56" s="467"/>
      <c r="FXO56" s="284">
        <v>15000000</v>
      </c>
      <c r="FXP56" s="276" t="s">
        <v>150</v>
      </c>
      <c r="FXQ56" s="464"/>
      <c r="FXR56" s="464"/>
      <c r="FXS56" s="467"/>
      <c r="FXT56" s="467"/>
      <c r="FXU56" s="467"/>
      <c r="FXV56" s="467"/>
      <c r="FXW56" s="284">
        <v>15000000</v>
      </c>
      <c r="FXX56" s="276" t="s">
        <v>150</v>
      </c>
      <c r="FXY56" s="464"/>
      <c r="FXZ56" s="464"/>
      <c r="FYA56" s="467"/>
      <c r="FYB56" s="467"/>
      <c r="FYC56" s="467"/>
      <c r="FYD56" s="467"/>
      <c r="FYE56" s="284">
        <v>15000000</v>
      </c>
      <c r="FYF56" s="276" t="s">
        <v>150</v>
      </c>
      <c r="FYG56" s="464"/>
      <c r="FYH56" s="464"/>
      <c r="FYI56" s="467"/>
      <c r="FYJ56" s="467"/>
      <c r="FYK56" s="467"/>
      <c r="FYL56" s="467"/>
      <c r="FYM56" s="284">
        <v>15000000</v>
      </c>
      <c r="FYN56" s="276" t="s">
        <v>150</v>
      </c>
      <c r="FYO56" s="464"/>
      <c r="FYP56" s="464"/>
      <c r="FYQ56" s="467"/>
      <c r="FYR56" s="467"/>
      <c r="FYS56" s="467"/>
      <c r="FYT56" s="467"/>
      <c r="FYU56" s="284">
        <v>15000000</v>
      </c>
      <c r="FYV56" s="276" t="s">
        <v>150</v>
      </c>
      <c r="FYW56" s="464"/>
      <c r="FYX56" s="464"/>
      <c r="FYY56" s="467"/>
      <c r="FYZ56" s="467"/>
      <c r="FZA56" s="467"/>
      <c r="FZB56" s="467"/>
      <c r="FZC56" s="284">
        <v>15000000</v>
      </c>
      <c r="FZD56" s="276" t="s">
        <v>150</v>
      </c>
      <c r="FZE56" s="464"/>
      <c r="FZF56" s="464"/>
      <c r="FZG56" s="467"/>
      <c r="FZH56" s="467"/>
      <c r="FZI56" s="467"/>
      <c r="FZJ56" s="467"/>
      <c r="FZK56" s="284">
        <v>15000000</v>
      </c>
      <c r="FZL56" s="276" t="s">
        <v>150</v>
      </c>
      <c r="FZM56" s="464"/>
      <c r="FZN56" s="464"/>
      <c r="FZO56" s="467"/>
      <c r="FZP56" s="467"/>
      <c r="FZQ56" s="467"/>
      <c r="FZR56" s="467"/>
      <c r="FZS56" s="284">
        <v>15000000</v>
      </c>
      <c r="FZT56" s="276" t="s">
        <v>150</v>
      </c>
      <c r="FZU56" s="464"/>
      <c r="FZV56" s="464"/>
      <c r="FZW56" s="467"/>
      <c r="FZX56" s="467"/>
      <c r="FZY56" s="467"/>
      <c r="FZZ56" s="467"/>
      <c r="GAA56" s="284">
        <v>15000000</v>
      </c>
      <c r="GAB56" s="276" t="s">
        <v>150</v>
      </c>
      <c r="GAC56" s="464"/>
      <c r="GAD56" s="464"/>
      <c r="GAE56" s="467"/>
      <c r="GAF56" s="467"/>
      <c r="GAG56" s="467"/>
      <c r="GAH56" s="467"/>
      <c r="GAI56" s="284">
        <v>15000000</v>
      </c>
      <c r="GAJ56" s="276" t="s">
        <v>150</v>
      </c>
      <c r="GAK56" s="464"/>
      <c r="GAL56" s="464"/>
      <c r="GAM56" s="467"/>
      <c r="GAN56" s="467"/>
      <c r="GAO56" s="467"/>
      <c r="GAP56" s="467"/>
      <c r="GAQ56" s="284">
        <v>15000000</v>
      </c>
      <c r="GAR56" s="276" t="s">
        <v>150</v>
      </c>
      <c r="GAS56" s="464"/>
      <c r="GAT56" s="464"/>
      <c r="GAU56" s="467"/>
      <c r="GAV56" s="467"/>
      <c r="GAW56" s="467"/>
      <c r="GAX56" s="467"/>
      <c r="GAY56" s="284">
        <v>15000000</v>
      </c>
      <c r="GAZ56" s="276" t="s">
        <v>150</v>
      </c>
      <c r="GBA56" s="464"/>
      <c r="GBB56" s="464"/>
      <c r="GBC56" s="467"/>
      <c r="GBD56" s="467"/>
      <c r="GBE56" s="467"/>
      <c r="GBF56" s="467"/>
      <c r="GBG56" s="284">
        <v>15000000</v>
      </c>
      <c r="GBH56" s="276" t="s">
        <v>150</v>
      </c>
      <c r="GBI56" s="464"/>
      <c r="GBJ56" s="464"/>
      <c r="GBK56" s="467"/>
      <c r="GBL56" s="467"/>
      <c r="GBM56" s="467"/>
      <c r="GBN56" s="467"/>
      <c r="GBO56" s="284">
        <v>15000000</v>
      </c>
      <c r="GBP56" s="276" t="s">
        <v>150</v>
      </c>
      <c r="GBQ56" s="464"/>
      <c r="GBR56" s="464"/>
      <c r="GBS56" s="467"/>
      <c r="GBT56" s="467"/>
      <c r="GBU56" s="467"/>
      <c r="GBV56" s="467"/>
      <c r="GBW56" s="284">
        <v>15000000</v>
      </c>
      <c r="GBX56" s="276" t="s">
        <v>150</v>
      </c>
      <c r="GBY56" s="464"/>
      <c r="GBZ56" s="464"/>
      <c r="GCA56" s="467"/>
      <c r="GCB56" s="467"/>
      <c r="GCC56" s="467"/>
      <c r="GCD56" s="467"/>
      <c r="GCE56" s="284">
        <v>15000000</v>
      </c>
      <c r="GCF56" s="276" t="s">
        <v>150</v>
      </c>
      <c r="GCG56" s="464"/>
      <c r="GCH56" s="464"/>
      <c r="GCI56" s="467"/>
      <c r="GCJ56" s="467"/>
      <c r="GCK56" s="467"/>
      <c r="GCL56" s="467"/>
      <c r="GCM56" s="284">
        <v>15000000</v>
      </c>
      <c r="GCN56" s="276" t="s">
        <v>150</v>
      </c>
      <c r="GCO56" s="464"/>
      <c r="GCP56" s="464"/>
      <c r="GCQ56" s="467"/>
      <c r="GCR56" s="467"/>
      <c r="GCS56" s="467"/>
      <c r="GCT56" s="467"/>
      <c r="GCU56" s="284">
        <v>15000000</v>
      </c>
      <c r="GCV56" s="276" t="s">
        <v>150</v>
      </c>
      <c r="GCW56" s="464"/>
      <c r="GCX56" s="464"/>
      <c r="GCY56" s="467"/>
      <c r="GCZ56" s="467"/>
      <c r="GDA56" s="467"/>
      <c r="GDB56" s="467"/>
      <c r="GDC56" s="284">
        <v>15000000</v>
      </c>
      <c r="GDD56" s="276" t="s">
        <v>150</v>
      </c>
      <c r="GDE56" s="464"/>
      <c r="GDF56" s="464"/>
      <c r="GDG56" s="467"/>
      <c r="GDH56" s="467"/>
      <c r="GDI56" s="467"/>
      <c r="GDJ56" s="467"/>
      <c r="GDK56" s="284">
        <v>15000000</v>
      </c>
      <c r="GDL56" s="276" t="s">
        <v>150</v>
      </c>
      <c r="GDM56" s="464"/>
      <c r="GDN56" s="464"/>
      <c r="GDO56" s="467"/>
      <c r="GDP56" s="467"/>
      <c r="GDQ56" s="467"/>
      <c r="GDR56" s="467"/>
      <c r="GDS56" s="284">
        <v>15000000</v>
      </c>
      <c r="GDT56" s="276" t="s">
        <v>150</v>
      </c>
      <c r="GDU56" s="464"/>
      <c r="GDV56" s="464"/>
      <c r="GDW56" s="467"/>
      <c r="GDX56" s="467"/>
      <c r="GDY56" s="467"/>
      <c r="GDZ56" s="467"/>
      <c r="GEA56" s="284">
        <v>15000000</v>
      </c>
      <c r="GEB56" s="276" t="s">
        <v>150</v>
      </c>
      <c r="GEC56" s="464"/>
      <c r="GED56" s="464"/>
      <c r="GEE56" s="467"/>
      <c r="GEF56" s="467"/>
      <c r="GEG56" s="467"/>
      <c r="GEH56" s="467"/>
      <c r="GEI56" s="284">
        <v>15000000</v>
      </c>
      <c r="GEJ56" s="276" t="s">
        <v>150</v>
      </c>
      <c r="GEK56" s="464"/>
      <c r="GEL56" s="464"/>
      <c r="GEM56" s="467"/>
      <c r="GEN56" s="467"/>
      <c r="GEO56" s="467"/>
      <c r="GEP56" s="467"/>
      <c r="GEQ56" s="284">
        <v>15000000</v>
      </c>
      <c r="GER56" s="276" t="s">
        <v>150</v>
      </c>
      <c r="GES56" s="464"/>
      <c r="GET56" s="464"/>
      <c r="GEU56" s="467"/>
      <c r="GEV56" s="467"/>
      <c r="GEW56" s="467"/>
      <c r="GEX56" s="467"/>
      <c r="GEY56" s="284">
        <v>15000000</v>
      </c>
      <c r="GEZ56" s="276" t="s">
        <v>150</v>
      </c>
      <c r="GFA56" s="464"/>
      <c r="GFB56" s="464"/>
      <c r="GFC56" s="467"/>
      <c r="GFD56" s="467"/>
      <c r="GFE56" s="467"/>
      <c r="GFF56" s="467"/>
      <c r="GFG56" s="284">
        <v>15000000</v>
      </c>
      <c r="GFH56" s="276" t="s">
        <v>150</v>
      </c>
      <c r="GFI56" s="464"/>
      <c r="GFJ56" s="464"/>
      <c r="GFK56" s="467"/>
      <c r="GFL56" s="467"/>
      <c r="GFM56" s="467"/>
      <c r="GFN56" s="467"/>
      <c r="GFO56" s="284">
        <v>15000000</v>
      </c>
      <c r="GFP56" s="276" t="s">
        <v>150</v>
      </c>
      <c r="GFQ56" s="464"/>
      <c r="GFR56" s="464"/>
      <c r="GFS56" s="467"/>
      <c r="GFT56" s="467"/>
      <c r="GFU56" s="467"/>
      <c r="GFV56" s="467"/>
      <c r="GFW56" s="284">
        <v>15000000</v>
      </c>
      <c r="GFX56" s="276" t="s">
        <v>150</v>
      </c>
      <c r="GFY56" s="464"/>
      <c r="GFZ56" s="464"/>
      <c r="GGA56" s="467"/>
      <c r="GGB56" s="467"/>
      <c r="GGC56" s="467"/>
      <c r="GGD56" s="467"/>
      <c r="GGE56" s="284">
        <v>15000000</v>
      </c>
      <c r="GGF56" s="276" t="s">
        <v>150</v>
      </c>
      <c r="GGG56" s="464"/>
      <c r="GGH56" s="464"/>
      <c r="GGI56" s="467"/>
      <c r="GGJ56" s="467"/>
      <c r="GGK56" s="467"/>
      <c r="GGL56" s="467"/>
      <c r="GGM56" s="284">
        <v>15000000</v>
      </c>
      <c r="GGN56" s="276" t="s">
        <v>150</v>
      </c>
      <c r="GGO56" s="464"/>
      <c r="GGP56" s="464"/>
      <c r="GGQ56" s="467"/>
      <c r="GGR56" s="467"/>
      <c r="GGS56" s="467"/>
      <c r="GGT56" s="467"/>
      <c r="GGU56" s="284">
        <v>15000000</v>
      </c>
      <c r="GGV56" s="276" t="s">
        <v>150</v>
      </c>
      <c r="GGW56" s="464"/>
      <c r="GGX56" s="464"/>
      <c r="GGY56" s="467"/>
      <c r="GGZ56" s="467"/>
      <c r="GHA56" s="467"/>
      <c r="GHB56" s="467"/>
      <c r="GHC56" s="284">
        <v>15000000</v>
      </c>
      <c r="GHD56" s="276" t="s">
        <v>150</v>
      </c>
      <c r="GHE56" s="464"/>
      <c r="GHF56" s="464"/>
      <c r="GHG56" s="467"/>
      <c r="GHH56" s="467"/>
      <c r="GHI56" s="467"/>
      <c r="GHJ56" s="467"/>
      <c r="GHK56" s="284">
        <v>15000000</v>
      </c>
      <c r="GHL56" s="276" t="s">
        <v>150</v>
      </c>
      <c r="GHM56" s="464"/>
      <c r="GHN56" s="464"/>
      <c r="GHO56" s="467"/>
      <c r="GHP56" s="467"/>
      <c r="GHQ56" s="467"/>
      <c r="GHR56" s="467"/>
      <c r="GHS56" s="284">
        <v>15000000</v>
      </c>
      <c r="GHT56" s="276" t="s">
        <v>150</v>
      </c>
      <c r="GHU56" s="464"/>
      <c r="GHV56" s="464"/>
      <c r="GHW56" s="467"/>
      <c r="GHX56" s="467"/>
      <c r="GHY56" s="467"/>
      <c r="GHZ56" s="467"/>
      <c r="GIA56" s="284">
        <v>15000000</v>
      </c>
      <c r="GIB56" s="276" t="s">
        <v>150</v>
      </c>
      <c r="GIC56" s="464"/>
      <c r="GID56" s="464"/>
      <c r="GIE56" s="467"/>
      <c r="GIF56" s="467"/>
      <c r="GIG56" s="467"/>
      <c r="GIH56" s="467"/>
      <c r="GII56" s="284">
        <v>15000000</v>
      </c>
      <c r="GIJ56" s="276" t="s">
        <v>150</v>
      </c>
      <c r="GIK56" s="464"/>
      <c r="GIL56" s="464"/>
      <c r="GIM56" s="467"/>
      <c r="GIN56" s="467"/>
      <c r="GIO56" s="467"/>
      <c r="GIP56" s="467"/>
      <c r="GIQ56" s="284">
        <v>15000000</v>
      </c>
      <c r="GIR56" s="276" t="s">
        <v>150</v>
      </c>
      <c r="GIS56" s="464"/>
      <c r="GIT56" s="464"/>
      <c r="GIU56" s="467"/>
      <c r="GIV56" s="467"/>
      <c r="GIW56" s="467"/>
      <c r="GIX56" s="467"/>
      <c r="GIY56" s="284">
        <v>15000000</v>
      </c>
      <c r="GIZ56" s="276" t="s">
        <v>150</v>
      </c>
      <c r="GJA56" s="464"/>
      <c r="GJB56" s="464"/>
      <c r="GJC56" s="467"/>
      <c r="GJD56" s="467"/>
      <c r="GJE56" s="467"/>
      <c r="GJF56" s="467"/>
      <c r="GJG56" s="284">
        <v>15000000</v>
      </c>
      <c r="GJH56" s="276" t="s">
        <v>150</v>
      </c>
      <c r="GJI56" s="464"/>
      <c r="GJJ56" s="464"/>
      <c r="GJK56" s="467"/>
      <c r="GJL56" s="467"/>
      <c r="GJM56" s="467"/>
      <c r="GJN56" s="467"/>
      <c r="GJO56" s="284">
        <v>15000000</v>
      </c>
      <c r="GJP56" s="276" t="s">
        <v>150</v>
      </c>
      <c r="GJQ56" s="464"/>
      <c r="GJR56" s="464"/>
      <c r="GJS56" s="467"/>
      <c r="GJT56" s="467"/>
      <c r="GJU56" s="467"/>
      <c r="GJV56" s="467"/>
      <c r="GJW56" s="284">
        <v>15000000</v>
      </c>
      <c r="GJX56" s="276" t="s">
        <v>150</v>
      </c>
      <c r="GJY56" s="464"/>
      <c r="GJZ56" s="464"/>
      <c r="GKA56" s="467"/>
      <c r="GKB56" s="467"/>
      <c r="GKC56" s="467"/>
      <c r="GKD56" s="467"/>
      <c r="GKE56" s="284">
        <v>15000000</v>
      </c>
      <c r="GKF56" s="276" t="s">
        <v>150</v>
      </c>
      <c r="GKG56" s="464"/>
      <c r="GKH56" s="464"/>
      <c r="GKI56" s="467"/>
      <c r="GKJ56" s="467"/>
      <c r="GKK56" s="467"/>
      <c r="GKL56" s="467"/>
      <c r="GKM56" s="284">
        <v>15000000</v>
      </c>
      <c r="GKN56" s="276" t="s">
        <v>150</v>
      </c>
      <c r="GKO56" s="464"/>
      <c r="GKP56" s="464"/>
      <c r="GKQ56" s="467"/>
      <c r="GKR56" s="467"/>
      <c r="GKS56" s="467"/>
      <c r="GKT56" s="467"/>
      <c r="GKU56" s="284">
        <v>15000000</v>
      </c>
      <c r="GKV56" s="276" t="s">
        <v>150</v>
      </c>
      <c r="GKW56" s="464"/>
      <c r="GKX56" s="464"/>
      <c r="GKY56" s="467"/>
      <c r="GKZ56" s="467"/>
      <c r="GLA56" s="467"/>
      <c r="GLB56" s="467"/>
      <c r="GLC56" s="284">
        <v>15000000</v>
      </c>
      <c r="GLD56" s="276" t="s">
        <v>150</v>
      </c>
      <c r="GLE56" s="464"/>
      <c r="GLF56" s="464"/>
      <c r="GLG56" s="467"/>
      <c r="GLH56" s="467"/>
      <c r="GLI56" s="467"/>
      <c r="GLJ56" s="467"/>
      <c r="GLK56" s="284">
        <v>15000000</v>
      </c>
      <c r="GLL56" s="276" t="s">
        <v>150</v>
      </c>
      <c r="GLM56" s="464"/>
      <c r="GLN56" s="464"/>
      <c r="GLO56" s="467"/>
      <c r="GLP56" s="467"/>
      <c r="GLQ56" s="467"/>
      <c r="GLR56" s="467"/>
      <c r="GLS56" s="284">
        <v>15000000</v>
      </c>
      <c r="GLT56" s="276" t="s">
        <v>150</v>
      </c>
      <c r="GLU56" s="464"/>
      <c r="GLV56" s="464"/>
      <c r="GLW56" s="467"/>
      <c r="GLX56" s="467"/>
      <c r="GLY56" s="467"/>
      <c r="GLZ56" s="467"/>
      <c r="GMA56" s="284">
        <v>15000000</v>
      </c>
      <c r="GMB56" s="276" t="s">
        <v>150</v>
      </c>
      <c r="GMC56" s="464"/>
      <c r="GMD56" s="464"/>
      <c r="GME56" s="467"/>
      <c r="GMF56" s="467"/>
      <c r="GMG56" s="467"/>
      <c r="GMH56" s="467"/>
      <c r="GMI56" s="284">
        <v>15000000</v>
      </c>
      <c r="GMJ56" s="276" t="s">
        <v>150</v>
      </c>
      <c r="GMK56" s="464"/>
      <c r="GML56" s="464"/>
      <c r="GMM56" s="467"/>
      <c r="GMN56" s="467"/>
      <c r="GMO56" s="467"/>
      <c r="GMP56" s="467"/>
      <c r="GMQ56" s="284">
        <v>15000000</v>
      </c>
      <c r="GMR56" s="276" t="s">
        <v>150</v>
      </c>
      <c r="GMS56" s="464"/>
      <c r="GMT56" s="464"/>
      <c r="GMU56" s="467"/>
      <c r="GMV56" s="467"/>
      <c r="GMW56" s="467"/>
      <c r="GMX56" s="467"/>
      <c r="GMY56" s="284">
        <v>15000000</v>
      </c>
      <c r="GMZ56" s="276" t="s">
        <v>150</v>
      </c>
      <c r="GNA56" s="464"/>
      <c r="GNB56" s="464"/>
      <c r="GNC56" s="467"/>
      <c r="GND56" s="467"/>
      <c r="GNE56" s="467"/>
      <c r="GNF56" s="467"/>
      <c r="GNG56" s="284">
        <v>15000000</v>
      </c>
      <c r="GNH56" s="276" t="s">
        <v>150</v>
      </c>
      <c r="GNI56" s="464"/>
      <c r="GNJ56" s="464"/>
      <c r="GNK56" s="467"/>
      <c r="GNL56" s="467"/>
      <c r="GNM56" s="467"/>
      <c r="GNN56" s="467"/>
      <c r="GNO56" s="284">
        <v>15000000</v>
      </c>
      <c r="GNP56" s="276" t="s">
        <v>150</v>
      </c>
      <c r="GNQ56" s="464"/>
      <c r="GNR56" s="464"/>
      <c r="GNS56" s="467"/>
      <c r="GNT56" s="467"/>
      <c r="GNU56" s="467"/>
      <c r="GNV56" s="467"/>
      <c r="GNW56" s="284">
        <v>15000000</v>
      </c>
      <c r="GNX56" s="276" t="s">
        <v>150</v>
      </c>
      <c r="GNY56" s="464"/>
      <c r="GNZ56" s="464"/>
      <c r="GOA56" s="467"/>
      <c r="GOB56" s="467"/>
      <c r="GOC56" s="467"/>
      <c r="GOD56" s="467"/>
      <c r="GOE56" s="284">
        <v>15000000</v>
      </c>
      <c r="GOF56" s="276" t="s">
        <v>150</v>
      </c>
      <c r="GOG56" s="464"/>
      <c r="GOH56" s="464"/>
      <c r="GOI56" s="467"/>
      <c r="GOJ56" s="467"/>
      <c r="GOK56" s="467"/>
      <c r="GOL56" s="467"/>
      <c r="GOM56" s="284">
        <v>15000000</v>
      </c>
      <c r="GON56" s="276" t="s">
        <v>150</v>
      </c>
      <c r="GOO56" s="464"/>
      <c r="GOP56" s="464"/>
      <c r="GOQ56" s="467"/>
      <c r="GOR56" s="467"/>
      <c r="GOS56" s="467"/>
      <c r="GOT56" s="467"/>
      <c r="GOU56" s="284">
        <v>15000000</v>
      </c>
      <c r="GOV56" s="276" t="s">
        <v>150</v>
      </c>
      <c r="GOW56" s="464"/>
      <c r="GOX56" s="464"/>
      <c r="GOY56" s="467"/>
      <c r="GOZ56" s="467"/>
      <c r="GPA56" s="467"/>
      <c r="GPB56" s="467"/>
      <c r="GPC56" s="284">
        <v>15000000</v>
      </c>
      <c r="GPD56" s="276" t="s">
        <v>150</v>
      </c>
      <c r="GPE56" s="464"/>
      <c r="GPF56" s="464"/>
      <c r="GPG56" s="467"/>
      <c r="GPH56" s="467"/>
      <c r="GPI56" s="467"/>
      <c r="GPJ56" s="467"/>
      <c r="GPK56" s="284">
        <v>15000000</v>
      </c>
      <c r="GPL56" s="276" t="s">
        <v>150</v>
      </c>
      <c r="GPM56" s="464"/>
      <c r="GPN56" s="464"/>
      <c r="GPO56" s="467"/>
      <c r="GPP56" s="467"/>
      <c r="GPQ56" s="467"/>
      <c r="GPR56" s="467"/>
      <c r="GPS56" s="284">
        <v>15000000</v>
      </c>
      <c r="GPT56" s="276" t="s">
        <v>150</v>
      </c>
      <c r="GPU56" s="464"/>
      <c r="GPV56" s="464"/>
      <c r="GPW56" s="467"/>
      <c r="GPX56" s="467"/>
      <c r="GPY56" s="467"/>
      <c r="GPZ56" s="467"/>
      <c r="GQA56" s="284">
        <v>15000000</v>
      </c>
      <c r="GQB56" s="276" t="s">
        <v>150</v>
      </c>
      <c r="GQC56" s="464"/>
      <c r="GQD56" s="464"/>
      <c r="GQE56" s="467"/>
      <c r="GQF56" s="467"/>
      <c r="GQG56" s="467"/>
      <c r="GQH56" s="467"/>
      <c r="GQI56" s="284">
        <v>15000000</v>
      </c>
      <c r="GQJ56" s="276" t="s">
        <v>150</v>
      </c>
      <c r="GQK56" s="464"/>
      <c r="GQL56" s="464"/>
      <c r="GQM56" s="467"/>
      <c r="GQN56" s="467"/>
      <c r="GQO56" s="467"/>
      <c r="GQP56" s="467"/>
      <c r="GQQ56" s="284">
        <v>15000000</v>
      </c>
      <c r="GQR56" s="276" t="s">
        <v>150</v>
      </c>
      <c r="GQS56" s="464"/>
      <c r="GQT56" s="464"/>
      <c r="GQU56" s="467"/>
      <c r="GQV56" s="467"/>
      <c r="GQW56" s="467"/>
      <c r="GQX56" s="467"/>
      <c r="GQY56" s="284">
        <v>15000000</v>
      </c>
      <c r="GQZ56" s="276" t="s">
        <v>150</v>
      </c>
      <c r="GRA56" s="464"/>
      <c r="GRB56" s="464"/>
      <c r="GRC56" s="467"/>
      <c r="GRD56" s="467"/>
      <c r="GRE56" s="467"/>
      <c r="GRF56" s="467"/>
      <c r="GRG56" s="284">
        <v>15000000</v>
      </c>
      <c r="GRH56" s="276" t="s">
        <v>150</v>
      </c>
      <c r="GRI56" s="464"/>
      <c r="GRJ56" s="464"/>
      <c r="GRK56" s="467"/>
      <c r="GRL56" s="467"/>
      <c r="GRM56" s="467"/>
      <c r="GRN56" s="467"/>
      <c r="GRO56" s="284">
        <v>15000000</v>
      </c>
      <c r="GRP56" s="276" t="s">
        <v>150</v>
      </c>
      <c r="GRQ56" s="464"/>
      <c r="GRR56" s="464"/>
      <c r="GRS56" s="467"/>
      <c r="GRT56" s="467"/>
      <c r="GRU56" s="467"/>
      <c r="GRV56" s="467"/>
      <c r="GRW56" s="284">
        <v>15000000</v>
      </c>
      <c r="GRX56" s="276" t="s">
        <v>150</v>
      </c>
      <c r="GRY56" s="464"/>
      <c r="GRZ56" s="464"/>
      <c r="GSA56" s="467"/>
      <c r="GSB56" s="467"/>
      <c r="GSC56" s="467"/>
      <c r="GSD56" s="467"/>
      <c r="GSE56" s="284">
        <v>15000000</v>
      </c>
      <c r="GSF56" s="276" t="s">
        <v>150</v>
      </c>
      <c r="GSG56" s="464"/>
      <c r="GSH56" s="464"/>
      <c r="GSI56" s="467"/>
      <c r="GSJ56" s="467"/>
      <c r="GSK56" s="467"/>
      <c r="GSL56" s="467"/>
      <c r="GSM56" s="284">
        <v>15000000</v>
      </c>
      <c r="GSN56" s="276" t="s">
        <v>150</v>
      </c>
      <c r="GSO56" s="464"/>
      <c r="GSP56" s="464"/>
      <c r="GSQ56" s="467"/>
      <c r="GSR56" s="467"/>
      <c r="GSS56" s="467"/>
      <c r="GST56" s="467"/>
      <c r="GSU56" s="284">
        <v>15000000</v>
      </c>
      <c r="GSV56" s="276" t="s">
        <v>150</v>
      </c>
      <c r="GSW56" s="464"/>
      <c r="GSX56" s="464"/>
      <c r="GSY56" s="467"/>
      <c r="GSZ56" s="467"/>
      <c r="GTA56" s="467"/>
      <c r="GTB56" s="467"/>
      <c r="GTC56" s="284">
        <v>15000000</v>
      </c>
      <c r="GTD56" s="276" t="s">
        <v>150</v>
      </c>
      <c r="GTE56" s="464"/>
      <c r="GTF56" s="464"/>
      <c r="GTG56" s="467"/>
      <c r="GTH56" s="467"/>
      <c r="GTI56" s="467"/>
      <c r="GTJ56" s="467"/>
      <c r="GTK56" s="284">
        <v>15000000</v>
      </c>
      <c r="GTL56" s="276" t="s">
        <v>150</v>
      </c>
      <c r="GTM56" s="464"/>
      <c r="GTN56" s="464"/>
      <c r="GTO56" s="467"/>
      <c r="GTP56" s="467"/>
      <c r="GTQ56" s="467"/>
      <c r="GTR56" s="467"/>
      <c r="GTS56" s="284">
        <v>15000000</v>
      </c>
      <c r="GTT56" s="276" t="s">
        <v>150</v>
      </c>
      <c r="GTU56" s="464"/>
      <c r="GTV56" s="464"/>
      <c r="GTW56" s="467"/>
      <c r="GTX56" s="467"/>
      <c r="GTY56" s="467"/>
      <c r="GTZ56" s="467"/>
      <c r="GUA56" s="284">
        <v>15000000</v>
      </c>
      <c r="GUB56" s="276" t="s">
        <v>150</v>
      </c>
      <c r="GUC56" s="464"/>
      <c r="GUD56" s="464"/>
      <c r="GUE56" s="467"/>
      <c r="GUF56" s="467"/>
      <c r="GUG56" s="467"/>
      <c r="GUH56" s="467"/>
      <c r="GUI56" s="284">
        <v>15000000</v>
      </c>
      <c r="GUJ56" s="276" t="s">
        <v>150</v>
      </c>
      <c r="GUK56" s="464"/>
      <c r="GUL56" s="464"/>
      <c r="GUM56" s="467"/>
      <c r="GUN56" s="467"/>
      <c r="GUO56" s="467"/>
      <c r="GUP56" s="467"/>
      <c r="GUQ56" s="284">
        <v>15000000</v>
      </c>
      <c r="GUR56" s="276" t="s">
        <v>150</v>
      </c>
      <c r="GUS56" s="464"/>
      <c r="GUT56" s="464"/>
      <c r="GUU56" s="467"/>
      <c r="GUV56" s="467"/>
      <c r="GUW56" s="467"/>
      <c r="GUX56" s="467"/>
      <c r="GUY56" s="284">
        <v>15000000</v>
      </c>
      <c r="GUZ56" s="276" t="s">
        <v>150</v>
      </c>
      <c r="GVA56" s="464"/>
      <c r="GVB56" s="464"/>
      <c r="GVC56" s="467"/>
      <c r="GVD56" s="467"/>
      <c r="GVE56" s="467"/>
      <c r="GVF56" s="467"/>
      <c r="GVG56" s="284">
        <v>15000000</v>
      </c>
      <c r="GVH56" s="276" t="s">
        <v>150</v>
      </c>
      <c r="GVI56" s="464"/>
      <c r="GVJ56" s="464"/>
      <c r="GVK56" s="467"/>
      <c r="GVL56" s="467"/>
      <c r="GVM56" s="467"/>
      <c r="GVN56" s="467"/>
      <c r="GVO56" s="284">
        <v>15000000</v>
      </c>
      <c r="GVP56" s="276" t="s">
        <v>150</v>
      </c>
      <c r="GVQ56" s="464"/>
      <c r="GVR56" s="464"/>
      <c r="GVS56" s="467"/>
      <c r="GVT56" s="467"/>
      <c r="GVU56" s="467"/>
      <c r="GVV56" s="467"/>
      <c r="GVW56" s="284">
        <v>15000000</v>
      </c>
      <c r="GVX56" s="276" t="s">
        <v>150</v>
      </c>
      <c r="GVY56" s="464"/>
      <c r="GVZ56" s="464"/>
      <c r="GWA56" s="467"/>
      <c r="GWB56" s="467"/>
      <c r="GWC56" s="467"/>
      <c r="GWD56" s="467"/>
      <c r="GWE56" s="284">
        <v>15000000</v>
      </c>
      <c r="GWF56" s="276" t="s">
        <v>150</v>
      </c>
      <c r="GWG56" s="464"/>
      <c r="GWH56" s="464"/>
      <c r="GWI56" s="467"/>
      <c r="GWJ56" s="467"/>
      <c r="GWK56" s="467"/>
      <c r="GWL56" s="467"/>
      <c r="GWM56" s="284">
        <v>15000000</v>
      </c>
      <c r="GWN56" s="276" t="s">
        <v>150</v>
      </c>
      <c r="GWO56" s="464"/>
      <c r="GWP56" s="464"/>
      <c r="GWQ56" s="467"/>
      <c r="GWR56" s="467"/>
      <c r="GWS56" s="467"/>
      <c r="GWT56" s="467"/>
      <c r="GWU56" s="284">
        <v>15000000</v>
      </c>
      <c r="GWV56" s="276" t="s">
        <v>150</v>
      </c>
      <c r="GWW56" s="464"/>
      <c r="GWX56" s="464"/>
      <c r="GWY56" s="467"/>
      <c r="GWZ56" s="467"/>
      <c r="GXA56" s="467"/>
      <c r="GXB56" s="467"/>
      <c r="GXC56" s="284">
        <v>15000000</v>
      </c>
      <c r="GXD56" s="276" t="s">
        <v>150</v>
      </c>
      <c r="GXE56" s="464"/>
      <c r="GXF56" s="464"/>
      <c r="GXG56" s="467"/>
      <c r="GXH56" s="467"/>
      <c r="GXI56" s="467"/>
      <c r="GXJ56" s="467"/>
      <c r="GXK56" s="284">
        <v>15000000</v>
      </c>
      <c r="GXL56" s="276" t="s">
        <v>150</v>
      </c>
      <c r="GXM56" s="464"/>
      <c r="GXN56" s="464"/>
      <c r="GXO56" s="467"/>
      <c r="GXP56" s="467"/>
      <c r="GXQ56" s="467"/>
      <c r="GXR56" s="467"/>
      <c r="GXS56" s="284">
        <v>15000000</v>
      </c>
      <c r="GXT56" s="276" t="s">
        <v>150</v>
      </c>
      <c r="GXU56" s="464"/>
      <c r="GXV56" s="464"/>
      <c r="GXW56" s="467"/>
      <c r="GXX56" s="467"/>
      <c r="GXY56" s="467"/>
      <c r="GXZ56" s="467"/>
      <c r="GYA56" s="284">
        <v>15000000</v>
      </c>
      <c r="GYB56" s="276" t="s">
        <v>150</v>
      </c>
      <c r="GYC56" s="464"/>
      <c r="GYD56" s="464"/>
      <c r="GYE56" s="467"/>
      <c r="GYF56" s="467"/>
      <c r="GYG56" s="467"/>
      <c r="GYH56" s="467"/>
      <c r="GYI56" s="284">
        <v>15000000</v>
      </c>
      <c r="GYJ56" s="276" t="s">
        <v>150</v>
      </c>
      <c r="GYK56" s="464"/>
      <c r="GYL56" s="464"/>
      <c r="GYM56" s="467"/>
      <c r="GYN56" s="467"/>
      <c r="GYO56" s="467"/>
      <c r="GYP56" s="467"/>
      <c r="GYQ56" s="284">
        <v>15000000</v>
      </c>
      <c r="GYR56" s="276" t="s">
        <v>150</v>
      </c>
      <c r="GYS56" s="464"/>
      <c r="GYT56" s="464"/>
      <c r="GYU56" s="467"/>
      <c r="GYV56" s="467"/>
      <c r="GYW56" s="467"/>
      <c r="GYX56" s="467"/>
      <c r="GYY56" s="284">
        <v>15000000</v>
      </c>
      <c r="GYZ56" s="276" t="s">
        <v>150</v>
      </c>
      <c r="GZA56" s="464"/>
      <c r="GZB56" s="464"/>
      <c r="GZC56" s="467"/>
      <c r="GZD56" s="467"/>
      <c r="GZE56" s="467"/>
      <c r="GZF56" s="467"/>
      <c r="GZG56" s="284">
        <v>15000000</v>
      </c>
      <c r="GZH56" s="276" t="s">
        <v>150</v>
      </c>
      <c r="GZI56" s="464"/>
      <c r="GZJ56" s="464"/>
      <c r="GZK56" s="467"/>
      <c r="GZL56" s="467"/>
      <c r="GZM56" s="467"/>
      <c r="GZN56" s="467"/>
      <c r="GZO56" s="284">
        <v>15000000</v>
      </c>
      <c r="GZP56" s="276" t="s">
        <v>150</v>
      </c>
      <c r="GZQ56" s="464"/>
      <c r="GZR56" s="464"/>
      <c r="GZS56" s="467"/>
      <c r="GZT56" s="467"/>
      <c r="GZU56" s="467"/>
      <c r="GZV56" s="467"/>
      <c r="GZW56" s="284">
        <v>15000000</v>
      </c>
      <c r="GZX56" s="276" t="s">
        <v>150</v>
      </c>
      <c r="GZY56" s="464"/>
      <c r="GZZ56" s="464"/>
      <c r="HAA56" s="467"/>
      <c r="HAB56" s="467"/>
      <c r="HAC56" s="467"/>
      <c r="HAD56" s="467"/>
      <c r="HAE56" s="284">
        <v>15000000</v>
      </c>
      <c r="HAF56" s="276" t="s">
        <v>150</v>
      </c>
      <c r="HAG56" s="464"/>
      <c r="HAH56" s="464"/>
      <c r="HAI56" s="467"/>
      <c r="HAJ56" s="467"/>
      <c r="HAK56" s="467"/>
      <c r="HAL56" s="467"/>
      <c r="HAM56" s="284">
        <v>15000000</v>
      </c>
      <c r="HAN56" s="276" t="s">
        <v>150</v>
      </c>
      <c r="HAO56" s="464"/>
      <c r="HAP56" s="464"/>
      <c r="HAQ56" s="467"/>
      <c r="HAR56" s="467"/>
      <c r="HAS56" s="467"/>
      <c r="HAT56" s="467"/>
      <c r="HAU56" s="284">
        <v>15000000</v>
      </c>
      <c r="HAV56" s="276" t="s">
        <v>150</v>
      </c>
      <c r="HAW56" s="464"/>
      <c r="HAX56" s="464"/>
      <c r="HAY56" s="467"/>
      <c r="HAZ56" s="467"/>
      <c r="HBA56" s="467"/>
      <c r="HBB56" s="467"/>
      <c r="HBC56" s="284">
        <v>15000000</v>
      </c>
      <c r="HBD56" s="276" t="s">
        <v>150</v>
      </c>
      <c r="HBE56" s="464"/>
      <c r="HBF56" s="464"/>
      <c r="HBG56" s="467"/>
      <c r="HBH56" s="467"/>
      <c r="HBI56" s="467"/>
      <c r="HBJ56" s="467"/>
      <c r="HBK56" s="284">
        <v>15000000</v>
      </c>
      <c r="HBL56" s="276" t="s">
        <v>150</v>
      </c>
      <c r="HBM56" s="464"/>
      <c r="HBN56" s="464"/>
      <c r="HBO56" s="467"/>
      <c r="HBP56" s="467"/>
      <c r="HBQ56" s="467"/>
      <c r="HBR56" s="467"/>
      <c r="HBS56" s="284">
        <v>15000000</v>
      </c>
      <c r="HBT56" s="276" t="s">
        <v>150</v>
      </c>
      <c r="HBU56" s="464"/>
      <c r="HBV56" s="464"/>
      <c r="HBW56" s="467"/>
      <c r="HBX56" s="467"/>
      <c r="HBY56" s="467"/>
      <c r="HBZ56" s="467"/>
      <c r="HCA56" s="284">
        <v>15000000</v>
      </c>
      <c r="HCB56" s="276" t="s">
        <v>150</v>
      </c>
      <c r="HCC56" s="464"/>
      <c r="HCD56" s="464"/>
      <c r="HCE56" s="467"/>
      <c r="HCF56" s="467"/>
      <c r="HCG56" s="467"/>
      <c r="HCH56" s="467"/>
      <c r="HCI56" s="284">
        <v>15000000</v>
      </c>
      <c r="HCJ56" s="276" t="s">
        <v>150</v>
      </c>
      <c r="HCK56" s="464"/>
      <c r="HCL56" s="464"/>
      <c r="HCM56" s="467"/>
      <c r="HCN56" s="467"/>
      <c r="HCO56" s="467"/>
      <c r="HCP56" s="467"/>
      <c r="HCQ56" s="284">
        <v>15000000</v>
      </c>
      <c r="HCR56" s="276" t="s">
        <v>150</v>
      </c>
      <c r="HCS56" s="464"/>
      <c r="HCT56" s="464"/>
      <c r="HCU56" s="467"/>
      <c r="HCV56" s="467"/>
      <c r="HCW56" s="467"/>
      <c r="HCX56" s="467"/>
      <c r="HCY56" s="284">
        <v>15000000</v>
      </c>
      <c r="HCZ56" s="276" t="s">
        <v>150</v>
      </c>
      <c r="HDA56" s="464"/>
      <c r="HDB56" s="464"/>
      <c r="HDC56" s="467"/>
      <c r="HDD56" s="467"/>
      <c r="HDE56" s="467"/>
      <c r="HDF56" s="467"/>
      <c r="HDG56" s="284">
        <v>15000000</v>
      </c>
      <c r="HDH56" s="276" t="s">
        <v>150</v>
      </c>
      <c r="HDI56" s="464"/>
      <c r="HDJ56" s="464"/>
      <c r="HDK56" s="467"/>
      <c r="HDL56" s="467"/>
      <c r="HDM56" s="467"/>
      <c r="HDN56" s="467"/>
      <c r="HDO56" s="284">
        <v>15000000</v>
      </c>
      <c r="HDP56" s="276" t="s">
        <v>150</v>
      </c>
      <c r="HDQ56" s="464"/>
      <c r="HDR56" s="464"/>
      <c r="HDS56" s="467"/>
      <c r="HDT56" s="467"/>
      <c r="HDU56" s="467"/>
      <c r="HDV56" s="467"/>
      <c r="HDW56" s="284">
        <v>15000000</v>
      </c>
      <c r="HDX56" s="276" t="s">
        <v>150</v>
      </c>
      <c r="HDY56" s="464"/>
      <c r="HDZ56" s="464"/>
      <c r="HEA56" s="467"/>
      <c r="HEB56" s="467"/>
      <c r="HEC56" s="467"/>
      <c r="HED56" s="467"/>
      <c r="HEE56" s="284">
        <v>15000000</v>
      </c>
      <c r="HEF56" s="276" t="s">
        <v>150</v>
      </c>
      <c r="HEG56" s="464"/>
      <c r="HEH56" s="464"/>
      <c r="HEI56" s="467"/>
      <c r="HEJ56" s="467"/>
      <c r="HEK56" s="467"/>
      <c r="HEL56" s="467"/>
      <c r="HEM56" s="284">
        <v>15000000</v>
      </c>
      <c r="HEN56" s="276" t="s">
        <v>150</v>
      </c>
      <c r="HEO56" s="464"/>
      <c r="HEP56" s="464"/>
      <c r="HEQ56" s="467"/>
      <c r="HER56" s="467"/>
      <c r="HES56" s="467"/>
      <c r="HET56" s="467"/>
      <c r="HEU56" s="284">
        <v>15000000</v>
      </c>
      <c r="HEV56" s="276" t="s">
        <v>150</v>
      </c>
      <c r="HEW56" s="464"/>
      <c r="HEX56" s="464"/>
      <c r="HEY56" s="467"/>
      <c r="HEZ56" s="467"/>
      <c r="HFA56" s="467"/>
      <c r="HFB56" s="467"/>
      <c r="HFC56" s="284">
        <v>15000000</v>
      </c>
      <c r="HFD56" s="276" t="s">
        <v>150</v>
      </c>
      <c r="HFE56" s="464"/>
      <c r="HFF56" s="464"/>
      <c r="HFG56" s="467"/>
      <c r="HFH56" s="467"/>
      <c r="HFI56" s="467"/>
      <c r="HFJ56" s="467"/>
      <c r="HFK56" s="284">
        <v>15000000</v>
      </c>
      <c r="HFL56" s="276" t="s">
        <v>150</v>
      </c>
      <c r="HFM56" s="464"/>
      <c r="HFN56" s="464"/>
      <c r="HFO56" s="467"/>
      <c r="HFP56" s="467"/>
      <c r="HFQ56" s="467"/>
      <c r="HFR56" s="467"/>
      <c r="HFS56" s="284">
        <v>15000000</v>
      </c>
      <c r="HFT56" s="276" t="s">
        <v>150</v>
      </c>
      <c r="HFU56" s="464"/>
      <c r="HFV56" s="464"/>
      <c r="HFW56" s="467"/>
      <c r="HFX56" s="467"/>
      <c r="HFY56" s="467"/>
      <c r="HFZ56" s="467"/>
      <c r="HGA56" s="284">
        <v>15000000</v>
      </c>
      <c r="HGB56" s="276" t="s">
        <v>150</v>
      </c>
      <c r="HGC56" s="464"/>
      <c r="HGD56" s="464"/>
      <c r="HGE56" s="467"/>
      <c r="HGF56" s="467"/>
      <c r="HGG56" s="467"/>
      <c r="HGH56" s="467"/>
      <c r="HGI56" s="284">
        <v>15000000</v>
      </c>
      <c r="HGJ56" s="276" t="s">
        <v>150</v>
      </c>
      <c r="HGK56" s="464"/>
      <c r="HGL56" s="464"/>
      <c r="HGM56" s="467"/>
      <c r="HGN56" s="467"/>
      <c r="HGO56" s="467"/>
      <c r="HGP56" s="467"/>
      <c r="HGQ56" s="284">
        <v>15000000</v>
      </c>
      <c r="HGR56" s="276" t="s">
        <v>150</v>
      </c>
      <c r="HGS56" s="464"/>
      <c r="HGT56" s="464"/>
      <c r="HGU56" s="467"/>
      <c r="HGV56" s="467"/>
      <c r="HGW56" s="467"/>
      <c r="HGX56" s="467"/>
      <c r="HGY56" s="284">
        <v>15000000</v>
      </c>
      <c r="HGZ56" s="276" t="s">
        <v>150</v>
      </c>
      <c r="HHA56" s="464"/>
      <c r="HHB56" s="464"/>
      <c r="HHC56" s="467"/>
      <c r="HHD56" s="467"/>
      <c r="HHE56" s="467"/>
      <c r="HHF56" s="467"/>
      <c r="HHG56" s="284">
        <v>15000000</v>
      </c>
      <c r="HHH56" s="276" t="s">
        <v>150</v>
      </c>
      <c r="HHI56" s="464"/>
      <c r="HHJ56" s="464"/>
      <c r="HHK56" s="467"/>
      <c r="HHL56" s="467"/>
      <c r="HHM56" s="467"/>
      <c r="HHN56" s="467"/>
      <c r="HHO56" s="284">
        <v>15000000</v>
      </c>
      <c r="HHP56" s="276" t="s">
        <v>150</v>
      </c>
      <c r="HHQ56" s="464"/>
      <c r="HHR56" s="464"/>
      <c r="HHS56" s="467"/>
      <c r="HHT56" s="467"/>
      <c r="HHU56" s="467"/>
      <c r="HHV56" s="467"/>
      <c r="HHW56" s="284">
        <v>15000000</v>
      </c>
      <c r="HHX56" s="276" t="s">
        <v>150</v>
      </c>
      <c r="HHY56" s="464"/>
      <c r="HHZ56" s="464"/>
      <c r="HIA56" s="467"/>
      <c r="HIB56" s="467"/>
      <c r="HIC56" s="467"/>
      <c r="HID56" s="467"/>
      <c r="HIE56" s="284">
        <v>15000000</v>
      </c>
      <c r="HIF56" s="276" t="s">
        <v>150</v>
      </c>
      <c r="HIG56" s="464"/>
      <c r="HIH56" s="464"/>
      <c r="HII56" s="467"/>
      <c r="HIJ56" s="467"/>
      <c r="HIK56" s="467"/>
      <c r="HIL56" s="467"/>
      <c r="HIM56" s="284">
        <v>15000000</v>
      </c>
      <c r="HIN56" s="276" t="s">
        <v>150</v>
      </c>
      <c r="HIO56" s="464"/>
      <c r="HIP56" s="464"/>
      <c r="HIQ56" s="467"/>
      <c r="HIR56" s="467"/>
      <c r="HIS56" s="467"/>
      <c r="HIT56" s="467"/>
      <c r="HIU56" s="284">
        <v>15000000</v>
      </c>
      <c r="HIV56" s="276" t="s">
        <v>150</v>
      </c>
      <c r="HIW56" s="464"/>
      <c r="HIX56" s="464"/>
      <c r="HIY56" s="467"/>
      <c r="HIZ56" s="467"/>
      <c r="HJA56" s="467"/>
      <c r="HJB56" s="467"/>
      <c r="HJC56" s="284">
        <v>15000000</v>
      </c>
      <c r="HJD56" s="276" t="s">
        <v>150</v>
      </c>
      <c r="HJE56" s="464"/>
      <c r="HJF56" s="464"/>
      <c r="HJG56" s="467"/>
      <c r="HJH56" s="467"/>
      <c r="HJI56" s="467"/>
      <c r="HJJ56" s="467"/>
      <c r="HJK56" s="284">
        <v>15000000</v>
      </c>
      <c r="HJL56" s="276" t="s">
        <v>150</v>
      </c>
      <c r="HJM56" s="464"/>
      <c r="HJN56" s="464"/>
      <c r="HJO56" s="467"/>
      <c r="HJP56" s="467"/>
      <c r="HJQ56" s="467"/>
      <c r="HJR56" s="467"/>
      <c r="HJS56" s="284">
        <v>15000000</v>
      </c>
      <c r="HJT56" s="276" t="s">
        <v>150</v>
      </c>
      <c r="HJU56" s="464"/>
      <c r="HJV56" s="464"/>
      <c r="HJW56" s="467"/>
      <c r="HJX56" s="467"/>
      <c r="HJY56" s="467"/>
      <c r="HJZ56" s="467"/>
      <c r="HKA56" s="284">
        <v>15000000</v>
      </c>
      <c r="HKB56" s="276" t="s">
        <v>150</v>
      </c>
      <c r="HKC56" s="464"/>
      <c r="HKD56" s="464"/>
      <c r="HKE56" s="467"/>
      <c r="HKF56" s="467"/>
      <c r="HKG56" s="467"/>
      <c r="HKH56" s="467"/>
      <c r="HKI56" s="284">
        <v>15000000</v>
      </c>
      <c r="HKJ56" s="276" t="s">
        <v>150</v>
      </c>
      <c r="HKK56" s="464"/>
      <c r="HKL56" s="464"/>
      <c r="HKM56" s="467"/>
      <c r="HKN56" s="467"/>
      <c r="HKO56" s="467"/>
      <c r="HKP56" s="467"/>
      <c r="HKQ56" s="284">
        <v>15000000</v>
      </c>
      <c r="HKR56" s="276" t="s">
        <v>150</v>
      </c>
      <c r="HKS56" s="464"/>
      <c r="HKT56" s="464"/>
      <c r="HKU56" s="467"/>
      <c r="HKV56" s="467"/>
      <c r="HKW56" s="467"/>
      <c r="HKX56" s="467"/>
      <c r="HKY56" s="284">
        <v>15000000</v>
      </c>
      <c r="HKZ56" s="276" t="s">
        <v>150</v>
      </c>
      <c r="HLA56" s="464"/>
      <c r="HLB56" s="464"/>
      <c r="HLC56" s="467"/>
      <c r="HLD56" s="467"/>
      <c r="HLE56" s="467"/>
      <c r="HLF56" s="467"/>
      <c r="HLG56" s="284">
        <v>15000000</v>
      </c>
      <c r="HLH56" s="276" t="s">
        <v>150</v>
      </c>
      <c r="HLI56" s="464"/>
      <c r="HLJ56" s="464"/>
      <c r="HLK56" s="467"/>
      <c r="HLL56" s="467"/>
      <c r="HLM56" s="467"/>
      <c r="HLN56" s="467"/>
      <c r="HLO56" s="284">
        <v>15000000</v>
      </c>
      <c r="HLP56" s="276" t="s">
        <v>150</v>
      </c>
      <c r="HLQ56" s="464"/>
      <c r="HLR56" s="464"/>
      <c r="HLS56" s="467"/>
      <c r="HLT56" s="467"/>
      <c r="HLU56" s="467"/>
      <c r="HLV56" s="467"/>
      <c r="HLW56" s="284">
        <v>15000000</v>
      </c>
      <c r="HLX56" s="276" t="s">
        <v>150</v>
      </c>
      <c r="HLY56" s="464"/>
      <c r="HLZ56" s="464"/>
      <c r="HMA56" s="467"/>
      <c r="HMB56" s="467"/>
      <c r="HMC56" s="467"/>
      <c r="HMD56" s="467"/>
      <c r="HME56" s="284">
        <v>15000000</v>
      </c>
      <c r="HMF56" s="276" t="s">
        <v>150</v>
      </c>
      <c r="HMG56" s="464"/>
      <c r="HMH56" s="464"/>
      <c r="HMI56" s="467"/>
      <c r="HMJ56" s="467"/>
      <c r="HMK56" s="467"/>
      <c r="HML56" s="467"/>
      <c r="HMM56" s="284">
        <v>15000000</v>
      </c>
      <c r="HMN56" s="276" t="s">
        <v>150</v>
      </c>
      <c r="HMO56" s="464"/>
      <c r="HMP56" s="464"/>
      <c r="HMQ56" s="467"/>
      <c r="HMR56" s="467"/>
      <c r="HMS56" s="467"/>
      <c r="HMT56" s="467"/>
      <c r="HMU56" s="284">
        <v>15000000</v>
      </c>
      <c r="HMV56" s="276" t="s">
        <v>150</v>
      </c>
      <c r="HMW56" s="464"/>
      <c r="HMX56" s="464"/>
      <c r="HMY56" s="467"/>
      <c r="HMZ56" s="467"/>
      <c r="HNA56" s="467"/>
      <c r="HNB56" s="467"/>
      <c r="HNC56" s="284">
        <v>15000000</v>
      </c>
      <c r="HND56" s="276" t="s">
        <v>150</v>
      </c>
      <c r="HNE56" s="464"/>
      <c r="HNF56" s="464"/>
      <c r="HNG56" s="467"/>
      <c r="HNH56" s="467"/>
      <c r="HNI56" s="467"/>
      <c r="HNJ56" s="467"/>
      <c r="HNK56" s="284">
        <v>15000000</v>
      </c>
      <c r="HNL56" s="276" t="s">
        <v>150</v>
      </c>
      <c r="HNM56" s="464"/>
      <c r="HNN56" s="464"/>
      <c r="HNO56" s="467"/>
      <c r="HNP56" s="467"/>
      <c r="HNQ56" s="467"/>
      <c r="HNR56" s="467"/>
      <c r="HNS56" s="284">
        <v>15000000</v>
      </c>
      <c r="HNT56" s="276" t="s">
        <v>150</v>
      </c>
      <c r="HNU56" s="464"/>
      <c r="HNV56" s="464"/>
      <c r="HNW56" s="467"/>
      <c r="HNX56" s="467"/>
      <c r="HNY56" s="467"/>
      <c r="HNZ56" s="467"/>
      <c r="HOA56" s="284">
        <v>15000000</v>
      </c>
      <c r="HOB56" s="276" t="s">
        <v>150</v>
      </c>
      <c r="HOC56" s="464"/>
      <c r="HOD56" s="464"/>
      <c r="HOE56" s="467"/>
      <c r="HOF56" s="467"/>
      <c r="HOG56" s="467"/>
      <c r="HOH56" s="467"/>
      <c r="HOI56" s="284">
        <v>15000000</v>
      </c>
      <c r="HOJ56" s="276" t="s">
        <v>150</v>
      </c>
      <c r="HOK56" s="464"/>
      <c r="HOL56" s="464"/>
      <c r="HOM56" s="467"/>
      <c r="HON56" s="467"/>
      <c r="HOO56" s="467"/>
      <c r="HOP56" s="467"/>
      <c r="HOQ56" s="284">
        <v>15000000</v>
      </c>
      <c r="HOR56" s="276" t="s">
        <v>150</v>
      </c>
      <c r="HOS56" s="464"/>
      <c r="HOT56" s="464"/>
      <c r="HOU56" s="467"/>
      <c r="HOV56" s="467"/>
      <c r="HOW56" s="467"/>
      <c r="HOX56" s="467"/>
      <c r="HOY56" s="284">
        <v>15000000</v>
      </c>
      <c r="HOZ56" s="276" t="s">
        <v>150</v>
      </c>
      <c r="HPA56" s="464"/>
      <c r="HPB56" s="464"/>
      <c r="HPC56" s="467"/>
      <c r="HPD56" s="467"/>
      <c r="HPE56" s="467"/>
      <c r="HPF56" s="467"/>
      <c r="HPG56" s="284">
        <v>15000000</v>
      </c>
      <c r="HPH56" s="276" t="s">
        <v>150</v>
      </c>
      <c r="HPI56" s="464"/>
      <c r="HPJ56" s="464"/>
      <c r="HPK56" s="467"/>
      <c r="HPL56" s="467"/>
      <c r="HPM56" s="467"/>
      <c r="HPN56" s="467"/>
      <c r="HPO56" s="284">
        <v>15000000</v>
      </c>
      <c r="HPP56" s="276" t="s">
        <v>150</v>
      </c>
      <c r="HPQ56" s="464"/>
      <c r="HPR56" s="464"/>
      <c r="HPS56" s="467"/>
      <c r="HPT56" s="467"/>
      <c r="HPU56" s="467"/>
      <c r="HPV56" s="467"/>
      <c r="HPW56" s="284">
        <v>15000000</v>
      </c>
      <c r="HPX56" s="276" t="s">
        <v>150</v>
      </c>
      <c r="HPY56" s="464"/>
      <c r="HPZ56" s="464"/>
      <c r="HQA56" s="467"/>
      <c r="HQB56" s="467"/>
      <c r="HQC56" s="467"/>
      <c r="HQD56" s="467"/>
      <c r="HQE56" s="284">
        <v>15000000</v>
      </c>
      <c r="HQF56" s="276" t="s">
        <v>150</v>
      </c>
      <c r="HQG56" s="464"/>
      <c r="HQH56" s="464"/>
      <c r="HQI56" s="467"/>
      <c r="HQJ56" s="467"/>
      <c r="HQK56" s="467"/>
      <c r="HQL56" s="467"/>
      <c r="HQM56" s="284">
        <v>15000000</v>
      </c>
      <c r="HQN56" s="276" t="s">
        <v>150</v>
      </c>
      <c r="HQO56" s="464"/>
      <c r="HQP56" s="464"/>
      <c r="HQQ56" s="467"/>
      <c r="HQR56" s="467"/>
      <c r="HQS56" s="467"/>
      <c r="HQT56" s="467"/>
      <c r="HQU56" s="284">
        <v>15000000</v>
      </c>
      <c r="HQV56" s="276" t="s">
        <v>150</v>
      </c>
      <c r="HQW56" s="464"/>
      <c r="HQX56" s="464"/>
      <c r="HQY56" s="467"/>
      <c r="HQZ56" s="467"/>
      <c r="HRA56" s="467"/>
      <c r="HRB56" s="467"/>
      <c r="HRC56" s="284">
        <v>15000000</v>
      </c>
      <c r="HRD56" s="276" t="s">
        <v>150</v>
      </c>
      <c r="HRE56" s="464"/>
      <c r="HRF56" s="464"/>
      <c r="HRG56" s="467"/>
      <c r="HRH56" s="467"/>
      <c r="HRI56" s="467"/>
      <c r="HRJ56" s="467"/>
      <c r="HRK56" s="284">
        <v>15000000</v>
      </c>
      <c r="HRL56" s="276" t="s">
        <v>150</v>
      </c>
      <c r="HRM56" s="464"/>
      <c r="HRN56" s="464"/>
      <c r="HRO56" s="467"/>
      <c r="HRP56" s="467"/>
      <c r="HRQ56" s="467"/>
      <c r="HRR56" s="467"/>
      <c r="HRS56" s="284">
        <v>15000000</v>
      </c>
      <c r="HRT56" s="276" t="s">
        <v>150</v>
      </c>
      <c r="HRU56" s="464"/>
      <c r="HRV56" s="464"/>
      <c r="HRW56" s="467"/>
      <c r="HRX56" s="467"/>
      <c r="HRY56" s="467"/>
      <c r="HRZ56" s="467"/>
      <c r="HSA56" s="284">
        <v>15000000</v>
      </c>
      <c r="HSB56" s="276" t="s">
        <v>150</v>
      </c>
      <c r="HSC56" s="464"/>
      <c r="HSD56" s="464"/>
      <c r="HSE56" s="467"/>
      <c r="HSF56" s="467"/>
      <c r="HSG56" s="467"/>
      <c r="HSH56" s="467"/>
      <c r="HSI56" s="284">
        <v>15000000</v>
      </c>
      <c r="HSJ56" s="276" t="s">
        <v>150</v>
      </c>
      <c r="HSK56" s="464"/>
      <c r="HSL56" s="464"/>
      <c r="HSM56" s="467"/>
      <c r="HSN56" s="467"/>
      <c r="HSO56" s="467"/>
      <c r="HSP56" s="467"/>
      <c r="HSQ56" s="284">
        <v>15000000</v>
      </c>
      <c r="HSR56" s="276" t="s">
        <v>150</v>
      </c>
      <c r="HSS56" s="464"/>
      <c r="HST56" s="464"/>
      <c r="HSU56" s="467"/>
      <c r="HSV56" s="467"/>
      <c r="HSW56" s="467"/>
      <c r="HSX56" s="467"/>
      <c r="HSY56" s="284">
        <v>15000000</v>
      </c>
      <c r="HSZ56" s="276" t="s">
        <v>150</v>
      </c>
      <c r="HTA56" s="464"/>
      <c r="HTB56" s="464"/>
      <c r="HTC56" s="467"/>
      <c r="HTD56" s="467"/>
      <c r="HTE56" s="467"/>
      <c r="HTF56" s="467"/>
      <c r="HTG56" s="284">
        <v>15000000</v>
      </c>
      <c r="HTH56" s="276" t="s">
        <v>150</v>
      </c>
      <c r="HTI56" s="464"/>
      <c r="HTJ56" s="464"/>
      <c r="HTK56" s="467"/>
      <c r="HTL56" s="467"/>
      <c r="HTM56" s="467"/>
      <c r="HTN56" s="467"/>
      <c r="HTO56" s="284">
        <v>15000000</v>
      </c>
      <c r="HTP56" s="276" t="s">
        <v>150</v>
      </c>
      <c r="HTQ56" s="464"/>
      <c r="HTR56" s="464"/>
      <c r="HTS56" s="467"/>
      <c r="HTT56" s="467"/>
      <c r="HTU56" s="467"/>
      <c r="HTV56" s="467"/>
      <c r="HTW56" s="284">
        <v>15000000</v>
      </c>
      <c r="HTX56" s="276" t="s">
        <v>150</v>
      </c>
      <c r="HTY56" s="464"/>
      <c r="HTZ56" s="464"/>
      <c r="HUA56" s="467"/>
      <c r="HUB56" s="467"/>
      <c r="HUC56" s="467"/>
      <c r="HUD56" s="467"/>
      <c r="HUE56" s="284">
        <v>15000000</v>
      </c>
      <c r="HUF56" s="276" t="s">
        <v>150</v>
      </c>
      <c r="HUG56" s="464"/>
      <c r="HUH56" s="464"/>
      <c r="HUI56" s="467"/>
      <c r="HUJ56" s="467"/>
      <c r="HUK56" s="467"/>
      <c r="HUL56" s="467"/>
      <c r="HUM56" s="284">
        <v>15000000</v>
      </c>
      <c r="HUN56" s="276" t="s">
        <v>150</v>
      </c>
      <c r="HUO56" s="464"/>
      <c r="HUP56" s="464"/>
      <c r="HUQ56" s="467"/>
      <c r="HUR56" s="467"/>
      <c r="HUS56" s="467"/>
      <c r="HUT56" s="467"/>
      <c r="HUU56" s="284">
        <v>15000000</v>
      </c>
      <c r="HUV56" s="276" t="s">
        <v>150</v>
      </c>
      <c r="HUW56" s="464"/>
      <c r="HUX56" s="464"/>
      <c r="HUY56" s="467"/>
      <c r="HUZ56" s="467"/>
      <c r="HVA56" s="467"/>
      <c r="HVB56" s="467"/>
      <c r="HVC56" s="284">
        <v>15000000</v>
      </c>
      <c r="HVD56" s="276" t="s">
        <v>150</v>
      </c>
      <c r="HVE56" s="464"/>
      <c r="HVF56" s="464"/>
      <c r="HVG56" s="467"/>
      <c r="HVH56" s="467"/>
      <c r="HVI56" s="467"/>
      <c r="HVJ56" s="467"/>
      <c r="HVK56" s="284">
        <v>15000000</v>
      </c>
      <c r="HVL56" s="276" t="s">
        <v>150</v>
      </c>
      <c r="HVM56" s="464"/>
      <c r="HVN56" s="464"/>
      <c r="HVO56" s="467"/>
      <c r="HVP56" s="467"/>
      <c r="HVQ56" s="467"/>
      <c r="HVR56" s="467"/>
      <c r="HVS56" s="284">
        <v>15000000</v>
      </c>
      <c r="HVT56" s="276" t="s">
        <v>150</v>
      </c>
      <c r="HVU56" s="464"/>
      <c r="HVV56" s="464"/>
      <c r="HVW56" s="467"/>
      <c r="HVX56" s="467"/>
      <c r="HVY56" s="467"/>
      <c r="HVZ56" s="467"/>
      <c r="HWA56" s="284">
        <v>15000000</v>
      </c>
      <c r="HWB56" s="276" t="s">
        <v>150</v>
      </c>
      <c r="HWC56" s="464"/>
      <c r="HWD56" s="464"/>
      <c r="HWE56" s="467"/>
      <c r="HWF56" s="467"/>
      <c r="HWG56" s="467"/>
      <c r="HWH56" s="467"/>
      <c r="HWI56" s="284">
        <v>15000000</v>
      </c>
      <c r="HWJ56" s="276" t="s">
        <v>150</v>
      </c>
      <c r="HWK56" s="464"/>
      <c r="HWL56" s="464"/>
      <c r="HWM56" s="467"/>
      <c r="HWN56" s="467"/>
      <c r="HWO56" s="467"/>
      <c r="HWP56" s="467"/>
      <c r="HWQ56" s="284">
        <v>15000000</v>
      </c>
      <c r="HWR56" s="276" t="s">
        <v>150</v>
      </c>
      <c r="HWS56" s="464"/>
      <c r="HWT56" s="464"/>
      <c r="HWU56" s="467"/>
      <c r="HWV56" s="467"/>
      <c r="HWW56" s="467"/>
      <c r="HWX56" s="467"/>
      <c r="HWY56" s="284">
        <v>15000000</v>
      </c>
      <c r="HWZ56" s="276" t="s">
        <v>150</v>
      </c>
      <c r="HXA56" s="464"/>
      <c r="HXB56" s="464"/>
      <c r="HXC56" s="467"/>
      <c r="HXD56" s="467"/>
      <c r="HXE56" s="467"/>
      <c r="HXF56" s="467"/>
      <c r="HXG56" s="284">
        <v>15000000</v>
      </c>
      <c r="HXH56" s="276" t="s">
        <v>150</v>
      </c>
      <c r="HXI56" s="464"/>
      <c r="HXJ56" s="464"/>
      <c r="HXK56" s="467"/>
      <c r="HXL56" s="467"/>
      <c r="HXM56" s="467"/>
      <c r="HXN56" s="467"/>
      <c r="HXO56" s="284">
        <v>15000000</v>
      </c>
      <c r="HXP56" s="276" t="s">
        <v>150</v>
      </c>
      <c r="HXQ56" s="464"/>
      <c r="HXR56" s="464"/>
      <c r="HXS56" s="467"/>
      <c r="HXT56" s="467"/>
      <c r="HXU56" s="467"/>
      <c r="HXV56" s="467"/>
      <c r="HXW56" s="284">
        <v>15000000</v>
      </c>
      <c r="HXX56" s="276" t="s">
        <v>150</v>
      </c>
      <c r="HXY56" s="464"/>
      <c r="HXZ56" s="464"/>
      <c r="HYA56" s="467"/>
      <c r="HYB56" s="467"/>
      <c r="HYC56" s="467"/>
      <c r="HYD56" s="467"/>
      <c r="HYE56" s="284">
        <v>15000000</v>
      </c>
      <c r="HYF56" s="276" t="s">
        <v>150</v>
      </c>
      <c r="HYG56" s="464"/>
      <c r="HYH56" s="464"/>
      <c r="HYI56" s="467"/>
      <c r="HYJ56" s="467"/>
      <c r="HYK56" s="467"/>
      <c r="HYL56" s="467"/>
      <c r="HYM56" s="284">
        <v>15000000</v>
      </c>
      <c r="HYN56" s="276" t="s">
        <v>150</v>
      </c>
      <c r="HYO56" s="464"/>
      <c r="HYP56" s="464"/>
      <c r="HYQ56" s="467"/>
      <c r="HYR56" s="467"/>
      <c r="HYS56" s="467"/>
      <c r="HYT56" s="467"/>
      <c r="HYU56" s="284">
        <v>15000000</v>
      </c>
      <c r="HYV56" s="276" t="s">
        <v>150</v>
      </c>
      <c r="HYW56" s="464"/>
      <c r="HYX56" s="464"/>
      <c r="HYY56" s="467"/>
      <c r="HYZ56" s="467"/>
      <c r="HZA56" s="467"/>
      <c r="HZB56" s="467"/>
      <c r="HZC56" s="284">
        <v>15000000</v>
      </c>
      <c r="HZD56" s="276" t="s">
        <v>150</v>
      </c>
      <c r="HZE56" s="464"/>
      <c r="HZF56" s="464"/>
      <c r="HZG56" s="467"/>
      <c r="HZH56" s="467"/>
      <c r="HZI56" s="467"/>
      <c r="HZJ56" s="467"/>
      <c r="HZK56" s="284">
        <v>15000000</v>
      </c>
      <c r="HZL56" s="276" t="s">
        <v>150</v>
      </c>
      <c r="HZM56" s="464"/>
      <c r="HZN56" s="464"/>
      <c r="HZO56" s="467"/>
      <c r="HZP56" s="467"/>
      <c r="HZQ56" s="467"/>
      <c r="HZR56" s="467"/>
      <c r="HZS56" s="284">
        <v>15000000</v>
      </c>
      <c r="HZT56" s="276" t="s">
        <v>150</v>
      </c>
      <c r="HZU56" s="464"/>
      <c r="HZV56" s="464"/>
      <c r="HZW56" s="467"/>
      <c r="HZX56" s="467"/>
      <c r="HZY56" s="467"/>
      <c r="HZZ56" s="467"/>
      <c r="IAA56" s="284">
        <v>15000000</v>
      </c>
      <c r="IAB56" s="276" t="s">
        <v>150</v>
      </c>
      <c r="IAC56" s="464"/>
      <c r="IAD56" s="464"/>
      <c r="IAE56" s="467"/>
      <c r="IAF56" s="467"/>
      <c r="IAG56" s="467"/>
      <c r="IAH56" s="467"/>
      <c r="IAI56" s="284">
        <v>15000000</v>
      </c>
      <c r="IAJ56" s="276" t="s">
        <v>150</v>
      </c>
      <c r="IAK56" s="464"/>
      <c r="IAL56" s="464"/>
      <c r="IAM56" s="467"/>
      <c r="IAN56" s="467"/>
      <c r="IAO56" s="467"/>
      <c r="IAP56" s="467"/>
      <c r="IAQ56" s="284">
        <v>15000000</v>
      </c>
      <c r="IAR56" s="276" t="s">
        <v>150</v>
      </c>
      <c r="IAS56" s="464"/>
      <c r="IAT56" s="464"/>
      <c r="IAU56" s="467"/>
      <c r="IAV56" s="467"/>
      <c r="IAW56" s="467"/>
      <c r="IAX56" s="467"/>
      <c r="IAY56" s="284">
        <v>15000000</v>
      </c>
      <c r="IAZ56" s="276" t="s">
        <v>150</v>
      </c>
      <c r="IBA56" s="464"/>
      <c r="IBB56" s="464"/>
      <c r="IBC56" s="467"/>
      <c r="IBD56" s="467"/>
      <c r="IBE56" s="467"/>
      <c r="IBF56" s="467"/>
      <c r="IBG56" s="284">
        <v>15000000</v>
      </c>
      <c r="IBH56" s="276" t="s">
        <v>150</v>
      </c>
      <c r="IBI56" s="464"/>
      <c r="IBJ56" s="464"/>
      <c r="IBK56" s="467"/>
      <c r="IBL56" s="467"/>
      <c r="IBM56" s="467"/>
      <c r="IBN56" s="467"/>
      <c r="IBO56" s="284">
        <v>15000000</v>
      </c>
      <c r="IBP56" s="276" t="s">
        <v>150</v>
      </c>
      <c r="IBQ56" s="464"/>
      <c r="IBR56" s="464"/>
      <c r="IBS56" s="467"/>
      <c r="IBT56" s="467"/>
      <c r="IBU56" s="467"/>
      <c r="IBV56" s="467"/>
      <c r="IBW56" s="284">
        <v>15000000</v>
      </c>
      <c r="IBX56" s="276" t="s">
        <v>150</v>
      </c>
      <c r="IBY56" s="464"/>
      <c r="IBZ56" s="464"/>
      <c r="ICA56" s="467"/>
      <c r="ICB56" s="467"/>
      <c r="ICC56" s="467"/>
      <c r="ICD56" s="467"/>
      <c r="ICE56" s="284">
        <v>15000000</v>
      </c>
      <c r="ICF56" s="276" t="s">
        <v>150</v>
      </c>
      <c r="ICG56" s="464"/>
      <c r="ICH56" s="464"/>
      <c r="ICI56" s="467"/>
      <c r="ICJ56" s="467"/>
      <c r="ICK56" s="467"/>
      <c r="ICL56" s="467"/>
      <c r="ICM56" s="284">
        <v>15000000</v>
      </c>
      <c r="ICN56" s="276" t="s">
        <v>150</v>
      </c>
      <c r="ICO56" s="464"/>
      <c r="ICP56" s="464"/>
      <c r="ICQ56" s="467"/>
      <c r="ICR56" s="467"/>
      <c r="ICS56" s="467"/>
      <c r="ICT56" s="467"/>
      <c r="ICU56" s="284">
        <v>15000000</v>
      </c>
      <c r="ICV56" s="276" t="s">
        <v>150</v>
      </c>
      <c r="ICW56" s="464"/>
      <c r="ICX56" s="464"/>
      <c r="ICY56" s="467"/>
      <c r="ICZ56" s="467"/>
      <c r="IDA56" s="467"/>
      <c r="IDB56" s="467"/>
      <c r="IDC56" s="284">
        <v>15000000</v>
      </c>
      <c r="IDD56" s="276" t="s">
        <v>150</v>
      </c>
      <c r="IDE56" s="464"/>
      <c r="IDF56" s="464"/>
      <c r="IDG56" s="467"/>
      <c r="IDH56" s="467"/>
      <c r="IDI56" s="467"/>
      <c r="IDJ56" s="467"/>
      <c r="IDK56" s="284">
        <v>15000000</v>
      </c>
      <c r="IDL56" s="276" t="s">
        <v>150</v>
      </c>
      <c r="IDM56" s="464"/>
      <c r="IDN56" s="464"/>
      <c r="IDO56" s="467"/>
      <c r="IDP56" s="467"/>
      <c r="IDQ56" s="467"/>
      <c r="IDR56" s="467"/>
      <c r="IDS56" s="284">
        <v>15000000</v>
      </c>
      <c r="IDT56" s="276" t="s">
        <v>150</v>
      </c>
      <c r="IDU56" s="464"/>
      <c r="IDV56" s="464"/>
      <c r="IDW56" s="467"/>
      <c r="IDX56" s="467"/>
      <c r="IDY56" s="467"/>
      <c r="IDZ56" s="467"/>
      <c r="IEA56" s="284">
        <v>15000000</v>
      </c>
      <c r="IEB56" s="276" t="s">
        <v>150</v>
      </c>
      <c r="IEC56" s="464"/>
      <c r="IED56" s="464"/>
      <c r="IEE56" s="467"/>
      <c r="IEF56" s="467"/>
      <c r="IEG56" s="467"/>
      <c r="IEH56" s="467"/>
      <c r="IEI56" s="284">
        <v>15000000</v>
      </c>
      <c r="IEJ56" s="276" t="s">
        <v>150</v>
      </c>
      <c r="IEK56" s="464"/>
      <c r="IEL56" s="464"/>
      <c r="IEM56" s="467"/>
      <c r="IEN56" s="467"/>
      <c r="IEO56" s="467"/>
      <c r="IEP56" s="467"/>
      <c r="IEQ56" s="284">
        <v>15000000</v>
      </c>
      <c r="IER56" s="276" t="s">
        <v>150</v>
      </c>
      <c r="IES56" s="464"/>
      <c r="IET56" s="464"/>
      <c r="IEU56" s="467"/>
      <c r="IEV56" s="467"/>
      <c r="IEW56" s="467"/>
      <c r="IEX56" s="467"/>
      <c r="IEY56" s="284">
        <v>15000000</v>
      </c>
      <c r="IEZ56" s="276" t="s">
        <v>150</v>
      </c>
      <c r="IFA56" s="464"/>
      <c r="IFB56" s="464"/>
      <c r="IFC56" s="467"/>
      <c r="IFD56" s="467"/>
      <c r="IFE56" s="467"/>
      <c r="IFF56" s="467"/>
      <c r="IFG56" s="284">
        <v>15000000</v>
      </c>
      <c r="IFH56" s="276" t="s">
        <v>150</v>
      </c>
      <c r="IFI56" s="464"/>
      <c r="IFJ56" s="464"/>
      <c r="IFK56" s="467"/>
      <c r="IFL56" s="467"/>
      <c r="IFM56" s="467"/>
      <c r="IFN56" s="467"/>
      <c r="IFO56" s="284">
        <v>15000000</v>
      </c>
      <c r="IFP56" s="276" t="s">
        <v>150</v>
      </c>
      <c r="IFQ56" s="464"/>
      <c r="IFR56" s="464"/>
      <c r="IFS56" s="467"/>
      <c r="IFT56" s="467"/>
      <c r="IFU56" s="467"/>
      <c r="IFV56" s="467"/>
      <c r="IFW56" s="284">
        <v>15000000</v>
      </c>
      <c r="IFX56" s="276" t="s">
        <v>150</v>
      </c>
      <c r="IFY56" s="464"/>
      <c r="IFZ56" s="464"/>
      <c r="IGA56" s="467"/>
      <c r="IGB56" s="467"/>
      <c r="IGC56" s="467"/>
      <c r="IGD56" s="467"/>
      <c r="IGE56" s="284">
        <v>15000000</v>
      </c>
      <c r="IGF56" s="276" t="s">
        <v>150</v>
      </c>
      <c r="IGG56" s="464"/>
      <c r="IGH56" s="464"/>
      <c r="IGI56" s="467"/>
      <c r="IGJ56" s="467"/>
      <c r="IGK56" s="467"/>
      <c r="IGL56" s="467"/>
      <c r="IGM56" s="284">
        <v>15000000</v>
      </c>
      <c r="IGN56" s="276" t="s">
        <v>150</v>
      </c>
      <c r="IGO56" s="464"/>
      <c r="IGP56" s="464"/>
      <c r="IGQ56" s="467"/>
      <c r="IGR56" s="467"/>
      <c r="IGS56" s="467"/>
      <c r="IGT56" s="467"/>
      <c r="IGU56" s="284">
        <v>15000000</v>
      </c>
      <c r="IGV56" s="276" t="s">
        <v>150</v>
      </c>
      <c r="IGW56" s="464"/>
      <c r="IGX56" s="464"/>
      <c r="IGY56" s="467"/>
      <c r="IGZ56" s="467"/>
      <c r="IHA56" s="467"/>
      <c r="IHB56" s="467"/>
      <c r="IHC56" s="284">
        <v>15000000</v>
      </c>
      <c r="IHD56" s="276" t="s">
        <v>150</v>
      </c>
      <c r="IHE56" s="464"/>
      <c r="IHF56" s="464"/>
      <c r="IHG56" s="467"/>
      <c r="IHH56" s="467"/>
      <c r="IHI56" s="467"/>
      <c r="IHJ56" s="467"/>
      <c r="IHK56" s="284">
        <v>15000000</v>
      </c>
      <c r="IHL56" s="276" t="s">
        <v>150</v>
      </c>
      <c r="IHM56" s="464"/>
      <c r="IHN56" s="464"/>
      <c r="IHO56" s="467"/>
      <c r="IHP56" s="467"/>
      <c r="IHQ56" s="467"/>
      <c r="IHR56" s="467"/>
      <c r="IHS56" s="284">
        <v>15000000</v>
      </c>
      <c r="IHT56" s="276" t="s">
        <v>150</v>
      </c>
      <c r="IHU56" s="464"/>
      <c r="IHV56" s="464"/>
      <c r="IHW56" s="467"/>
      <c r="IHX56" s="467"/>
      <c r="IHY56" s="467"/>
      <c r="IHZ56" s="467"/>
      <c r="IIA56" s="284">
        <v>15000000</v>
      </c>
      <c r="IIB56" s="276" t="s">
        <v>150</v>
      </c>
      <c r="IIC56" s="464"/>
      <c r="IID56" s="464"/>
      <c r="IIE56" s="467"/>
      <c r="IIF56" s="467"/>
      <c r="IIG56" s="467"/>
      <c r="IIH56" s="467"/>
      <c r="III56" s="284">
        <v>15000000</v>
      </c>
      <c r="IIJ56" s="276" t="s">
        <v>150</v>
      </c>
      <c r="IIK56" s="464"/>
      <c r="IIL56" s="464"/>
      <c r="IIM56" s="467"/>
      <c r="IIN56" s="467"/>
      <c r="IIO56" s="467"/>
      <c r="IIP56" s="467"/>
      <c r="IIQ56" s="284">
        <v>15000000</v>
      </c>
      <c r="IIR56" s="276" t="s">
        <v>150</v>
      </c>
      <c r="IIS56" s="464"/>
      <c r="IIT56" s="464"/>
      <c r="IIU56" s="467"/>
      <c r="IIV56" s="467"/>
      <c r="IIW56" s="467"/>
      <c r="IIX56" s="467"/>
      <c r="IIY56" s="284">
        <v>15000000</v>
      </c>
      <c r="IIZ56" s="276" t="s">
        <v>150</v>
      </c>
      <c r="IJA56" s="464"/>
      <c r="IJB56" s="464"/>
      <c r="IJC56" s="467"/>
      <c r="IJD56" s="467"/>
      <c r="IJE56" s="467"/>
      <c r="IJF56" s="467"/>
      <c r="IJG56" s="284">
        <v>15000000</v>
      </c>
      <c r="IJH56" s="276" t="s">
        <v>150</v>
      </c>
      <c r="IJI56" s="464"/>
      <c r="IJJ56" s="464"/>
      <c r="IJK56" s="467"/>
      <c r="IJL56" s="467"/>
      <c r="IJM56" s="467"/>
      <c r="IJN56" s="467"/>
      <c r="IJO56" s="284">
        <v>15000000</v>
      </c>
      <c r="IJP56" s="276" t="s">
        <v>150</v>
      </c>
      <c r="IJQ56" s="464"/>
      <c r="IJR56" s="464"/>
      <c r="IJS56" s="467"/>
      <c r="IJT56" s="467"/>
      <c r="IJU56" s="467"/>
      <c r="IJV56" s="467"/>
      <c r="IJW56" s="284">
        <v>15000000</v>
      </c>
      <c r="IJX56" s="276" t="s">
        <v>150</v>
      </c>
      <c r="IJY56" s="464"/>
      <c r="IJZ56" s="464"/>
      <c r="IKA56" s="467"/>
      <c r="IKB56" s="467"/>
      <c r="IKC56" s="467"/>
      <c r="IKD56" s="467"/>
      <c r="IKE56" s="284">
        <v>15000000</v>
      </c>
      <c r="IKF56" s="276" t="s">
        <v>150</v>
      </c>
      <c r="IKG56" s="464"/>
      <c r="IKH56" s="464"/>
      <c r="IKI56" s="467"/>
      <c r="IKJ56" s="467"/>
      <c r="IKK56" s="467"/>
      <c r="IKL56" s="467"/>
      <c r="IKM56" s="284">
        <v>15000000</v>
      </c>
      <c r="IKN56" s="276" t="s">
        <v>150</v>
      </c>
      <c r="IKO56" s="464"/>
      <c r="IKP56" s="464"/>
      <c r="IKQ56" s="467"/>
      <c r="IKR56" s="467"/>
      <c r="IKS56" s="467"/>
      <c r="IKT56" s="467"/>
      <c r="IKU56" s="284">
        <v>15000000</v>
      </c>
      <c r="IKV56" s="276" t="s">
        <v>150</v>
      </c>
      <c r="IKW56" s="464"/>
      <c r="IKX56" s="464"/>
      <c r="IKY56" s="467"/>
      <c r="IKZ56" s="467"/>
      <c r="ILA56" s="467"/>
      <c r="ILB56" s="467"/>
      <c r="ILC56" s="284">
        <v>15000000</v>
      </c>
      <c r="ILD56" s="276" t="s">
        <v>150</v>
      </c>
      <c r="ILE56" s="464"/>
      <c r="ILF56" s="464"/>
      <c r="ILG56" s="467"/>
      <c r="ILH56" s="467"/>
      <c r="ILI56" s="467"/>
      <c r="ILJ56" s="467"/>
      <c r="ILK56" s="284">
        <v>15000000</v>
      </c>
      <c r="ILL56" s="276" t="s">
        <v>150</v>
      </c>
      <c r="ILM56" s="464"/>
      <c r="ILN56" s="464"/>
      <c r="ILO56" s="467"/>
      <c r="ILP56" s="467"/>
      <c r="ILQ56" s="467"/>
      <c r="ILR56" s="467"/>
      <c r="ILS56" s="284">
        <v>15000000</v>
      </c>
      <c r="ILT56" s="276" t="s">
        <v>150</v>
      </c>
      <c r="ILU56" s="464"/>
      <c r="ILV56" s="464"/>
      <c r="ILW56" s="467"/>
      <c r="ILX56" s="467"/>
      <c r="ILY56" s="467"/>
      <c r="ILZ56" s="467"/>
      <c r="IMA56" s="284">
        <v>15000000</v>
      </c>
      <c r="IMB56" s="276" t="s">
        <v>150</v>
      </c>
      <c r="IMC56" s="464"/>
      <c r="IMD56" s="464"/>
      <c r="IME56" s="467"/>
      <c r="IMF56" s="467"/>
      <c r="IMG56" s="467"/>
      <c r="IMH56" s="467"/>
      <c r="IMI56" s="284">
        <v>15000000</v>
      </c>
      <c r="IMJ56" s="276" t="s">
        <v>150</v>
      </c>
      <c r="IMK56" s="464"/>
      <c r="IML56" s="464"/>
      <c r="IMM56" s="467"/>
      <c r="IMN56" s="467"/>
      <c r="IMO56" s="467"/>
      <c r="IMP56" s="467"/>
      <c r="IMQ56" s="284">
        <v>15000000</v>
      </c>
      <c r="IMR56" s="276" t="s">
        <v>150</v>
      </c>
      <c r="IMS56" s="464"/>
      <c r="IMT56" s="464"/>
      <c r="IMU56" s="467"/>
      <c r="IMV56" s="467"/>
      <c r="IMW56" s="467"/>
      <c r="IMX56" s="467"/>
      <c r="IMY56" s="284">
        <v>15000000</v>
      </c>
      <c r="IMZ56" s="276" t="s">
        <v>150</v>
      </c>
      <c r="INA56" s="464"/>
      <c r="INB56" s="464"/>
      <c r="INC56" s="467"/>
      <c r="IND56" s="467"/>
      <c r="INE56" s="467"/>
      <c r="INF56" s="467"/>
      <c r="ING56" s="284">
        <v>15000000</v>
      </c>
      <c r="INH56" s="276" t="s">
        <v>150</v>
      </c>
      <c r="INI56" s="464"/>
      <c r="INJ56" s="464"/>
      <c r="INK56" s="467"/>
      <c r="INL56" s="467"/>
      <c r="INM56" s="467"/>
      <c r="INN56" s="467"/>
      <c r="INO56" s="284">
        <v>15000000</v>
      </c>
      <c r="INP56" s="276" t="s">
        <v>150</v>
      </c>
      <c r="INQ56" s="464"/>
      <c r="INR56" s="464"/>
      <c r="INS56" s="467"/>
      <c r="INT56" s="467"/>
      <c r="INU56" s="467"/>
      <c r="INV56" s="467"/>
      <c r="INW56" s="284">
        <v>15000000</v>
      </c>
      <c r="INX56" s="276" t="s">
        <v>150</v>
      </c>
      <c r="INY56" s="464"/>
      <c r="INZ56" s="464"/>
      <c r="IOA56" s="467"/>
      <c r="IOB56" s="467"/>
      <c r="IOC56" s="467"/>
      <c r="IOD56" s="467"/>
      <c r="IOE56" s="284">
        <v>15000000</v>
      </c>
      <c r="IOF56" s="276" t="s">
        <v>150</v>
      </c>
      <c r="IOG56" s="464"/>
      <c r="IOH56" s="464"/>
      <c r="IOI56" s="467"/>
      <c r="IOJ56" s="467"/>
      <c r="IOK56" s="467"/>
      <c r="IOL56" s="467"/>
      <c r="IOM56" s="284">
        <v>15000000</v>
      </c>
      <c r="ION56" s="276" t="s">
        <v>150</v>
      </c>
      <c r="IOO56" s="464"/>
      <c r="IOP56" s="464"/>
      <c r="IOQ56" s="467"/>
      <c r="IOR56" s="467"/>
      <c r="IOS56" s="467"/>
      <c r="IOT56" s="467"/>
      <c r="IOU56" s="284">
        <v>15000000</v>
      </c>
      <c r="IOV56" s="276" t="s">
        <v>150</v>
      </c>
      <c r="IOW56" s="464"/>
      <c r="IOX56" s="464"/>
      <c r="IOY56" s="467"/>
      <c r="IOZ56" s="467"/>
      <c r="IPA56" s="467"/>
      <c r="IPB56" s="467"/>
      <c r="IPC56" s="284">
        <v>15000000</v>
      </c>
      <c r="IPD56" s="276" t="s">
        <v>150</v>
      </c>
      <c r="IPE56" s="464"/>
      <c r="IPF56" s="464"/>
      <c r="IPG56" s="467"/>
      <c r="IPH56" s="467"/>
      <c r="IPI56" s="467"/>
      <c r="IPJ56" s="467"/>
      <c r="IPK56" s="284">
        <v>15000000</v>
      </c>
      <c r="IPL56" s="276" t="s">
        <v>150</v>
      </c>
      <c r="IPM56" s="464"/>
      <c r="IPN56" s="464"/>
      <c r="IPO56" s="467"/>
      <c r="IPP56" s="467"/>
      <c r="IPQ56" s="467"/>
      <c r="IPR56" s="467"/>
      <c r="IPS56" s="284">
        <v>15000000</v>
      </c>
      <c r="IPT56" s="276" t="s">
        <v>150</v>
      </c>
      <c r="IPU56" s="464"/>
      <c r="IPV56" s="464"/>
      <c r="IPW56" s="467"/>
      <c r="IPX56" s="467"/>
      <c r="IPY56" s="467"/>
      <c r="IPZ56" s="467"/>
      <c r="IQA56" s="284">
        <v>15000000</v>
      </c>
      <c r="IQB56" s="276" t="s">
        <v>150</v>
      </c>
      <c r="IQC56" s="464"/>
      <c r="IQD56" s="464"/>
      <c r="IQE56" s="467"/>
      <c r="IQF56" s="467"/>
      <c r="IQG56" s="467"/>
      <c r="IQH56" s="467"/>
      <c r="IQI56" s="284">
        <v>15000000</v>
      </c>
      <c r="IQJ56" s="276" t="s">
        <v>150</v>
      </c>
      <c r="IQK56" s="464"/>
      <c r="IQL56" s="464"/>
      <c r="IQM56" s="467"/>
      <c r="IQN56" s="467"/>
      <c r="IQO56" s="467"/>
      <c r="IQP56" s="467"/>
      <c r="IQQ56" s="284">
        <v>15000000</v>
      </c>
      <c r="IQR56" s="276" t="s">
        <v>150</v>
      </c>
      <c r="IQS56" s="464"/>
      <c r="IQT56" s="464"/>
      <c r="IQU56" s="467"/>
      <c r="IQV56" s="467"/>
      <c r="IQW56" s="467"/>
      <c r="IQX56" s="467"/>
      <c r="IQY56" s="284">
        <v>15000000</v>
      </c>
      <c r="IQZ56" s="276" t="s">
        <v>150</v>
      </c>
      <c r="IRA56" s="464"/>
      <c r="IRB56" s="464"/>
      <c r="IRC56" s="467"/>
      <c r="IRD56" s="467"/>
      <c r="IRE56" s="467"/>
      <c r="IRF56" s="467"/>
      <c r="IRG56" s="284">
        <v>15000000</v>
      </c>
      <c r="IRH56" s="276" t="s">
        <v>150</v>
      </c>
      <c r="IRI56" s="464"/>
      <c r="IRJ56" s="464"/>
      <c r="IRK56" s="467"/>
      <c r="IRL56" s="467"/>
      <c r="IRM56" s="467"/>
      <c r="IRN56" s="467"/>
      <c r="IRO56" s="284">
        <v>15000000</v>
      </c>
      <c r="IRP56" s="276" t="s">
        <v>150</v>
      </c>
      <c r="IRQ56" s="464"/>
      <c r="IRR56" s="464"/>
      <c r="IRS56" s="467"/>
      <c r="IRT56" s="467"/>
      <c r="IRU56" s="467"/>
      <c r="IRV56" s="467"/>
      <c r="IRW56" s="284">
        <v>15000000</v>
      </c>
      <c r="IRX56" s="276" t="s">
        <v>150</v>
      </c>
      <c r="IRY56" s="464"/>
      <c r="IRZ56" s="464"/>
      <c r="ISA56" s="467"/>
      <c r="ISB56" s="467"/>
      <c r="ISC56" s="467"/>
      <c r="ISD56" s="467"/>
      <c r="ISE56" s="284">
        <v>15000000</v>
      </c>
      <c r="ISF56" s="276" t="s">
        <v>150</v>
      </c>
      <c r="ISG56" s="464"/>
      <c r="ISH56" s="464"/>
      <c r="ISI56" s="467"/>
      <c r="ISJ56" s="467"/>
      <c r="ISK56" s="467"/>
      <c r="ISL56" s="467"/>
      <c r="ISM56" s="284">
        <v>15000000</v>
      </c>
      <c r="ISN56" s="276" t="s">
        <v>150</v>
      </c>
      <c r="ISO56" s="464"/>
      <c r="ISP56" s="464"/>
      <c r="ISQ56" s="467"/>
      <c r="ISR56" s="467"/>
      <c r="ISS56" s="467"/>
      <c r="IST56" s="467"/>
      <c r="ISU56" s="284">
        <v>15000000</v>
      </c>
      <c r="ISV56" s="276" t="s">
        <v>150</v>
      </c>
      <c r="ISW56" s="464"/>
      <c r="ISX56" s="464"/>
      <c r="ISY56" s="467"/>
      <c r="ISZ56" s="467"/>
      <c r="ITA56" s="467"/>
      <c r="ITB56" s="467"/>
      <c r="ITC56" s="284">
        <v>15000000</v>
      </c>
      <c r="ITD56" s="276" t="s">
        <v>150</v>
      </c>
      <c r="ITE56" s="464"/>
      <c r="ITF56" s="464"/>
      <c r="ITG56" s="467"/>
      <c r="ITH56" s="467"/>
      <c r="ITI56" s="467"/>
      <c r="ITJ56" s="467"/>
      <c r="ITK56" s="284">
        <v>15000000</v>
      </c>
      <c r="ITL56" s="276" t="s">
        <v>150</v>
      </c>
      <c r="ITM56" s="464"/>
      <c r="ITN56" s="464"/>
      <c r="ITO56" s="467"/>
      <c r="ITP56" s="467"/>
      <c r="ITQ56" s="467"/>
      <c r="ITR56" s="467"/>
      <c r="ITS56" s="284">
        <v>15000000</v>
      </c>
      <c r="ITT56" s="276" t="s">
        <v>150</v>
      </c>
      <c r="ITU56" s="464"/>
      <c r="ITV56" s="464"/>
      <c r="ITW56" s="467"/>
      <c r="ITX56" s="467"/>
      <c r="ITY56" s="467"/>
      <c r="ITZ56" s="467"/>
      <c r="IUA56" s="284">
        <v>15000000</v>
      </c>
      <c r="IUB56" s="276" t="s">
        <v>150</v>
      </c>
      <c r="IUC56" s="464"/>
      <c r="IUD56" s="464"/>
      <c r="IUE56" s="467"/>
      <c r="IUF56" s="467"/>
      <c r="IUG56" s="467"/>
      <c r="IUH56" s="467"/>
      <c r="IUI56" s="284">
        <v>15000000</v>
      </c>
      <c r="IUJ56" s="276" t="s">
        <v>150</v>
      </c>
      <c r="IUK56" s="464"/>
      <c r="IUL56" s="464"/>
      <c r="IUM56" s="467"/>
      <c r="IUN56" s="467"/>
      <c r="IUO56" s="467"/>
      <c r="IUP56" s="467"/>
      <c r="IUQ56" s="284">
        <v>15000000</v>
      </c>
      <c r="IUR56" s="276" t="s">
        <v>150</v>
      </c>
      <c r="IUS56" s="464"/>
      <c r="IUT56" s="464"/>
      <c r="IUU56" s="467"/>
      <c r="IUV56" s="467"/>
      <c r="IUW56" s="467"/>
      <c r="IUX56" s="467"/>
      <c r="IUY56" s="284">
        <v>15000000</v>
      </c>
      <c r="IUZ56" s="276" t="s">
        <v>150</v>
      </c>
      <c r="IVA56" s="464"/>
      <c r="IVB56" s="464"/>
      <c r="IVC56" s="467"/>
      <c r="IVD56" s="467"/>
      <c r="IVE56" s="467"/>
      <c r="IVF56" s="467"/>
      <c r="IVG56" s="284">
        <v>15000000</v>
      </c>
      <c r="IVH56" s="276" t="s">
        <v>150</v>
      </c>
      <c r="IVI56" s="464"/>
      <c r="IVJ56" s="464"/>
      <c r="IVK56" s="467"/>
      <c r="IVL56" s="467"/>
      <c r="IVM56" s="467"/>
      <c r="IVN56" s="467"/>
      <c r="IVO56" s="284">
        <v>15000000</v>
      </c>
      <c r="IVP56" s="276" t="s">
        <v>150</v>
      </c>
      <c r="IVQ56" s="464"/>
      <c r="IVR56" s="464"/>
      <c r="IVS56" s="467"/>
      <c r="IVT56" s="467"/>
      <c r="IVU56" s="467"/>
      <c r="IVV56" s="467"/>
      <c r="IVW56" s="284">
        <v>15000000</v>
      </c>
      <c r="IVX56" s="276" t="s">
        <v>150</v>
      </c>
      <c r="IVY56" s="464"/>
      <c r="IVZ56" s="464"/>
      <c r="IWA56" s="467"/>
      <c r="IWB56" s="467"/>
      <c r="IWC56" s="467"/>
      <c r="IWD56" s="467"/>
      <c r="IWE56" s="284">
        <v>15000000</v>
      </c>
      <c r="IWF56" s="276" t="s">
        <v>150</v>
      </c>
      <c r="IWG56" s="464"/>
      <c r="IWH56" s="464"/>
      <c r="IWI56" s="467"/>
      <c r="IWJ56" s="467"/>
      <c r="IWK56" s="467"/>
      <c r="IWL56" s="467"/>
      <c r="IWM56" s="284">
        <v>15000000</v>
      </c>
      <c r="IWN56" s="276" t="s">
        <v>150</v>
      </c>
      <c r="IWO56" s="464"/>
      <c r="IWP56" s="464"/>
      <c r="IWQ56" s="467"/>
      <c r="IWR56" s="467"/>
      <c r="IWS56" s="467"/>
      <c r="IWT56" s="467"/>
      <c r="IWU56" s="284">
        <v>15000000</v>
      </c>
      <c r="IWV56" s="276" t="s">
        <v>150</v>
      </c>
      <c r="IWW56" s="464"/>
      <c r="IWX56" s="464"/>
      <c r="IWY56" s="467"/>
      <c r="IWZ56" s="467"/>
      <c r="IXA56" s="467"/>
      <c r="IXB56" s="467"/>
      <c r="IXC56" s="284">
        <v>15000000</v>
      </c>
      <c r="IXD56" s="276" t="s">
        <v>150</v>
      </c>
      <c r="IXE56" s="464"/>
      <c r="IXF56" s="464"/>
      <c r="IXG56" s="467"/>
      <c r="IXH56" s="467"/>
      <c r="IXI56" s="467"/>
      <c r="IXJ56" s="467"/>
      <c r="IXK56" s="284">
        <v>15000000</v>
      </c>
      <c r="IXL56" s="276" t="s">
        <v>150</v>
      </c>
      <c r="IXM56" s="464"/>
      <c r="IXN56" s="464"/>
      <c r="IXO56" s="467"/>
      <c r="IXP56" s="467"/>
      <c r="IXQ56" s="467"/>
      <c r="IXR56" s="467"/>
      <c r="IXS56" s="284">
        <v>15000000</v>
      </c>
      <c r="IXT56" s="276" t="s">
        <v>150</v>
      </c>
      <c r="IXU56" s="464"/>
      <c r="IXV56" s="464"/>
      <c r="IXW56" s="467"/>
      <c r="IXX56" s="467"/>
      <c r="IXY56" s="467"/>
      <c r="IXZ56" s="467"/>
      <c r="IYA56" s="284">
        <v>15000000</v>
      </c>
      <c r="IYB56" s="276" t="s">
        <v>150</v>
      </c>
      <c r="IYC56" s="464"/>
      <c r="IYD56" s="464"/>
      <c r="IYE56" s="467"/>
      <c r="IYF56" s="467"/>
      <c r="IYG56" s="467"/>
      <c r="IYH56" s="467"/>
      <c r="IYI56" s="284">
        <v>15000000</v>
      </c>
      <c r="IYJ56" s="276" t="s">
        <v>150</v>
      </c>
      <c r="IYK56" s="464"/>
      <c r="IYL56" s="464"/>
      <c r="IYM56" s="467"/>
      <c r="IYN56" s="467"/>
      <c r="IYO56" s="467"/>
      <c r="IYP56" s="467"/>
      <c r="IYQ56" s="284">
        <v>15000000</v>
      </c>
      <c r="IYR56" s="276" t="s">
        <v>150</v>
      </c>
      <c r="IYS56" s="464"/>
      <c r="IYT56" s="464"/>
      <c r="IYU56" s="467"/>
      <c r="IYV56" s="467"/>
      <c r="IYW56" s="467"/>
      <c r="IYX56" s="467"/>
      <c r="IYY56" s="284">
        <v>15000000</v>
      </c>
      <c r="IYZ56" s="276" t="s">
        <v>150</v>
      </c>
      <c r="IZA56" s="464"/>
      <c r="IZB56" s="464"/>
      <c r="IZC56" s="467"/>
      <c r="IZD56" s="467"/>
      <c r="IZE56" s="467"/>
      <c r="IZF56" s="467"/>
      <c r="IZG56" s="284">
        <v>15000000</v>
      </c>
      <c r="IZH56" s="276" t="s">
        <v>150</v>
      </c>
      <c r="IZI56" s="464"/>
      <c r="IZJ56" s="464"/>
      <c r="IZK56" s="467"/>
      <c r="IZL56" s="467"/>
      <c r="IZM56" s="467"/>
      <c r="IZN56" s="467"/>
      <c r="IZO56" s="284">
        <v>15000000</v>
      </c>
      <c r="IZP56" s="276" t="s">
        <v>150</v>
      </c>
      <c r="IZQ56" s="464"/>
      <c r="IZR56" s="464"/>
      <c r="IZS56" s="467"/>
      <c r="IZT56" s="467"/>
      <c r="IZU56" s="467"/>
      <c r="IZV56" s="467"/>
      <c r="IZW56" s="284">
        <v>15000000</v>
      </c>
      <c r="IZX56" s="276" t="s">
        <v>150</v>
      </c>
      <c r="IZY56" s="464"/>
      <c r="IZZ56" s="464"/>
      <c r="JAA56" s="467"/>
      <c r="JAB56" s="467"/>
      <c r="JAC56" s="467"/>
      <c r="JAD56" s="467"/>
      <c r="JAE56" s="284">
        <v>15000000</v>
      </c>
      <c r="JAF56" s="276" t="s">
        <v>150</v>
      </c>
      <c r="JAG56" s="464"/>
      <c r="JAH56" s="464"/>
      <c r="JAI56" s="467"/>
      <c r="JAJ56" s="467"/>
      <c r="JAK56" s="467"/>
      <c r="JAL56" s="467"/>
      <c r="JAM56" s="284">
        <v>15000000</v>
      </c>
      <c r="JAN56" s="276" t="s">
        <v>150</v>
      </c>
      <c r="JAO56" s="464"/>
      <c r="JAP56" s="464"/>
      <c r="JAQ56" s="467"/>
      <c r="JAR56" s="467"/>
      <c r="JAS56" s="467"/>
      <c r="JAT56" s="467"/>
      <c r="JAU56" s="284">
        <v>15000000</v>
      </c>
      <c r="JAV56" s="276" t="s">
        <v>150</v>
      </c>
      <c r="JAW56" s="464"/>
      <c r="JAX56" s="464"/>
      <c r="JAY56" s="467"/>
      <c r="JAZ56" s="467"/>
      <c r="JBA56" s="467"/>
      <c r="JBB56" s="467"/>
      <c r="JBC56" s="284">
        <v>15000000</v>
      </c>
      <c r="JBD56" s="276" t="s">
        <v>150</v>
      </c>
      <c r="JBE56" s="464"/>
      <c r="JBF56" s="464"/>
      <c r="JBG56" s="467"/>
      <c r="JBH56" s="467"/>
      <c r="JBI56" s="467"/>
      <c r="JBJ56" s="467"/>
      <c r="JBK56" s="284">
        <v>15000000</v>
      </c>
      <c r="JBL56" s="276" t="s">
        <v>150</v>
      </c>
      <c r="JBM56" s="464"/>
      <c r="JBN56" s="464"/>
      <c r="JBO56" s="467"/>
      <c r="JBP56" s="467"/>
      <c r="JBQ56" s="467"/>
      <c r="JBR56" s="467"/>
      <c r="JBS56" s="284">
        <v>15000000</v>
      </c>
      <c r="JBT56" s="276" t="s">
        <v>150</v>
      </c>
      <c r="JBU56" s="464"/>
      <c r="JBV56" s="464"/>
      <c r="JBW56" s="467"/>
      <c r="JBX56" s="467"/>
      <c r="JBY56" s="467"/>
      <c r="JBZ56" s="467"/>
      <c r="JCA56" s="284">
        <v>15000000</v>
      </c>
      <c r="JCB56" s="276" t="s">
        <v>150</v>
      </c>
      <c r="JCC56" s="464"/>
      <c r="JCD56" s="464"/>
      <c r="JCE56" s="467"/>
      <c r="JCF56" s="467"/>
      <c r="JCG56" s="467"/>
      <c r="JCH56" s="467"/>
      <c r="JCI56" s="284">
        <v>15000000</v>
      </c>
      <c r="JCJ56" s="276" t="s">
        <v>150</v>
      </c>
      <c r="JCK56" s="464"/>
      <c r="JCL56" s="464"/>
      <c r="JCM56" s="467"/>
      <c r="JCN56" s="467"/>
      <c r="JCO56" s="467"/>
      <c r="JCP56" s="467"/>
      <c r="JCQ56" s="284">
        <v>15000000</v>
      </c>
      <c r="JCR56" s="276" t="s">
        <v>150</v>
      </c>
      <c r="JCS56" s="464"/>
      <c r="JCT56" s="464"/>
      <c r="JCU56" s="467"/>
      <c r="JCV56" s="467"/>
      <c r="JCW56" s="467"/>
      <c r="JCX56" s="467"/>
      <c r="JCY56" s="284">
        <v>15000000</v>
      </c>
      <c r="JCZ56" s="276" t="s">
        <v>150</v>
      </c>
      <c r="JDA56" s="464"/>
      <c r="JDB56" s="464"/>
      <c r="JDC56" s="467"/>
      <c r="JDD56" s="467"/>
      <c r="JDE56" s="467"/>
      <c r="JDF56" s="467"/>
      <c r="JDG56" s="284">
        <v>15000000</v>
      </c>
      <c r="JDH56" s="276" t="s">
        <v>150</v>
      </c>
      <c r="JDI56" s="464"/>
      <c r="JDJ56" s="464"/>
      <c r="JDK56" s="467"/>
      <c r="JDL56" s="467"/>
      <c r="JDM56" s="467"/>
      <c r="JDN56" s="467"/>
      <c r="JDO56" s="284">
        <v>15000000</v>
      </c>
      <c r="JDP56" s="276" t="s">
        <v>150</v>
      </c>
      <c r="JDQ56" s="464"/>
      <c r="JDR56" s="464"/>
      <c r="JDS56" s="467"/>
      <c r="JDT56" s="467"/>
      <c r="JDU56" s="467"/>
      <c r="JDV56" s="467"/>
      <c r="JDW56" s="284">
        <v>15000000</v>
      </c>
      <c r="JDX56" s="276" t="s">
        <v>150</v>
      </c>
      <c r="JDY56" s="464"/>
      <c r="JDZ56" s="464"/>
      <c r="JEA56" s="467"/>
      <c r="JEB56" s="467"/>
      <c r="JEC56" s="467"/>
      <c r="JED56" s="467"/>
      <c r="JEE56" s="284">
        <v>15000000</v>
      </c>
      <c r="JEF56" s="276" t="s">
        <v>150</v>
      </c>
      <c r="JEG56" s="464"/>
      <c r="JEH56" s="464"/>
      <c r="JEI56" s="467"/>
      <c r="JEJ56" s="467"/>
      <c r="JEK56" s="467"/>
      <c r="JEL56" s="467"/>
      <c r="JEM56" s="284">
        <v>15000000</v>
      </c>
      <c r="JEN56" s="276" t="s">
        <v>150</v>
      </c>
      <c r="JEO56" s="464"/>
      <c r="JEP56" s="464"/>
      <c r="JEQ56" s="467"/>
      <c r="JER56" s="467"/>
      <c r="JES56" s="467"/>
      <c r="JET56" s="467"/>
      <c r="JEU56" s="284">
        <v>15000000</v>
      </c>
      <c r="JEV56" s="276" t="s">
        <v>150</v>
      </c>
      <c r="JEW56" s="464"/>
      <c r="JEX56" s="464"/>
      <c r="JEY56" s="467"/>
      <c r="JEZ56" s="467"/>
      <c r="JFA56" s="467"/>
      <c r="JFB56" s="467"/>
      <c r="JFC56" s="284">
        <v>15000000</v>
      </c>
      <c r="JFD56" s="276" t="s">
        <v>150</v>
      </c>
      <c r="JFE56" s="464"/>
      <c r="JFF56" s="464"/>
      <c r="JFG56" s="467"/>
      <c r="JFH56" s="467"/>
      <c r="JFI56" s="467"/>
      <c r="JFJ56" s="467"/>
      <c r="JFK56" s="284">
        <v>15000000</v>
      </c>
      <c r="JFL56" s="276" t="s">
        <v>150</v>
      </c>
      <c r="JFM56" s="464"/>
      <c r="JFN56" s="464"/>
      <c r="JFO56" s="467"/>
      <c r="JFP56" s="467"/>
      <c r="JFQ56" s="467"/>
      <c r="JFR56" s="467"/>
      <c r="JFS56" s="284">
        <v>15000000</v>
      </c>
      <c r="JFT56" s="276" t="s">
        <v>150</v>
      </c>
      <c r="JFU56" s="464"/>
      <c r="JFV56" s="464"/>
      <c r="JFW56" s="467"/>
      <c r="JFX56" s="467"/>
      <c r="JFY56" s="467"/>
      <c r="JFZ56" s="467"/>
      <c r="JGA56" s="284">
        <v>15000000</v>
      </c>
      <c r="JGB56" s="276" t="s">
        <v>150</v>
      </c>
      <c r="JGC56" s="464"/>
      <c r="JGD56" s="464"/>
      <c r="JGE56" s="467"/>
      <c r="JGF56" s="467"/>
      <c r="JGG56" s="467"/>
      <c r="JGH56" s="467"/>
      <c r="JGI56" s="284">
        <v>15000000</v>
      </c>
      <c r="JGJ56" s="276" t="s">
        <v>150</v>
      </c>
      <c r="JGK56" s="464"/>
      <c r="JGL56" s="464"/>
      <c r="JGM56" s="467"/>
      <c r="JGN56" s="467"/>
      <c r="JGO56" s="467"/>
      <c r="JGP56" s="467"/>
      <c r="JGQ56" s="284">
        <v>15000000</v>
      </c>
      <c r="JGR56" s="276" t="s">
        <v>150</v>
      </c>
      <c r="JGS56" s="464"/>
      <c r="JGT56" s="464"/>
      <c r="JGU56" s="467"/>
      <c r="JGV56" s="467"/>
      <c r="JGW56" s="467"/>
      <c r="JGX56" s="467"/>
      <c r="JGY56" s="284">
        <v>15000000</v>
      </c>
      <c r="JGZ56" s="276" t="s">
        <v>150</v>
      </c>
      <c r="JHA56" s="464"/>
      <c r="JHB56" s="464"/>
      <c r="JHC56" s="467"/>
      <c r="JHD56" s="467"/>
      <c r="JHE56" s="467"/>
      <c r="JHF56" s="467"/>
      <c r="JHG56" s="284">
        <v>15000000</v>
      </c>
      <c r="JHH56" s="276" t="s">
        <v>150</v>
      </c>
      <c r="JHI56" s="464"/>
      <c r="JHJ56" s="464"/>
      <c r="JHK56" s="467"/>
      <c r="JHL56" s="467"/>
      <c r="JHM56" s="467"/>
      <c r="JHN56" s="467"/>
      <c r="JHO56" s="284">
        <v>15000000</v>
      </c>
      <c r="JHP56" s="276" t="s">
        <v>150</v>
      </c>
      <c r="JHQ56" s="464"/>
      <c r="JHR56" s="464"/>
      <c r="JHS56" s="467"/>
      <c r="JHT56" s="467"/>
      <c r="JHU56" s="467"/>
      <c r="JHV56" s="467"/>
      <c r="JHW56" s="284">
        <v>15000000</v>
      </c>
      <c r="JHX56" s="276" t="s">
        <v>150</v>
      </c>
      <c r="JHY56" s="464"/>
      <c r="JHZ56" s="464"/>
      <c r="JIA56" s="467"/>
      <c r="JIB56" s="467"/>
      <c r="JIC56" s="467"/>
      <c r="JID56" s="467"/>
      <c r="JIE56" s="284">
        <v>15000000</v>
      </c>
      <c r="JIF56" s="276" t="s">
        <v>150</v>
      </c>
      <c r="JIG56" s="464"/>
      <c r="JIH56" s="464"/>
      <c r="JII56" s="467"/>
      <c r="JIJ56" s="467"/>
      <c r="JIK56" s="467"/>
      <c r="JIL56" s="467"/>
      <c r="JIM56" s="284">
        <v>15000000</v>
      </c>
      <c r="JIN56" s="276" t="s">
        <v>150</v>
      </c>
      <c r="JIO56" s="464"/>
      <c r="JIP56" s="464"/>
      <c r="JIQ56" s="467"/>
      <c r="JIR56" s="467"/>
      <c r="JIS56" s="467"/>
      <c r="JIT56" s="467"/>
      <c r="JIU56" s="284">
        <v>15000000</v>
      </c>
      <c r="JIV56" s="276" t="s">
        <v>150</v>
      </c>
      <c r="JIW56" s="464"/>
      <c r="JIX56" s="464"/>
      <c r="JIY56" s="467"/>
      <c r="JIZ56" s="467"/>
      <c r="JJA56" s="467"/>
      <c r="JJB56" s="467"/>
      <c r="JJC56" s="284">
        <v>15000000</v>
      </c>
      <c r="JJD56" s="276" t="s">
        <v>150</v>
      </c>
      <c r="JJE56" s="464"/>
      <c r="JJF56" s="464"/>
      <c r="JJG56" s="467"/>
      <c r="JJH56" s="467"/>
      <c r="JJI56" s="467"/>
      <c r="JJJ56" s="467"/>
      <c r="JJK56" s="284">
        <v>15000000</v>
      </c>
      <c r="JJL56" s="276" t="s">
        <v>150</v>
      </c>
      <c r="JJM56" s="464"/>
      <c r="JJN56" s="464"/>
      <c r="JJO56" s="467"/>
      <c r="JJP56" s="467"/>
      <c r="JJQ56" s="467"/>
      <c r="JJR56" s="467"/>
      <c r="JJS56" s="284">
        <v>15000000</v>
      </c>
      <c r="JJT56" s="276" t="s">
        <v>150</v>
      </c>
      <c r="JJU56" s="464"/>
      <c r="JJV56" s="464"/>
      <c r="JJW56" s="467"/>
      <c r="JJX56" s="467"/>
      <c r="JJY56" s="467"/>
      <c r="JJZ56" s="467"/>
      <c r="JKA56" s="284">
        <v>15000000</v>
      </c>
      <c r="JKB56" s="276" t="s">
        <v>150</v>
      </c>
      <c r="JKC56" s="464"/>
      <c r="JKD56" s="464"/>
      <c r="JKE56" s="467"/>
      <c r="JKF56" s="467"/>
      <c r="JKG56" s="467"/>
      <c r="JKH56" s="467"/>
      <c r="JKI56" s="284">
        <v>15000000</v>
      </c>
      <c r="JKJ56" s="276" t="s">
        <v>150</v>
      </c>
      <c r="JKK56" s="464"/>
      <c r="JKL56" s="464"/>
      <c r="JKM56" s="467"/>
      <c r="JKN56" s="467"/>
      <c r="JKO56" s="467"/>
      <c r="JKP56" s="467"/>
      <c r="JKQ56" s="284">
        <v>15000000</v>
      </c>
      <c r="JKR56" s="276" t="s">
        <v>150</v>
      </c>
      <c r="JKS56" s="464"/>
      <c r="JKT56" s="464"/>
      <c r="JKU56" s="467"/>
      <c r="JKV56" s="467"/>
      <c r="JKW56" s="467"/>
      <c r="JKX56" s="467"/>
      <c r="JKY56" s="284">
        <v>15000000</v>
      </c>
      <c r="JKZ56" s="276" t="s">
        <v>150</v>
      </c>
      <c r="JLA56" s="464"/>
      <c r="JLB56" s="464"/>
      <c r="JLC56" s="467"/>
      <c r="JLD56" s="467"/>
      <c r="JLE56" s="467"/>
      <c r="JLF56" s="467"/>
      <c r="JLG56" s="284">
        <v>15000000</v>
      </c>
      <c r="JLH56" s="276" t="s">
        <v>150</v>
      </c>
      <c r="JLI56" s="464"/>
      <c r="JLJ56" s="464"/>
      <c r="JLK56" s="467"/>
      <c r="JLL56" s="467"/>
      <c r="JLM56" s="467"/>
      <c r="JLN56" s="467"/>
      <c r="JLO56" s="284">
        <v>15000000</v>
      </c>
      <c r="JLP56" s="276" t="s">
        <v>150</v>
      </c>
      <c r="JLQ56" s="464"/>
      <c r="JLR56" s="464"/>
      <c r="JLS56" s="467"/>
      <c r="JLT56" s="467"/>
      <c r="JLU56" s="467"/>
      <c r="JLV56" s="467"/>
      <c r="JLW56" s="284">
        <v>15000000</v>
      </c>
      <c r="JLX56" s="276" t="s">
        <v>150</v>
      </c>
      <c r="JLY56" s="464"/>
      <c r="JLZ56" s="464"/>
      <c r="JMA56" s="467"/>
      <c r="JMB56" s="467"/>
      <c r="JMC56" s="467"/>
      <c r="JMD56" s="467"/>
      <c r="JME56" s="284">
        <v>15000000</v>
      </c>
      <c r="JMF56" s="276" t="s">
        <v>150</v>
      </c>
      <c r="JMG56" s="464"/>
      <c r="JMH56" s="464"/>
      <c r="JMI56" s="467"/>
      <c r="JMJ56" s="467"/>
      <c r="JMK56" s="467"/>
      <c r="JML56" s="467"/>
      <c r="JMM56" s="284">
        <v>15000000</v>
      </c>
      <c r="JMN56" s="276" t="s">
        <v>150</v>
      </c>
      <c r="JMO56" s="464"/>
      <c r="JMP56" s="464"/>
      <c r="JMQ56" s="467"/>
      <c r="JMR56" s="467"/>
      <c r="JMS56" s="467"/>
      <c r="JMT56" s="467"/>
      <c r="JMU56" s="284">
        <v>15000000</v>
      </c>
      <c r="JMV56" s="276" t="s">
        <v>150</v>
      </c>
      <c r="JMW56" s="464"/>
      <c r="JMX56" s="464"/>
      <c r="JMY56" s="467"/>
      <c r="JMZ56" s="467"/>
      <c r="JNA56" s="467"/>
      <c r="JNB56" s="467"/>
      <c r="JNC56" s="284">
        <v>15000000</v>
      </c>
      <c r="JND56" s="276" t="s">
        <v>150</v>
      </c>
      <c r="JNE56" s="464"/>
      <c r="JNF56" s="464"/>
      <c r="JNG56" s="467"/>
      <c r="JNH56" s="467"/>
      <c r="JNI56" s="467"/>
      <c r="JNJ56" s="467"/>
      <c r="JNK56" s="284">
        <v>15000000</v>
      </c>
      <c r="JNL56" s="276" t="s">
        <v>150</v>
      </c>
      <c r="JNM56" s="464"/>
      <c r="JNN56" s="464"/>
      <c r="JNO56" s="467"/>
      <c r="JNP56" s="467"/>
      <c r="JNQ56" s="467"/>
      <c r="JNR56" s="467"/>
      <c r="JNS56" s="284">
        <v>15000000</v>
      </c>
      <c r="JNT56" s="276" t="s">
        <v>150</v>
      </c>
      <c r="JNU56" s="464"/>
      <c r="JNV56" s="464"/>
      <c r="JNW56" s="467"/>
      <c r="JNX56" s="467"/>
      <c r="JNY56" s="467"/>
      <c r="JNZ56" s="467"/>
      <c r="JOA56" s="284">
        <v>15000000</v>
      </c>
      <c r="JOB56" s="276" t="s">
        <v>150</v>
      </c>
      <c r="JOC56" s="464"/>
      <c r="JOD56" s="464"/>
      <c r="JOE56" s="467"/>
      <c r="JOF56" s="467"/>
      <c r="JOG56" s="467"/>
      <c r="JOH56" s="467"/>
      <c r="JOI56" s="284">
        <v>15000000</v>
      </c>
      <c r="JOJ56" s="276" t="s">
        <v>150</v>
      </c>
      <c r="JOK56" s="464"/>
      <c r="JOL56" s="464"/>
      <c r="JOM56" s="467"/>
      <c r="JON56" s="467"/>
      <c r="JOO56" s="467"/>
      <c r="JOP56" s="467"/>
      <c r="JOQ56" s="284">
        <v>15000000</v>
      </c>
      <c r="JOR56" s="276" t="s">
        <v>150</v>
      </c>
      <c r="JOS56" s="464"/>
      <c r="JOT56" s="464"/>
      <c r="JOU56" s="467"/>
      <c r="JOV56" s="467"/>
      <c r="JOW56" s="467"/>
      <c r="JOX56" s="467"/>
      <c r="JOY56" s="284">
        <v>15000000</v>
      </c>
      <c r="JOZ56" s="276" t="s">
        <v>150</v>
      </c>
      <c r="JPA56" s="464"/>
      <c r="JPB56" s="464"/>
      <c r="JPC56" s="467"/>
      <c r="JPD56" s="467"/>
      <c r="JPE56" s="467"/>
      <c r="JPF56" s="467"/>
      <c r="JPG56" s="284">
        <v>15000000</v>
      </c>
      <c r="JPH56" s="276" t="s">
        <v>150</v>
      </c>
      <c r="JPI56" s="464"/>
      <c r="JPJ56" s="464"/>
      <c r="JPK56" s="467"/>
      <c r="JPL56" s="467"/>
      <c r="JPM56" s="467"/>
      <c r="JPN56" s="467"/>
      <c r="JPO56" s="284">
        <v>15000000</v>
      </c>
      <c r="JPP56" s="276" t="s">
        <v>150</v>
      </c>
      <c r="JPQ56" s="464"/>
      <c r="JPR56" s="464"/>
      <c r="JPS56" s="467"/>
      <c r="JPT56" s="467"/>
      <c r="JPU56" s="467"/>
      <c r="JPV56" s="467"/>
      <c r="JPW56" s="284">
        <v>15000000</v>
      </c>
      <c r="JPX56" s="276" t="s">
        <v>150</v>
      </c>
      <c r="JPY56" s="464"/>
      <c r="JPZ56" s="464"/>
      <c r="JQA56" s="467"/>
      <c r="JQB56" s="467"/>
      <c r="JQC56" s="467"/>
      <c r="JQD56" s="467"/>
      <c r="JQE56" s="284">
        <v>15000000</v>
      </c>
      <c r="JQF56" s="276" t="s">
        <v>150</v>
      </c>
      <c r="JQG56" s="464"/>
      <c r="JQH56" s="464"/>
      <c r="JQI56" s="467"/>
      <c r="JQJ56" s="467"/>
      <c r="JQK56" s="467"/>
      <c r="JQL56" s="467"/>
      <c r="JQM56" s="284">
        <v>15000000</v>
      </c>
      <c r="JQN56" s="276" t="s">
        <v>150</v>
      </c>
      <c r="JQO56" s="464"/>
      <c r="JQP56" s="464"/>
      <c r="JQQ56" s="467"/>
      <c r="JQR56" s="467"/>
      <c r="JQS56" s="467"/>
      <c r="JQT56" s="467"/>
      <c r="JQU56" s="284">
        <v>15000000</v>
      </c>
      <c r="JQV56" s="276" t="s">
        <v>150</v>
      </c>
      <c r="JQW56" s="464"/>
      <c r="JQX56" s="464"/>
      <c r="JQY56" s="467"/>
      <c r="JQZ56" s="467"/>
      <c r="JRA56" s="467"/>
      <c r="JRB56" s="467"/>
      <c r="JRC56" s="284">
        <v>15000000</v>
      </c>
      <c r="JRD56" s="276" t="s">
        <v>150</v>
      </c>
      <c r="JRE56" s="464"/>
      <c r="JRF56" s="464"/>
      <c r="JRG56" s="467"/>
      <c r="JRH56" s="467"/>
      <c r="JRI56" s="467"/>
      <c r="JRJ56" s="467"/>
      <c r="JRK56" s="284">
        <v>15000000</v>
      </c>
      <c r="JRL56" s="276" t="s">
        <v>150</v>
      </c>
      <c r="JRM56" s="464"/>
      <c r="JRN56" s="464"/>
      <c r="JRO56" s="467"/>
      <c r="JRP56" s="467"/>
      <c r="JRQ56" s="467"/>
      <c r="JRR56" s="467"/>
      <c r="JRS56" s="284">
        <v>15000000</v>
      </c>
      <c r="JRT56" s="276" t="s">
        <v>150</v>
      </c>
      <c r="JRU56" s="464"/>
      <c r="JRV56" s="464"/>
      <c r="JRW56" s="467"/>
      <c r="JRX56" s="467"/>
      <c r="JRY56" s="467"/>
      <c r="JRZ56" s="467"/>
      <c r="JSA56" s="284">
        <v>15000000</v>
      </c>
      <c r="JSB56" s="276" t="s">
        <v>150</v>
      </c>
      <c r="JSC56" s="464"/>
      <c r="JSD56" s="464"/>
      <c r="JSE56" s="467"/>
      <c r="JSF56" s="467"/>
      <c r="JSG56" s="467"/>
      <c r="JSH56" s="467"/>
      <c r="JSI56" s="284">
        <v>15000000</v>
      </c>
      <c r="JSJ56" s="276" t="s">
        <v>150</v>
      </c>
      <c r="JSK56" s="464"/>
      <c r="JSL56" s="464"/>
      <c r="JSM56" s="467"/>
      <c r="JSN56" s="467"/>
      <c r="JSO56" s="467"/>
      <c r="JSP56" s="467"/>
      <c r="JSQ56" s="284">
        <v>15000000</v>
      </c>
      <c r="JSR56" s="276" t="s">
        <v>150</v>
      </c>
      <c r="JSS56" s="464"/>
      <c r="JST56" s="464"/>
      <c r="JSU56" s="467"/>
      <c r="JSV56" s="467"/>
      <c r="JSW56" s="467"/>
      <c r="JSX56" s="467"/>
      <c r="JSY56" s="284">
        <v>15000000</v>
      </c>
      <c r="JSZ56" s="276" t="s">
        <v>150</v>
      </c>
      <c r="JTA56" s="464"/>
      <c r="JTB56" s="464"/>
      <c r="JTC56" s="467"/>
      <c r="JTD56" s="467"/>
      <c r="JTE56" s="467"/>
      <c r="JTF56" s="467"/>
      <c r="JTG56" s="284">
        <v>15000000</v>
      </c>
      <c r="JTH56" s="276" t="s">
        <v>150</v>
      </c>
      <c r="JTI56" s="464"/>
      <c r="JTJ56" s="464"/>
      <c r="JTK56" s="467"/>
      <c r="JTL56" s="467"/>
      <c r="JTM56" s="467"/>
      <c r="JTN56" s="467"/>
      <c r="JTO56" s="284">
        <v>15000000</v>
      </c>
      <c r="JTP56" s="276" t="s">
        <v>150</v>
      </c>
      <c r="JTQ56" s="464"/>
      <c r="JTR56" s="464"/>
      <c r="JTS56" s="467"/>
      <c r="JTT56" s="467"/>
      <c r="JTU56" s="467"/>
      <c r="JTV56" s="467"/>
      <c r="JTW56" s="284">
        <v>15000000</v>
      </c>
      <c r="JTX56" s="276" t="s">
        <v>150</v>
      </c>
      <c r="JTY56" s="464"/>
      <c r="JTZ56" s="464"/>
      <c r="JUA56" s="467"/>
      <c r="JUB56" s="467"/>
      <c r="JUC56" s="467"/>
      <c r="JUD56" s="467"/>
      <c r="JUE56" s="284">
        <v>15000000</v>
      </c>
      <c r="JUF56" s="276" t="s">
        <v>150</v>
      </c>
      <c r="JUG56" s="464"/>
      <c r="JUH56" s="464"/>
      <c r="JUI56" s="467"/>
      <c r="JUJ56" s="467"/>
      <c r="JUK56" s="467"/>
      <c r="JUL56" s="467"/>
      <c r="JUM56" s="284">
        <v>15000000</v>
      </c>
      <c r="JUN56" s="276" t="s">
        <v>150</v>
      </c>
      <c r="JUO56" s="464"/>
      <c r="JUP56" s="464"/>
      <c r="JUQ56" s="467"/>
      <c r="JUR56" s="467"/>
      <c r="JUS56" s="467"/>
      <c r="JUT56" s="467"/>
      <c r="JUU56" s="284">
        <v>15000000</v>
      </c>
      <c r="JUV56" s="276" t="s">
        <v>150</v>
      </c>
      <c r="JUW56" s="464"/>
      <c r="JUX56" s="464"/>
      <c r="JUY56" s="467"/>
      <c r="JUZ56" s="467"/>
      <c r="JVA56" s="467"/>
      <c r="JVB56" s="467"/>
      <c r="JVC56" s="284">
        <v>15000000</v>
      </c>
      <c r="JVD56" s="276" t="s">
        <v>150</v>
      </c>
      <c r="JVE56" s="464"/>
      <c r="JVF56" s="464"/>
      <c r="JVG56" s="467"/>
      <c r="JVH56" s="467"/>
      <c r="JVI56" s="467"/>
      <c r="JVJ56" s="467"/>
      <c r="JVK56" s="284">
        <v>15000000</v>
      </c>
      <c r="JVL56" s="276" t="s">
        <v>150</v>
      </c>
      <c r="JVM56" s="464"/>
      <c r="JVN56" s="464"/>
      <c r="JVO56" s="467"/>
      <c r="JVP56" s="467"/>
      <c r="JVQ56" s="467"/>
      <c r="JVR56" s="467"/>
      <c r="JVS56" s="284">
        <v>15000000</v>
      </c>
      <c r="JVT56" s="276" t="s">
        <v>150</v>
      </c>
      <c r="JVU56" s="464"/>
      <c r="JVV56" s="464"/>
      <c r="JVW56" s="467"/>
      <c r="JVX56" s="467"/>
      <c r="JVY56" s="467"/>
      <c r="JVZ56" s="467"/>
      <c r="JWA56" s="284">
        <v>15000000</v>
      </c>
      <c r="JWB56" s="276" t="s">
        <v>150</v>
      </c>
      <c r="JWC56" s="464"/>
      <c r="JWD56" s="464"/>
      <c r="JWE56" s="467"/>
      <c r="JWF56" s="467"/>
      <c r="JWG56" s="467"/>
      <c r="JWH56" s="467"/>
      <c r="JWI56" s="284">
        <v>15000000</v>
      </c>
      <c r="JWJ56" s="276" t="s">
        <v>150</v>
      </c>
      <c r="JWK56" s="464"/>
      <c r="JWL56" s="464"/>
      <c r="JWM56" s="467"/>
      <c r="JWN56" s="467"/>
      <c r="JWO56" s="467"/>
      <c r="JWP56" s="467"/>
      <c r="JWQ56" s="284">
        <v>15000000</v>
      </c>
      <c r="JWR56" s="276" t="s">
        <v>150</v>
      </c>
      <c r="JWS56" s="464"/>
      <c r="JWT56" s="464"/>
      <c r="JWU56" s="467"/>
      <c r="JWV56" s="467"/>
      <c r="JWW56" s="467"/>
      <c r="JWX56" s="467"/>
      <c r="JWY56" s="284">
        <v>15000000</v>
      </c>
      <c r="JWZ56" s="276" t="s">
        <v>150</v>
      </c>
      <c r="JXA56" s="464"/>
      <c r="JXB56" s="464"/>
      <c r="JXC56" s="467"/>
      <c r="JXD56" s="467"/>
      <c r="JXE56" s="467"/>
      <c r="JXF56" s="467"/>
      <c r="JXG56" s="284">
        <v>15000000</v>
      </c>
      <c r="JXH56" s="276" t="s">
        <v>150</v>
      </c>
      <c r="JXI56" s="464"/>
      <c r="JXJ56" s="464"/>
      <c r="JXK56" s="467"/>
      <c r="JXL56" s="467"/>
      <c r="JXM56" s="467"/>
      <c r="JXN56" s="467"/>
      <c r="JXO56" s="284">
        <v>15000000</v>
      </c>
      <c r="JXP56" s="276" t="s">
        <v>150</v>
      </c>
      <c r="JXQ56" s="464"/>
      <c r="JXR56" s="464"/>
      <c r="JXS56" s="467"/>
      <c r="JXT56" s="467"/>
      <c r="JXU56" s="467"/>
      <c r="JXV56" s="467"/>
      <c r="JXW56" s="284">
        <v>15000000</v>
      </c>
      <c r="JXX56" s="276" t="s">
        <v>150</v>
      </c>
      <c r="JXY56" s="464"/>
      <c r="JXZ56" s="464"/>
      <c r="JYA56" s="467"/>
      <c r="JYB56" s="467"/>
      <c r="JYC56" s="467"/>
      <c r="JYD56" s="467"/>
      <c r="JYE56" s="284">
        <v>15000000</v>
      </c>
      <c r="JYF56" s="276" t="s">
        <v>150</v>
      </c>
      <c r="JYG56" s="464"/>
      <c r="JYH56" s="464"/>
      <c r="JYI56" s="467"/>
      <c r="JYJ56" s="467"/>
      <c r="JYK56" s="467"/>
      <c r="JYL56" s="467"/>
      <c r="JYM56" s="284">
        <v>15000000</v>
      </c>
      <c r="JYN56" s="276" t="s">
        <v>150</v>
      </c>
      <c r="JYO56" s="464"/>
      <c r="JYP56" s="464"/>
      <c r="JYQ56" s="467"/>
      <c r="JYR56" s="467"/>
      <c r="JYS56" s="467"/>
      <c r="JYT56" s="467"/>
      <c r="JYU56" s="284">
        <v>15000000</v>
      </c>
      <c r="JYV56" s="276" t="s">
        <v>150</v>
      </c>
      <c r="JYW56" s="464"/>
      <c r="JYX56" s="464"/>
      <c r="JYY56" s="467"/>
      <c r="JYZ56" s="467"/>
      <c r="JZA56" s="467"/>
      <c r="JZB56" s="467"/>
      <c r="JZC56" s="284">
        <v>15000000</v>
      </c>
      <c r="JZD56" s="276" t="s">
        <v>150</v>
      </c>
      <c r="JZE56" s="464"/>
      <c r="JZF56" s="464"/>
      <c r="JZG56" s="467"/>
      <c r="JZH56" s="467"/>
      <c r="JZI56" s="467"/>
      <c r="JZJ56" s="467"/>
      <c r="JZK56" s="284">
        <v>15000000</v>
      </c>
      <c r="JZL56" s="276" t="s">
        <v>150</v>
      </c>
      <c r="JZM56" s="464"/>
      <c r="JZN56" s="464"/>
      <c r="JZO56" s="467"/>
      <c r="JZP56" s="467"/>
      <c r="JZQ56" s="467"/>
      <c r="JZR56" s="467"/>
      <c r="JZS56" s="284">
        <v>15000000</v>
      </c>
      <c r="JZT56" s="276" t="s">
        <v>150</v>
      </c>
      <c r="JZU56" s="464"/>
      <c r="JZV56" s="464"/>
      <c r="JZW56" s="467"/>
      <c r="JZX56" s="467"/>
      <c r="JZY56" s="467"/>
      <c r="JZZ56" s="467"/>
      <c r="KAA56" s="284">
        <v>15000000</v>
      </c>
      <c r="KAB56" s="276" t="s">
        <v>150</v>
      </c>
      <c r="KAC56" s="464"/>
      <c r="KAD56" s="464"/>
      <c r="KAE56" s="467"/>
      <c r="KAF56" s="467"/>
      <c r="KAG56" s="467"/>
      <c r="KAH56" s="467"/>
      <c r="KAI56" s="284">
        <v>15000000</v>
      </c>
      <c r="KAJ56" s="276" t="s">
        <v>150</v>
      </c>
      <c r="KAK56" s="464"/>
      <c r="KAL56" s="464"/>
      <c r="KAM56" s="467"/>
      <c r="KAN56" s="467"/>
      <c r="KAO56" s="467"/>
      <c r="KAP56" s="467"/>
      <c r="KAQ56" s="284">
        <v>15000000</v>
      </c>
      <c r="KAR56" s="276" t="s">
        <v>150</v>
      </c>
      <c r="KAS56" s="464"/>
      <c r="KAT56" s="464"/>
      <c r="KAU56" s="467"/>
      <c r="KAV56" s="467"/>
      <c r="KAW56" s="467"/>
      <c r="KAX56" s="467"/>
      <c r="KAY56" s="284">
        <v>15000000</v>
      </c>
      <c r="KAZ56" s="276" t="s">
        <v>150</v>
      </c>
      <c r="KBA56" s="464"/>
      <c r="KBB56" s="464"/>
      <c r="KBC56" s="467"/>
      <c r="KBD56" s="467"/>
      <c r="KBE56" s="467"/>
      <c r="KBF56" s="467"/>
      <c r="KBG56" s="284">
        <v>15000000</v>
      </c>
      <c r="KBH56" s="276" t="s">
        <v>150</v>
      </c>
      <c r="KBI56" s="464"/>
      <c r="KBJ56" s="464"/>
      <c r="KBK56" s="467"/>
      <c r="KBL56" s="467"/>
      <c r="KBM56" s="467"/>
      <c r="KBN56" s="467"/>
      <c r="KBO56" s="284">
        <v>15000000</v>
      </c>
      <c r="KBP56" s="276" t="s">
        <v>150</v>
      </c>
      <c r="KBQ56" s="464"/>
      <c r="KBR56" s="464"/>
      <c r="KBS56" s="467"/>
      <c r="KBT56" s="467"/>
      <c r="KBU56" s="467"/>
      <c r="KBV56" s="467"/>
      <c r="KBW56" s="284">
        <v>15000000</v>
      </c>
      <c r="KBX56" s="276" t="s">
        <v>150</v>
      </c>
      <c r="KBY56" s="464"/>
      <c r="KBZ56" s="464"/>
      <c r="KCA56" s="467"/>
      <c r="KCB56" s="467"/>
      <c r="KCC56" s="467"/>
      <c r="KCD56" s="467"/>
      <c r="KCE56" s="284">
        <v>15000000</v>
      </c>
      <c r="KCF56" s="276" t="s">
        <v>150</v>
      </c>
      <c r="KCG56" s="464"/>
      <c r="KCH56" s="464"/>
      <c r="KCI56" s="467"/>
      <c r="KCJ56" s="467"/>
      <c r="KCK56" s="467"/>
      <c r="KCL56" s="467"/>
      <c r="KCM56" s="284">
        <v>15000000</v>
      </c>
      <c r="KCN56" s="276" t="s">
        <v>150</v>
      </c>
      <c r="KCO56" s="464"/>
      <c r="KCP56" s="464"/>
      <c r="KCQ56" s="467"/>
      <c r="KCR56" s="467"/>
      <c r="KCS56" s="467"/>
      <c r="KCT56" s="467"/>
      <c r="KCU56" s="284">
        <v>15000000</v>
      </c>
      <c r="KCV56" s="276" t="s">
        <v>150</v>
      </c>
      <c r="KCW56" s="464"/>
      <c r="KCX56" s="464"/>
      <c r="KCY56" s="467"/>
      <c r="KCZ56" s="467"/>
      <c r="KDA56" s="467"/>
      <c r="KDB56" s="467"/>
      <c r="KDC56" s="284">
        <v>15000000</v>
      </c>
      <c r="KDD56" s="276" t="s">
        <v>150</v>
      </c>
      <c r="KDE56" s="464"/>
      <c r="KDF56" s="464"/>
      <c r="KDG56" s="467"/>
      <c r="KDH56" s="467"/>
      <c r="KDI56" s="467"/>
      <c r="KDJ56" s="467"/>
      <c r="KDK56" s="284">
        <v>15000000</v>
      </c>
      <c r="KDL56" s="276" t="s">
        <v>150</v>
      </c>
      <c r="KDM56" s="464"/>
      <c r="KDN56" s="464"/>
      <c r="KDO56" s="467"/>
      <c r="KDP56" s="467"/>
      <c r="KDQ56" s="467"/>
      <c r="KDR56" s="467"/>
      <c r="KDS56" s="284">
        <v>15000000</v>
      </c>
      <c r="KDT56" s="276" t="s">
        <v>150</v>
      </c>
      <c r="KDU56" s="464"/>
      <c r="KDV56" s="464"/>
      <c r="KDW56" s="467"/>
      <c r="KDX56" s="467"/>
      <c r="KDY56" s="467"/>
      <c r="KDZ56" s="467"/>
      <c r="KEA56" s="284">
        <v>15000000</v>
      </c>
      <c r="KEB56" s="276" t="s">
        <v>150</v>
      </c>
      <c r="KEC56" s="464"/>
      <c r="KED56" s="464"/>
      <c r="KEE56" s="467"/>
      <c r="KEF56" s="467"/>
      <c r="KEG56" s="467"/>
      <c r="KEH56" s="467"/>
      <c r="KEI56" s="284">
        <v>15000000</v>
      </c>
      <c r="KEJ56" s="276" t="s">
        <v>150</v>
      </c>
      <c r="KEK56" s="464"/>
      <c r="KEL56" s="464"/>
      <c r="KEM56" s="467"/>
      <c r="KEN56" s="467"/>
      <c r="KEO56" s="467"/>
      <c r="KEP56" s="467"/>
      <c r="KEQ56" s="284">
        <v>15000000</v>
      </c>
      <c r="KER56" s="276" t="s">
        <v>150</v>
      </c>
      <c r="KES56" s="464"/>
      <c r="KET56" s="464"/>
      <c r="KEU56" s="467"/>
      <c r="KEV56" s="467"/>
      <c r="KEW56" s="467"/>
      <c r="KEX56" s="467"/>
      <c r="KEY56" s="284">
        <v>15000000</v>
      </c>
      <c r="KEZ56" s="276" t="s">
        <v>150</v>
      </c>
      <c r="KFA56" s="464"/>
      <c r="KFB56" s="464"/>
      <c r="KFC56" s="467"/>
      <c r="KFD56" s="467"/>
      <c r="KFE56" s="467"/>
      <c r="KFF56" s="467"/>
      <c r="KFG56" s="284">
        <v>15000000</v>
      </c>
      <c r="KFH56" s="276" t="s">
        <v>150</v>
      </c>
      <c r="KFI56" s="464"/>
      <c r="KFJ56" s="464"/>
      <c r="KFK56" s="467"/>
      <c r="KFL56" s="467"/>
      <c r="KFM56" s="467"/>
      <c r="KFN56" s="467"/>
      <c r="KFO56" s="284">
        <v>15000000</v>
      </c>
      <c r="KFP56" s="276" t="s">
        <v>150</v>
      </c>
      <c r="KFQ56" s="464"/>
      <c r="KFR56" s="464"/>
      <c r="KFS56" s="467"/>
      <c r="KFT56" s="467"/>
      <c r="KFU56" s="467"/>
      <c r="KFV56" s="467"/>
      <c r="KFW56" s="284">
        <v>15000000</v>
      </c>
      <c r="KFX56" s="276" t="s">
        <v>150</v>
      </c>
      <c r="KFY56" s="464"/>
      <c r="KFZ56" s="464"/>
      <c r="KGA56" s="467"/>
      <c r="KGB56" s="467"/>
      <c r="KGC56" s="467"/>
      <c r="KGD56" s="467"/>
      <c r="KGE56" s="284">
        <v>15000000</v>
      </c>
      <c r="KGF56" s="276" t="s">
        <v>150</v>
      </c>
      <c r="KGG56" s="464"/>
      <c r="KGH56" s="464"/>
      <c r="KGI56" s="467"/>
      <c r="KGJ56" s="467"/>
      <c r="KGK56" s="467"/>
      <c r="KGL56" s="467"/>
      <c r="KGM56" s="284">
        <v>15000000</v>
      </c>
      <c r="KGN56" s="276" t="s">
        <v>150</v>
      </c>
      <c r="KGO56" s="464"/>
      <c r="KGP56" s="464"/>
      <c r="KGQ56" s="467"/>
      <c r="KGR56" s="467"/>
      <c r="KGS56" s="467"/>
      <c r="KGT56" s="467"/>
      <c r="KGU56" s="284">
        <v>15000000</v>
      </c>
      <c r="KGV56" s="276" t="s">
        <v>150</v>
      </c>
      <c r="KGW56" s="464"/>
      <c r="KGX56" s="464"/>
      <c r="KGY56" s="467"/>
      <c r="KGZ56" s="467"/>
      <c r="KHA56" s="467"/>
      <c r="KHB56" s="467"/>
      <c r="KHC56" s="284">
        <v>15000000</v>
      </c>
      <c r="KHD56" s="276" t="s">
        <v>150</v>
      </c>
      <c r="KHE56" s="464"/>
      <c r="KHF56" s="464"/>
      <c r="KHG56" s="467"/>
      <c r="KHH56" s="467"/>
      <c r="KHI56" s="467"/>
      <c r="KHJ56" s="467"/>
      <c r="KHK56" s="284">
        <v>15000000</v>
      </c>
      <c r="KHL56" s="276" t="s">
        <v>150</v>
      </c>
      <c r="KHM56" s="464"/>
      <c r="KHN56" s="464"/>
      <c r="KHO56" s="467"/>
      <c r="KHP56" s="467"/>
      <c r="KHQ56" s="467"/>
      <c r="KHR56" s="467"/>
      <c r="KHS56" s="284">
        <v>15000000</v>
      </c>
      <c r="KHT56" s="276" t="s">
        <v>150</v>
      </c>
      <c r="KHU56" s="464"/>
      <c r="KHV56" s="464"/>
      <c r="KHW56" s="467"/>
      <c r="KHX56" s="467"/>
      <c r="KHY56" s="467"/>
      <c r="KHZ56" s="467"/>
      <c r="KIA56" s="284">
        <v>15000000</v>
      </c>
      <c r="KIB56" s="276" t="s">
        <v>150</v>
      </c>
      <c r="KIC56" s="464"/>
      <c r="KID56" s="464"/>
      <c r="KIE56" s="467"/>
      <c r="KIF56" s="467"/>
      <c r="KIG56" s="467"/>
      <c r="KIH56" s="467"/>
      <c r="KII56" s="284">
        <v>15000000</v>
      </c>
      <c r="KIJ56" s="276" t="s">
        <v>150</v>
      </c>
      <c r="KIK56" s="464"/>
      <c r="KIL56" s="464"/>
      <c r="KIM56" s="467"/>
      <c r="KIN56" s="467"/>
      <c r="KIO56" s="467"/>
      <c r="KIP56" s="467"/>
      <c r="KIQ56" s="284">
        <v>15000000</v>
      </c>
      <c r="KIR56" s="276" t="s">
        <v>150</v>
      </c>
      <c r="KIS56" s="464"/>
      <c r="KIT56" s="464"/>
      <c r="KIU56" s="467"/>
      <c r="KIV56" s="467"/>
      <c r="KIW56" s="467"/>
      <c r="KIX56" s="467"/>
      <c r="KIY56" s="284">
        <v>15000000</v>
      </c>
      <c r="KIZ56" s="276" t="s">
        <v>150</v>
      </c>
      <c r="KJA56" s="464"/>
      <c r="KJB56" s="464"/>
      <c r="KJC56" s="467"/>
      <c r="KJD56" s="467"/>
      <c r="KJE56" s="467"/>
      <c r="KJF56" s="467"/>
      <c r="KJG56" s="284">
        <v>15000000</v>
      </c>
      <c r="KJH56" s="276" t="s">
        <v>150</v>
      </c>
      <c r="KJI56" s="464"/>
      <c r="KJJ56" s="464"/>
      <c r="KJK56" s="467"/>
      <c r="KJL56" s="467"/>
      <c r="KJM56" s="467"/>
      <c r="KJN56" s="467"/>
      <c r="KJO56" s="284">
        <v>15000000</v>
      </c>
      <c r="KJP56" s="276" t="s">
        <v>150</v>
      </c>
      <c r="KJQ56" s="464"/>
      <c r="KJR56" s="464"/>
      <c r="KJS56" s="467"/>
      <c r="KJT56" s="467"/>
      <c r="KJU56" s="467"/>
      <c r="KJV56" s="467"/>
      <c r="KJW56" s="284">
        <v>15000000</v>
      </c>
      <c r="KJX56" s="276" t="s">
        <v>150</v>
      </c>
      <c r="KJY56" s="464"/>
      <c r="KJZ56" s="464"/>
      <c r="KKA56" s="467"/>
      <c r="KKB56" s="467"/>
      <c r="KKC56" s="467"/>
      <c r="KKD56" s="467"/>
      <c r="KKE56" s="284">
        <v>15000000</v>
      </c>
      <c r="KKF56" s="276" t="s">
        <v>150</v>
      </c>
      <c r="KKG56" s="464"/>
      <c r="KKH56" s="464"/>
      <c r="KKI56" s="467"/>
      <c r="KKJ56" s="467"/>
      <c r="KKK56" s="467"/>
      <c r="KKL56" s="467"/>
      <c r="KKM56" s="284">
        <v>15000000</v>
      </c>
      <c r="KKN56" s="276" t="s">
        <v>150</v>
      </c>
      <c r="KKO56" s="464"/>
      <c r="KKP56" s="464"/>
      <c r="KKQ56" s="467"/>
      <c r="KKR56" s="467"/>
      <c r="KKS56" s="467"/>
      <c r="KKT56" s="467"/>
      <c r="KKU56" s="284">
        <v>15000000</v>
      </c>
      <c r="KKV56" s="276" t="s">
        <v>150</v>
      </c>
      <c r="KKW56" s="464"/>
      <c r="KKX56" s="464"/>
      <c r="KKY56" s="467"/>
      <c r="KKZ56" s="467"/>
      <c r="KLA56" s="467"/>
      <c r="KLB56" s="467"/>
      <c r="KLC56" s="284">
        <v>15000000</v>
      </c>
      <c r="KLD56" s="276" t="s">
        <v>150</v>
      </c>
      <c r="KLE56" s="464"/>
      <c r="KLF56" s="464"/>
      <c r="KLG56" s="467"/>
      <c r="KLH56" s="467"/>
      <c r="KLI56" s="467"/>
      <c r="KLJ56" s="467"/>
      <c r="KLK56" s="284">
        <v>15000000</v>
      </c>
      <c r="KLL56" s="276" t="s">
        <v>150</v>
      </c>
      <c r="KLM56" s="464"/>
      <c r="KLN56" s="464"/>
      <c r="KLO56" s="467"/>
      <c r="KLP56" s="467"/>
      <c r="KLQ56" s="467"/>
      <c r="KLR56" s="467"/>
      <c r="KLS56" s="284">
        <v>15000000</v>
      </c>
      <c r="KLT56" s="276" t="s">
        <v>150</v>
      </c>
      <c r="KLU56" s="464"/>
      <c r="KLV56" s="464"/>
      <c r="KLW56" s="467"/>
      <c r="KLX56" s="467"/>
      <c r="KLY56" s="467"/>
      <c r="KLZ56" s="467"/>
      <c r="KMA56" s="284">
        <v>15000000</v>
      </c>
      <c r="KMB56" s="276" t="s">
        <v>150</v>
      </c>
      <c r="KMC56" s="464"/>
      <c r="KMD56" s="464"/>
      <c r="KME56" s="467"/>
      <c r="KMF56" s="467"/>
      <c r="KMG56" s="467"/>
      <c r="KMH56" s="467"/>
      <c r="KMI56" s="284">
        <v>15000000</v>
      </c>
      <c r="KMJ56" s="276" t="s">
        <v>150</v>
      </c>
      <c r="KMK56" s="464"/>
      <c r="KML56" s="464"/>
      <c r="KMM56" s="467"/>
      <c r="KMN56" s="467"/>
      <c r="KMO56" s="467"/>
      <c r="KMP56" s="467"/>
      <c r="KMQ56" s="284">
        <v>15000000</v>
      </c>
      <c r="KMR56" s="276" t="s">
        <v>150</v>
      </c>
      <c r="KMS56" s="464"/>
      <c r="KMT56" s="464"/>
      <c r="KMU56" s="467"/>
      <c r="KMV56" s="467"/>
      <c r="KMW56" s="467"/>
      <c r="KMX56" s="467"/>
      <c r="KMY56" s="284">
        <v>15000000</v>
      </c>
      <c r="KMZ56" s="276" t="s">
        <v>150</v>
      </c>
      <c r="KNA56" s="464"/>
      <c r="KNB56" s="464"/>
      <c r="KNC56" s="467"/>
      <c r="KND56" s="467"/>
      <c r="KNE56" s="467"/>
      <c r="KNF56" s="467"/>
      <c r="KNG56" s="284">
        <v>15000000</v>
      </c>
      <c r="KNH56" s="276" t="s">
        <v>150</v>
      </c>
      <c r="KNI56" s="464"/>
      <c r="KNJ56" s="464"/>
      <c r="KNK56" s="467"/>
      <c r="KNL56" s="467"/>
      <c r="KNM56" s="467"/>
      <c r="KNN56" s="467"/>
      <c r="KNO56" s="284">
        <v>15000000</v>
      </c>
      <c r="KNP56" s="276" t="s">
        <v>150</v>
      </c>
      <c r="KNQ56" s="464"/>
      <c r="KNR56" s="464"/>
      <c r="KNS56" s="467"/>
      <c r="KNT56" s="467"/>
      <c r="KNU56" s="467"/>
      <c r="KNV56" s="467"/>
      <c r="KNW56" s="284">
        <v>15000000</v>
      </c>
      <c r="KNX56" s="276" t="s">
        <v>150</v>
      </c>
      <c r="KNY56" s="464"/>
      <c r="KNZ56" s="464"/>
      <c r="KOA56" s="467"/>
      <c r="KOB56" s="467"/>
      <c r="KOC56" s="467"/>
      <c r="KOD56" s="467"/>
      <c r="KOE56" s="284">
        <v>15000000</v>
      </c>
      <c r="KOF56" s="276" t="s">
        <v>150</v>
      </c>
      <c r="KOG56" s="464"/>
      <c r="KOH56" s="464"/>
      <c r="KOI56" s="467"/>
      <c r="KOJ56" s="467"/>
      <c r="KOK56" s="467"/>
      <c r="KOL56" s="467"/>
      <c r="KOM56" s="284">
        <v>15000000</v>
      </c>
      <c r="KON56" s="276" t="s">
        <v>150</v>
      </c>
      <c r="KOO56" s="464"/>
      <c r="KOP56" s="464"/>
      <c r="KOQ56" s="467"/>
      <c r="KOR56" s="467"/>
      <c r="KOS56" s="467"/>
      <c r="KOT56" s="467"/>
      <c r="KOU56" s="284">
        <v>15000000</v>
      </c>
      <c r="KOV56" s="276" t="s">
        <v>150</v>
      </c>
      <c r="KOW56" s="464"/>
      <c r="KOX56" s="464"/>
      <c r="KOY56" s="467"/>
      <c r="KOZ56" s="467"/>
      <c r="KPA56" s="467"/>
      <c r="KPB56" s="467"/>
      <c r="KPC56" s="284">
        <v>15000000</v>
      </c>
      <c r="KPD56" s="276" t="s">
        <v>150</v>
      </c>
      <c r="KPE56" s="464"/>
      <c r="KPF56" s="464"/>
      <c r="KPG56" s="467"/>
      <c r="KPH56" s="467"/>
      <c r="KPI56" s="467"/>
      <c r="KPJ56" s="467"/>
      <c r="KPK56" s="284">
        <v>15000000</v>
      </c>
      <c r="KPL56" s="276" t="s">
        <v>150</v>
      </c>
      <c r="KPM56" s="464"/>
      <c r="KPN56" s="464"/>
      <c r="KPO56" s="467"/>
      <c r="KPP56" s="467"/>
      <c r="KPQ56" s="467"/>
      <c r="KPR56" s="467"/>
      <c r="KPS56" s="284">
        <v>15000000</v>
      </c>
      <c r="KPT56" s="276" t="s">
        <v>150</v>
      </c>
      <c r="KPU56" s="464"/>
      <c r="KPV56" s="464"/>
      <c r="KPW56" s="467"/>
      <c r="KPX56" s="467"/>
      <c r="KPY56" s="467"/>
      <c r="KPZ56" s="467"/>
      <c r="KQA56" s="284">
        <v>15000000</v>
      </c>
      <c r="KQB56" s="276" t="s">
        <v>150</v>
      </c>
      <c r="KQC56" s="464"/>
      <c r="KQD56" s="464"/>
      <c r="KQE56" s="467"/>
      <c r="KQF56" s="467"/>
      <c r="KQG56" s="467"/>
      <c r="KQH56" s="467"/>
      <c r="KQI56" s="284">
        <v>15000000</v>
      </c>
      <c r="KQJ56" s="276" t="s">
        <v>150</v>
      </c>
      <c r="KQK56" s="464"/>
      <c r="KQL56" s="464"/>
      <c r="KQM56" s="467"/>
      <c r="KQN56" s="467"/>
      <c r="KQO56" s="467"/>
      <c r="KQP56" s="467"/>
      <c r="KQQ56" s="284">
        <v>15000000</v>
      </c>
      <c r="KQR56" s="276" t="s">
        <v>150</v>
      </c>
      <c r="KQS56" s="464"/>
      <c r="KQT56" s="464"/>
      <c r="KQU56" s="467"/>
      <c r="KQV56" s="467"/>
      <c r="KQW56" s="467"/>
      <c r="KQX56" s="467"/>
      <c r="KQY56" s="284">
        <v>15000000</v>
      </c>
      <c r="KQZ56" s="276" t="s">
        <v>150</v>
      </c>
      <c r="KRA56" s="464"/>
      <c r="KRB56" s="464"/>
      <c r="KRC56" s="467"/>
      <c r="KRD56" s="467"/>
      <c r="KRE56" s="467"/>
      <c r="KRF56" s="467"/>
      <c r="KRG56" s="284">
        <v>15000000</v>
      </c>
      <c r="KRH56" s="276" t="s">
        <v>150</v>
      </c>
      <c r="KRI56" s="464"/>
      <c r="KRJ56" s="464"/>
      <c r="KRK56" s="467"/>
      <c r="KRL56" s="467"/>
      <c r="KRM56" s="467"/>
      <c r="KRN56" s="467"/>
      <c r="KRO56" s="284">
        <v>15000000</v>
      </c>
      <c r="KRP56" s="276" t="s">
        <v>150</v>
      </c>
      <c r="KRQ56" s="464"/>
      <c r="KRR56" s="464"/>
      <c r="KRS56" s="467"/>
      <c r="KRT56" s="467"/>
      <c r="KRU56" s="467"/>
      <c r="KRV56" s="467"/>
      <c r="KRW56" s="284">
        <v>15000000</v>
      </c>
      <c r="KRX56" s="276" t="s">
        <v>150</v>
      </c>
      <c r="KRY56" s="464"/>
      <c r="KRZ56" s="464"/>
      <c r="KSA56" s="467"/>
      <c r="KSB56" s="467"/>
      <c r="KSC56" s="467"/>
      <c r="KSD56" s="467"/>
      <c r="KSE56" s="284">
        <v>15000000</v>
      </c>
      <c r="KSF56" s="276" t="s">
        <v>150</v>
      </c>
      <c r="KSG56" s="464"/>
      <c r="KSH56" s="464"/>
      <c r="KSI56" s="467"/>
      <c r="KSJ56" s="467"/>
      <c r="KSK56" s="467"/>
      <c r="KSL56" s="467"/>
      <c r="KSM56" s="284">
        <v>15000000</v>
      </c>
      <c r="KSN56" s="276" t="s">
        <v>150</v>
      </c>
      <c r="KSO56" s="464"/>
      <c r="KSP56" s="464"/>
      <c r="KSQ56" s="467"/>
      <c r="KSR56" s="467"/>
      <c r="KSS56" s="467"/>
      <c r="KST56" s="467"/>
      <c r="KSU56" s="284">
        <v>15000000</v>
      </c>
      <c r="KSV56" s="276" t="s">
        <v>150</v>
      </c>
      <c r="KSW56" s="464"/>
      <c r="KSX56" s="464"/>
      <c r="KSY56" s="467"/>
      <c r="KSZ56" s="467"/>
      <c r="KTA56" s="467"/>
      <c r="KTB56" s="467"/>
      <c r="KTC56" s="284">
        <v>15000000</v>
      </c>
      <c r="KTD56" s="276" t="s">
        <v>150</v>
      </c>
      <c r="KTE56" s="464"/>
      <c r="KTF56" s="464"/>
      <c r="KTG56" s="467"/>
      <c r="KTH56" s="467"/>
      <c r="KTI56" s="467"/>
      <c r="KTJ56" s="467"/>
      <c r="KTK56" s="284">
        <v>15000000</v>
      </c>
      <c r="KTL56" s="276" t="s">
        <v>150</v>
      </c>
      <c r="KTM56" s="464"/>
      <c r="KTN56" s="464"/>
      <c r="KTO56" s="467"/>
      <c r="KTP56" s="467"/>
      <c r="KTQ56" s="467"/>
      <c r="KTR56" s="467"/>
      <c r="KTS56" s="284">
        <v>15000000</v>
      </c>
      <c r="KTT56" s="276" t="s">
        <v>150</v>
      </c>
      <c r="KTU56" s="464"/>
      <c r="KTV56" s="464"/>
      <c r="KTW56" s="467"/>
      <c r="KTX56" s="467"/>
      <c r="KTY56" s="467"/>
      <c r="KTZ56" s="467"/>
      <c r="KUA56" s="284">
        <v>15000000</v>
      </c>
      <c r="KUB56" s="276" t="s">
        <v>150</v>
      </c>
      <c r="KUC56" s="464"/>
      <c r="KUD56" s="464"/>
      <c r="KUE56" s="467"/>
      <c r="KUF56" s="467"/>
      <c r="KUG56" s="467"/>
      <c r="KUH56" s="467"/>
      <c r="KUI56" s="284">
        <v>15000000</v>
      </c>
      <c r="KUJ56" s="276" t="s">
        <v>150</v>
      </c>
      <c r="KUK56" s="464"/>
      <c r="KUL56" s="464"/>
      <c r="KUM56" s="467"/>
      <c r="KUN56" s="467"/>
      <c r="KUO56" s="467"/>
      <c r="KUP56" s="467"/>
      <c r="KUQ56" s="284">
        <v>15000000</v>
      </c>
      <c r="KUR56" s="276" t="s">
        <v>150</v>
      </c>
      <c r="KUS56" s="464"/>
      <c r="KUT56" s="464"/>
      <c r="KUU56" s="467"/>
      <c r="KUV56" s="467"/>
      <c r="KUW56" s="467"/>
      <c r="KUX56" s="467"/>
      <c r="KUY56" s="284">
        <v>15000000</v>
      </c>
      <c r="KUZ56" s="276" t="s">
        <v>150</v>
      </c>
      <c r="KVA56" s="464"/>
      <c r="KVB56" s="464"/>
      <c r="KVC56" s="467"/>
      <c r="KVD56" s="467"/>
      <c r="KVE56" s="467"/>
      <c r="KVF56" s="467"/>
      <c r="KVG56" s="284">
        <v>15000000</v>
      </c>
      <c r="KVH56" s="276" t="s">
        <v>150</v>
      </c>
      <c r="KVI56" s="464"/>
      <c r="KVJ56" s="464"/>
      <c r="KVK56" s="467"/>
      <c r="KVL56" s="467"/>
      <c r="KVM56" s="467"/>
      <c r="KVN56" s="467"/>
      <c r="KVO56" s="284">
        <v>15000000</v>
      </c>
      <c r="KVP56" s="276" t="s">
        <v>150</v>
      </c>
      <c r="KVQ56" s="464"/>
      <c r="KVR56" s="464"/>
      <c r="KVS56" s="467"/>
      <c r="KVT56" s="467"/>
      <c r="KVU56" s="467"/>
      <c r="KVV56" s="467"/>
      <c r="KVW56" s="284">
        <v>15000000</v>
      </c>
      <c r="KVX56" s="276" t="s">
        <v>150</v>
      </c>
      <c r="KVY56" s="464"/>
      <c r="KVZ56" s="464"/>
      <c r="KWA56" s="467"/>
      <c r="KWB56" s="467"/>
      <c r="KWC56" s="467"/>
      <c r="KWD56" s="467"/>
      <c r="KWE56" s="284">
        <v>15000000</v>
      </c>
      <c r="KWF56" s="276" t="s">
        <v>150</v>
      </c>
      <c r="KWG56" s="464"/>
      <c r="KWH56" s="464"/>
      <c r="KWI56" s="467"/>
      <c r="KWJ56" s="467"/>
      <c r="KWK56" s="467"/>
      <c r="KWL56" s="467"/>
      <c r="KWM56" s="284">
        <v>15000000</v>
      </c>
      <c r="KWN56" s="276" t="s">
        <v>150</v>
      </c>
      <c r="KWO56" s="464"/>
      <c r="KWP56" s="464"/>
      <c r="KWQ56" s="467"/>
      <c r="KWR56" s="467"/>
      <c r="KWS56" s="467"/>
      <c r="KWT56" s="467"/>
      <c r="KWU56" s="284">
        <v>15000000</v>
      </c>
      <c r="KWV56" s="276" t="s">
        <v>150</v>
      </c>
      <c r="KWW56" s="464"/>
      <c r="KWX56" s="464"/>
      <c r="KWY56" s="467"/>
      <c r="KWZ56" s="467"/>
      <c r="KXA56" s="467"/>
      <c r="KXB56" s="467"/>
      <c r="KXC56" s="284">
        <v>15000000</v>
      </c>
      <c r="KXD56" s="276" t="s">
        <v>150</v>
      </c>
      <c r="KXE56" s="464"/>
      <c r="KXF56" s="464"/>
      <c r="KXG56" s="467"/>
      <c r="KXH56" s="467"/>
      <c r="KXI56" s="467"/>
      <c r="KXJ56" s="467"/>
      <c r="KXK56" s="284">
        <v>15000000</v>
      </c>
      <c r="KXL56" s="276" t="s">
        <v>150</v>
      </c>
      <c r="KXM56" s="464"/>
      <c r="KXN56" s="464"/>
      <c r="KXO56" s="467"/>
      <c r="KXP56" s="467"/>
      <c r="KXQ56" s="467"/>
      <c r="KXR56" s="467"/>
      <c r="KXS56" s="284">
        <v>15000000</v>
      </c>
      <c r="KXT56" s="276" t="s">
        <v>150</v>
      </c>
      <c r="KXU56" s="464"/>
      <c r="KXV56" s="464"/>
      <c r="KXW56" s="467"/>
      <c r="KXX56" s="467"/>
      <c r="KXY56" s="467"/>
      <c r="KXZ56" s="467"/>
      <c r="KYA56" s="284">
        <v>15000000</v>
      </c>
      <c r="KYB56" s="276" t="s">
        <v>150</v>
      </c>
      <c r="KYC56" s="464"/>
      <c r="KYD56" s="464"/>
      <c r="KYE56" s="467"/>
      <c r="KYF56" s="467"/>
      <c r="KYG56" s="467"/>
      <c r="KYH56" s="467"/>
      <c r="KYI56" s="284">
        <v>15000000</v>
      </c>
      <c r="KYJ56" s="276" t="s">
        <v>150</v>
      </c>
      <c r="KYK56" s="464"/>
      <c r="KYL56" s="464"/>
      <c r="KYM56" s="467"/>
      <c r="KYN56" s="467"/>
      <c r="KYO56" s="467"/>
      <c r="KYP56" s="467"/>
      <c r="KYQ56" s="284">
        <v>15000000</v>
      </c>
      <c r="KYR56" s="276" t="s">
        <v>150</v>
      </c>
      <c r="KYS56" s="464"/>
      <c r="KYT56" s="464"/>
      <c r="KYU56" s="467"/>
      <c r="KYV56" s="467"/>
      <c r="KYW56" s="467"/>
      <c r="KYX56" s="467"/>
      <c r="KYY56" s="284">
        <v>15000000</v>
      </c>
      <c r="KYZ56" s="276" t="s">
        <v>150</v>
      </c>
      <c r="KZA56" s="464"/>
      <c r="KZB56" s="464"/>
      <c r="KZC56" s="467"/>
      <c r="KZD56" s="467"/>
      <c r="KZE56" s="467"/>
      <c r="KZF56" s="467"/>
      <c r="KZG56" s="284">
        <v>15000000</v>
      </c>
      <c r="KZH56" s="276" t="s">
        <v>150</v>
      </c>
      <c r="KZI56" s="464"/>
      <c r="KZJ56" s="464"/>
      <c r="KZK56" s="467"/>
      <c r="KZL56" s="467"/>
      <c r="KZM56" s="467"/>
      <c r="KZN56" s="467"/>
      <c r="KZO56" s="284">
        <v>15000000</v>
      </c>
      <c r="KZP56" s="276" t="s">
        <v>150</v>
      </c>
      <c r="KZQ56" s="464"/>
      <c r="KZR56" s="464"/>
      <c r="KZS56" s="467"/>
      <c r="KZT56" s="467"/>
      <c r="KZU56" s="467"/>
      <c r="KZV56" s="467"/>
      <c r="KZW56" s="284">
        <v>15000000</v>
      </c>
      <c r="KZX56" s="276" t="s">
        <v>150</v>
      </c>
      <c r="KZY56" s="464"/>
      <c r="KZZ56" s="464"/>
      <c r="LAA56" s="467"/>
      <c r="LAB56" s="467"/>
      <c r="LAC56" s="467"/>
      <c r="LAD56" s="467"/>
      <c r="LAE56" s="284">
        <v>15000000</v>
      </c>
      <c r="LAF56" s="276" t="s">
        <v>150</v>
      </c>
      <c r="LAG56" s="464"/>
      <c r="LAH56" s="464"/>
      <c r="LAI56" s="467"/>
      <c r="LAJ56" s="467"/>
      <c r="LAK56" s="467"/>
      <c r="LAL56" s="467"/>
      <c r="LAM56" s="284">
        <v>15000000</v>
      </c>
      <c r="LAN56" s="276" t="s">
        <v>150</v>
      </c>
      <c r="LAO56" s="464"/>
      <c r="LAP56" s="464"/>
      <c r="LAQ56" s="467"/>
      <c r="LAR56" s="467"/>
      <c r="LAS56" s="467"/>
      <c r="LAT56" s="467"/>
      <c r="LAU56" s="284">
        <v>15000000</v>
      </c>
      <c r="LAV56" s="276" t="s">
        <v>150</v>
      </c>
      <c r="LAW56" s="464"/>
      <c r="LAX56" s="464"/>
      <c r="LAY56" s="467"/>
      <c r="LAZ56" s="467"/>
      <c r="LBA56" s="467"/>
      <c r="LBB56" s="467"/>
      <c r="LBC56" s="284">
        <v>15000000</v>
      </c>
      <c r="LBD56" s="276" t="s">
        <v>150</v>
      </c>
      <c r="LBE56" s="464"/>
      <c r="LBF56" s="464"/>
      <c r="LBG56" s="467"/>
      <c r="LBH56" s="467"/>
      <c r="LBI56" s="467"/>
      <c r="LBJ56" s="467"/>
      <c r="LBK56" s="284">
        <v>15000000</v>
      </c>
      <c r="LBL56" s="276" t="s">
        <v>150</v>
      </c>
      <c r="LBM56" s="464"/>
      <c r="LBN56" s="464"/>
      <c r="LBO56" s="467"/>
      <c r="LBP56" s="467"/>
      <c r="LBQ56" s="467"/>
      <c r="LBR56" s="467"/>
      <c r="LBS56" s="284">
        <v>15000000</v>
      </c>
      <c r="LBT56" s="276" t="s">
        <v>150</v>
      </c>
      <c r="LBU56" s="464"/>
      <c r="LBV56" s="464"/>
      <c r="LBW56" s="467"/>
      <c r="LBX56" s="467"/>
      <c r="LBY56" s="467"/>
      <c r="LBZ56" s="467"/>
      <c r="LCA56" s="284">
        <v>15000000</v>
      </c>
      <c r="LCB56" s="276" t="s">
        <v>150</v>
      </c>
      <c r="LCC56" s="464"/>
      <c r="LCD56" s="464"/>
      <c r="LCE56" s="467"/>
      <c r="LCF56" s="467"/>
      <c r="LCG56" s="467"/>
      <c r="LCH56" s="467"/>
      <c r="LCI56" s="284">
        <v>15000000</v>
      </c>
      <c r="LCJ56" s="276" t="s">
        <v>150</v>
      </c>
      <c r="LCK56" s="464"/>
      <c r="LCL56" s="464"/>
      <c r="LCM56" s="467"/>
      <c r="LCN56" s="467"/>
      <c r="LCO56" s="467"/>
      <c r="LCP56" s="467"/>
      <c r="LCQ56" s="284">
        <v>15000000</v>
      </c>
      <c r="LCR56" s="276" t="s">
        <v>150</v>
      </c>
      <c r="LCS56" s="464"/>
      <c r="LCT56" s="464"/>
      <c r="LCU56" s="467"/>
      <c r="LCV56" s="467"/>
      <c r="LCW56" s="467"/>
      <c r="LCX56" s="467"/>
      <c r="LCY56" s="284">
        <v>15000000</v>
      </c>
      <c r="LCZ56" s="276" t="s">
        <v>150</v>
      </c>
      <c r="LDA56" s="464"/>
      <c r="LDB56" s="464"/>
      <c r="LDC56" s="467"/>
      <c r="LDD56" s="467"/>
      <c r="LDE56" s="467"/>
      <c r="LDF56" s="467"/>
      <c r="LDG56" s="284">
        <v>15000000</v>
      </c>
      <c r="LDH56" s="276" t="s">
        <v>150</v>
      </c>
      <c r="LDI56" s="464"/>
      <c r="LDJ56" s="464"/>
      <c r="LDK56" s="467"/>
      <c r="LDL56" s="467"/>
      <c r="LDM56" s="467"/>
      <c r="LDN56" s="467"/>
      <c r="LDO56" s="284">
        <v>15000000</v>
      </c>
      <c r="LDP56" s="276" t="s">
        <v>150</v>
      </c>
      <c r="LDQ56" s="464"/>
      <c r="LDR56" s="464"/>
      <c r="LDS56" s="467"/>
      <c r="LDT56" s="467"/>
      <c r="LDU56" s="467"/>
      <c r="LDV56" s="467"/>
      <c r="LDW56" s="284">
        <v>15000000</v>
      </c>
      <c r="LDX56" s="276" t="s">
        <v>150</v>
      </c>
      <c r="LDY56" s="464"/>
      <c r="LDZ56" s="464"/>
      <c r="LEA56" s="467"/>
      <c r="LEB56" s="467"/>
      <c r="LEC56" s="467"/>
      <c r="LED56" s="467"/>
      <c r="LEE56" s="284">
        <v>15000000</v>
      </c>
      <c r="LEF56" s="276" t="s">
        <v>150</v>
      </c>
      <c r="LEG56" s="464"/>
      <c r="LEH56" s="464"/>
      <c r="LEI56" s="467"/>
      <c r="LEJ56" s="467"/>
      <c r="LEK56" s="467"/>
      <c r="LEL56" s="467"/>
      <c r="LEM56" s="284">
        <v>15000000</v>
      </c>
      <c r="LEN56" s="276" t="s">
        <v>150</v>
      </c>
      <c r="LEO56" s="464"/>
      <c r="LEP56" s="464"/>
      <c r="LEQ56" s="467"/>
      <c r="LER56" s="467"/>
      <c r="LES56" s="467"/>
      <c r="LET56" s="467"/>
      <c r="LEU56" s="284">
        <v>15000000</v>
      </c>
      <c r="LEV56" s="276" t="s">
        <v>150</v>
      </c>
      <c r="LEW56" s="464"/>
      <c r="LEX56" s="464"/>
      <c r="LEY56" s="467"/>
      <c r="LEZ56" s="467"/>
      <c r="LFA56" s="467"/>
      <c r="LFB56" s="467"/>
      <c r="LFC56" s="284">
        <v>15000000</v>
      </c>
      <c r="LFD56" s="276" t="s">
        <v>150</v>
      </c>
      <c r="LFE56" s="464"/>
      <c r="LFF56" s="464"/>
      <c r="LFG56" s="467"/>
      <c r="LFH56" s="467"/>
      <c r="LFI56" s="467"/>
      <c r="LFJ56" s="467"/>
      <c r="LFK56" s="284">
        <v>15000000</v>
      </c>
      <c r="LFL56" s="276" t="s">
        <v>150</v>
      </c>
      <c r="LFM56" s="464"/>
      <c r="LFN56" s="464"/>
      <c r="LFO56" s="467"/>
      <c r="LFP56" s="467"/>
      <c r="LFQ56" s="467"/>
      <c r="LFR56" s="467"/>
      <c r="LFS56" s="284">
        <v>15000000</v>
      </c>
      <c r="LFT56" s="276" t="s">
        <v>150</v>
      </c>
      <c r="LFU56" s="464"/>
      <c r="LFV56" s="464"/>
      <c r="LFW56" s="467"/>
      <c r="LFX56" s="467"/>
      <c r="LFY56" s="467"/>
      <c r="LFZ56" s="467"/>
      <c r="LGA56" s="284">
        <v>15000000</v>
      </c>
      <c r="LGB56" s="276" t="s">
        <v>150</v>
      </c>
      <c r="LGC56" s="464"/>
      <c r="LGD56" s="464"/>
      <c r="LGE56" s="467"/>
      <c r="LGF56" s="467"/>
      <c r="LGG56" s="467"/>
      <c r="LGH56" s="467"/>
      <c r="LGI56" s="284">
        <v>15000000</v>
      </c>
      <c r="LGJ56" s="276" t="s">
        <v>150</v>
      </c>
      <c r="LGK56" s="464"/>
      <c r="LGL56" s="464"/>
      <c r="LGM56" s="467"/>
      <c r="LGN56" s="467"/>
      <c r="LGO56" s="467"/>
      <c r="LGP56" s="467"/>
      <c r="LGQ56" s="284">
        <v>15000000</v>
      </c>
      <c r="LGR56" s="276" t="s">
        <v>150</v>
      </c>
      <c r="LGS56" s="464"/>
      <c r="LGT56" s="464"/>
      <c r="LGU56" s="467"/>
      <c r="LGV56" s="467"/>
      <c r="LGW56" s="467"/>
      <c r="LGX56" s="467"/>
      <c r="LGY56" s="284">
        <v>15000000</v>
      </c>
      <c r="LGZ56" s="276" t="s">
        <v>150</v>
      </c>
      <c r="LHA56" s="464"/>
      <c r="LHB56" s="464"/>
      <c r="LHC56" s="467"/>
      <c r="LHD56" s="467"/>
      <c r="LHE56" s="467"/>
      <c r="LHF56" s="467"/>
      <c r="LHG56" s="284">
        <v>15000000</v>
      </c>
      <c r="LHH56" s="276" t="s">
        <v>150</v>
      </c>
      <c r="LHI56" s="464"/>
      <c r="LHJ56" s="464"/>
      <c r="LHK56" s="467"/>
      <c r="LHL56" s="467"/>
      <c r="LHM56" s="467"/>
      <c r="LHN56" s="467"/>
      <c r="LHO56" s="284">
        <v>15000000</v>
      </c>
      <c r="LHP56" s="276" t="s">
        <v>150</v>
      </c>
      <c r="LHQ56" s="464"/>
      <c r="LHR56" s="464"/>
      <c r="LHS56" s="467"/>
      <c r="LHT56" s="467"/>
      <c r="LHU56" s="467"/>
      <c r="LHV56" s="467"/>
      <c r="LHW56" s="284">
        <v>15000000</v>
      </c>
      <c r="LHX56" s="276" t="s">
        <v>150</v>
      </c>
      <c r="LHY56" s="464"/>
      <c r="LHZ56" s="464"/>
      <c r="LIA56" s="467"/>
      <c r="LIB56" s="467"/>
      <c r="LIC56" s="467"/>
      <c r="LID56" s="467"/>
      <c r="LIE56" s="284">
        <v>15000000</v>
      </c>
      <c r="LIF56" s="276" t="s">
        <v>150</v>
      </c>
      <c r="LIG56" s="464"/>
      <c r="LIH56" s="464"/>
      <c r="LII56" s="467"/>
      <c r="LIJ56" s="467"/>
      <c r="LIK56" s="467"/>
      <c r="LIL56" s="467"/>
      <c r="LIM56" s="284">
        <v>15000000</v>
      </c>
      <c r="LIN56" s="276" t="s">
        <v>150</v>
      </c>
      <c r="LIO56" s="464"/>
      <c r="LIP56" s="464"/>
      <c r="LIQ56" s="467"/>
      <c r="LIR56" s="467"/>
      <c r="LIS56" s="467"/>
      <c r="LIT56" s="467"/>
      <c r="LIU56" s="284">
        <v>15000000</v>
      </c>
      <c r="LIV56" s="276" t="s">
        <v>150</v>
      </c>
      <c r="LIW56" s="464"/>
      <c r="LIX56" s="464"/>
      <c r="LIY56" s="467"/>
      <c r="LIZ56" s="467"/>
      <c r="LJA56" s="467"/>
      <c r="LJB56" s="467"/>
      <c r="LJC56" s="284">
        <v>15000000</v>
      </c>
      <c r="LJD56" s="276" t="s">
        <v>150</v>
      </c>
      <c r="LJE56" s="464"/>
      <c r="LJF56" s="464"/>
      <c r="LJG56" s="467"/>
      <c r="LJH56" s="467"/>
      <c r="LJI56" s="467"/>
      <c r="LJJ56" s="467"/>
      <c r="LJK56" s="284">
        <v>15000000</v>
      </c>
      <c r="LJL56" s="276" t="s">
        <v>150</v>
      </c>
      <c r="LJM56" s="464"/>
      <c r="LJN56" s="464"/>
      <c r="LJO56" s="467"/>
      <c r="LJP56" s="467"/>
      <c r="LJQ56" s="467"/>
      <c r="LJR56" s="467"/>
      <c r="LJS56" s="284">
        <v>15000000</v>
      </c>
      <c r="LJT56" s="276" t="s">
        <v>150</v>
      </c>
      <c r="LJU56" s="464"/>
      <c r="LJV56" s="464"/>
      <c r="LJW56" s="467"/>
      <c r="LJX56" s="467"/>
      <c r="LJY56" s="467"/>
      <c r="LJZ56" s="467"/>
      <c r="LKA56" s="284">
        <v>15000000</v>
      </c>
      <c r="LKB56" s="276" t="s">
        <v>150</v>
      </c>
      <c r="LKC56" s="464"/>
      <c r="LKD56" s="464"/>
      <c r="LKE56" s="467"/>
      <c r="LKF56" s="467"/>
      <c r="LKG56" s="467"/>
      <c r="LKH56" s="467"/>
      <c r="LKI56" s="284">
        <v>15000000</v>
      </c>
      <c r="LKJ56" s="276" t="s">
        <v>150</v>
      </c>
      <c r="LKK56" s="464"/>
      <c r="LKL56" s="464"/>
      <c r="LKM56" s="467"/>
      <c r="LKN56" s="467"/>
      <c r="LKO56" s="467"/>
      <c r="LKP56" s="467"/>
      <c r="LKQ56" s="284">
        <v>15000000</v>
      </c>
      <c r="LKR56" s="276" t="s">
        <v>150</v>
      </c>
      <c r="LKS56" s="464"/>
      <c r="LKT56" s="464"/>
      <c r="LKU56" s="467"/>
      <c r="LKV56" s="467"/>
      <c r="LKW56" s="467"/>
      <c r="LKX56" s="467"/>
      <c r="LKY56" s="284">
        <v>15000000</v>
      </c>
      <c r="LKZ56" s="276" t="s">
        <v>150</v>
      </c>
      <c r="LLA56" s="464"/>
      <c r="LLB56" s="464"/>
      <c r="LLC56" s="467"/>
      <c r="LLD56" s="467"/>
      <c r="LLE56" s="467"/>
      <c r="LLF56" s="467"/>
      <c r="LLG56" s="284">
        <v>15000000</v>
      </c>
      <c r="LLH56" s="276" t="s">
        <v>150</v>
      </c>
      <c r="LLI56" s="464"/>
      <c r="LLJ56" s="464"/>
      <c r="LLK56" s="467"/>
      <c r="LLL56" s="467"/>
      <c r="LLM56" s="467"/>
      <c r="LLN56" s="467"/>
      <c r="LLO56" s="284">
        <v>15000000</v>
      </c>
      <c r="LLP56" s="276" t="s">
        <v>150</v>
      </c>
      <c r="LLQ56" s="464"/>
      <c r="LLR56" s="464"/>
      <c r="LLS56" s="467"/>
      <c r="LLT56" s="467"/>
      <c r="LLU56" s="467"/>
      <c r="LLV56" s="467"/>
      <c r="LLW56" s="284">
        <v>15000000</v>
      </c>
      <c r="LLX56" s="276" t="s">
        <v>150</v>
      </c>
      <c r="LLY56" s="464"/>
      <c r="LLZ56" s="464"/>
      <c r="LMA56" s="467"/>
      <c r="LMB56" s="467"/>
      <c r="LMC56" s="467"/>
      <c r="LMD56" s="467"/>
      <c r="LME56" s="284">
        <v>15000000</v>
      </c>
      <c r="LMF56" s="276" t="s">
        <v>150</v>
      </c>
      <c r="LMG56" s="464"/>
      <c r="LMH56" s="464"/>
      <c r="LMI56" s="467"/>
      <c r="LMJ56" s="467"/>
      <c r="LMK56" s="467"/>
      <c r="LML56" s="467"/>
      <c r="LMM56" s="284">
        <v>15000000</v>
      </c>
      <c r="LMN56" s="276" t="s">
        <v>150</v>
      </c>
      <c r="LMO56" s="464"/>
      <c r="LMP56" s="464"/>
      <c r="LMQ56" s="467"/>
      <c r="LMR56" s="467"/>
      <c r="LMS56" s="467"/>
      <c r="LMT56" s="467"/>
      <c r="LMU56" s="284">
        <v>15000000</v>
      </c>
      <c r="LMV56" s="276" t="s">
        <v>150</v>
      </c>
      <c r="LMW56" s="464"/>
      <c r="LMX56" s="464"/>
      <c r="LMY56" s="467"/>
      <c r="LMZ56" s="467"/>
      <c r="LNA56" s="467"/>
      <c r="LNB56" s="467"/>
      <c r="LNC56" s="284">
        <v>15000000</v>
      </c>
      <c r="LND56" s="276" t="s">
        <v>150</v>
      </c>
      <c r="LNE56" s="464"/>
      <c r="LNF56" s="464"/>
      <c r="LNG56" s="467"/>
      <c r="LNH56" s="467"/>
      <c r="LNI56" s="467"/>
      <c r="LNJ56" s="467"/>
      <c r="LNK56" s="284">
        <v>15000000</v>
      </c>
      <c r="LNL56" s="276" t="s">
        <v>150</v>
      </c>
      <c r="LNM56" s="464"/>
      <c r="LNN56" s="464"/>
      <c r="LNO56" s="467"/>
      <c r="LNP56" s="467"/>
      <c r="LNQ56" s="467"/>
      <c r="LNR56" s="467"/>
      <c r="LNS56" s="284">
        <v>15000000</v>
      </c>
      <c r="LNT56" s="276" t="s">
        <v>150</v>
      </c>
      <c r="LNU56" s="464"/>
      <c r="LNV56" s="464"/>
      <c r="LNW56" s="467"/>
      <c r="LNX56" s="467"/>
      <c r="LNY56" s="467"/>
      <c r="LNZ56" s="467"/>
      <c r="LOA56" s="284">
        <v>15000000</v>
      </c>
      <c r="LOB56" s="276" t="s">
        <v>150</v>
      </c>
      <c r="LOC56" s="464"/>
      <c r="LOD56" s="464"/>
      <c r="LOE56" s="467"/>
      <c r="LOF56" s="467"/>
      <c r="LOG56" s="467"/>
      <c r="LOH56" s="467"/>
      <c r="LOI56" s="284">
        <v>15000000</v>
      </c>
      <c r="LOJ56" s="276" t="s">
        <v>150</v>
      </c>
      <c r="LOK56" s="464"/>
      <c r="LOL56" s="464"/>
      <c r="LOM56" s="467"/>
      <c r="LON56" s="467"/>
      <c r="LOO56" s="467"/>
      <c r="LOP56" s="467"/>
      <c r="LOQ56" s="284">
        <v>15000000</v>
      </c>
      <c r="LOR56" s="276" t="s">
        <v>150</v>
      </c>
      <c r="LOS56" s="464"/>
      <c r="LOT56" s="464"/>
      <c r="LOU56" s="467"/>
      <c r="LOV56" s="467"/>
      <c r="LOW56" s="467"/>
      <c r="LOX56" s="467"/>
      <c r="LOY56" s="284">
        <v>15000000</v>
      </c>
      <c r="LOZ56" s="276" t="s">
        <v>150</v>
      </c>
      <c r="LPA56" s="464"/>
      <c r="LPB56" s="464"/>
      <c r="LPC56" s="467"/>
      <c r="LPD56" s="467"/>
      <c r="LPE56" s="467"/>
      <c r="LPF56" s="467"/>
      <c r="LPG56" s="284">
        <v>15000000</v>
      </c>
      <c r="LPH56" s="276" t="s">
        <v>150</v>
      </c>
      <c r="LPI56" s="464"/>
      <c r="LPJ56" s="464"/>
      <c r="LPK56" s="467"/>
      <c r="LPL56" s="467"/>
      <c r="LPM56" s="467"/>
      <c r="LPN56" s="467"/>
      <c r="LPO56" s="284">
        <v>15000000</v>
      </c>
      <c r="LPP56" s="276" t="s">
        <v>150</v>
      </c>
      <c r="LPQ56" s="464"/>
      <c r="LPR56" s="464"/>
      <c r="LPS56" s="467"/>
      <c r="LPT56" s="467"/>
      <c r="LPU56" s="467"/>
      <c r="LPV56" s="467"/>
      <c r="LPW56" s="284">
        <v>15000000</v>
      </c>
      <c r="LPX56" s="276" t="s">
        <v>150</v>
      </c>
      <c r="LPY56" s="464"/>
      <c r="LPZ56" s="464"/>
      <c r="LQA56" s="467"/>
      <c r="LQB56" s="467"/>
      <c r="LQC56" s="467"/>
      <c r="LQD56" s="467"/>
      <c r="LQE56" s="284">
        <v>15000000</v>
      </c>
      <c r="LQF56" s="276" t="s">
        <v>150</v>
      </c>
      <c r="LQG56" s="464"/>
      <c r="LQH56" s="464"/>
      <c r="LQI56" s="467"/>
      <c r="LQJ56" s="467"/>
      <c r="LQK56" s="467"/>
      <c r="LQL56" s="467"/>
      <c r="LQM56" s="284">
        <v>15000000</v>
      </c>
      <c r="LQN56" s="276" t="s">
        <v>150</v>
      </c>
      <c r="LQO56" s="464"/>
      <c r="LQP56" s="464"/>
      <c r="LQQ56" s="467"/>
      <c r="LQR56" s="467"/>
      <c r="LQS56" s="467"/>
      <c r="LQT56" s="467"/>
      <c r="LQU56" s="284">
        <v>15000000</v>
      </c>
      <c r="LQV56" s="276" t="s">
        <v>150</v>
      </c>
      <c r="LQW56" s="464"/>
      <c r="LQX56" s="464"/>
      <c r="LQY56" s="467"/>
      <c r="LQZ56" s="467"/>
      <c r="LRA56" s="467"/>
      <c r="LRB56" s="467"/>
      <c r="LRC56" s="284">
        <v>15000000</v>
      </c>
      <c r="LRD56" s="276" t="s">
        <v>150</v>
      </c>
      <c r="LRE56" s="464"/>
      <c r="LRF56" s="464"/>
      <c r="LRG56" s="467"/>
      <c r="LRH56" s="467"/>
      <c r="LRI56" s="467"/>
      <c r="LRJ56" s="467"/>
      <c r="LRK56" s="284">
        <v>15000000</v>
      </c>
      <c r="LRL56" s="276" t="s">
        <v>150</v>
      </c>
      <c r="LRM56" s="464"/>
      <c r="LRN56" s="464"/>
      <c r="LRO56" s="467"/>
      <c r="LRP56" s="467"/>
      <c r="LRQ56" s="467"/>
      <c r="LRR56" s="467"/>
      <c r="LRS56" s="284">
        <v>15000000</v>
      </c>
      <c r="LRT56" s="276" t="s">
        <v>150</v>
      </c>
      <c r="LRU56" s="464"/>
      <c r="LRV56" s="464"/>
      <c r="LRW56" s="467"/>
      <c r="LRX56" s="467"/>
      <c r="LRY56" s="467"/>
      <c r="LRZ56" s="467"/>
      <c r="LSA56" s="284">
        <v>15000000</v>
      </c>
      <c r="LSB56" s="276" t="s">
        <v>150</v>
      </c>
      <c r="LSC56" s="464"/>
      <c r="LSD56" s="464"/>
      <c r="LSE56" s="467"/>
      <c r="LSF56" s="467"/>
      <c r="LSG56" s="467"/>
      <c r="LSH56" s="467"/>
      <c r="LSI56" s="284">
        <v>15000000</v>
      </c>
      <c r="LSJ56" s="276" t="s">
        <v>150</v>
      </c>
      <c r="LSK56" s="464"/>
      <c r="LSL56" s="464"/>
      <c r="LSM56" s="467"/>
      <c r="LSN56" s="467"/>
      <c r="LSO56" s="467"/>
      <c r="LSP56" s="467"/>
      <c r="LSQ56" s="284">
        <v>15000000</v>
      </c>
      <c r="LSR56" s="276" t="s">
        <v>150</v>
      </c>
      <c r="LSS56" s="464"/>
      <c r="LST56" s="464"/>
      <c r="LSU56" s="467"/>
      <c r="LSV56" s="467"/>
      <c r="LSW56" s="467"/>
      <c r="LSX56" s="467"/>
      <c r="LSY56" s="284">
        <v>15000000</v>
      </c>
      <c r="LSZ56" s="276" t="s">
        <v>150</v>
      </c>
      <c r="LTA56" s="464"/>
      <c r="LTB56" s="464"/>
      <c r="LTC56" s="467"/>
      <c r="LTD56" s="467"/>
      <c r="LTE56" s="467"/>
      <c r="LTF56" s="467"/>
      <c r="LTG56" s="284">
        <v>15000000</v>
      </c>
      <c r="LTH56" s="276" t="s">
        <v>150</v>
      </c>
      <c r="LTI56" s="464"/>
      <c r="LTJ56" s="464"/>
      <c r="LTK56" s="467"/>
      <c r="LTL56" s="467"/>
      <c r="LTM56" s="467"/>
      <c r="LTN56" s="467"/>
      <c r="LTO56" s="284">
        <v>15000000</v>
      </c>
      <c r="LTP56" s="276" t="s">
        <v>150</v>
      </c>
      <c r="LTQ56" s="464"/>
      <c r="LTR56" s="464"/>
      <c r="LTS56" s="467"/>
      <c r="LTT56" s="467"/>
      <c r="LTU56" s="467"/>
      <c r="LTV56" s="467"/>
      <c r="LTW56" s="284">
        <v>15000000</v>
      </c>
      <c r="LTX56" s="276" t="s">
        <v>150</v>
      </c>
      <c r="LTY56" s="464"/>
      <c r="LTZ56" s="464"/>
      <c r="LUA56" s="467"/>
      <c r="LUB56" s="467"/>
      <c r="LUC56" s="467"/>
      <c r="LUD56" s="467"/>
      <c r="LUE56" s="284">
        <v>15000000</v>
      </c>
      <c r="LUF56" s="276" t="s">
        <v>150</v>
      </c>
      <c r="LUG56" s="464"/>
      <c r="LUH56" s="464"/>
      <c r="LUI56" s="467"/>
      <c r="LUJ56" s="467"/>
      <c r="LUK56" s="467"/>
      <c r="LUL56" s="467"/>
      <c r="LUM56" s="284">
        <v>15000000</v>
      </c>
      <c r="LUN56" s="276" t="s">
        <v>150</v>
      </c>
      <c r="LUO56" s="464"/>
      <c r="LUP56" s="464"/>
      <c r="LUQ56" s="467"/>
      <c r="LUR56" s="467"/>
      <c r="LUS56" s="467"/>
      <c r="LUT56" s="467"/>
      <c r="LUU56" s="284">
        <v>15000000</v>
      </c>
      <c r="LUV56" s="276" t="s">
        <v>150</v>
      </c>
      <c r="LUW56" s="464"/>
      <c r="LUX56" s="464"/>
      <c r="LUY56" s="467"/>
      <c r="LUZ56" s="467"/>
      <c r="LVA56" s="467"/>
      <c r="LVB56" s="467"/>
      <c r="LVC56" s="284">
        <v>15000000</v>
      </c>
      <c r="LVD56" s="276" t="s">
        <v>150</v>
      </c>
      <c r="LVE56" s="464"/>
      <c r="LVF56" s="464"/>
      <c r="LVG56" s="467"/>
      <c r="LVH56" s="467"/>
      <c r="LVI56" s="467"/>
      <c r="LVJ56" s="467"/>
      <c r="LVK56" s="284">
        <v>15000000</v>
      </c>
      <c r="LVL56" s="276" t="s">
        <v>150</v>
      </c>
      <c r="LVM56" s="464"/>
      <c r="LVN56" s="464"/>
      <c r="LVO56" s="467"/>
      <c r="LVP56" s="467"/>
      <c r="LVQ56" s="467"/>
      <c r="LVR56" s="467"/>
      <c r="LVS56" s="284">
        <v>15000000</v>
      </c>
      <c r="LVT56" s="276" t="s">
        <v>150</v>
      </c>
      <c r="LVU56" s="464"/>
      <c r="LVV56" s="464"/>
      <c r="LVW56" s="467"/>
      <c r="LVX56" s="467"/>
      <c r="LVY56" s="467"/>
      <c r="LVZ56" s="467"/>
      <c r="LWA56" s="284">
        <v>15000000</v>
      </c>
      <c r="LWB56" s="276" t="s">
        <v>150</v>
      </c>
      <c r="LWC56" s="464"/>
      <c r="LWD56" s="464"/>
      <c r="LWE56" s="467"/>
      <c r="LWF56" s="467"/>
      <c r="LWG56" s="467"/>
      <c r="LWH56" s="467"/>
      <c r="LWI56" s="284">
        <v>15000000</v>
      </c>
      <c r="LWJ56" s="276" t="s">
        <v>150</v>
      </c>
      <c r="LWK56" s="464"/>
      <c r="LWL56" s="464"/>
      <c r="LWM56" s="467"/>
      <c r="LWN56" s="467"/>
      <c r="LWO56" s="467"/>
      <c r="LWP56" s="467"/>
      <c r="LWQ56" s="284">
        <v>15000000</v>
      </c>
      <c r="LWR56" s="276" t="s">
        <v>150</v>
      </c>
      <c r="LWS56" s="464"/>
      <c r="LWT56" s="464"/>
      <c r="LWU56" s="467"/>
      <c r="LWV56" s="467"/>
      <c r="LWW56" s="467"/>
      <c r="LWX56" s="467"/>
      <c r="LWY56" s="284">
        <v>15000000</v>
      </c>
      <c r="LWZ56" s="276" t="s">
        <v>150</v>
      </c>
      <c r="LXA56" s="464"/>
      <c r="LXB56" s="464"/>
      <c r="LXC56" s="467"/>
      <c r="LXD56" s="467"/>
      <c r="LXE56" s="467"/>
      <c r="LXF56" s="467"/>
      <c r="LXG56" s="284">
        <v>15000000</v>
      </c>
      <c r="LXH56" s="276" t="s">
        <v>150</v>
      </c>
      <c r="LXI56" s="464"/>
      <c r="LXJ56" s="464"/>
      <c r="LXK56" s="467"/>
      <c r="LXL56" s="467"/>
      <c r="LXM56" s="467"/>
      <c r="LXN56" s="467"/>
      <c r="LXO56" s="284">
        <v>15000000</v>
      </c>
      <c r="LXP56" s="276" t="s">
        <v>150</v>
      </c>
      <c r="LXQ56" s="464"/>
      <c r="LXR56" s="464"/>
      <c r="LXS56" s="467"/>
      <c r="LXT56" s="467"/>
      <c r="LXU56" s="467"/>
      <c r="LXV56" s="467"/>
      <c r="LXW56" s="284">
        <v>15000000</v>
      </c>
      <c r="LXX56" s="276" t="s">
        <v>150</v>
      </c>
      <c r="LXY56" s="464"/>
      <c r="LXZ56" s="464"/>
      <c r="LYA56" s="467"/>
      <c r="LYB56" s="467"/>
      <c r="LYC56" s="467"/>
      <c r="LYD56" s="467"/>
      <c r="LYE56" s="284">
        <v>15000000</v>
      </c>
      <c r="LYF56" s="276" t="s">
        <v>150</v>
      </c>
      <c r="LYG56" s="464"/>
      <c r="LYH56" s="464"/>
      <c r="LYI56" s="467"/>
      <c r="LYJ56" s="467"/>
      <c r="LYK56" s="467"/>
      <c r="LYL56" s="467"/>
      <c r="LYM56" s="284">
        <v>15000000</v>
      </c>
      <c r="LYN56" s="276" t="s">
        <v>150</v>
      </c>
      <c r="LYO56" s="464"/>
      <c r="LYP56" s="464"/>
      <c r="LYQ56" s="467"/>
      <c r="LYR56" s="467"/>
      <c r="LYS56" s="467"/>
      <c r="LYT56" s="467"/>
      <c r="LYU56" s="284">
        <v>15000000</v>
      </c>
      <c r="LYV56" s="276" t="s">
        <v>150</v>
      </c>
      <c r="LYW56" s="464"/>
      <c r="LYX56" s="464"/>
      <c r="LYY56" s="467"/>
      <c r="LYZ56" s="467"/>
      <c r="LZA56" s="467"/>
      <c r="LZB56" s="467"/>
      <c r="LZC56" s="284">
        <v>15000000</v>
      </c>
      <c r="LZD56" s="276" t="s">
        <v>150</v>
      </c>
      <c r="LZE56" s="464"/>
      <c r="LZF56" s="464"/>
      <c r="LZG56" s="467"/>
      <c r="LZH56" s="467"/>
      <c r="LZI56" s="467"/>
      <c r="LZJ56" s="467"/>
      <c r="LZK56" s="284">
        <v>15000000</v>
      </c>
      <c r="LZL56" s="276" t="s">
        <v>150</v>
      </c>
      <c r="LZM56" s="464"/>
      <c r="LZN56" s="464"/>
      <c r="LZO56" s="467"/>
      <c r="LZP56" s="467"/>
      <c r="LZQ56" s="467"/>
      <c r="LZR56" s="467"/>
      <c r="LZS56" s="284">
        <v>15000000</v>
      </c>
      <c r="LZT56" s="276" t="s">
        <v>150</v>
      </c>
      <c r="LZU56" s="464"/>
      <c r="LZV56" s="464"/>
      <c r="LZW56" s="467"/>
      <c r="LZX56" s="467"/>
      <c r="LZY56" s="467"/>
      <c r="LZZ56" s="467"/>
      <c r="MAA56" s="284">
        <v>15000000</v>
      </c>
      <c r="MAB56" s="276" t="s">
        <v>150</v>
      </c>
      <c r="MAC56" s="464"/>
      <c r="MAD56" s="464"/>
      <c r="MAE56" s="467"/>
      <c r="MAF56" s="467"/>
      <c r="MAG56" s="467"/>
      <c r="MAH56" s="467"/>
      <c r="MAI56" s="284">
        <v>15000000</v>
      </c>
      <c r="MAJ56" s="276" t="s">
        <v>150</v>
      </c>
      <c r="MAK56" s="464"/>
      <c r="MAL56" s="464"/>
      <c r="MAM56" s="467"/>
      <c r="MAN56" s="467"/>
      <c r="MAO56" s="467"/>
      <c r="MAP56" s="467"/>
      <c r="MAQ56" s="284">
        <v>15000000</v>
      </c>
      <c r="MAR56" s="276" t="s">
        <v>150</v>
      </c>
      <c r="MAS56" s="464"/>
      <c r="MAT56" s="464"/>
      <c r="MAU56" s="467"/>
      <c r="MAV56" s="467"/>
      <c r="MAW56" s="467"/>
      <c r="MAX56" s="467"/>
      <c r="MAY56" s="284">
        <v>15000000</v>
      </c>
      <c r="MAZ56" s="276" t="s">
        <v>150</v>
      </c>
      <c r="MBA56" s="464"/>
      <c r="MBB56" s="464"/>
      <c r="MBC56" s="467"/>
      <c r="MBD56" s="467"/>
      <c r="MBE56" s="467"/>
      <c r="MBF56" s="467"/>
      <c r="MBG56" s="284">
        <v>15000000</v>
      </c>
      <c r="MBH56" s="276" t="s">
        <v>150</v>
      </c>
      <c r="MBI56" s="464"/>
      <c r="MBJ56" s="464"/>
      <c r="MBK56" s="467"/>
      <c r="MBL56" s="467"/>
      <c r="MBM56" s="467"/>
      <c r="MBN56" s="467"/>
      <c r="MBO56" s="284">
        <v>15000000</v>
      </c>
      <c r="MBP56" s="276" t="s">
        <v>150</v>
      </c>
      <c r="MBQ56" s="464"/>
      <c r="MBR56" s="464"/>
      <c r="MBS56" s="467"/>
      <c r="MBT56" s="467"/>
      <c r="MBU56" s="467"/>
      <c r="MBV56" s="467"/>
      <c r="MBW56" s="284">
        <v>15000000</v>
      </c>
      <c r="MBX56" s="276" t="s">
        <v>150</v>
      </c>
      <c r="MBY56" s="464"/>
      <c r="MBZ56" s="464"/>
      <c r="MCA56" s="467"/>
      <c r="MCB56" s="467"/>
      <c r="MCC56" s="467"/>
      <c r="MCD56" s="467"/>
      <c r="MCE56" s="284">
        <v>15000000</v>
      </c>
      <c r="MCF56" s="276" t="s">
        <v>150</v>
      </c>
      <c r="MCG56" s="464"/>
      <c r="MCH56" s="464"/>
      <c r="MCI56" s="467"/>
      <c r="MCJ56" s="467"/>
      <c r="MCK56" s="467"/>
      <c r="MCL56" s="467"/>
      <c r="MCM56" s="284">
        <v>15000000</v>
      </c>
      <c r="MCN56" s="276" t="s">
        <v>150</v>
      </c>
      <c r="MCO56" s="464"/>
      <c r="MCP56" s="464"/>
      <c r="MCQ56" s="467"/>
      <c r="MCR56" s="467"/>
      <c r="MCS56" s="467"/>
      <c r="MCT56" s="467"/>
      <c r="MCU56" s="284">
        <v>15000000</v>
      </c>
      <c r="MCV56" s="276" t="s">
        <v>150</v>
      </c>
      <c r="MCW56" s="464"/>
      <c r="MCX56" s="464"/>
      <c r="MCY56" s="467"/>
      <c r="MCZ56" s="467"/>
      <c r="MDA56" s="467"/>
      <c r="MDB56" s="467"/>
      <c r="MDC56" s="284">
        <v>15000000</v>
      </c>
      <c r="MDD56" s="276" t="s">
        <v>150</v>
      </c>
      <c r="MDE56" s="464"/>
      <c r="MDF56" s="464"/>
      <c r="MDG56" s="467"/>
      <c r="MDH56" s="467"/>
      <c r="MDI56" s="467"/>
      <c r="MDJ56" s="467"/>
      <c r="MDK56" s="284">
        <v>15000000</v>
      </c>
      <c r="MDL56" s="276" t="s">
        <v>150</v>
      </c>
      <c r="MDM56" s="464"/>
      <c r="MDN56" s="464"/>
      <c r="MDO56" s="467"/>
      <c r="MDP56" s="467"/>
      <c r="MDQ56" s="467"/>
      <c r="MDR56" s="467"/>
      <c r="MDS56" s="284">
        <v>15000000</v>
      </c>
      <c r="MDT56" s="276" t="s">
        <v>150</v>
      </c>
      <c r="MDU56" s="464"/>
      <c r="MDV56" s="464"/>
      <c r="MDW56" s="467"/>
      <c r="MDX56" s="467"/>
      <c r="MDY56" s="467"/>
      <c r="MDZ56" s="467"/>
      <c r="MEA56" s="284">
        <v>15000000</v>
      </c>
      <c r="MEB56" s="276" t="s">
        <v>150</v>
      </c>
      <c r="MEC56" s="464"/>
      <c r="MED56" s="464"/>
      <c r="MEE56" s="467"/>
      <c r="MEF56" s="467"/>
      <c r="MEG56" s="467"/>
      <c r="MEH56" s="467"/>
      <c r="MEI56" s="284">
        <v>15000000</v>
      </c>
      <c r="MEJ56" s="276" t="s">
        <v>150</v>
      </c>
      <c r="MEK56" s="464"/>
      <c r="MEL56" s="464"/>
      <c r="MEM56" s="467"/>
      <c r="MEN56" s="467"/>
      <c r="MEO56" s="467"/>
      <c r="MEP56" s="467"/>
      <c r="MEQ56" s="284">
        <v>15000000</v>
      </c>
      <c r="MER56" s="276" t="s">
        <v>150</v>
      </c>
      <c r="MES56" s="464"/>
      <c r="MET56" s="464"/>
      <c r="MEU56" s="467"/>
      <c r="MEV56" s="467"/>
      <c r="MEW56" s="467"/>
      <c r="MEX56" s="467"/>
      <c r="MEY56" s="284">
        <v>15000000</v>
      </c>
      <c r="MEZ56" s="276" t="s">
        <v>150</v>
      </c>
      <c r="MFA56" s="464"/>
      <c r="MFB56" s="464"/>
      <c r="MFC56" s="467"/>
      <c r="MFD56" s="467"/>
      <c r="MFE56" s="467"/>
      <c r="MFF56" s="467"/>
      <c r="MFG56" s="284">
        <v>15000000</v>
      </c>
      <c r="MFH56" s="276" t="s">
        <v>150</v>
      </c>
      <c r="MFI56" s="464"/>
      <c r="MFJ56" s="464"/>
      <c r="MFK56" s="467"/>
      <c r="MFL56" s="467"/>
      <c r="MFM56" s="467"/>
      <c r="MFN56" s="467"/>
      <c r="MFO56" s="284">
        <v>15000000</v>
      </c>
      <c r="MFP56" s="276" t="s">
        <v>150</v>
      </c>
      <c r="MFQ56" s="464"/>
      <c r="MFR56" s="464"/>
      <c r="MFS56" s="467"/>
      <c r="MFT56" s="467"/>
      <c r="MFU56" s="467"/>
      <c r="MFV56" s="467"/>
      <c r="MFW56" s="284">
        <v>15000000</v>
      </c>
      <c r="MFX56" s="276" t="s">
        <v>150</v>
      </c>
      <c r="MFY56" s="464"/>
      <c r="MFZ56" s="464"/>
      <c r="MGA56" s="467"/>
      <c r="MGB56" s="467"/>
      <c r="MGC56" s="467"/>
      <c r="MGD56" s="467"/>
      <c r="MGE56" s="284">
        <v>15000000</v>
      </c>
      <c r="MGF56" s="276" t="s">
        <v>150</v>
      </c>
      <c r="MGG56" s="464"/>
      <c r="MGH56" s="464"/>
      <c r="MGI56" s="467"/>
      <c r="MGJ56" s="467"/>
      <c r="MGK56" s="467"/>
      <c r="MGL56" s="467"/>
      <c r="MGM56" s="284">
        <v>15000000</v>
      </c>
      <c r="MGN56" s="276" t="s">
        <v>150</v>
      </c>
      <c r="MGO56" s="464"/>
      <c r="MGP56" s="464"/>
      <c r="MGQ56" s="467"/>
      <c r="MGR56" s="467"/>
      <c r="MGS56" s="467"/>
      <c r="MGT56" s="467"/>
      <c r="MGU56" s="284">
        <v>15000000</v>
      </c>
      <c r="MGV56" s="276" t="s">
        <v>150</v>
      </c>
      <c r="MGW56" s="464"/>
      <c r="MGX56" s="464"/>
      <c r="MGY56" s="467"/>
      <c r="MGZ56" s="467"/>
      <c r="MHA56" s="467"/>
      <c r="MHB56" s="467"/>
      <c r="MHC56" s="284">
        <v>15000000</v>
      </c>
      <c r="MHD56" s="276" t="s">
        <v>150</v>
      </c>
      <c r="MHE56" s="464"/>
      <c r="MHF56" s="464"/>
      <c r="MHG56" s="467"/>
      <c r="MHH56" s="467"/>
      <c r="MHI56" s="467"/>
      <c r="MHJ56" s="467"/>
      <c r="MHK56" s="284">
        <v>15000000</v>
      </c>
      <c r="MHL56" s="276" t="s">
        <v>150</v>
      </c>
      <c r="MHM56" s="464"/>
      <c r="MHN56" s="464"/>
      <c r="MHO56" s="467"/>
      <c r="MHP56" s="467"/>
      <c r="MHQ56" s="467"/>
      <c r="MHR56" s="467"/>
      <c r="MHS56" s="284">
        <v>15000000</v>
      </c>
      <c r="MHT56" s="276" t="s">
        <v>150</v>
      </c>
      <c r="MHU56" s="464"/>
      <c r="MHV56" s="464"/>
      <c r="MHW56" s="467"/>
      <c r="MHX56" s="467"/>
      <c r="MHY56" s="467"/>
      <c r="MHZ56" s="467"/>
      <c r="MIA56" s="284">
        <v>15000000</v>
      </c>
      <c r="MIB56" s="276" t="s">
        <v>150</v>
      </c>
      <c r="MIC56" s="464"/>
      <c r="MID56" s="464"/>
      <c r="MIE56" s="467"/>
      <c r="MIF56" s="467"/>
      <c r="MIG56" s="467"/>
      <c r="MIH56" s="467"/>
      <c r="MII56" s="284">
        <v>15000000</v>
      </c>
      <c r="MIJ56" s="276" t="s">
        <v>150</v>
      </c>
      <c r="MIK56" s="464"/>
      <c r="MIL56" s="464"/>
      <c r="MIM56" s="467"/>
      <c r="MIN56" s="467"/>
      <c r="MIO56" s="467"/>
      <c r="MIP56" s="467"/>
      <c r="MIQ56" s="284">
        <v>15000000</v>
      </c>
      <c r="MIR56" s="276" t="s">
        <v>150</v>
      </c>
      <c r="MIS56" s="464"/>
      <c r="MIT56" s="464"/>
      <c r="MIU56" s="467"/>
      <c r="MIV56" s="467"/>
      <c r="MIW56" s="467"/>
      <c r="MIX56" s="467"/>
      <c r="MIY56" s="284">
        <v>15000000</v>
      </c>
      <c r="MIZ56" s="276" t="s">
        <v>150</v>
      </c>
      <c r="MJA56" s="464"/>
      <c r="MJB56" s="464"/>
      <c r="MJC56" s="467"/>
      <c r="MJD56" s="467"/>
      <c r="MJE56" s="467"/>
      <c r="MJF56" s="467"/>
      <c r="MJG56" s="284">
        <v>15000000</v>
      </c>
      <c r="MJH56" s="276" t="s">
        <v>150</v>
      </c>
      <c r="MJI56" s="464"/>
      <c r="MJJ56" s="464"/>
      <c r="MJK56" s="467"/>
      <c r="MJL56" s="467"/>
      <c r="MJM56" s="467"/>
      <c r="MJN56" s="467"/>
      <c r="MJO56" s="284">
        <v>15000000</v>
      </c>
      <c r="MJP56" s="276" t="s">
        <v>150</v>
      </c>
      <c r="MJQ56" s="464"/>
      <c r="MJR56" s="464"/>
      <c r="MJS56" s="467"/>
      <c r="MJT56" s="467"/>
      <c r="MJU56" s="467"/>
      <c r="MJV56" s="467"/>
      <c r="MJW56" s="284">
        <v>15000000</v>
      </c>
      <c r="MJX56" s="276" t="s">
        <v>150</v>
      </c>
      <c r="MJY56" s="464"/>
      <c r="MJZ56" s="464"/>
      <c r="MKA56" s="467"/>
      <c r="MKB56" s="467"/>
      <c r="MKC56" s="467"/>
      <c r="MKD56" s="467"/>
      <c r="MKE56" s="284">
        <v>15000000</v>
      </c>
      <c r="MKF56" s="276" t="s">
        <v>150</v>
      </c>
      <c r="MKG56" s="464"/>
      <c r="MKH56" s="464"/>
      <c r="MKI56" s="467"/>
      <c r="MKJ56" s="467"/>
      <c r="MKK56" s="467"/>
      <c r="MKL56" s="467"/>
      <c r="MKM56" s="284">
        <v>15000000</v>
      </c>
      <c r="MKN56" s="276" t="s">
        <v>150</v>
      </c>
      <c r="MKO56" s="464"/>
      <c r="MKP56" s="464"/>
      <c r="MKQ56" s="467"/>
      <c r="MKR56" s="467"/>
      <c r="MKS56" s="467"/>
      <c r="MKT56" s="467"/>
      <c r="MKU56" s="284">
        <v>15000000</v>
      </c>
      <c r="MKV56" s="276" t="s">
        <v>150</v>
      </c>
      <c r="MKW56" s="464"/>
      <c r="MKX56" s="464"/>
      <c r="MKY56" s="467"/>
      <c r="MKZ56" s="467"/>
      <c r="MLA56" s="467"/>
      <c r="MLB56" s="467"/>
      <c r="MLC56" s="284">
        <v>15000000</v>
      </c>
      <c r="MLD56" s="276" t="s">
        <v>150</v>
      </c>
      <c r="MLE56" s="464"/>
      <c r="MLF56" s="464"/>
      <c r="MLG56" s="467"/>
      <c r="MLH56" s="467"/>
      <c r="MLI56" s="467"/>
      <c r="MLJ56" s="467"/>
      <c r="MLK56" s="284">
        <v>15000000</v>
      </c>
      <c r="MLL56" s="276" t="s">
        <v>150</v>
      </c>
      <c r="MLM56" s="464"/>
      <c r="MLN56" s="464"/>
      <c r="MLO56" s="467"/>
      <c r="MLP56" s="467"/>
      <c r="MLQ56" s="467"/>
      <c r="MLR56" s="467"/>
      <c r="MLS56" s="284">
        <v>15000000</v>
      </c>
      <c r="MLT56" s="276" t="s">
        <v>150</v>
      </c>
      <c r="MLU56" s="464"/>
      <c r="MLV56" s="464"/>
      <c r="MLW56" s="467"/>
      <c r="MLX56" s="467"/>
      <c r="MLY56" s="467"/>
      <c r="MLZ56" s="467"/>
      <c r="MMA56" s="284">
        <v>15000000</v>
      </c>
      <c r="MMB56" s="276" t="s">
        <v>150</v>
      </c>
      <c r="MMC56" s="464"/>
      <c r="MMD56" s="464"/>
      <c r="MME56" s="467"/>
      <c r="MMF56" s="467"/>
      <c r="MMG56" s="467"/>
      <c r="MMH56" s="467"/>
      <c r="MMI56" s="284">
        <v>15000000</v>
      </c>
      <c r="MMJ56" s="276" t="s">
        <v>150</v>
      </c>
      <c r="MMK56" s="464"/>
      <c r="MML56" s="464"/>
      <c r="MMM56" s="467"/>
      <c r="MMN56" s="467"/>
      <c r="MMO56" s="467"/>
      <c r="MMP56" s="467"/>
      <c r="MMQ56" s="284">
        <v>15000000</v>
      </c>
      <c r="MMR56" s="276" t="s">
        <v>150</v>
      </c>
      <c r="MMS56" s="464"/>
      <c r="MMT56" s="464"/>
      <c r="MMU56" s="467"/>
      <c r="MMV56" s="467"/>
      <c r="MMW56" s="467"/>
      <c r="MMX56" s="467"/>
      <c r="MMY56" s="284">
        <v>15000000</v>
      </c>
      <c r="MMZ56" s="276" t="s">
        <v>150</v>
      </c>
      <c r="MNA56" s="464"/>
      <c r="MNB56" s="464"/>
      <c r="MNC56" s="467"/>
      <c r="MND56" s="467"/>
      <c r="MNE56" s="467"/>
      <c r="MNF56" s="467"/>
      <c r="MNG56" s="284">
        <v>15000000</v>
      </c>
      <c r="MNH56" s="276" t="s">
        <v>150</v>
      </c>
      <c r="MNI56" s="464"/>
      <c r="MNJ56" s="464"/>
      <c r="MNK56" s="467"/>
      <c r="MNL56" s="467"/>
      <c r="MNM56" s="467"/>
      <c r="MNN56" s="467"/>
      <c r="MNO56" s="284">
        <v>15000000</v>
      </c>
      <c r="MNP56" s="276" t="s">
        <v>150</v>
      </c>
      <c r="MNQ56" s="464"/>
      <c r="MNR56" s="464"/>
      <c r="MNS56" s="467"/>
      <c r="MNT56" s="467"/>
      <c r="MNU56" s="467"/>
      <c r="MNV56" s="467"/>
      <c r="MNW56" s="284">
        <v>15000000</v>
      </c>
      <c r="MNX56" s="276" t="s">
        <v>150</v>
      </c>
      <c r="MNY56" s="464"/>
      <c r="MNZ56" s="464"/>
      <c r="MOA56" s="467"/>
      <c r="MOB56" s="467"/>
      <c r="MOC56" s="467"/>
      <c r="MOD56" s="467"/>
      <c r="MOE56" s="284">
        <v>15000000</v>
      </c>
      <c r="MOF56" s="276" t="s">
        <v>150</v>
      </c>
      <c r="MOG56" s="464"/>
      <c r="MOH56" s="464"/>
      <c r="MOI56" s="467"/>
      <c r="MOJ56" s="467"/>
      <c r="MOK56" s="467"/>
      <c r="MOL56" s="467"/>
      <c r="MOM56" s="284">
        <v>15000000</v>
      </c>
      <c r="MON56" s="276" t="s">
        <v>150</v>
      </c>
      <c r="MOO56" s="464"/>
      <c r="MOP56" s="464"/>
      <c r="MOQ56" s="467"/>
      <c r="MOR56" s="467"/>
      <c r="MOS56" s="467"/>
      <c r="MOT56" s="467"/>
      <c r="MOU56" s="284">
        <v>15000000</v>
      </c>
      <c r="MOV56" s="276" t="s">
        <v>150</v>
      </c>
      <c r="MOW56" s="464"/>
      <c r="MOX56" s="464"/>
      <c r="MOY56" s="467"/>
      <c r="MOZ56" s="467"/>
      <c r="MPA56" s="467"/>
      <c r="MPB56" s="467"/>
      <c r="MPC56" s="284">
        <v>15000000</v>
      </c>
      <c r="MPD56" s="276" t="s">
        <v>150</v>
      </c>
      <c r="MPE56" s="464"/>
      <c r="MPF56" s="464"/>
      <c r="MPG56" s="467"/>
      <c r="MPH56" s="467"/>
      <c r="MPI56" s="467"/>
      <c r="MPJ56" s="467"/>
      <c r="MPK56" s="284">
        <v>15000000</v>
      </c>
      <c r="MPL56" s="276" t="s">
        <v>150</v>
      </c>
      <c r="MPM56" s="464"/>
      <c r="MPN56" s="464"/>
      <c r="MPO56" s="467"/>
      <c r="MPP56" s="467"/>
      <c r="MPQ56" s="467"/>
      <c r="MPR56" s="467"/>
      <c r="MPS56" s="284">
        <v>15000000</v>
      </c>
      <c r="MPT56" s="276" t="s">
        <v>150</v>
      </c>
      <c r="MPU56" s="464"/>
      <c r="MPV56" s="464"/>
      <c r="MPW56" s="467"/>
      <c r="MPX56" s="467"/>
      <c r="MPY56" s="467"/>
      <c r="MPZ56" s="467"/>
      <c r="MQA56" s="284">
        <v>15000000</v>
      </c>
      <c r="MQB56" s="276" t="s">
        <v>150</v>
      </c>
      <c r="MQC56" s="464"/>
      <c r="MQD56" s="464"/>
      <c r="MQE56" s="467"/>
      <c r="MQF56" s="467"/>
      <c r="MQG56" s="467"/>
      <c r="MQH56" s="467"/>
      <c r="MQI56" s="284">
        <v>15000000</v>
      </c>
      <c r="MQJ56" s="276" t="s">
        <v>150</v>
      </c>
      <c r="MQK56" s="464"/>
      <c r="MQL56" s="464"/>
      <c r="MQM56" s="467"/>
      <c r="MQN56" s="467"/>
      <c r="MQO56" s="467"/>
      <c r="MQP56" s="467"/>
      <c r="MQQ56" s="284">
        <v>15000000</v>
      </c>
      <c r="MQR56" s="276" t="s">
        <v>150</v>
      </c>
      <c r="MQS56" s="464"/>
      <c r="MQT56" s="464"/>
      <c r="MQU56" s="467"/>
      <c r="MQV56" s="467"/>
      <c r="MQW56" s="467"/>
      <c r="MQX56" s="467"/>
      <c r="MQY56" s="284">
        <v>15000000</v>
      </c>
      <c r="MQZ56" s="276" t="s">
        <v>150</v>
      </c>
      <c r="MRA56" s="464"/>
      <c r="MRB56" s="464"/>
      <c r="MRC56" s="467"/>
      <c r="MRD56" s="467"/>
      <c r="MRE56" s="467"/>
      <c r="MRF56" s="467"/>
      <c r="MRG56" s="284">
        <v>15000000</v>
      </c>
      <c r="MRH56" s="276" t="s">
        <v>150</v>
      </c>
      <c r="MRI56" s="464"/>
      <c r="MRJ56" s="464"/>
      <c r="MRK56" s="467"/>
      <c r="MRL56" s="467"/>
      <c r="MRM56" s="467"/>
      <c r="MRN56" s="467"/>
      <c r="MRO56" s="284">
        <v>15000000</v>
      </c>
      <c r="MRP56" s="276" t="s">
        <v>150</v>
      </c>
      <c r="MRQ56" s="464"/>
      <c r="MRR56" s="464"/>
      <c r="MRS56" s="467"/>
      <c r="MRT56" s="467"/>
      <c r="MRU56" s="467"/>
      <c r="MRV56" s="467"/>
      <c r="MRW56" s="284">
        <v>15000000</v>
      </c>
      <c r="MRX56" s="276" t="s">
        <v>150</v>
      </c>
      <c r="MRY56" s="464"/>
      <c r="MRZ56" s="464"/>
      <c r="MSA56" s="467"/>
      <c r="MSB56" s="467"/>
      <c r="MSC56" s="467"/>
      <c r="MSD56" s="467"/>
      <c r="MSE56" s="284">
        <v>15000000</v>
      </c>
      <c r="MSF56" s="276" t="s">
        <v>150</v>
      </c>
      <c r="MSG56" s="464"/>
      <c r="MSH56" s="464"/>
      <c r="MSI56" s="467"/>
      <c r="MSJ56" s="467"/>
      <c r="MSK56" s="467"/>
      <c r="MSL56" s="467"/>
      <c r="MSM56" s="284">
        <v>15000000</v>
      </c>
      <c r="MSN56" s="276" t="s">
        <v>150</v>
      </c>
      <c r="MSO56" s="464"/>
      <c r="MSP56" s="464"/>
      <c r="MSQ56" s="467"/>
      <c r="MSR56" s="467"/>
      <c r="MSS56" s="467"/>
      <c r="MST56" s="467"/>
      <c r="MSU56" s="284">
        <v>15000000</v>
      </c>
      <c r="MSV56" s="276" t="s">
        <v>150</v>
      </c>
      <c r="MSW56" s="464"/>
      <c r="MSX56" s="464"/>
      <c r="MSY56" s="467"/>
      <c r="MSZ56" s="467"/>
      <c r="MTA56" s="467"/>
      <c r="MTB56" s="467"/>
      <c r="MTC56" s="284">
        <v>15000000</v>
      </c>
      <c r="MTD56" s="276" t="s">
        <v>150</v>
      </c>
      <c r="MTE56" s="464"/>
      <c r="MTF56" s="464"/>
      <c r="MTG56" s="467"/>
      <c r="MTH56" s="467"/>
      <c r="MTI56" s="467"/>
      <c r="MTJ56" s="467"/>
      <c r="MTK56" s="284">
        <v>15000000</v>
      </c>
      <c r="MTL56" s="276" t="s">
        <v>150</v>
      </c>
      <c r="MTM56" s="464"/>
      <c r="MTN56" s="464"/>
      <c r="MTO56" s="467"/>
      <c r="MTP56" s="467"/>
      <c r="MTQ56" s="467"/>
      <c r="MTR56" s="467"/>
      <c r="MTS56" s="284">
        <v>15000000</v>
      </c>
      <c r="MTT56" s="276" t="s">
        <v>150</v>
      </c>
      <c r="MTU56" s="464"/>
      <c r="MTV56" s="464"/>
      <c r="MTW56" s="467"/>
      <c r="MTX56" s="467"/>
      <c r="MTY56" s="467"/>
      <c r="MTZ56" s="467"/>
      <c r="MUA56" s="284">
        <v>15000000</v>
      </c>
      <c r="MUB56" s="276" t="s">
        <v>150</v>
      </c>
      <c r="MUC56" s="464"/>
      <c r="MUD56" s="464"/>
      <c r="MUE56" s="467"/>
      <c r="MUF56" s="467"/>
      <c r="MUG56" s="467"/>
      <c r="MUH56" s="467"/>
      <c r="MUI56" s="284">
        <v>15000000</v>
      </c>
      <c r="MUJ56" s="276" t="s">
        <v>150</v>
      </c>
      <c r="MUK56" s="464"/>
      <c r="MUL56" s="464"/>
      <c r="MUM56" s="467"/>
      <c r="MUN56" s="467"/>
      <c r="MUO56" s="467"/>
      <c r="MUP56" s="467"/>
      <c r="MUQ56" s="284">
        <v>15000000</v>
      </c>
      <c r="MUR56" s="276" t="s">
        <v>150</v>
      </c>
      <c r="MUS56" s="464"/>
      <c r="MUT56" s="464"/>
      <c r="MUU56" s="467"/>
      <c r="MUV56" s="467"/>
      <c r="MUW56" s="467"/>
      <c r="MUX56" s="467"/>
      <c r="MUY56" s="284">
        <v>15000000</v>
      </c>
      <c r="MUZ56" s="276" t="s">
        <v>150</v>
      </c>
      <c r="MVA56" s="464"/>
      <c r="MVB56" s="464"/>
      <c r="MVC56" s="467"/>
      <c r="MVD56" s="467"/>
      <c r="MVE56" s="467"/>
      <c r="MVF56" s="467"/>
      <c r="MVG56" s="284">
        <v>15000000</v>
      </c>
      <c r="MVH56" s="276" t="s">
        <v>150</v>
      </c>
      <c r="MVI56" s="464"/>
      <c r="MVJ56" s="464"/>
      <c r="MVK56" s="467"/>
      <c r="MVL56" s="467"/>
      <c r="MVM56" s="467"/>
      <c r="MVN56" s="467"/>
      <c r="MVO56" s="284">
        <v>15000000</v>
      </c>
      <c r="MVP56" s="276" t="s">
        <v>150</v>
      </c>
      <c r="MVQ56" s="464"/>
      <c r="MVR56" s="464"/>
      <c r="MVS56" s="467"/>
      <c r="MVT56" s="467"/>
      <c r="MVU56" s="467"/>
      <c r="MVV56" s="467"/>
      <c r="MVW56" s="284">
        <v>15000000</v>
      </c>
      <c r="MVX56" s="276" t="s">
        <v>150</v>
      </c>
      <c r="MVY56" s="464"/>
      <c r="MVZ56" s="464"/>
      <c r="MWA56" s="467"/>
      <c r="MWB56" s="467"/>
      <c r="MWC56" s="467"/>
      <c r="MWD56" s="467"/>
      <c r="MWE56" s="284">
        <v>15000000</v>
      </c>
      <c r="MWF56" s="276" t="s">
        <v>150</v>
      </c>
      <c r="MWG56" s="464"/>
      <c r="MWH56" s="464"/>
      <c r="MWI56" s="467"/>
      <c r="MWJ56" s="467"/>
      <c r="MWK56" s="467"/>
      <c r="MWL56" s="467"/>
      <c r="MWM56" s="284">
        <v>15000000</v>
      </c>
      <c r="MWN56" s="276" t="s">
        <v>150</v>
      </c>
      <c r="MWO56" s="464"/>
      <c r="MWP56" s="464"/>
      <c r="MWQ56" s="467"/>
      <c r="MWR56" s="467"/>
      <c r="MWS56" s="467"/>
      <c r="MWT56" s="467"/>
      <c r="MWU56" s="284">
        <v>15000000</v>
      </c>
      <c r="MWV56" s="276" t="s">
        <v>150</v>
      </c>
      <c r="MWW56" s="464"/>
      <c r="MWX56" s="464"/>
      <c r="MWY56" s="467"/>
      <c r="MWZ56" s="467"/>
      <c r="MXA56" s="467"/>
      <c r="MXB56" s="467"/>
      <c r="MXC56" s="284">
        <v>15000000</v>
      </c>
      <c r="MXD56" s="276" t="s">
        <v>150</v>
      </c>
      <c r="MXE56" s="464"/>
      <c r="MXF56" s="464"/>
      <c r="MXG56" s="467"/>
      <c r="MXH56" s="467"/>
      <c r="MXI56" s="467"/>
      <c r="MXJ56" s="467"/>
      <c r="MXK56" s="284">
        <v>15000000</v>
      </c>
      <c r="MXL56" s="276" t="s">
        <v>150</v>
      </c>
      <c r="MXM56" s="464"/>
      <c r="MXN56" s="464"/>
      <c r="MXO56" s="467"/>
      <c r="MXP56" s="467"/>
      <c r="MXQ56" s="467"/>
      <c r="MXR56" s="467"/>
      <c r="MXS56" s="284">
        <v>15000000</v>
      </c>
      <c r="MXT56" s="276" t="s">
        <v>150</v>
      </c>
      <c r="MXU56" s="464"/>
      <c r="MXV56" s="464"/>
      <c r="MXW56" s="467"/>
      <c r="MXX56" s="467"/>
      <c r="MXY56" s="467"/>
      <c r="MXZ56" s="467"/>
      <c r="MYA56" s="284">
        <v>15000000</v>
      </c>
      <c r="MYB56" s="276" t="s">
        <v>150</v>
      </c>
      <c r="MYC56" s="464"/>
      <c r="MYD56" s="464"/>
      <c r="MYE56" s="467"/>
      <c r="MYF56" s="467"/>
      <c r="MYG56" s="467"/>
      <c r="MYH56" s="467"/>
      <c r="MYI56" s="284">
        <v>15000000</v>
      </c>
      <c r="MYJ56" s="276" t="s">
        <v>150</v>
      </c>
      <c r="MYK56" s="464"/>
      <c r="MYL56" s="464"/>
      <c r="MYM56" s="467"/>
      <c r="MYN56" s="467"/>
      <c r="MYO56" s="467"/>
      <c r="MYP56" s="467"/>
      <c r="MYQ56" s="284">
        <v>15000000</v>
      </c>
      <c r="MYR56" s="276" t="s">
        <v>150</v>
      </c>
      <c r="MYS56" s="464"/>
      <c r="MYT56" s="464"/>
      <c r="MYU56" s="467"/>
      <c r="MYV56" s="467"/>
      <c r="MYW56" s="467"/>
      <c r="MYX56" s="467"/>
      <c r="MYY56" s="284">
        <v>15000000</v>
      </c>
      <c r="MYZ56" s="276" t="s">
        <v>150</v>
      </c>
      <c r="MZA56" s="464"/>
      <c r="MZB56" s="464"/>
      <c r="MZC56" s="467"/>
      <c r="MZD56" s="467"/>
      <c r="MZE56" s="467"/>
      <c r="MZF56" s="467"/>
      <c r="MZG56" s="284">
        <v>15000000</v>
      </c>
      <c r="MZH56" s="276" t="s">
        <v>150</v>
      </c>
      <c r="MZI56" s="464"/>
      <c r="MZJ56" s="464"/>
      <c r="MZK56" s="467"/>
      <c r="MZL56" s="467"/>
      <c r="MZM56" s="467"/>
      <c r="MZN56" s="467"/>
      <c r="MZO56" s="284">
        <v>15000000</v>
      </c>
      <c r="MZP56" s="276" t="s">
        <v>150</v>
      </c>
      <c r="MZQ56" s="464"/>
      <c r="MZR56" s="464"/>
      <c r="MZS56" s="467"/>
      <c r="MZT56" s="467"/>
      <c r="MZU56" s="467"/>
      <c r="MZV56" s="467"/>
      <c r="MZW56" s="284">
        <v>15000000</v>
      </c>
      <c r="MZX56" s="276" t="s">
        <v>150</v>
      </c>
      <c r="MZY56" s="464"/>
      <c r="MZZ56" s="464"/>
      <c r="NAA56" s="467"/>
      <c r="NAB56" s="467"/>
      <c r="NAC56" s="467"/>
      <c r="NAD56" s="467"/>
      <c r="NAE56" s="284">
        <v>15000000</v>
      </c>
      <c r="NAF56" s="276" t="s">
        <v>150</v>
      </c>
      <c r="NAG56" s="464"/>
      <c r="NAH56" s="464"/>
      <c r="NAI56" s="467"/>
      <c r="NAJ56" s="467"/>
      <c r="NAK56" s="467"/>
      <c r="NAL56" s="467"/>
      <c r="NAM56" s="284">
        <v>15000000</v>
      </c>
      <c r="NAN56" s="276" t="s">
        <v>150</v>
      </c>
      <c r="NAO56" s="464"/>
      <c r="NAP56" s="464"/>
      <c r="NAQ56" s="467"/>
      <c r="NAR56" s="467"/>
      <c r="NAS56" s="467"/>
      <c r="NAT56" s="467"/>
      <c r="NAU56" s="284">
        <v>15000000</v>
      </c>
      <c r="NAV56" s="276" t="s">
        <v>150</v>
      </c>
      <c r="NAW56" s="464"/>
      <c r="NAX56" s="464"/>
      <c r="NAY56" s="467"/>
      <c r="NAZ56" s="467"/>
      <c r="NBA56" s="467"/>
      <c r="NBB56" s="467"/>
      <c r="NBC56" s="284">
        <v>15000000</v>
      </c>
      <c r="NBD56" s="276" t="s">
        <v>150</v>
      </c>
      <c r="NBE56" s="464"/>
      <c r="NBF56" s="464"/>
      <c r="NBG56" s="467"/>
      <c r="NBH56" s="467"/>
      <c r="NBI56" s="467"/>
      <c r="NBJ56" s="467"/>
      <c r="NBK56" s="284">
        <v>15000000</v>
      </c>
      <c r="NBL56" s="276" t="s">
        <v>150</v>
      </c>
      <c r="NBM56" s="464"/>
      <c r="NBN56" s="464"/>
      <c r="NBO56" s="467"/>
      <c r="NBP56" s="467"/>
      <c r="NBQ56" s="467"/>
      <c r="NBR56" s="467"/>
      <c r="NBS56" s="284">
        <v>15000000</v>
      </c>
      <c r="NBT56" s="276" t="s">
        <v>150</v>
      </c>
      <c r="NBU56" s="464"/>
      <c r="NBV56" s="464"/>
      <c r="NBW56" s="467"/>
      <c r="NBX56" s="467"/>
      <c r="NBY56" s="467"/>
      <c r="NBZ56" s="467"/>
      <c r="NCA56" s="284">
        <v>15000000</v>
      </c>
      <c r="NCB56" s="276" t="s">
        <v>150</v>
      </c>
      <c r="NCC56" s="464"/>
      <c r="NCD56" s="464"/>
      <c r="NCE56" s="467"/>
      <c r="NCF56" s="467"/>
      <c r="NCG56" s="467"/>
      <c r="NCH56" s="467"/>
      <c r="NCI56" s="284">
        <v>15000000</v>
      </c>
      <c r="NCJ56" s="276" t="s">
        <v>150</v>
      </c>
      <c r="NCK56" s="464"/>
      <c r="NCL56" s="464"/>
      <c r="NCM56" s="467"/>
      <c r="NCN56" s="467"/>
      <c r="NCO56" s="467"/>
      <c r="NCP56" s="467"/>
      <c r="NCQ56" s="284">
        <v>15000000</v>
      </c>
      <c r="NCR56" s="276" t="s">
        <v>150</v>
      </c>
      <c r="NCS56" s="464"/>
      <c r="NCT56" s="464"/>
      <c r="NCU56" s="467"/>
      <c r="NCV56" s="467"/>
      <c r="NCW56" s="467"/>
      <c r="NCX56" s="467"/>
      <c r="NCY56" s="284">
        <v>15000000</v>
      </c>
      <c r="NCZ56" s="276" t="s">
        <v>150</v>
      </c>
      <c r="NDA56" s="464"/>
      <c r="NDB56" s="464"/>
      <c r="NDC56" s="467"/>
      <c r="NDD56" s="467"/>
      <c r="NDE56" s="467"/>
      <c r="NDF56" s="467"/>
      <c r="NDG56" s="284">
        <v>15000000</v>
      </c>
      <c r="NDH56" s="276" t="s">
        <v>150</v>
      </c>
      <c r="NDI56" s="464"/>
      <c r="NDJ56" s="464"/>
      <c r="NDK56" s="467"/>
      <c r="NDL56" s="467"/>
      <c r="NDM56" s="467"/>
      <c r="NDN56" s="467"/>
      <c r="NDO56" s="284">
        <v>15000000</v>
      </c>
      <c r="NDP56" s="276" t="s">
        <v>150</v>
      </c>
      <c r="NDQ56" s="464"/>
      <c r="NDR56" s="464"/>
      <c r="NDS56" s="467"/>
      <c r="NDT56" s="467"/>
      <c r="NDU56" s="467"/>
      <c r="NDV56" s="467"/>
      <c r="NDW56" s="284">
        <v>15000000</v>
      </c>
      <c r="NDX56" s="276" t="s">
        <v>150</v>
      </c>
      <c r="NDY56" s="464"/>
      <c r="NDZ56" s="464"/>
      <c r="NEA56" s="467"/>
      <c r="NEB56" s="467"/>
      <c r="NEC56" s="467"/>
      <c r="NED56" s="467"/>
      <c r="NEE56" s="284">
        <v>15000000</v>
      </c>
      <c r="NEF56" s="276" t="s">
        <v>150</v>
      </c>
      <c r="NEG56" s="464"/>
      <c r="NEH56" s="464"/>
      <c r="NEI56" s="467"/>
      <c r="NEJ56" s="467"/>
      <c r="NEK56" s="467"/>
      <c r="NEL56" s="467"/>
      <c r="NEM56" s="284">
        <v>15000000</v>
      </c>
      <c r="NEN56" s="276" t="s">
        <v>150</v>
      </c>
      <c r="NEO56" s="464"/>
      <c r="NEP56" s="464"/>
      <c r="NEQ56" s="467"/>
      <c r="NER56" s="467"/>
      <c r="NES56" s="467"/>
      <c r="NET56" s="467"/>
      <c r="NEU56" s="284">
        <v>15000000</v>
      </c>
      <c r="NEV56" s="276" t="s">
        <v>150</v>
      </c>
      <c r="NEW56" s="464"/>
      <c r="NEX56" s="464"/>
      <c r="NEY56" s="467"/>
      <c r="NEZ56" s="467"/>
      <c r="NFA56" s="467"/>
      <c r="NFB56" s="467"/>
      <c r="NFC56" s="284">
        <v>15000000</v>
      </c>
      <c r="NFD56" s="276" t="s">
        <v>150</v>
      </c>
      <c r="NFE56" s="464"/>
      <c r="NFF56" s="464"/>
      <c r="NFG56" s="467"/>
      <c r="NFH56" s="467"/>
      <c r="NFI56" s="467"/>
      <c r="NFJ56" s="467"/>
      <c r="NFK56" s="284">
        <v>15000000</v>
      </c>
      <c r="NFL56" s="276" t="s">
        <v>150</v>
      </c>
      <c r="NFM56" s="464"/>
      <c r="NFN56" s="464"/>
      <c r="NFO56" s="467"/>
      <c r="NFP56" s="467"/>
      <c r="NFQ56" s="467"/>
      <c r="NFR56" s="467"/>
      <c r="NFS56" s="284">
        <v>15000000</v>
      </c>
      <c r="NFT56" s="276" t="s">
        <v>150</v>
      </c>
      <c r="NFU56" s="464"/>
      <c r="NFV56" s="464"/>
      <c r="NFW56" s="467"/>
      <c r="NFX56" s="467"/>
      <c r="NFY56" s="467"/>
      <c r="NFZ56" s="467"/>
      <c r="NGA56" s="284">
        <v>15000000</v>
      </c>
      <c r="NGB56" s="276" t="s">
        <v>150</v>
      </c>
      <c r="NGC56" s="464"/>
      <c r="NGD56" s="464"/>
      <c r="NGE56" s="467"/>
      <c r="NGF56" s="467"/>
      <c r="NGG56" s="467"/>
      <c r="NGH56" s="467"/>
      <c r="NGI56" s="284">
        <v>15000000</v>
      </c>
      <c r="NGJ56" s="276" t="s">
        <v>150</v>
      </c>
      <c r="NGK56" s="464"/>
      <c r="NGL56" s="464"/>
      <c r="NGM56" s="467"/>
      <c r="NGN56" s="467"/>
      <c r="NGO56" s="467"/>
      <c r="NGP56" s="467"/>
      <c r="NGQ56" s="284">
        <v>15000000</v>
      </c>
      <c r="NGR56" s="276" t="s">
        <v>150</v>
      </c>
      <c r="NGS56" s="464"/>
      <c r="NGT56" s="464"/>
      <c r="NGU56" s="467"/>
      <c r="NGV56" s="467"/>
      <c r="NGW56" s="467"/>
      <c r="NGX56" s="467"/>
      <c r="NGY56" s="284">
        <v>15000000</v>
      </c>
      <c r="NGZ56" s="276" t="s">
        <v>150</v>
      </c>
      <c r="NHA56" s="464"/>
      <c r="NHB56" s="464"/>
      <c r="NHC56" s="467"/>
      <c r="NHD56" s="467"/>
      <c r="NHE56" s="467"/>
      <c r="NHF56" s="467"/>
      <c r="NHG56" s="284">
        <v>15000000</v>
      </c>
      <c r="NHH56" s="276" t="s">
        <v>150</v>
      </c>
      <c r="NHI56" s="464"/>
      <c r="NHJ56" s="464"/>
      <c r="NHK56" s="467"/>
      <c r="NHL56" s="467"/>
      <c r="NHM56" s="467"/>
      <c r="NHN56" s="467"/>
      <c r="NHO56" s="284">
        <v>15000000</v>
      </c>
      <c r="NHP56" s="276" t="s">
        <v>150</v>
      </c>
      <c r="NHQ56" s="464"/>
      <c r="NHR56" s="464"/>
      <c r="NHS56" s="467"/>
      <c r="NHT56" s="467"/>
      <c r="NHU56" s="467"/>
      <c r="NHV56" s="467"/>
      <c r="NHW56" s="284">
        <v>15000000</v>
      </c>
      <c r="NHX56" s="276" t="s">
        <v>150</v>
      </c>
      <c r="NHY56" s="464"/>
      <c r="NHZ56" s="464"/>
      <c r="NIA56" s="467"/>
      <c r="NIB56" s="467"/>
      <c r="NIC56" s="467"/>
      <c r="NID56" s="467"/>
      <c r="NIE56" s="284">
        <v>15000000</v>
      </c>
      <c r="NIF56" s="276" t="s">
        <v>150</v>
      </c>
      <c r="NIG56" s="464"/>
      <c r="NIH56" s="464"/>
      <c r="NII56" s="467"/>
      <c r="NIJ56" s="467"/>
      <c r="NIK56" s="467"/>
      <c r="NIL56" s="467"/>
      <c r="NIM56" s="284">
        <v>15000000</v>
      </c>
      <c r="NIN56" s="276" t="s">
        <v>150</v>
      </c>
      <c r="NIO56" s="464"/>
      <c r="NIP56" s="464"/>
      <c r="NIQ56" s="467"/>
      <c r="NIR56" s="467"/>
      <c r="NIS56" s="467"/>
      <c r="NIT56" s="467"/>
      <c r="NIU56" s="284">
        <v>15000000</v>
      </c>
      <c r="NIV56" s="276" t="s">
        <v>150</v>
      </c>
      <c r="NIW56" s="464"/>
      <c r="NIX56" s="464"/>
      <c r="NIY56" s="467"/>
      <c r="NIZ56" s="467"/>
      <c r="NJA56" s="467"/>
      <c r="NJB56" s="467"/>
      <c r="NJC56" s="284">
        <v>15000000</v>
      </c>
      <c r="NJD56" s="276" t="s">
        <v>150</v>
      </c>
      <c r="NJE56" s="464"/>
      <c r="NJF56" s="464"/>
      <c r="NJG56" s="467"/>
      <c r="NJH56" s="467"/>
      <c r="NJI56" s="467"/>
      <c r="NJJ56" s="467"/>
      <c r="NJK56" s="284">
        <v>15000000</v>
      </c>
      <c r="NJL56" s="276" t="s">
        <v>150</v>
      </c>
      <c r="NJM56" s="464"/>
      <c r="NJN56" s="464"/>
      <c r="NJO56" s="467"/>
      <c r="NJP56" s="467"/>
      <c r="NJQ56" s="467"/>
      <c r="NJR56" s="467"/>
      <c r="NJS56" s="284">
        <v>15000000</v>
      </c>
      <c r="NJT56" s="276" t="s">
        <v>150</v>
      </c>
      <c r="NJU56" s="464"/>
      <c r="NJV56" s="464"/>
      <c r="NJW56" s="467"/>
      <c r="NJX56" s="467"/>
      <c r="NJY56" s="467"/>
      <c r="NJZ56" s="467"/>
      <c r="NKA56" s="284">
        <v>15000000</v>
      </c>
      <c r="NKB56" s="276" t="s">
        <v>150</v>
      </c>
      <c r="NKC56" s="464"/>
      <c r="NKD56" s="464"/>
      <c r="NKE56" s="467"/>
      <c r="NKF56" s="467"/>
      <c r="NKG56" s="467"/>
      <c r="NKH56" s="467"/>
      <c r="NKI56" s="284">
        <v>15000000</v>
      </c>
      <c r="NKJ56" s="276" t="s">
        <v>150</v>
      </c>
      <c r="NKK56" s="464"/>
      <c r="NKL56" s="464"/>
      <c r="NKM56" s="467"/>
      <c r="NKN56" s="467"/>
      <c r="NKO56" s="467"/>
      <c r="NKP56" s="467"/>
      <c r="NKQ56" s="284">
        <v>15000000</v>
      </c>
      <c r="NKR56" s="276" t="s">
        <v>150</v>
      </c>
      <c r="NKS56" s="464"/>
      <c r="NKT56" s="464"/>
      <c r="NKU56" s="467"/>
      <c r="NKV56" s="467"/>
      <c r="NKW56" s="467"/>
      <c r="NKX56" s="467"/>
      <c r="NKY56" s="284">
        <v>15000000</v>
      </c>
      <c r="NKZ56" s="276" t="s">
        <v>150</v>
      </c>
      <c r="NLA56" s="464"/>
      <c r="NLB56" s="464"/>
      <c r="NLC56" s="467"/>
      <c r="NLD56" s="467"/>
      <c r="NLE56" s="467"/>
      <c r="NLF56" s="467"/>
      <c r="NLG56" s="284">
        <v>15000000</v>
      </c>
      <c r="NLH56" s="276" t="s">
        <v>150</v>
      </c>
      <c r="NLI56" s="464"/>
      <c r="NLJ56" s="464"/>
      <c r="NLK56" s="467"/>
      <c r="NLL56" s="467"/>
      <c r="NLM56" s="467"/>
      <c r="NLN56" s="467"/>
      <c r="NLO56" s="284">
        <v>15000000</v>
      </c>
      <c r="NLP56" s="276" t="s">
        <v>150</v>
      </c>
      <c r="NLQ56" s="464"/>
      <c r="NLR56" s="464"/>
      <c r="NLS56" s="467"/>
      <c r="NLT56" s="467"/>
      <c r="NLU56" s="467"/>
      <c r="NLV56" s="467"/>
      <c r="NLW56" s="284">
        <v>15000000</v>
      </c>
      <c r="NLX56" s="276" t="s">
        <v>150</v>
      </c>
      <c r="NLY56" s="464"/>
      <c r="NLZ56" s="464"/>
      <c r="NMA56" s="467"/>
      <c r="NMB56" s="467"/>
      <c r="NMC56" s="467"/>
      <c r="NMD56" s="467"/>
      <c r="NME56" s="284">
        <v>15000000</v>
      </c>
      <c r="NMF56" s="276" t="s">
        <v>150</v>
      </c>
      <c r="NMG56" s="464"/>
      <c r="NMH56" s="464"/>
      <c r="NMI56" s="467"/>
      <c r="NMJ56" s="467"/>
      <c r="NMK56" s="467"/>
      <c r="NML56" s="467"/>
      <c r="NMM56" s="284">
        <v>15000000</v>
      </c>
      <c r="NMN56" s="276" t="s">
        <v>150</v>
      </c>
      <c r="NMO56" s="464"/>
      <c r="NMP56" s="464"/>
      <c r="NMQ56" s="467"/>
      <c r="NMR56" s="467"/>
      <c r="NMS56" s="467"/>
      <c r="NMT56" s="467"/>
      <c r="NMU56" s="284">
        <v>15000000</v>
      </c>
      <c r="NMV56" s="276" t="s">
        <v>150</v>
      </c>
      <c r="NMW56" s="464"/>
      <c r="NMX56" s="464"/>
      <c r="NMY56" s="467"/>
      <c r="NMZ56" s="467"/>
      <c r="NNA56" s="467"/>
      <c r="NNB56" s="467"/>
      <c r="NNC56" s="284">
        <v>15000000</v>
      </c>
      <c r="NND56" s="276" t="s">
        <v>150</v>
      </c>
      <c r="NNE56" s="464"/>
      <c r="NNF56" s="464"/>
      <c r="NNG56" s="467"/>
      <c r="NNH56" s="467"/>
      <c r="NNI56" s="467"/>
      <c r="NNJ56" s="467"/>
      <c r="NNK56" s="284">
        <v>15000000</v>
      </c>
      <c r="NNL56" s="276" t="s">
        <v>150</v>
      </c>
      <c r="NNM56" s="464"/>
      <c r="NNN56" s="464"/>
      <c r="NNO56" s="467"/>
      <c r="NNP56" s="467"/>
      <c r="NNQ56" s="467"/>
      <c r="NNR56" s="467"/>
      <c r="NNS56" s="284">
        <v>15000000</v>
      </c>
      <c r="NNT56" s="276" t="s">
        <v>150</v>
      </c>
      <c r="NNU56" s="464"/>
      <c r="NNV56" s="464"/>
      <c r="NNW56" s="467"/>
      <c r="NNX56" s="467"/>
      <c r="NNY56" s="467"/>
      <c r="NNZ56" s="467"/>
      <c r="NOA56" s="284">
        <v>15000000</v>
      </c>
      <c r="NOB56" s="276" t="s">
        <v>150</v>
      </c>
      <c r="NOC56" s="464"/>
      <c r="NOD56" s="464"/>
      <c r="NOE56" s="467"/>
      <c r="NOF56" s="467"/>
      <c r="NOG56" s="467"/>
      <c r="NOH56" s="467"/>
      <c r="NOI56" s="284">
        <v>15000000</v>
      </c>
      <c r="NOJ56" s="276" t="s">
        <v>150</v>
      </c>
      <c r="NOK56" s="464"/>
      <c r="NOL56" s="464"/>
      <c r="NOM56" s="467"/>
      <c r="NON56" s="467"/>
      <c r="NOO56" s="467"/>
      <c r="NOP56" s="467"/>
      <c r="NOQ56" s="284">
        <v>15000000</v>
      </c>
      <c r="NOR56" s="276" t="s">
        <v>150</v>
      </c>
      <c r="NOS56" s="464"/>
      <c r="NOT56" s="464"/>
      <c r="NOU56" s="467"/>
      <c r="NOV56" s="467"/>
      <c r="NOW56" s="467"/>
      <c r="NOX56" s="467"/>
      <c r="NOY56" s="284">
        <v>15000000</v>
      </c>
      <c r="NOZ56" s="276" t="s">
        <v>150</v>
      </c>
      <c r="NPA56" s="464"/>
      <c r="NPB56" s="464"/>
      <c r="NPC56" s="467"/>
      <c r="NPD56" s="467"/>
      <c r="NPE56" s="467"/>
      <c r="NPF56" s="467"/>
      <c r="NPG56" s="284">
        <v>15000000</v>
      </c>
      <c r="NPH56" s="276" t="s">
        <v>150</v>
      </c>
      <c r="NPI56" s="464"/>
      <c r="NPJ56" s="464"/>
      <c r="NPK56" s="467"/>
      <c r="NPL56" s="467"/>
      <c r="NPM56" s="467"/>
      <c r="NPN56" s="467"/>
      <c r="NPO56" s="284">
        <v>15000000</v>
      </c>
      <c r="NPP56" s="276" t="s">
        <v>150</v>
      </c>
      <c r="NPQ56" s="464"/>
      <c r="NPR56" s="464"/>
      <c r="NPS56" s="467"/>
      <c r="NPT56" s="467"/>
      <c r="NPU56" s="467"/>
      <c r="NPV56" s="467"/>
      <c r="NPW56" s="284">
        <v>15000000</v>
      </c>
      <c r="NPX56" s="276" t="s">
        <v>150</v>
      </c>
      <c r="NPY56" s="464"/>
      <c r="NPZ56" s="464"/>
      <c r="NQA56" s="467"/>
      <c r="NQB56" s="467"/>
      <c r="NQC56" s="467"/>
      <c r="NQD56" s="467"/>
      <c r="NQE56" s="284">
        <v>15000000</v>
      </c>
      <c r="NQF56" s="276" t="s">
        <v>150</v>
      </c>
      <c r="NQG56" s="464"/>
      <c r="NQH56" s="464"/>
      <c r="NQI56" s="467"/>
      <c r="NQJ56" s="467"/>
      <c r="NQK56" s="467"/>
      <c r="NQL56" s="467"/>
      <c r="NQM56" s="284">
        <v>15000000</v>
      </c>
      <c r="NQN56" s="276" t="s">
        <v>150</v>
      </c>
      <c r="NQO56" s="464"/>
      <c r="NQP56" s="464"/>
      <c r="NQQ56" s="467"/>
      <c r="NQR56" s="467"/>
      <c r="NQS56" s="467"/>
      <c r="NQT56" s="467"/>
      <c r="NQU56" s="284">
        <v>15000000</v>
      </c>
      <c r="NQV56" s="276" t="s">
        <v>150</v>
      </c>
      <c r="NQW56" s="464"/>
      <c r="NQX56" s="464"/>
      <c r="NQY56" s="467"/>
      <c r="NQZ56" s="467"/>
      <c r="NRA56" s="467"/>
      <c r="NRB56" s="467"/>
      <c r="NRC56" s="284">
        <v>15000000</v>
      </c>
      <c r="NRD56" s="276" t="s">
        <v>150</v>
      </c>
      <c r="NRE56" s="464"/>
      <c r="NRF56" s="464"/>
      <c r="NRG56" s="467"/>
      <c r="NRH56" s="467"/>
      <c r="NRI56" s="467"/>
      <c r="NRJ56" s="467"/>
      <c r="NRK56" s="284">
        <v>15000000</v>
      </c>
      <c r="NRL56" s="276" t="s">
        <v>150</v>
      </c>
      <c r="NRM56" s="464"/>
      <c r="NRN56" s="464"/>
      <c r="NRO56" s="467"/>
      <c r="NRP56" s="467"/>
      <c r="NRQ56" s="467"/>
      <c r="NRR56" s="467"/>
      <c r="NRS56" s="284">
        <v>15000000</v>
      </c>
      <c r="NRT56" s="276" t="s">
        <v>150</v>
      </c>
      <c r="NRU56" s="464"/>
      <c r="NRV56" s="464"/>
      <c r="NRW56" s="467"/>
      <c r="NRX56" s="467"/>
      <c r="NRY56" s="467"/>
      <c r="NRZ56" s="467"/>
      <c r="NSA56" s="284">
        <v>15000000</v>
      </c>
      <c r="NSB56" s="276" t="s">
        <v>150</v>
      </c>
      <c r="NSC56" s="464"/>
      <c r="NSD56" s="464"/>
      <c r="NSE56" s="467"/>
      <c r="NSF56" s="467"/>
      <c r="NSG56" s="467"/>
      <c r="NSH56" s="467"/>
      <c r="NSI56" s="284">
        <v>15000000</v>
      </c>
      <c r="NSJ56" s="276" t="s">
        <v>150</v>
      </c>
      <c r="NSK56" s="464"/>
      <c r="NSL56" s="464"/>
      <c r="NSM56" s="467"/>
      <c r="NSN56" s="467"/>
      <c r="NSO56" s="467"/>
      <c r="NSP56" s="467"/>
      <c r="NSQ56" s="284">
        <v>15000000</v>
      </c>
      <c r="NSR56" s="276" t="s">
        <v>150</v>
      </c>
      <c r="NSS56" s="464"/>
      <c r="NST56" s="464"/>
      <c r="NSU56" s="467"/>
      <c r="NSV56" s="467"/>
      <c r="NSW56" s="467"/>
      <c r="NSX56" s="467"/>
      <c r="NSY56" s="284">
        <v>15000000</v>
      </c>
      <c r="NSZ56" s="276" t="s">
        <v>150</v>
      </c>
      <c r="NTA56" s="464"/>
      <c r="NTB56" s="464"/>
      <c r="NTC56" s="467"/>
      <c r="NTD56" s="467"/>
      <c r="NTE56" s="467"/>
      <c r="NTF56" s="467"/>
      <c r="NTG56" s="284">
        <v>15000000</v>
      </c>
      <c r="NTH56" s="276" t="s">
        <v>150</v>
      </c>
      <c r="NTI56" s="464"/>
      <c r="NTJ56" s="464"/>
      <c r="NTK56" s="467"/>
      <c r="NTL56" s="467"/>
      <c r="NTM56" s="467"/>
      <c r="NTN56" s="467"/>
      <c r="NTO56" s="284">
        <v>15000000</v>
      </c>
      <c r="NTP56" s="276" t="s">
        <v>150</v>
      </c>
      <c r="NTQ56" s="464"/>
      <c r="NTR56" s="464"/>
      <c r="NTS56" s="467"/>
      <c r="NTT56" s="467"/>
      <c r="NTU56" s="467"/>
      <c r="NTV56" s="467"/>
      <c r="NTW56" s="284">
        <v>15000000</v>
      </c>
      <c r="NTX56" s="276" t="s">
        <v>150</v>
      </c>
      <c r="NTY56" s="464"/>
      <c r="NTZ56" s="464"/>
      <c r="NUA56" s="467"/>
      <c r="NUB56" s="467"/>
      <c r="NUC56" s="467"/>
      <c r="NUD56" s="467"/>
      <c r="NUE56" s="284">
        <v>15000000</v>
      </c>
      <c r="NUF56" s="276" t="s">
        <v>150</v>
      </c>
      <c r="NUG56" s="464"/>
      <c r="NUH56" s="464"/>
      <c r="NUI56" s="467"/>
      <c r="NUJ56" s="467"/>
      <c r="NUK56" s="467"/>
      <c r="NUL56" s="467"/>
      <c r="NUM56" s="284">
        <v>15000000</v>
      </c>
      <c r="NUN56" s="276" t="s">
        <v>150</v>
      </c>
      <c r="NUO56" s="464"/>
      <c r="NUP56" s="464"/>
      <c r="NUQ56" s="467"/>
      <c r="NUR56" s="467"/>
      <c r="NUS56" s="467"/>
      <c r="NUT56" s="467"/>
      <c r="NUU56" s="284">
        <v>15000000</v>
      </c>
      <c r="NUV56" s="276" t="s">
        <v>150</v>
      </c>
      <c r="NUW56" s="464"/>
      <c r="NUX56" s="464"/>
      <c r="NUY56" s="467"/>
      <c r="NUZ56" s="467"/>
      <c r="NVA56" s="467"/>
      <c r="NVB56" s="467"/>
      <c r="NVC56" s="284">
        <v>15000000</v>
      </c>
      <c r="NVD56" s="276" t="s">
        <v>150</v>
      </c>
      <c r="NVE56" s="464"/>
      <c r="NVF56" s="464"/>
      <c r="NVG56" s="467"/>
      <c r="NVH56" s="467"/>
      <c r="NVI56" s="467"/>
      <c r="NVJ56" s="467"/>
      <c r="NVK56" s="284">
        <v>15000000</v>
      </c>
      <c r="NVL56" s="276" t="s">
        <v>150</v>
      </c>
      <c r="NVM56" s="464"/>
      <c r="NVN56" s="464"/>
      <c r="NVO56" s="467"/>
      <c r="NVP56" s="467"/>
      <c r="NVQ56" s="467"/>
      <c r="NVR56" s="467"/>
      <c r="NVS56" s="284">
        <v>15000000</v>
      </c>
      <c r="NVT56" s="276" t="s">
        <v>150</v>
      </c>
      <c r="NVU56" s="464"/>
      <c r="NVV56" s="464"/>
      <c r="NVW56" s="467"/>
      <c r="NVX56" s="467"/>
      <c r="NVY56" s="467"/>
      <c r="NVZ56" s="467"/>
      <c r="NWA56" s="284">
        <v>15000000</v>
      </c>
      <c r="NWB56" s="276" t="s">
        <v>150</v>
      </c>
      <c r="NWC56" s="464"/>
      <c r="NWD56" s="464"/>
      <c r="NWE56" s="467"/>
      <c r="NWF56" s="467"/>
      <c r="NWG56" s="467"/>
      <c r="NWH56" s="467"/>
      <c r="NWI56" s="284">
        <v>15000000</v>
      </c>
      <c r="NWJ56" s="276" t="s">
        <v>150</v>
      </c>
      <c r="NWK56" s="464"/>
      <c r="NWL56" s="464"/>
      <c r="NWM56" s="467"/>
      <c r="NWN56" s="467"/>
      <c r="NWO56" s="467"/>
      <c r="NWP56" s="467"/>
      <c r="NWQ56" s="284">
        <v>15000000</v>
      </c>
      <c r="NWR56" s="276" t="s">
        <v>150</v>
      </c>
      <c r="NWS56" s="464"/>
      <c r="NWT56" s="464"/>
      <c r="NWU56" s="467"/>
      <c r="NWV56" s="467"/>
      <c r="NWW56" s="467"/>
      <c r="NWX56" s="467"/>
      <c r="NWY56" s="284">
        <v>15000000</v>
      </c>
      <c r="NWZ56" s="276" t="s">
        <v>150</v>
      </c>
      <c r="NXA56" s="464"/>
      <c r="NXB56" s="464"/>
      <c r="NXC56" s="467"/>
      <c r="NXD56" s="467"/>
      <c r="NXE56" s="467"/>
      <c r="NXF56" s="467"/>
      <c r="NXG56" s="284">
        <v>15000000</v>
      </c>
      <c r="NXH56" s="276" t="s">
        <v>150</v>
      </c>
      <c r="NXI56" s="464"/>
      <c r="NXJ56" s="464"/>
      <c r="NXK56" s="467"/>
      <c r="NXL56" s="467"/>
      <c r="NXM56" s="467"/>
      <c r="NXN56" s="467"/>
      <c r="NXO56" s="284">
        <v>15000000</v>
      </c>
      <c r="NXP56" s="276" t="s">
        <v>150</v>
      </c>
      <c r="NXQ56" s="464"/>
      <c r="NXR56" s="464"/>
      <c r="NXS56" s="467"/>
      <c r="NXT56" s="467"/>
      <c r="NXU56" s="467"/>
      <c r="NXV56" s="467"/>
      <c r="NXW56" s="284">
        <v>15000000</v>
      </c>
      <c r="NXX56" s="276" t="s">
        <v>150</v>
      </c>
      <c r="NXY56" s="464"/>
      <c r="NXZ56" s="464"/>
      <c r="NYA56" s="467"/>
      <c r="NYB56" s="467"/>
      <c r="NYC56" s="467"/>
      <c r="NYD56" s="467"/>
      <c r="NYE56" s="284">
        <v>15000000</v>
      </c>
      <c r="NYF56" s="276" t="s">
        <v>150</v>
      </c>
      <c r="NYG56" s="464"/>
      <c r="NYH56" s="464"/>
      <c r="NYI56" s="467"/>
      <c r="NYJ56" s="467"/>
      <c r="NYK56" s="467"/>
      <c r="NYL56" s="467"/>
      <c r="NYM56" s="284">
        <v>15000000</v>
      </c>
      <c r="NYN56" s="276" t="s">
        <v>150</v>
      </c>
      <c r="NYO56" s="464"/>
      <c r="NYP56" s="464"/>
      <c r="NYQ56" s="467"/>
      <c r="NYR56" s="467"/>
      <c r="NYS56" s="467"/>
      <c r="NYT56" s="467"/>
      <c r="NYU56" s="284">
        <v>15000000</v>
      </c>
      <c r="NYV56" s="276" t="s">
        <v>150</v>
      </c>
      <c r="NYW56" s="464"/>
      <c r="NYX56" s="464"/>
      <c r="NYY56" s="467"/>
      <c r="NYZ56" s="467"/>
      <c r="NZA56" s="467"/>
      <c r="NZB56" s="467"/>
      <c r="NZC56" s="284">
        <v>15000000</v>
      </c>
      <c r="NZD56" s="276" t="s">
        <v>150</v>
      </c>
      <c r="NZE56" s="464"/>
      <c r="NZF56" s="464"/>
      <c r="NZG56" s="467"/>
      <c r="NZH56" s="467"/>
      <c r="NZI56" s="467"/>
      <c r="NZJ56" s="467"/>
      <c r="NZK56" s="284">
        <v>15000000</v>
      </c>
      <c r="NZL56" s="276" t="s">
        <v>150</v>
      </c>
      <c r="NZM56" s="464"/>
      <c r="NZN56" s="464"/>
      <c r="NZO56" s="467"/>
      <c r="NZP56" s="467"/>
      <c r="NZQ56" s="467"/>
      <c r="NZR56" s="467"/>
      <c r="NZS56" s="284">
        <v>15000000</v>
      </c>
      <c r="NZT56" s="276" t="s">
        <v>150</v>
      </c>
      <c r="NZU56" s="464"/>
      <c r="NZV56" s="464"/>
      <c r="NZW56" s="467"/>
      <c r="NZX56" s="467"/>
      <c r="NZY56" s="467"/>
      <c r="NZZ56" s="467"/>
      <c r="OAA56" s="284">
        <v>15000000</v>
      </c>
      <c r="OAB56" s="276" t="s">
        <v>150</v>
      </c>
      <c r="OAC56" s="464"/>
      <c r="OAD56" s="464"/>
      <c r="OAE56" s="467"/>
      <c r="OAF56" s="467"/>
      <c r="OAG56" s="467"/>
      <c r="OAH56" s="467"/>
      <c r="OAI56" s="284">
        <v>15000000</v>
      </c>
      <c r="OAJ56" s="276" t="s">
        <v>150</v>
      </c>
      <c r="OAK56" s="464"/>
      <c r="OAL56" s="464"/>
      <c r="OAM56" s="467"/>
      <c r="OAN56" s="467"/>
      <c r="OAO56" s="467"/>
      <c r="OAP56" s="467"/>
      <c r="OAQ56" s="284">
        <v>15000000</v>
      </c>
      <c r="OAR56" s="276" t="s">
        <v>150</v>
      </c>
      <c r="OAS56" s="464"/>
      <c r="OAT56" s="464"/>
      <c r="OAU56" s="467"/>
      <c r="OAV56" s="467"/>
      <c r="OAW56" s="467"/>
      <c r="OAX56" s="467"/>
      <c r="OAY56" s="284">
        <v>15000000</v>
      </c>
      <c r="OAZ56" s="276" t="s">
        <v>150</v>
      </c>
      <c r="OBA56" s="464"/>
      <c r="OBB56" s="464"/>
      <c r="OBC56" s="467"/>
      <c r="OBD56" s="467"/>
      <c r="OBE56" s="467"/>
      <c r="OBF56" s="467"/>
      <c r="OBG56" s="284">
        <v>15000000</v>
      </c>
      <c r="OBH56" s="276" t="s">
        <v>150</v>
      </c>
      <c r="OBI56" s="464"/>
      <c r="OBJ56" s="464"/>
      <c r="OBK56" s="467"/>
      <c r="OBL56" s="467"/>
      <c r="OBM56" s="467"/>
      <c r="OBN56" s="467"/>
      <c r="OBO56" s="284">
        <v>15000000</v>
      </c>
      <c r="OBP56" s="276" t="s">
        <v>150</v>
      </c>
      <c r="OBQ56" s="464"/>
      <c r="OBR56" s="464"/>
      <c r="OBS56" s="467"/>
      <c r="OBT56" s="467"/>
      <c r="OBU56" s="467"/>
      <c r="OBV56" s="467"/>
      <c r="OBW56" s="284">
        <v>15000000</v>
      </c>
      <c r="OBX56" s="276" t="s">
        <v>150</v>
      </c>
      <c r="OBY56" s="464"/>
      <c r="OBZ56" s="464"/>
      <c r="OCA56" s="467"/>
      <c r="OCB56" s="467"/>
      <c r="OCC56" s="467"/>
      <c r="OCD56" s="467"/>
      <c r="OCE56" s="284">
        <v>15000000</v>
      </c>
      <c r="OCF56" s="276" t="s">
        <v>150</v>
      </c>
      <c r="OCG56" s="464"/>
      <c r="OCH56" s="464"/>
      <c r="OCI56" s="467"/>
      <c r="OCJ56" s="467"/>
      <c r="OCK56" s="467"/>
      <c r="OCL56" s="467"/>
      <c r="OCM56" s="284">
        <v>15000000</v>
      </c>
      <c r="OCN56" s="276" t="s">
        <v>150</v>
      </c>
      <c r="OCO56" s="464"/>
      <c r="OCP56" s="464"/>
      <c r="OCQ56" s="467"/>
      <c r="OCR56" s="467"/>
      <c r="OCS56" s="467"/>
      <c r="OCT56" s="467"/>
      <c r="OCU56" s="284">
        <v>15000000</v>
      </c>
      <c r="OCV56" s="276" t="s">
        <v>150</v>
      </c>
      <c r="OCW56" s="464"/>
      <c r="OCX56" s="464"/>
      <c r="OCY56" s="467"/>
      <c r="OCZ56" s="467"/>
      <c r="ODA56" s="467"/>
      <c r="ODB56" s="467"/>
      <c r="ODC56" s="284">
        <v>15000000</v>
      </c>
      <c r="ODD56" s="276" t="s">
        <v>150</v>
      </c>
      <c r="ODE56" s="464"/>
      <c r="ODF56" s="464"/>
      <c r="ODG56" s="467"/>
      <c r="ODH56" s="467"/>
      <c r="ODI56" s="467"/>
      <c r="ODJ56" s="467"/>
      <c r="ODK56" s="284">
        <v>15000000</v>
      </c>
      <c r="ODL56" s="276" t="s">
        <v>150</v>
      </c>
      <c r="ODM56" s="464"/>
      <c r="ODN56" s="464"/>
      <c r="ODO56" s="467"/>
      <c r="ODP56" s="467"/>
      <c r="ODQ56" s="467"/>
      <c r="ODR56" s="467"/>
      <c r="ODS56" s="284">
        <v>15000000</v>
      </c>
      <c r="ODT56" s="276" t="s">
        <v>150</v>
      </c>
      <c r="ODU56" s="464"/>
      <c r="ODV56" s="464"/>
      <c r="ODW56" s="467"/>
      <c r="ODX56" s="467"/>
      <c r="ODY56" s="467"/>
      <c r="ODZ56" s="467"/>
      <c r="OEA56" s="284">
        <v>15000000</v>
      </c>
      <c r="OEB56" s="276" t="s">
        <v>150</v>
      </c>
      <c r="OEC56" s="464"/>
      <c r="OED56" s="464"/>
      <c r="OEE56" s="467"/>
      <c r="OEF56" s="467"/>
      <c r="OEG56" s="467"/>
      <c r="OEH56" s="467"/>
      <c r="OEI56" s="284">
        <v>15000000</v>
      </c>
      <c r="OEJ56" s="276" t="s">
        <v>150</v>
      </c>
      <c r="OEK56" s="464"/>
      <c r="OEL56" s="464"/>
      <c r="OEM56" s="467"/>
      <c r="OEN56" s="467"/>
      <c r="OEO56" s="467"/>
      <c r="OEP56" s="467"/>
      <c r="OEQ56" s="284">
        <v>15000000</v>
      </c>
      <c r="OER56" s="276" t="s">
        <v>150</v>
      </c>
      <c r="OES56" s="464"/>
      <c r="OET56" s="464"/>
      <c r="OEU56" s="467"/>
      <c r="OEV56" s="467"/>
      <c r="OEW56" s="467"/>
      <c r="OEX56" s="467"/>
      <c r="OEY56" s="284">
        <v>15000000</v>
      </c>
      <c r="OEZ56" s="276" t="s">
        <v>150</v>
      </c>
      <c r="OFA56" s="464"/>
      <c r="OFB56" s="464"/>
      <c r="OFC56" s="467"/>
      <c r="OFD56" s="467"/>
      <c r="OFE56" s="467"/>
      <c r="OFF56" s="467"/>
      <c r="OFG56" s="284">
        <v>15000000</v>
      </c>
      <c r="OFH56" s="276" t="s">
        <v>150</v>
      </c>
      <c r="OFI56" s="464"/>
      <c r="OFJ56" s="464"/>
      <c r="OFK56" s="467"/>
      <c r="OFL56" s="467"/>
      <c r="OFM56" s="467"/>
      <c r="OFN56" s="467"/>
      <c r="OFO56" s="284">
        <v>15000000</v>
      </c>
      <c r="OFP56" s="276" t="s">
        <v>150</v>
      </c>
      <c r="OFQ56" s="464"/>
      <c r="OFR56" s="464"/>
      <c r="OFS56" s="467"/>
      <c r="OFT56" s="467"/>
      <c r="OFU56" s="467"/>
      <c r="OFV56" s="467"/>
      <c r="OFW56" s="284">
        <v>15000000</v>
      </c>
      <c r="OFX56" s="276" t="s">
        <v>150</v>
      </c>
      <c r="OFY56" s="464"/>
      <c r="OFZ56" s="464"/>
      <c r="OGA56" s="467"/>
      <c r="OGB56" s="467"/>
      <c r="OGC56" s="467"/>
      <c r="OGD56" s="467"/>
      <c r="OGE56" s="284">
        <v>15000000</v>
      </c>
      <c r="OGF56" s="276" t="s">
        <v>150</v>
      </c>
      <c r="OGG56" s="464"/>
      <c r="OGH56" s="464"/>
      <c r="OGI56" s="467"/>
      <c r="OGJ56" s="467"/>
      <c r="OGK56" s="467"/>
      <c r="OGL56" s="467"/>
      <c r="OGM56" s="284">
        <v>15000000</v>
      </c>
      <c r="OGN56" s="276" t="s">
        <v>150</v>
      </c>
      <c r="OGO56" s="464"/>
      <c r="OGP56" s="464"/>
      <c r="OGQ56" s="467"/>
      <c r="OGR56" s="467"/>
      <c r="OGS56" s="467"/>
      <c r="OGT56" s="467"/>
      <c r="OGU56" s="284">
        <v>15000000</v>
      </c>
      <c r="OGV56" s="276" t="s">
        <v>150</v>
      </c>
      <c r="OGW56" s="464"/>
      <c r="OGX56" s="464"/>
      <c r="OGY56" s="467"/>
      <c r="OGZ56" s="467"/>
      <c r="OHA56" s="467"/>
      <c r="OHB56" s="467"/>
      <c r="OHC56" s="284">
        <v>15000000</v>
      </c>
      <c r="OHD56" s="276" t="s">
        <v>150</v>
      </c>
      <c r="OHE56" s="464"/>
      <c r="OHF56" s="464"/>
      <c r="OHG56" s="467"/>
      <c r="OHH56" s="467"/>
      <c r="OHI56" s="467"/>
      <c r="OHJ56" s="467"/>
      <c r="OHK56" s="284">
        <v>15000000</v>
      </c>
      <c r="OHL56" s="276" t="s">
        <v>150</v>
      </c>
      <c r="OHM56" s="464"/>
      <c r="OHN56" s="464"/>
      <c r="OHO56" s="467"/>
      <c r="OHP56" s="467"/>
      <c r="OHQ56" s="467"/>
      <c r="OHR56" s="467"/>
      <c r="OHS56" s="284">
        <v>15000000</v>
      </c>
      <c r="OHT56" s="276" t="s">
        <v>150</v>
      </c>
      <c r="OHU56" s="464"/>
      <c r="OHV56" s="464"/>
      <c r="OHW56" s="467"/>
      <c r="OHX56" s="467"/>
      <c r="OHY56" s="467"/>
      <c r="OHZ56" s="467"/>
      <c r="OIA56" s="284">
        <v>15000000</v>
      </c>
      <c r="OIB56" s="276" t="s">
        <v>150</v>
      </c>
      <c r="OIC56" s="464"/>
      <c r="OID56" s="464"/>
      <c r="OIE56" s="467"/>
      <c r="OIF56" s="467"/>
      <c r="OIG56" s="467"/>
      <c r="OIH56" s="467"/>
      <c r="OII56" s="284">
        <v>15000000</v>
      </c>
      <c r="OIJ56" s="276" t="s">
        <v>150</v>
      </c>
      <c r="OIK56" s="464"/>
      <c r="OIL56" s="464"/>
      <c r="OIM56" s="467"/>
      <c r="OIN56" s="467"/>
      <c r="OIO56" s="467"/>
      <c r="OIP56" s="467"/>
      <c r="OIQ56" s="284">
        <v>15000000</v>
      </c>
      <c r="OIR56" s="276" t="s">
        <v>150</v>
      </c>
      <c r="OIS56" s="464"/>
      <c r="OIT56" s="464"/>
      <c r="OIU56" s="467"/>
      <c r="OIV56" s="467"/>
      <c r="OIW56" s="467"/>
      <c r="OIX56" s="467"/>
      <c r="OIY56" s="284">
        <v>15000000</v>
      </c>
      <c r="OIZ56" s="276" t="s">
        <v>150</v>
      </c>
      <c r="OJA56" s="464"/>
      <c r="OJB56" s="464"/>
      <c r="OJC56" s="467"/>
      <c r="OJD56" s="467"/>
      <c r="OJE56" s="467"/>
      <c r="OJF56" s="467"/>
      <c r="OJG56" s="284">
        <v>15000000</v>
      </c>
      <c r="OJH56" s="276" t="s">
        <v>150</v>
      </c>
      <c r="OJI56" s="464"/>
      <c r="OJJ56" s="464"/>
      <c r="OJK56" s="467"/>
      <c r="OJL56" s="467"/>
      <c r="OJM56" s="467"/>
      <c r="OJN56" s="467"/>
      <c r="OJO56" s="284">
        <v>15000000</v>
      </c>
      <c r="OJP56" s="276" t="s">
        <v>150</v>
      </c>
      <c r="OJQ56" s="464"/>
      <c r="OJR56" s="464"/>
      <c r="OJS56" s="467"/>
      <c r="OJT56" s="467"/>
      <c r="OJU56" s="467"/>
      <c r="OJV56" s="467"/>
      <c r="OJW56" s="284">
        <v>15000000</v>
      </c>
      <c r="OJX56" s="276" t="s">
        <v>150</v>
      </c>
      <c r="OJY56" s="464"/>
      <c r="OJZ56" s="464"/>
      <c r="OKA56" s="467"/>
      <c r="OKB56" s="467"/>
      <c r="OKC56" s="467"/>
      <c r="OKD56" s="467"/>
      <c r="OKE56" s="284">
        <v>15000000</v>
      </c>
      <c r="OKF56" s="276" t="s">
        <v>150</v>
      </c>
      <c r="OKG56" s="464"/>
      <c r="OKH56" s="464"/>
      <c r="OKI56" s="467"/>
      <c r="OKJ56" s="467"/>
      <c r="OKK56" s="467"/>
      <c r="OKL56" s="467"/>
      <c r="OKM56" s="284">
        <v>15000000</v>
      </c>
      <c r="OKN56" s="276" t="s">
        <v>150</v>
      </c>
      <c r="OKO56" s="464"/>
      <c r="OKP56" s="464"/>
      <c r="OKQ56" s="467"/>
      <c r="OKR56" s="467"/>
      <c r="OKS56" s="467"/>
      <c r="OKT56" s="467"/>
      <c r="OKU56" s="284">
        <v>15000000</v>
      </c>
      <c r="OKV56" s="276" t="s">
        <v>150</v>
      </c>
      <c r="OKW56" s="464"/>
      <c r="OKX56" s="464"/>
      <c r="OKY56" s="467"/>
      <c r="OKZ56" s="467"/>
      <c r="OLA56" s="467"/>
      <c r="OLB56" s="467"/>
      <c r="OLC56" s="284">
        <v>15000000</v>
      </c>
      <c r="OLD56" s="276" t="s">
        <v>150</v>
      </c>
      <c r="OLE56" s="464"/>
      <c r="OLF56" s="464"/>
      <c r="OLG56" s="467"/>
      <c r="OLH56" s="467"/>
      <c r="OLI56" s="467"/>
      <c r="OLJ56" s="467"/>
      <c r="OLK56" s="284">
        <v>15000000</v>
      </c>
      <c r="OLL56" s="276" t="s">
        <v>150</v>
      </c>
      <c r="OLM56" s="464"/>
      <c r="OLN56" s="464"/>
      <c r="OLO56" s="467"/>
      <c r="OLP56" s="467"/>
      <c r="OLQ56" s="467"/>
      <c r="OLR56" s="467"/>
      <c r="OLS56" s="284">
        <v>15000000</v>
      </c>
      <c r="OLT56" s="276" t="s">
        <v>150</v>
      </c>
      <c r="OLU56" s="464"/>
      <c r="OLV56" s="464"/>
      <c r="OLW56" s="467"/>
      <c r="OLX56" s="467"/>
      <c r="OLY56" s="467"/>
      <c r="OLZ56" s="467"/>
      <c r="OMA56" s="284">
        <v>15000000</v>
      </c>
      <c r="OMB56" s="276" t="s">
        <v>150</v>
      </c>
      <c r="OMC56" s="464"/>
      <c r="OMD56" s="464"/>
      <c r="OME56" s="467"/>
      <c r="OMF56" s="467"/>
      <c r="OMG56" s="467"/>
      <c r="OMH56" s="467"/>
      <c r="OMI56" s="284">
        <v>15000000</v>
      </c>
      <c r="OMJ56" s="276" t="s">
        <v>150</v>
      </c>
      <c r="OMK56" s="464"/>
      <c r="OML56" s="464"/>
      <c r="OMM56" s="467"/>
      <c r="OMN56" s="467"/>
      <c r="OMO56" s="467"/>
      <c r="OMP56" s="467"/>
      <c r="OMQ56" s="284">
        <v>15000000</v>
      </c>
      <c r="OMR56" s="276" t="s">
        <v>150</v>
      </c>
      <c r="OMS56" s="464"/>
      <c r="OMT56" s="464"/>
      <c r="OMU56" s="467"/>
      <c r="OMV56" s="467"/>
      <c r="OMW56" s="467"/>
      <c r="OMX56" s="467"/>
      <c r="OMY56" s="284">
        <v>15000000</v>
      </c>
      <c r="OMZ56" s="276" t="s">
        <v>150</v>
      </c>
      <c r="ONA56" s="464"/>
      <c r="ONB56" s="464"/>
      <c r="ONC56" s="467"/>
      <c r="OND56" s="467"/>
      <c r="ONE56" s="467"/>
      <c r="ONF56" s="467"/>
      <c r="ONG56" s="284">
        <v>15000000</v>
      </c>
      <c r="ONH56" s="276" t="s">
        <v>150</v>
      </c>
      <c r="ONI56" s="464"/>
      <c r="ONJ56" s="464"/>
      <c r="ONK56" s="467"/>
      <c r="ONL56" s="467"/>
      <c r="ONM56" s="467"/>
      <c r="ONN56" s="467"/>
      <c r="ONO56" s="284">
        <v>15000000</v>
      </c>
      <c r="ONP56" s="276" t="s">
        <v>150</v>
      </c>
      <c r="ONQ56" s="464"/>
      <c r="ONR56" s="464"/>
      <c r="ONS56" s="467"/>
      <c r="ONT56" s="467"/>
      <c r="ONU56" s="467"/>
      <c r="ONV56" s="467"/>
      <c r="ONW56" s="284">
        <v>15000000</v>
      </c>
      <c r="ONX56" s="276" t="s">
        <v>150</v>
      </c>
      <c r="ONY56" s="464"/>
      <c r="ONZ56" s="464"/>
      <c r="OOA56" s="467"/>
      <c r="OOB56" s="467"/>
      <c r="OOC56" s="467"/>
      <c r="OOD56" s="467"/>
      <c r="OOE56" s="284">
        <v>15000000</v>
      </c>
      <c r="OOF56" s="276" t="s">
        <v>150</v>
      </c>
      <c r="OOG56" s="464"/>
      <c r="OOH56" s="464"/>
      <c r="OOI56" s="467"/>
      <c r="OOJ56" s="467"/>
      <c r="OOK56" s="467"/>
      <c r="OOL56" s="467"/>
      <c r="OOM56" s="284">
        <v>15000000</v>
      </c>
      <c r="OON56" s="276" t="s">
        <v>150</v>
      </c>
      <c r="OOO56" s="464"/>
      <c r="OOP56" s="464"/>
      <c r="OOQ56" s="467"/>
      <c r="OOR56" s="467"/>
      <c r="OOS56" s="467"/>
      <c r="OOT56" s="467"/>
      <c r="OOU56" s="284">
        <v>15000000</v>
      </c>
      <c r="OOV56" s="276" t="s">
        <v>150</v>
      </c>
      <c r="OOW56" s="464"/>
      <c r="OOX56" s="464"/>
      <c r="OOY56" s="467"/>
      <c r="OOZ56" s="467"/>
      <c r="OPA56" s="467"/>
      <c r="OPB56" s="467"/>
      <c r="OPC56" s="284">
        <v>15000000</v>
      </c>
      <c r="OPD56" s="276" t="s">
        <v>150</v>
      </c>
      <c r="OPE56" s="464"/>
      <c r="OPF56" s="464"/>
      <c r="OPG56" s="467"/>
      <c r="OPH56" s="467"/>
      <c r="OPI56" s="467"/>
      <c r="OPJ56" s="467"/>
      <c r="OPK56" s="284">
        <v>15000000</v>
      </c>
      <c r="OPL56" s="276" t="s">
        <v>150</v>
      </c>
      <c r="OPM56" s="464"/>
      <c r="OPN56" s="464"/>
      <c r="OPO56" s="467"/>
      <c r="OPP56" s="467"/>
      <c r="OPQ56" s="467"/>
      <c r="OPR56" s="467"/>
      <c r="OPS56" s="284">
        <v>15000000</v>
      </c>
      <c r="OPT56" s="276" t="s">
        <v>150</v>
      </c>
      <c r="OPU56" s="464"/>
      <c r="OPV56" s="464"/>
      <c r="OPW56" s="467"/>
      <c r="OPX56" s="467"/>
      <c r="OPY56" s="467"/>
      <c r="OPZ56" s="467"/>
      <c r="OQA56" s="284">
        <v>15000000</v>
      </c>
      <c r="OQB56" s="276" t="s">
        <v>150</v>
      </c>
      <c r="OQC56" s="464"/>
      <c r="OQD56" s="464"/>
      <c r="OQE56" s="467"/>
      <c r="OQF56" s="467"/>
      <c r="OQG56" s="467"/>
      <c r="OQH56" s="467"/>
      <c r="OQI56" s="284">
        <v>15000000</v>
      </c>
      <c r="OQJ56" s="276" t="s">
        <v>150</v>
      </c>
      <c r="OQK56" s="464"/>
      <c r="OQL56" s="464"/>
      <c r="OQM56" s="467"/>
      <c r="OQN56" s="467"/>
      <c r="OQO56" s="467"/>
      <c r="OQP56" s="467"/>
      <c r="OQQ56" s="284">
        <v>15000000</v>
      </c>
      <c r="OQR56" s="276" t="s">
        <v>150</v>
      </c>
      <c r="OQS56" s="464"/>
      <c r="OQT56" s="464"/>
      <c r="OQU56" s="467"/>
      <c r="OQV56" s="467"/>
      <c r="OQW56" s="467"/>
      <c r="OQX56" s="467"/>
      <c r="OQY56" s="284">
        <v>15000000</v>
      </c>
      <c r="OQZ56" s="276" t="s">
        <v>150</v>
      </c>
      <c r="ORA56" s="464"/>
      <c r="ORB56" s="464"/>
      <c r="ORC56" s="467"/>
      <c r="ORD56" s="467"/>
      <c r="ORE56" s="467"/>
      <c r="ORF56" s="467"/>
      <c r="ORG56" s="284">
        <v>15000000</v>
      </c>
      <c r="ORH56" s="276" t="s">
        <v>150</v>
      </c>
      <c r="ORI56" s="464"/>
      <c r="ORJ56" s="464"/>
      <c r="ORK56" s="467"/>
      <c r="ORL56" s="467"/>
      <c r="ORM56" s="467"/>
      <c r="ORN56" s="467"/>
      <c r="ORO56" s="284">
        <v>15000000</v>
      </c>
      <c r="ORP56" s="276" t="s">
        <v>150</v>
      </c>
      <c r="ORQ56" s="464"/>
      <c r="ORR56" s="464"/>
      <c r="ORS56" s="467"/>
      <c r="ORT56" s="467"/>
      <c r="ORU56" s="467"/>
      <c r="ORV56" s="467"/>
      <c r="ORW56" s="284">
        <v>15000000</v>
      </c>
      <c r="ORX56" s="276" t="s">
        <v>150</v>
      </c>
      <c r="ORY56" s="464"/>
      <c r="ORZ56" s="464"/>
      <c r="OSA56" s="467"/>
      <c r="OSB56" s="467"/>
      <c r="OSC56" s="467"/>
      <c r="OSD56" s="467"/>
      <c r="OSE56" s="284">
        <v>15000000</v>
      </c>
      <c r="OSF56" s="276" t="s">
        <v>150</v>
      </c>
      <c r="OSG56" s="464"/>
      <c r="OSH56" s="464"/>
      <c r="OSI56" s="467"/>
      <c r="OSJ56" s="467"/>
      <c r="OSK56" s="467"/>
      <c r="OSL56" s="467"/>
      <c r="OSM56" s="284">
        <v>15000000</v>
      </c>
      <c r="OSN56" s="276" t="s">
        <v>150</v>
      </c>
      <c r="OSO56" s="464"/>
      <c r="OSP56" s="464"/>
      <c r="OSQ56" s="467"/>
      <c r="OSR56" s="467"/>
      <c r="OSS56" s="467"/>
      <c r="OST56" s="467"/>
      <c r="OSU56" s="284">
        <v>15000000</v>
      </c>
      <c r="OSV56" s="276" t="s">
        <v>150</v>
      </c>
      <c r="OSW56" s="464"/>
      <c r="OSX56" s="464"/>
      <c r="OSY56" s="467"/>
      <c r="OSZ56" s="467"/>
      <c r="OTA56" s="467"/>
      <c r="OTB56" s="467"/>
      <c r="OTC56" s="284">
        <v>15000000</v>
      </c>
      <c r="OTD56" s="276" t="s">
        <v>150</v>
      </c>
      <c r="OTE56" s="464"/>
      <c r="OTF56" s="464"/>
      <c r="OTG56" s="467"/>
      <c r="OTH56" s="467"/>
      <c r="OTI56" s="467"/>
      <c r="OTJ56" s="467"/>
      <c r="OTK56" s="284">
        <v>15000000</v>
      </c>
      <c r="OTL56" s="276" t="s">
        <v>150</v>
      </c>
      <c r="OTM56" s="464"/>
      <c r="OTN56" s="464"/>
      <c r="OTO56" s="467"/>
      <c r="OTP56" s="467"/>
      <c r="OTQ56" s="467"/>
      <c r="OTR56" s="467"/>
      <c r="OTS56" s="284">
        <v>15000000</v>
      </c>
      <c r="OTT56" s="276" t="s">
        <v>150</v>
      </c>
      <c r="OTU56" s="464"/>
      <c r="OTV56" s="464"/>
      <c r="OTW56" s="467"/>
      <c r="OTX56" s="467"/>
      <c r="OTY56" s="467"/>
      <c r="OTZ56" s="467"/>
      <c r="OUA56" s="284">
        <v>15000000</v>
      </c>
      <c r="OUB56" s="276" t="s">
        <v>150</v>
      </c>
      <c r="OUC56" s="464"/>
      <c r="OUD56" s="464"/>
      <c r="OUE56" s="467"/>
      <c r="OUF56" s="467"/>
      <c r="OUG56" s="467"/>
      <c r="OUH56" s="467"/>
      <c r="OUI56" s="284">
        <v>15000000</v>
      </c>
      <c r="OUJ56" s="276" t="s">
        <v>150</v>
      </c>
      <c r="OUK56" s="464"/>
      <c r="OUL56" s="464"/>
      <c r="OUM56" s="467"/>
      <c r="OUN56" s="467"/>
      <c r="OUO56" s="467"/>
      <c r="OUP56" s="467"/>
      <c r="OUQ56" s="284">
        <v>15000000</v>
      </c>
      <c r="OUR56" s="276" t="s">
        <v>150</v>
      </c>
      <c r="OUS56" s="464"/>
      <c r="OUT56" s="464"/>
      <c r="OUU56" s="467"/>
      <c r="OUV56" s="467"/>
      <c r="OUW56" s="467"/>
      <c r="OUX56" s="467"/>
      <c r="OUY56" s="284">
        <v>15000000</v>
      </c>
      <c r="OUZ56" s="276" t="s">
        <v>150</v>
      </c>
      <c r="OVA56" s="464"/>
      <c r="OVB56" s="464"/>
      <c r="OVC56" s="467"/>
      <c r="OVD56" s="467"/>
      <c r="OVE56" s="467"/>
      <c r="OVF56" s="467"/>
      <c r="OVG56" s="284">
        <v>15000000</v>
      </c>
      <c r="OVH56" s="276" t="s">
        <v>150</v>
      </c>
      <c r="OVI56" s="464"/>
      <c r="OVJ56" s="464"/>
      <c r="OVK56" s="467"/>
      <c r="OVL56" s="467"/>
      <c r="OVM56" s="467"/>
      <c r="OVN56" s="467"/>
      <c r="OVO56" s="284">
        <v>15000000</v>
      </c>
      <c r="OVP56" s="276" t="s">
        <v>150</v>
      </c>
      <c r="OVQ56" s="464"/>
      <c r="OVR56" s="464"/>
      <c r="OVS56" s="467"/>
      <c r="OVT56" s="467"/>
      <c r="OVU56" s="467"/>
      <c r="OVV56" s="467"/>
      <c r="OVW56" s="284">
        <v>15000000</v>
      </c>
      <c r="OVX56" s="276" t="s">
        <v>150</v>
      </c>
      <c r="OVY56" s="464"/>
      <c r="OVZ56" s="464"/>
      <c r="OWA56" s="467"/>
      <c r="OWB56" s="467"/>
      <c r="OWC56" s="467"/>
      <c r="OWD56" s="467"/>
      <c r="OWE56" s="284">
        <v>15000000</v>
      </c>
      <c r="OWF56" s="276" t="s">
        <v>150</v>
      </c>
      <c r="OWG56" s="464"/>
      <c r="OWH56" s="464"/>
      <c r="OWI56" s="467"/>
      <c r="OWJ56" s="467"/>
      <c r="OWK56" s="467"/>
      <c r="OWL56" s="467"/>
      <c r="OWM56" s="284">
        <v>15000000</v>
      </c>
      <c r="OWN56" s="276" t="s">
        <v>150</v>
      </c>
      <c r="OWO56" s="464"/>
      <c r="OWP56" s="464"/>
      <c r="OWQ56" s="467"/>
      <c r="OWR56" s="467"/>
      <c r="OWS56" s="467"/>
      <c r="OWT56" s="467"/>
      <c r="OWU56" s="284">
        <v>15000000</v>
      </c>
      <c r="OWV56" s="276" t="s">
        <v>150</v>
      </c>
      <c r="OWW56" s="464"/>
      <c r="OWX56" s="464"/>
      <c r="OWY56" s="467"/>
      <c r="OWZ56" s="467"/>
      <c r="OXA56" s="467"/>
      <c r="OXB56" s="467"/>
      <c r="OXC56" s="284">
        <v>15000000</v>
      </c>
      <c r="OXD56" s="276" t="s">
        <v>150</v>
      </c>
      <c r="OXE56" s="464"/>
      <c r="OXF56" s="464"/>
      <c r="OXG56" s="467"/>
      <c r="OXH56" s="467"/>
      <c r="OXI56" s="467"/>
      <c r="OXJ56" s="467"/>
      <c r="OXK56" s="284">
        <v>15000000</v>
      </c>
      <c r="OXL56" s="276" t="s">
        <v>150</v>
      </c>
      <c r="OXM56" s="464"/>
      <c r="OXN56" s="464"/>
      <c r="OXO56" s="467"/>
      <c r="OXP56" s="467"/>
      <c r="OXQ56" s="467"/>
      <c r="OXR56" s="467"/>
      <c r="OXS56" s="284">
        <v>15000000</v>
      </c>
      <c r="OXT56" s="276" t="s">
        <v>150</v>
      </c>
      <c r="OXU56" s="464"/>
      <c r="OXV56" s="464"/>
      <c r="OXW56" s="467"/>
      <c r="OXX56" s="467"/>
      <c r="OXY56" s="467"/>
      <c r="OXZ56" s="467"/>
      <c r="OYA56" s="284">
        <v>15000000</v>
      </c>
      <c r="OYB56" s="276" t="s">
        <v>150</v>
      </c>
      <c r="OYC56" s="464"/>
      <c r="OYD56" s="464"/>
      <c r="OYE56" s="467"/>
      <c r="OYF56" s="467"/>
      <c r="OYG56" s="467"/>
      <c r="OYH56" s="467"/>
      <c r="OYI56" s="284">
        <v>15000000</v>
      </c>
      <c r="OYJ56" s="276" t="s">
        <v>150</v>
      </c>
      <c r="OYK56" s="464"/>
      <c r="OYL56" s="464"/>
      <c r="OYM56" s="467"/>
      <c r="OYN56" s="467"/>
      <c r="OYO56" s="467"/>
      <c r="OYP56" s="467"/>
      <c r="OYQ56" s="284">
        <v>15000000</v>
      </c>
      <c r="OYR56" s="276" t="s">
        <v>150</v>
      </c>
      <c r="OYS56" s="464"/>
      <c r="OYT56" s="464"/>
      <c r="OYU56" s="467"/>
      <c r="OYV56" s="467"/>
      <c r="OYW56" s="467"/>
      <c r="OYX56" s="467"/>
      <c r="OYY56" s="284">
        <v>15000000</v>
      </c>
      <c r="OYZ56" s="276" t="s">
        <v>150</v>
      </c>
      <c r="OZA56" s="464"/>
      <c r="OZB56" s="464"/>
      <c r="OZC56" s="467"/>
      <c r="OZD56" s="467"/>
      <c r="OZE56" s="467"/>
      <c r="OZF56" s="467"/>
      <c r="OZG56" s="284">
        <v>15000000</v>
      </c>
      <c r="OZH56" s="276" t="s">
        <v>150</v>
      </c>
      <c r="OZI56" s="464"/>
      <c r="OZJ56" s="464"/>
      <c r="OZK56" s="467"/>
      <c r="OZL56" s="467"/>
      <c r="OZM56" s="467"/>
      <c r="OZN56" s="467"/>
      <c r="OZO56" s="284">
        <v>15000000</v>
      </c>
      <c r="OZP56" s="276" t="s">
        <v>150</v>
      </c>
      <c r="OZQ56" s="464"/>
      <c r="OZR56" s="464"/>
      <c r="OZS56" s="467"/>
      <c r="OZT56" s="467"/>
      <c r="OZU56" s="467"/>
      <c r="OZV56" s="467"/>
      <c r="OZW56" s="284">
        <v>15000000</v>
      </c>
      <c r="OZX56" s="276" t="s">
        <v>150</v>
      </c>
      <c r="OZY56" s="464"/>
      <c r="OZZ56" s="464"/>
      <c r="PAA56" s="467"/>
      <c r="PAB56" s="467"/>
      <c r="PAC56" s="467"/>
      <c r="PAD56" s="467"/>
      <c r="PAE56" s="284">
        <v>15000000</v>
      </c>
      <c r="PAF56" s="276" t="s">
        <v>150</v>
      </c>
      <c r="PAG56" s="464"/>
      <c r="PAH56" s="464"/>
      <c r="PAI56" s="467"/>
      <c r="PAJ56" s="467"/>
      <c r="PAK56" s="467"/>
      <c r="PAL56" s="467"/>
      <c r="PAM56" s="284">
        <v>15000000</v>
      </c>
      <c r="PAN56" s="276" t="s">
        <v>150</v>
      </c>
      <c r="PAO56" s="464"/>
      <c r="PAP56" s="464"/>
      <c r="PAQ56" s="467"/>
      <c r="PAR56" s="467"/>
      <c r="PAS56" s="467"/>
      <c r="PAT56" s="467"/>
      <c r="PAU56" s="284">
        <v>15000000</v>
      </c>
      <c r="PAV56" s="276" t="s">
        <v>150</v>
      </c>
      <c r="PAW56" s="464"/>
      <c r="PAX56" s="464"/>
      <c r="PAY56" s="467"/>
      <c r="PAZ56" s="467"/>
      <c r="PBA56" s="467"/>
      <c r="PBB56" s="467"/>
      <c r="PBC56" s="284">
        <v>15000000</v>
      </c>
      <c r="PBD56" s="276" t="s">
        <v>150</v>
      </c>
      <c r="PBE56" s="464"/>
      <c r="PBF56" s="464"/>
      <c r="PBG56" s="467"/>
      <c r="PBH56" s="467"/>
      <c r="PBI56" s="467"/>
      <c r="PBJ56" s="467"/>
      <c r="PBK56" s="284">
        <v>15000000</v>
      </c>
      <c r="PBL56" s="276" t="s">
        <v>150</v>
      </c>
      <c r="PBM56" s="464"/>
      <c r="PBN56" s="464"/>
      <c r="PBO56" s="467"/>
      <c r="PBP56" s="467"/>
      <c r="PBQ56" s="467"/>
      <c r="PBR56" s="467"/>
      <c r="PBS56" s="284">
        <v>15000000</v>
      </c>
      <c r="PBT56" s="276" t="s">
        <v>150</v>
      </c>
      <c r="PBU56" s="464"/>
      <c r="PBV56" s="464"/>
      <c r="PBW56" s="467"/>
      <c r="PBX56" s="467"/>
      <c r="PBY56" s="467"/>
      <c r="PBZ56" s="467"/>
      <c r="PCA56" s="284">
        <v>15000000</v>
      </c>
      <c r="PCB56" s="276" t="s">
        <v>150</v>
      </c>
      <c r="PCC56" s="464"/>
      <c r="PCD56" s="464"/>
      <c r="PCE56" s="467"/>
      <c r="PCF56" s="467"/>
      <c r="PCG56" s="467"/>
      <c r="PCH56" s="467"/>
      <c r="PCI56" s="284">
        <v>15000000</v>
      </c>
      <c r="PCJ56" s="276" t="s">
        <v>150</v>
      </c>
      <c r="PCK56" s="464"/>
      <c r="PCL56" s="464"/>
      <c r="PCM56" s="467"/>
      <c r="PCN56" s="467"/>
      <c r="PCO56" s="467"/>
      <c r="PCP56" s="467"/>
      <c r="PCQ56" s="284">
        <v>15000000</v>
      </c>
      <c r="PCR56" s="276" t="s">
        <v>150</v>
      </c>
      <c r="PCS56" s="464"/>
      <c r="PCT56" s="464"/>
      <c r="PCU56" s="467"/>
      <c r="PCV56" s="467"/>
      <c r="PCW56" s="467"/>
      <c r="PCX56" s="467"/>
      <c r="PCY56" s="284">
        <v>15000000</v>
      </c>
      <c r="PCZ56" s="276" t="s">
        <v>150</v>
      </c>
      <c r="PDA56" s="464"/>
      <c r="PDB56" s="464"/>
      <c r="PDC56" s="467"/>
      <c r="PDD56" s="467"/>
      <c r="PDE56" s="467"/>
      <c r="PDF56" s="467"/>
      <c r="PDG56" s="284">
        <v>15000000</v>
      </c>
      <c r="PDH56" s="276" t="s">
        <v>150</v>
      </c>
      <c r="PDI56" s="464"/>
      <c r="PDJ56" s="464"/>
      <c r="PDK56" s="467"/>
      <c r="PDL56" s="467"/>
      <c r="PDM56" s="467"/>
      <c r="PDN56" s="467"/>
      <c r="PDO56" s="284">
        <v>15000000</v>
      </c>
      <c r="PDP56" s="276" t="s">
        <v>150</v>
      </c>
      <c r="PDQ56" s="464"/>
      <c r="PDR56" s="464"/>
      <c r="PDS56" s="467"/>
      <c r="PDT56" s="467"/>
      <c r="PDU56" s="467"/>
      <c r="PDV56" s="467"/>
      <c r="PDW56" s="284">
        <v>15000000</v>
      </c>
      <c r="PDX56" s="276" t="s">
        <v>150</v>
      </c>
      <c r="PDY56" s="464"/>
      <c r="PDZ56" s="464"/>
      <c r="PEA56" s="467"/>
      <c r="PEB56" s="467"/>
      <c r="PEC56" s="467"/>
      <c r="PED56" s="467"/>
      <c r="PEE56" s="284">
        <v>15000000</v>
      </c>
      <c r="PEF56" s="276" t="s">
        <v>150</v>
      </c>
      <c r="PEG56" s="464"/>
      <c r="PEH56" s="464"/>
      <c r="PEI56" s="467"/>
      <c r="PEJ56" s="467"/>
      <c r="PEK56" s="467"/>
      <c r="PEL56" s="467"/>
      <c r="PEM56" s="284">
        <v>15000000</v>
      </c>
      <c r="PEN56" s="276" t="s">
        <v>150</v>
      </c>
      <c r="PEO56" s="464"/>
      <c r="PEP56" s="464"/>
      <c r="PEQ56" s="467"/>
      <c r="PER56" s="467"/>
      <c r="PES56" s="467"/>
      <c r="PET56" s="467"/>
      <c r="PEU56" s="284">
        <v>15000000</v>
      </c>
      <c r="PEV56" s="276" t="s">
        <v>150</v>
      </c>
      <c r="PEW56" s="464"/>
      <c r="PEX56" s="464"/>
      <c r="PEY56" s="467"/>
      <c r="PEZ56" s="467"/>
      <c r="PFA56" s="467"/>
      <c r="PFB56" s="467"/>
      <c r="PFC56" s="284">
        <v>15000000</v>
      </c>
      <c r="PFD56" s="276" t="s">
        <v>150</v>
      </c>
      <c r="PFE56" s="464"/>
      <c r="PFF56" s="464"/>
      <c r="PFG56" s="467"/>
      <c r="PFH56" s="467"/>
      <c r="PFI56" s="467"/>
      <c r="PFJ56" s="467"/>
      <c r="PFK56" s="284">
        <v>15000000</v>
      </c>
      <c r="PFL56" s="276" t="s">
        <v>150</v>
      </c>
      <c r="PFM56" s="464"/>
      <c r="PFN56" s="464"/>
      <c r="PFO56" s="467"/>
      <c r="PFP56" s="467"/>
      <c r="PFQ56" s="467"/>
      <c r="PFR56" s="467"/>
      <c r="PFS56" s="284">
        <v>15000000</v>
      </c>
      <c r="PFT56" s="276" t="s">
        <v>150</v>
      </c>
      <c r="PFU56" s="464"/>
      <c r="PFV56" s="464"/>
      <c r="PFW56" s="467"/>
      <c r="PFX56" s="467"/>
      <c r="PFY56" s="467"/>
      <c r="PFZ56" s="467"/>
      <c r="PGA56" s="284">
        <v>15000000</v>
      </c>
      <c r="PGB56" s="276" t="s">
        <v>150</v>
      </c>
      <c r="PGC56" s="464"/>
      <c r="PGD56" s="464"/>
      <c r="PGE56" s="467"/>
      <c r="PGF56" s="467"/>
      <c r="PGG56" s="467"/>
      <c r="PGH56" s="467"/>
      <c r="PGI56" s="284">
        <v>15000000</v>
      </c>
      <c r="PGJ56" s="276" t="s">
        <v>150</v>
      </c>
      <c r="PGK56" s="464"/>
      <c r="PGL56" s="464"/>
      <c r="PGM56" s="467"/>
      <c r="PGN56" s="467"/>
      <c r="PGO56" s="467"/>
      <c r="PGP56" s="467"/>
      <c r="PGQ56" s="284">
        <v>15000000</v>
      </c>
      <c r="PGR56" s="276" t="s">
        <v>150</v>
      </c>
      <c r="PGS56" s="464"/>
      <c r="PGT56" s="464"/>
      <c r="PGU56" s="467"/>
      <c r="PGV56" s="467"/>
      <c r="PGW56" s="467"/>
      <c r="PGX56" s="467"/>
      <c r="PGY56" s="284">
        <v>15000000</v>
      </c>
      <c r="PGZ56" s="276" t="s">
        <v>150</v>
      </c>
      <c r="PHA56" s="464"/>
      <c r="PHB56" s="464"/>
      <c r="PHC56" s="467"/>
      <c r="PHD56" s="467"/>
      <c r="PHE56" s="467"/>
      <c r="PHF56" s="467"/>
      <c r="PHG56" s="284">
        <v>15000000</v>
      </c>
      <c r="PHH56" s="276" t="s">
        <v>150</v>
      </c>
      <c r="PHI56" s="464"/>
      <c r="PHJ56" s="464"/>
      <c r="PHK56" s="467"/>
      <c r="PHL56" s="467"/>
      <c r="PHM56" s="467"/>
      <c r="PHN56" s="467"/>
      <c r="PHO56" s="284">
        <v>15000000</v>
      </c>
      <c r="PHP56" s="276" t="s">
        <v>150</v>
      </c>
      <c r="PHQ56" s="464"/>
      <c r="PHR56" s="464"/>
      <c r="PHS56" s="467"/>
      <c r="PHT56" s="467"/>
      <c r="PHU56" s="467"/>
      <c r="PHV56" s="467"/>
      <c r="PHW56" s="284">
        <v>15000000</v>
      </c>
      <c r="PHX56" s="276" t="s">
        <v>150</v>
      </c>
      <c r="PHY56" s="464"/>
      <c r="PHZ56" s="464"/>
      <c r="PIA56" s="467"/>
      <c r="PIB56" s="467"/>
      <c r="PIC56" s="467"/>
      <c r="PID56" s="467"/>
      <c r="PIE56" s="284">
        <v>15000000</v>
      </c>
      <c r="PIF56" s="276" t="s">
        <v>150</v>
      </c>
      <c r="PIG56" s="464"/>
      <c r="PIH56" s="464"/>
      <c r="PII56" s="467"/>
      <c r="PIJ56" s="467"/>
      <c r="PIK56" s="467"/>
      <c r="PIL56" s="467"/>
      <c r="PIM56" s="284">
        <v>15000000</v>
      </c>
      <c r="PIN56" s="276" t="s">
        <v>150</v>
      </c>
      <c r="PIO56" s="464"/>
      <c r="PIP56" s="464"/>
      <c r="PIQ56" s="467"/>
      <c r="PIR56" s="467"/>
      <c r="PIS56" s="467"/>
      <c r="PIT56" s="467"/>
      <c r="PIU56" s="284">
        <v>15000000</v>
      </c>
      <c r="PIV56" s="276" t="s">
        <v>150</v>
      </c>
      <c r="PIW56" s="464"/>
      <c r="PIX56" s="464"/>
      <c r="PIY56" s="467"/>
      <c r="PIZ56" s="467"/>
      <c r="PJA56" s="467"/>
      <c r="PJB56" s="467"/>
      <c r="PJC56" s="284">
        <v>15000000</v>
      </c>
      <c r="PJD56" s="276" t="s">
        <v>150</v>
      </c>
      <c r="PJE56" s="464"/>
      <c r="PJF56" s="464"/>
      <c r="PJG56" s="467"/>
      <c r="PJH56" s="467"/>
      <c r="PJI56" s="467"/>
      <c r="PJJ56" s="467"/>
      <c r="PJK56" s="284">
        <v>15000000</v>
      </c>
      <c r="PJL56" s="276" t="s">
        <v>150</v>
      </c>
      <c r="PJM56" s="464"/>
      <c r="PJN56" s="464"/>
      <c r="PJO56" s="467"/>
      <c r="PJP56" s="467"/>
      <c r="PJQ56" s="467"/>
      <c r="PJR56" s="467"/>
      <c r="PJS56" s="284">
        <v>15000000</v>
      </c>
      <c r="PJT56" s="276" t="s">
        <v>150</v>
      </c>
      <c r="PJU56" s="464"/>
      <c r="PJV56" s="464"/>
      <c r="PJW56" s="467"/>
      <c r="PJX56" s="467"/>
      <c r="PJY56" s="467"/>
      <c r="PJZ56" s="467"/>
      <c r="PKA56" s="284">
        <v>15000000</v>
      </c>
      <c r="PKB56" s="276" t="s">
        <v>150</v>
      </c>
      <c r="PKC56" s="464"/>
      <c r="PKD56" s="464"/>
      <c r="PKE56" s="467"/>
      <c r="PKF56" s="467"/>
      <c r="PKG56" s="467"/>
      <c r="PKH56" s="467"/>
      <c r="PKI56" s="284">
        <v>15000000</v>
      </c>
      <c r="PKJ56" s="276" t="s">
        <v>150</v>
      </c>
      <c r="PKK56" s="464"/>
      <c r="PKL56" s="464"/>
      <c r="PKM56" s="467"/>
      <c r="PKN56" s="467"/>
      <c r="PKO56" s="467"/>
      <c r="PKP56" s="467"/>
      <c r="PKQ56" s="284">
        <v>15000000</v>
      </c>
      <c r="PKR56" s="276" t="s">
        <v>150</v>
      </c>
      <c r="PKS56" s="464"/>
      <c r="PKT56" s="464"/>
      <c r="PKU56" s="467"/>
      <c r="PKV56" s="467"/>
      <c r="PKW56" s="467"/>
      <c r="PKX56" s="467"/>
      <c r="PKY56" s="284">
        <v>15000000</v>
      </c>
      <c r="PKZ56" s="276" t="s">
        <v>150</v>
      </c>
      <c r="PLA56" s="464"/>
      <c r="PLB56" s="464"/>
      <c r="PLC56" s="467"/>
      <c r="PLD56" s="467"/>
      <c r="PLE56" s="467"/>
      <c r="PLF56" s="467"/>
      <c r="PLG56" s="284">
        <v>15000000</v>
      </c>
      <c r="PLH56" s="276" t="s">
        <v>150</v>
      </c>
      <c r="PLI56" s="464"/>
      <c r="PLJ56" s="464"/>
      <c r="PLK56" s="467"/>
      <c r="PLL56" s="467"/>
      <c r="PLM56" s="467"/>
      <c r="PLN56" s="467"/>
      <c r="PLO56" s="284">
        <v>15000000</v>
      </c>
      <c r="PLP56" s="276" t="s">
        <v>150</v>
      </c>
      <c r="PLQ56" s="464"/>
      <c r="PLR56" s="464"/>
      <c r="PLS56" s="467"/>
      <c r="PLT56" s="467"/>
      <c r="PLU56" s="467"/>
      <c r="PLV56" s="467"/>
      <c r="PLW56" s="284">
        <v>15000000</v>
      </c>
      <c r="PLX56" s="276" t="s">
        <v>150</v>
      </c>
      <c r="PLY56" s="464"/>
      <c r="PLZ56" s="464"/>
      <c r="PMA56" s="467"/>
      <c r="PMB56" s="467"/>
      <c r="PMC56" s="467"/>
      <c r="PMD56" s="467"/>
      <c r="PME56" s="284">
        <v>15000000</v>
      </c>
      <c r="PMF56" s="276" t="s">
        <v>150</v>
      </c>
      <c r="PMG56" s="464"/>
      <c r="PMH56" s="464"/>
      <c r="PMI56" s="467"/>
      <c r="PMJ56" s="467"/>
      <c r="PMK56" s="467"/>
      <c r="PML56" s="467"/>
      <c r="PMM56" s="284">
        <v>15000000</v>
      </c>
      <c r="PMN56" s="276" t="s">
        <v>150</v>
      </c>
      <c r="PMO56" s="464"/>
      <c r="PMP56" s="464"/>
      <c r="PMQ56" s="467"/>
      <c r="PMR56" s="467"/>
      <c r="PMS56" s="467"/>
      <c r="PMT56" s="467"/>
      <c r="PMU56" s="284">
        <v>15000000</v>
      </c>
      <c r="PMV56" s="276" t="s">
        <v>150</v>
      </c>
      <c r="PMW56" s="464"/>
      <c r="PMX56" s="464"/>
      <c r="PMY56" s="467"/>
      <c r="PMZ56" s="467"/>
      <c r="PNA56" s="467"/>
      <c r="PNB56" s="467"/>
      <c r="PNC56" s="284">
        <v>15000000</v>
      </c>
      <c r="PND56" s="276" t="s">
        <v>150</v>
      </c>
      <c r="PNE56" s="464"/>
      <c r="PNF56" s="464"/>
      <c r="PNG56" s="467"/>
      <c r="PNH56" s="467"/>
      <c r="PNI56" s="467"/>
      <c r="PNJ56" s="467"/>
      <c r="PNK56" s="284">
        <v>15000000</v>
      </c>
      <c r="PNL56" s="276" t="s">
        <v>150</v>
      </c>
      <c r="PNM56" s="464"/>
      <c r="PNN56" s="464"/>
      <c r="PNO56" s="467"/>
      <c r="PNP56" s="467"/>
      <c r="PNQ56" s="467"/>
      <c r="PNR56" s="467"/>
      <c r="PNS56" s="284">
        <v>15000000</v>
      </c>
      <c r="PNT56" s="276" t="s">
        <v>150</v>
      </c>
      <c r="PNU56" s="464"/>
      <c r="PNV56" s="464"/>
      <c r="PNW56" s="467"/>
      <c r="PNX56" s="467"/>
      <c r="PNY56" s="467"/>
      <c r="PNZ56" s="467"/>
      <c r="POA56" s="284">
        <v>15000000</v>
      </c>
      <c r="POB56" s="276" t="s">
        <v>150</v>
      </c>
      <c r="POC56" s="464"/>
      <c r="POD56" s="464"/>
      <c r="POE56" s="467"/>
      <c r="POF56" s="467"/>
      <c r="POG56" s="467"/>
      <c r="POH56" s="467"/>
      <c r="POI56" s="284">
        <v>15000000</v>
      </c>
      <c r="POJ56" s="276" t="s">
        <v>150</v>
      </c>
      <c r="POK56" s="464"/>
      <c r="POL56" s="464"/>
      <c r="POM56" s="467"/>
      <c r="PON56" s="467"/>
      <c r="POO56" s="467"/>
      <c r="POP56" s="467"/>
      <c r="POQ56" s="284">
        <v>15000000</v>
      </c>
      <c r="POR56" s="276" t="s">
        <v>150</v>
      </c>
      <c r="POS56" s="464"/>
      <c r="POT56" s="464"/>
      <c r="POU56" s="467"/>
      <c r="POV56" s="467"/>
      <c r="POW56" s="467"/>
      <c r="POX56" s="467"/>
      <c r="POY56" s="284">
        <v>15000000</v>
      </c>
      <c r="POZ56" s="276" t="s">
        <v>150</v>
      </c>
      <c r="PPA56" s="464"/>
      <c r="PPB56" s="464"/>
      <c r="PPC56" s="467"/>
      <c r="PPD56" s="467"/>
      <c r="PPE56" s="467"/>
      <c r="PPF56" s="467"/>
      <c r="PPG56" s="284">
        <v>15000000</v>
      </c>
      <c r="PPH56" s="276" t="s">
        <v>150</v>
      </c>
      <c r="PPI56" s="464"/>
      <c r="PPJ56" s="464"/>
      <c r="PPK56" s="467"/>
      <c r="PPL56" s="467"/>
      <c r="PPM56" s="467"/>
      <c r="PPN56" s="467"/>
      <c r="PPO56" s="284">
        <v>15000000</v>
      </c>
      <c r="PPP56" s="276" t="s">
        <v>150</v>
      </c>
      <c r="PPQ56" s="464"/>
      <c r="PPR56" s="464"/>
      <c r="PPS56" s="467"/>
      <c r="PPT56" s="467"/>
      <c r="PPU56" s="467"/>
      <c r="PPV56" s="467"/>
      <c r="PPW56" s="284">
        <v>15000000</v>
      </c>
      <c r="PPX56" s="276" t="s">
        <v>150</v>
      </c>
      <c r="PPY56" s="464"/>
      <c r="PPZ56" s="464"/>
      <c r="PQA56" s="467"/>
      <c r="PQB56" s="467"/>
      <c r="PQC56" s="467"/>
      <c r="PQD56" s="467"/>
      <c r="PQE56" s="284">
        <v>15000000</v>
      </c>
      <c r="PQF56" s="276" t="s">
        <v>150</v>
      </c>
      <c r="PQG56" s="464"/>
      <c r="PQH56" s="464"/>
      <c r="PQI56" s="467"/>
      <c r="PQJ56" s="467"/>
      <c r="PQK56" s="467"/>
      <c r="PQL56" s="467"/>
      <c r="PQM56" s="284">
        <v>15000000</v>
      </c>
      <c r="PQN56" s="276" t="s">
        <v>150</v>
      </c>
      <c r="PQO56" s="464"/>
      <c r="PQP56" s="464"/>
      <c r="PQQ56" s="467"/>
      <c r="PQR56" s="467"/>
      <c r="PQS56" s="467"/>
      <c r="PQT56" s="467"/>
      <c r="PQU56" s="284">
        <v>15000000</v>
      </c>
      <c r="PQV56" s="276" t="s">
        <v>150</v>
      </c>
      <c r="PQW56" s="464"/>
      <c r="PQX56" s="464"/>
      <c r="PQY56" s="467"/>
      <c r="PQZ56" s="467"/>
      <c r="PRA56" s="467"/>
      <c r="PRB56" s="467"/>
      <c r="PRC56" s="284">
        <v>15000000</v>
      </c>
      <c r="PRD56" s="276" t="s">
        <v>150</v>
      </c>
      <c r="PRE56" s="464"/>
      <c r="PRF56" s="464"/>
      <c r="PRG56" s="467"/>
      <c r="PRH56" s="467"/>
      <c r="PRI56" s="467"/>
      <c r="PRJ56" s="467"/>
      <c r="PRK56" s="284">
        <v>15000000</v>
      </c>
      <c r="PRL56" s="276" t="s">
        <v>150</v>
      </c>
      <c r="PRM56" s="464"/>
      <c r="PRN56" s="464"/>
      <c r="PRO56" s="467"/>
      <c r="PRP56" s="467"/>
      <c r="PRQ56" s="467"/>
      <c r="PRR56" s="467"/>
      <c r="PRS56" s="284">
        <v>15000000</v>
      </c>
      <c r="PRT56" s="276" t="s">
        <v>150</v>
      </c>
      <c r="PRU56" s="464"/>
      <c r="PRV56" s="464"/>
      <c r="PRW56" s="467"/>
      <c r="PRX56" s="467"/>
      <c r="PRY56" s="467"/>
      <c r="PRZ56" s="467"/>
      <c r="PSA56" s="284">
        <v>15000000</v>
      </c>
      <c r="PSB56" s="276" t="s">
        <v>150</v>
      </c>
      <c r="PSC56" s="464"/>
      <c r="PSD56" s="464"/>
      <c r="PSE56" s="467"/>
      <c r="PSF56" s="467"/>
      <c r="PSG56" s="467"/>
      <c r="PSH56" s="467"/>
      <c r="PSI56" s="284">
        <v>15000000</v>
      </c>
      <c r="PSJ56" s="276" t="s">
        <v>150</v>
      </c>
      <c r="PSK56" s="464"/>
      <c r="PSL56" s="464"/>
      <c r="PSM56" s="467"/>
      <c r="PSN56" s="467"/>
      <c r="PSO56" s="467"/>
      <c r="PSP56" s="467"/>
      <c r="PSQ56" s="284">
        <v>15000000</v>
      </c>
      <c r="PSR56" s="276" t="s">
        <v>150</v>
      </c>
      <c r="PSS56" s="464"/>
      <c r="PST56" s="464"/>
      <c r="PSU56" s="467"/>
      <c r="PSV56" s="467"/>
      <c r="PSW56" s="467"/>
      <c r="PSX56" s="467"/>
      <c r="PSY56" s="284">
        <v>15000000</v>
      </c>
      <c r="PSZ56" s="276" t="s">
        <v>150</v>
      </c>
      <c r="PTA56" s="464"/>
      <c r="PTB56" s="464"/>
      <c r="PTC56" s="467"/>
      <c r="PTD56" s="467"/>
      <c r="PTE56" s="467"/>
      <c r="PTF56" s="467"/>
      <c r="PTG56" s="284">
        <v>15000000</v>
      </c>
      <c r="PTH56" s="276" t="s">
        <v>150</v>
      </c>
      <c r="PTI56" s="464"/>
      <c r="PTJ56" s="464"/>
      <c r="PTK56" s="467"/>
      <c r="PTL56" s="467"/>
      <c r="PTM56" s="467"/>
      <c r="PTN56" s="467"/>
      <c r="PTO56" s="284">
        <v>15000000</v>
      </c>
      <c r="PTP56" s="276" t="s">
        <v>150</v>
      </c>
      <c r="PTQ56" s="464"/>
      <c r="PTR56" s="464"/>
      <c r="PTS56" s="467"/>
      <c r="PTT56" s="467"/>
      <c r="PTU56" s="467"/>
      <c r="PTV56" s="467"/>
      <c r="PTW56" s="284">
        <v>15000000</v>
      </c>
      <c r="PTX56" s="276" t="s">
        <v>150</v>
      </c>
      <c r="PTY56" s="464"/>
      <c r="PTZ56" s="464"/>
      <c r="PUA56" s="467"/>
      <c r="PUB56" s="467"/>
      <c r="PUC56" s="467"/>
      <c r="PUD56" s="467"/>
      <c r="PUE56" s="284">
        <v>15000000</v>
      </c>
      <c r="PUF56" s="276" t="s">
        <v>150</v>
      </c>
      <c r="PUG56" s="464"/>
      <c r="PUH56" s="464"/>
      <c r="PUI56" s="467"/>
      <c r="PUJ56" s="467"/>
      <c r="PUK56" s="467"/>
      <c r="PUL56" s="467"/>
      <c r="PUM56" s="284">
        <v>15000000</v>
      </c>
      <c r="PUN56" s="276" t="s">
        <v>150</v>
      </c>
      <c r="PUO56" s="464"/>
      <c r="PUP56" s="464"/>
      <c r="PUQ56" s="467"/>
      <c r="PUR56" s="467"/>
      <c r="PUS56" s="467"/>
      <c r="PUT56" s="467"/>
      <c r="PUU56" s="284">
        <v>15000000</v>
      </c>
      <c r="PUV56" s="276" t="s">
        <v>150</v>
      </c>
      <c r="PUW56" s="464"/>
      <c r="PUX56" s="464"/>
      <c r="PUY56" s="467"/>
      <c r="PUZ56" s="467"/>
      <c r="PVA56" s="467"/>
      <c r="PVB56" s="467"/>
      <c r="PVC56" s="284">
        <v>15000000</v>
      </c>
      <c r="PVD56" s="276" t="s">
        <v>150</v>
      </c>
      <c r="PVE56" s="464"/>
      <c r="PVF56" s="464"/>
      <c r="PVG56" s="467"/>
      <c r="PVH56" s="467"/>
      <c r="PVI56" s="467"/>
      <c r="PVJ56" s="467"/>
      <c r="PVK56" s="284">
        <v>15000000</v>
      </c>
      <c r="PVL56" s="276" t="s">
        <v>150</v>
      </c>
      <c r="PVM56" s="464"/>
      <c r="PVN56" s="464"/>
      <c r="PVO56" s="467"/>
      <c r="PVP56" s="467"/>
      <c r="PVQ56" s="467"/>
      <c r="PVR56" s="467"/>
      <c r="PVS56" s="284">
        <v>15000000</v>
      </c>
      <c r="PVT56" s="276" t="s">
        <v>150</v>
      </c>
      <c r="PVU56" s="464"/>
      <c r="PVV56" s="464"/>
      <c r="PVW56" s="467"/>
      <c r="PVX56" s="467"/>
      <c r="PVY56" s="467"/>
      <c r="PVZ56" s="467"/>
      <c r="PWA56" s="284">
        <v>15000000</v>
      </c>
      <c r="PWB56" s="276" t="s">
        <v>150</v>
      </c>
      <c r="PWC56" s="464"/>
      <c r="PWD56" s="464"/>
      <c r="PWE56" s="467"/>
      <c r="PWF56" s="467"/>
      <c r="PWG56" s="467"/>
      <c r="PWH56" s="467"/>
      <c r="PWI56" s="284">
        <v>15000000</v>
      </c>
      <c r="PWJ56" s="276" t="s">
        <v>150</v>
      </c>
      <c r="PWK56" s="464"/>
      <c r="PWL56" s="464"/>
      <c r="PWM56" s="467"/>
      <c r="PWN56" s="467"/>
      <c r="PWO56" s="467"/>
      <c r="PWP56" s="467"/>
      <c r="PWQ56" s="284">
        <v>15000000</v>
      </c>
      <c r="PWR56" s="276" t="s">
        <v>150</v>
      </c>
      <c r="PWS56" s="464"/>
      <c r="PWT56" s="464"/>
      <c r="PWU56" s="467"/>
      <c r="PWV56" s="467"/>
      <c r="PWW56" s="467"/>
      <c r="PWX56" s="467"/>
      <c r="PWY56" s="284">
        <v>15000000</v>
      </c>
      <c r="PWZ56" s="276" t="s">
        <v>150</v>
      </c>
      <c r="PXA56" s="464"/>
      <c r="PXB56" s="464"/>
      <c r="PXC56" s="467"/>
      <c r="PXD56" s="467"/>
      <c r="PXE56" s="467"/>
      <c r="PXF56" s="467"/>
      <c r="PXG56" s="284">
        <v>15000000</v>
      </c>
      <c r="PXH56" s="276" t="s">
        <v>150</v>
      </c>
      <c r="PXI56" s="464"/>
      <c r="PXJ56" s="464"/>
      <c r="PXK56" s="467"/>
      <c r="PXL56" s="467"/>
      <c r="PXM56" s="467"/>
      <c r="PXN56" s="467"/>
      <c r="PXO56" s="284">
        <v>15000000</v>
      </c>
      <c r="PXP56" s="276" t="s">
        <v>150</v>
      </c>
      <c r="PXQ56" s="464"/>
      <c r="PXR56" s="464"/>
      <c r="PXS56" s="467"/>
      <c r="PXT56" s="467"/>
      <c r="PXU56" s="467"/>
      <c r="PXV56" s="467"/>
      <c r="PXW56" s="284">
        <v>15000000</v>
      </c>
      <c r="PXX56" s="276" t="s">
        <v>150</v>
      </c>
      <c r="PXY56" s="464"/>
      <c r="PXZ56" s="464"/>
      <c r="PYA56" s="467"/>
      <c r="PYB56" s="467"/>
      <c r="PYC56" s="467"/>
      <c r="PYD56" s="467"/>
      <c r="PYE56" s="284">
        <v>15000000</v>
      </c>
      <c r="PYF56" s="276" t="s">
        <v>150</v>
      </c>
      <c r="PYG56" s="464"/>
      <c r="PYH56" s="464"/>
      <c r="PYI56" s="467"/>
      <c r="PYJ56" s="467"/>
      <c r="PYK56" s="467"/>
      <c r="PYL56" s="467"/>
      <c r="PYM56" s="284">
        <v>15000000</v>
      </c>
      <c r="PYN56" s="276" t="s">
        <v>150</v>
      </c>
      <c r="PYO56" s="464"/>
      <c r="PYP56" s="464"/>
      <c r="PYQ56" s="467"/>
      <c r="PYR56" s="467"/>
      <c r="PYS56" s="467"/>
      <c r="PYT56" s="467"/>
      <c r="PYU56" s="284">
        <v>15000000</v>
      </c>
      <c r="PYV56" s="276" t="s">
        <v>150</v>
      </c>
      <c r="PYW56" s="464"/>
      <c r="PYX56" s="464"/>
      <c r="PYY56" s="467"/>
      <c r="PYZ56" s="467"/>
      <c r="PZA56" s="467"/>
      <c r="PZB56" s="467"/>
      <c r="PZC56" s="284">
        <v>15000000</v>
      </c>
      <c r="PZD56" s="276" t="s">
        <v>150</v>
      </c>
      <c r="PZE56" s="464"/>
      <c r="PZF56" s="464"/>
      <c r="PZG56" s="467"/>
      <c r="PZH56" s="467"/>
      <c r="PZI56" s="467"/>
      <c r="PZJ56" s="467"/>
      <c r="PZK56" s="284">
        <v>15000000</v>
      </c>
      <c r="PZL56" s="276" t="s">
        <v>150</v>
      </c>
      <c r="PZM56" s="464"/>
      <c r="PZN56" s="464"/>
      <c r="PZO56" s="467"/>
      <c r="PZP56" s="467"/>
      <c r="PZQ56" s="467"/>
      <c r="PZR56" s="467"/>
      <c r="PZS56" s="284">
        <v>15000000</v>
      </c>
      <c r="PZT56" s="276" t="s">
        <v>150</v>
      </c>
      <c r="PZU56" s="464"/>
      <c r="PZV56" s="464"/>
      <c r="PZW56" s="467"/>
      <c r="PZX56" s="467"/>
      <c r="PZY56" s="467"/>
      <c r="PZZ56" s="467"/>
      <c r="QAA56" s="284">
        <v>15000000</v>
      </c>
      <c r="QAB56" s="276" t="s">
        <v>150</v>
      </c>
      <c r="QAC56" s="464"/>
      <c r="QAD56" s="464"/>
      <c r="QAE56" s="467"/>
      <c r="QAF56" s="467"/>
      <c r="QAG56" s="467"/>
      <c r="QAH56" s="467"/>
      <c r="QAI56" s="284">
        <v>15000000</v>
      </c>
      <c r="QAJ56" s="276" t="s">
        <v>150</v>
      </c>
      <c r="QAK56" s="464"/>
      <c r="QAL56" s="464"/>
      <c r="QAM56" s="467"/>
      <c r="QAN56" s="467"/>
      <c r="QAO56" s="467"/>
      <c r="QAP56" s="467"/>
      <c r="QAQ56" s="284">
        <v>15000000</v>
      </c>
      <c r="QAR56" s="276" t="s">
        <v>150</v>
      </c>
      <c r="QAS56" s="464"/>
      <c r="QAT56" s="464"/>
      <c r="QAU56" s="467"/>
      <c r="QAV56" s="467"/>
      <c r="QAW56" s="467"/>
      <c r="QAX56" s="467"/>
      <c r="QAY56" s="284">
        <v>15000000</v>
      </c>
      <c r="QAZ56" s="276" t="s">
        <v>150</v>
      </c>
      <c r="QBA56" s="464"/>
      <c r="QBB56" s="464"/>
      <c r="QBC56" s="467"/>
      <c r="QBD56" s="467"/>
      <c r="QBE56" s="467"/>
      <c r="QBF56" s="467"/>
      <c r="QBG56" s="284">
        <v>15000000</v>
      </c>
      <c r="QBH56" s="276" t="s">
        <v>150</v>
      </c>
      <c r="QBI56" s="464"/>
      <c r="QBJ56" s="464"/>
      <c r="QBK56" s="467"/>
      <c r="QBL56" s="467"/>
      <c r="QBM56" s="467"/>
      <c r="QBN56" s="467"/>
      <c r="QBO56" s="284">
        <v>15000000</v>
      </c>
      <c r="QBP56" s="276" t="s">
        <v>150</v>
      </c>
      <c r="QBQ56" s="464"/>
      <c r="QBR56" s="464"/>
      <c r="QBS56" s="467"/>
      <c r="QBT56" s="467"/>
      <c r="QBU56" s="467"/>
      <c r="QBV56" s="467"/>
      <c r="QBW56" s="284">
        <v>15000000</v>
      </c>
      <c r="QBX56" s="276" t="s">
        <v>150</v>
      </c>
      <c r="QBY56" s="464"/>
      <c r="QBZ56" s="464"/>
      <c r="QCA56" s="467"/>
      <c r="QCB56" s="467"/>
      <c r="QCC56" s="467"/>
      <c r="QCD56" s="467"/>
      <c r="QCE56" s="284">
        <v>15000000</v>
      </c>
      <c r="QCF56" s="276" t="s">
        <v>150</v>
      </c>
      <c r="QCG56" s="464"/>
      <c r="QCH56" s="464"/>
      <c r="QCI56" s="467"/>
      <c r="QCJ56" s="467"/>
      <c r="QCK56" s="467"/>
      <c r="QCL56" s="467"/>
      <c r="QCM56" s="284">
        <v>15000000</v>
      </c>
      <c r="QCN56" s="276" t="s">
        <v>150</v>
      </c>
      <c r="QCO56" s="464"/>
      <c r="QCP56" s="464"/>
      <c r="QCQ56" s="467"/>
      <c r="QCR56" s="467"/>
      <c r="QCS56" s="467"/>
      <c r="QCT56" s="467"/>
      <c r="QCU56" s="284">
        <v>15000000</v>
      </c>
      <c r="QCV56" s="276" t="s">
        <v>150</v>
      </c>
      <c r="QCW56" s="464"/>
      <c r="QCX56" s="464"/>
      <c r="QCY56" s="467"/>
      <c r="QCZ56" s="467"/>
      <c r="QDA56" s="467"/>
      <c r="QDB56" s="467"/>
      <c r="QDC56" s="284">
        <v>15000000</v>
      </c>
      <c r="QDD56" s="276" t="s">
        <v>150</v>
      </c>
      <c r="QDE56" s="464"/>
      <c r="QDF56" s="464"/>
      <c r="QDG56" s="467"/>
      <c r="QDH56" s="467"/>
      <c r="QDI56" s="467"/>
      <c r="QDJ56" s="467"/>
      <c r="QDK56" s="284">
        <v>15000000</v>
      </c>
      <c r="QDL56" s="276" t="s">
        <v>150</v>
      </c>
      <c r="QDM56" s="464"/>
      <c r="QDN56" s="464"/>
      <c r="QDO56" s="467"/>
      <c r="QDP56" s="467"/>
      <c r="QDQ56" s="467"/>
      <c r="QDR56" s="467"/>
      <c r="QDS56" s="284">
        <v>15000000</v>
      </c>
      <c r="QDT56" s="276" t="s">
        <v>150</v>
      </c>
      <c r="QDU56" s="464"/>
      <c r="QDV56" s="464"/>
      <c r="QDW56" s="467"/>
      <c r="QDX56" s="467"/>
      <c r="QDY56" s="467"/>
      <c r="QDZ56" s="467"/>
      <c r="QEA56" s="284">
        <v>15000000</v>
      </c>
      <c r="QEB56" s="276" t="s">
        <v>150</v>
      </c>
      <c r="QEC56" s="464"/>
      <c r="QED56" s="464"/>
      <c r="QEE56" s="467"/>
      <c r="QEF56" s="467"/>
      <c r="QEG56" s="467"/>
      <c r="QEH56" s="467"/>
      <c r="QEI56" s="284">
        <v>15000000</v>
      </c>
      <c r="QEJ56" s="276" t="s">
        <v>150</v>
      </c>
      <c r="QEK56" s="464"/>
      <c r="QEL56" s="464"/>
      <c r="QEM56" s="467"/>
      <c r="QEN56" s="467"/>
      <c r="QEO56" s="467"/>
      <c r="QEP56" s="467"/>
      <c r="QEQ56" s="284">
        <v>15000000</v>
      </c>
      <c r="QER56" s="276" t="s">
        <v>150</v>
      </c>
      <c r="QES56" s="464"/>
      <c r="QET56" s="464"/>
      <c r="QEU56" s="467"/>
      <c r="QEV56" s="467"/>
      <c r="QEW56" s="467"/>
      <c r="QEX56" s="467"/>
      <c r="QEY56" s="284">
        <v>15000000</v>
      </c>
      <c r="QEZ56" s="276" t="s">
        <v>150</v>
      </c>
      <c r="QFA56" s="464"/>
      <c r="QFB56" s="464"/>
      <c r="QFC56" s="467"/>
      <c r="QFD56" s="467"/>
      <c r="QFE56" s="467"/>
      <c r="QFF56" s="467"/>
      <c r="QFG56" s="284">
        <v>15000000</v>
      </c>
      <c r="QFH56" s="276" t="s">
        <v>150</v>
      </c>
      <c r="QFI56" s="464"/>
      <c r="QFJ56" s="464"/>
      <c r="QFK56" s="467"/>
      <c r="QFL56" s="467"/>
      <c r="QFM56" s="467"/>
      <c r="QFN56" s="467"/>
      <c r="QFO56" s="284">
        <v>15000000</v>
      </c>
      <c r="QFP56" s="276" t="s">
        <v>150</v>
      </c>
      <c r="QFQ56" s="464"/>
      <c r="QFR56" s="464"/>
      <c r="QFS56" s="467"/>
      <c r="QFT56" s="467"/>
      <c r="QFU56" s="467"/>
      <c r="QFV56" s="467"/>
      <c r="QFW56" s="284">
        <v>15000000</v>
      </c>
      <c r="QFX56" s="276" t="s">
        <v>150</v>
      </c>
      <c r="QFY56" s="464"/>
      <c r="QFZ56" s="464"/>
      <c r="QGA56" s="467"/>
      <c r="QGB56" s="467"/>
      <c r="QGC56" s="467"/>
      <c r="QGD56" s="467"/>
      <c r="QGE56" s="284">
        <v>15000000</v>
      </c>
      <c r="QGF56" s="276" t="s">
        <v>150</v>
      </c>
      <c r="QGG56" s="464"/>
      <c r="QGH56" s="464"/>
      <c r="QGI56" s="467"/>
      <c r="QGJ56" s="467"/>
      <c r="QGK56" s="467"/>
      <c r="QGL56" s="467"/>
      <c r="QGM56" s="284">
        <v>15000000</v>
      </c>
      <c r="QGN56" s="276" t="s">
        <v>150</v>
      </c>
      <c r="QGO56" s="464"/>
      <c r="QGP56" s="464"/>
      <c r="QGQ56" s="467"/>
      <c r="QGR56" s="467"/>
      <c r="QGS56" s="467"/>
      <c r="QGT56" s="467"/>
      <c r="QGU56" s="284">
        <v>15000000</v>
      </c>
      <c r="QGV56" s="276" t="s">
        <v>150</v>
      </c>
      <c r="QGW56" s="464"/>
      <c r="QGX56" s="464"/>
      <c r="QGY56" s="467"/>
      <c r="QGZ56" s="467"/>
      <c r="QHA56" s="467"/>
      <c r="QHB56" s="467"/>
      <c r="QHC56" s="284">
        <v>15000000</v>
      </c>
      <c r="QHD56" s="276" t="s">
        <v>150</v>
      </c>
      <c r="QHE56" s="464"/>
      <c r="QHF56" s="464"/>
      <c r="QHG56" s="467"/>
      <c r="QHH56" s="467"/>
      <c r="QHI56" s="467"/>
      <c r="QHJ56" s="467"/>
      <c r="QHK56" s="284">
        <v>15000000</v>
      </c>
      <c r="QHL56" s="276" t="s">
        <v>150</v>
      </c>
      <c r="QHM56" s="464"/>
      <c r="QHN56" s="464"/>
      <c r="QHO56" s="467"/>
      <c r="QHP56" s="467"/>
      <c r="QHQ56" s="467"/>
      <c r="QHR56" s="467"/>
      <c r="QHS56" s="284">
        <v>15000000</v>
      </c>
      <c r="QHT56" s="276" t="s">
        <v>150</v>
      </c>
      <c r="QHU56" s="464"/>
      <c r="QHV56" s="464"/>
      <c r="QHW56" s="467"/>
      <c r="QHX56" s="467"/>
      <c r="QHY56" s="467"/>
      <c r="QHZ56" s="467"/>
      <c r="QIA56" s="284">
        <v>15000000</v>
      </c>
      <c r="QIB56" s="276" t="s">
        <v>150</v>
      </c>
      <c r="QIC56" s="464"/>
      <c r="QID56" s="464"/>
      <c r="QIE56" s="467"/>
      <c r="QIF56" s="467"/>
      <c r="QIG56" s="467"/>
      <c r="QIH56" s="467"/>
      <c r="QII56" s="284">
        <v>15000000</v>
      </c>
      <c r="QIJ56" s="276" t="s">
        <v>150</v>
      </c>
      <c r="QIK56" s="464"/>
      <c r="QIL56" s="464"/>
      <c r="QIM56" s="467"/>
      <c r="QIN56" s="467"/>
      <c r="QIO56" s="467"/>
      <c r="QIP56" s="467"/>
      <c r="QIQ56" s="284">
        <v>15000000</v>
      </c>
      <c r="QIR56" s="276" t="s">
        <v>150</v>
      </c>
      <c r="QIS56" s="464"/>
      <c r="QIT56" s="464"/>
      <c r="QIU56" s="467"/>
      <c r="QIV56" s="467"/>
      <c r="QIW56" s="467"/>
      <c r="QIX56" s="467"/>
      <c r="QIY56" s="284">
        <v>15000000</v>
      </c>
      <c r="QIZ56" s="276" t="s">
        <v>150</v>
      </c>
      <c r="QJA56" s="464"/>
      <c r="QJB56" s="464"/>
      <c r="QJC56" s="467"/>
      <c r="QJD56" s="467"/>
      <c r="QJE56" s="467"/>
      <c r="QJF56" s="467"/>
      <c r="QJG56" s="284">
        <v>15000000</v>
      </c>
      <c r="QJH56" s="276" t="s">
        <v>150</v>
      </c>
      <c r="QJI56" s="464"/>
      <c r="QJJ56" s="464"/>
      <c r="QJK56" s="467"/>
      <c r="QJL56" s="467"/>
      <c r="QJM56" s="467"/>
      <c r="QJN56" s="467"/>
      <c r="QJO56" s="284">
        <v>15000000</v>
      </c>
      <c r="QJP56" s="276" t="s">
        <v>150</v>
      </c>
      <c r="QJQ56" s="464"/>
      <c r="QJR56" s="464"/>
      <c r="QJS56" s="467"/>
      <c r="QJT56" s="467"/>
      <c r="QJU56" s="467"/>
      <c r="QJV56" s="467"/>
      <c r="QJW56" s="284">
        <v>15000000</v>
      </c>
      <c r="QJX56" s="276" t="s">
        <v>150</v>
      </c>
      <c r="QJY56" s="464"/>
      <c r="QJZ56" s="464"/>
      <c r="QKA56" s="467"/>
      <c r="QKB56" s="467"/>
      <c r="QKC56" s="467"/>
      <c r="QKD56" s="467"/>
      <c r="QKE56" s="284">
        <v>15000000</v>
      </c>
      <c r="QKF56" s="276" t="s">
        <v>150</v>
      </c>
      <c r="QKG56" s="464"/>
      <c r="QKH56" s="464"/>
      <c r="QKI56" s="467"/>
      <c r="QKJ56" s="467"/>
      <c r="QKK56" s="467"/>
      <c r="QKL56" s="467"/>
      <c r="QKM56" s="284">
        <v>15000000</v>
      </c>
      <c r="QKN56" s="276" t="s">
        <v>150</v>
      </c>
      <c r="QKO56" s="464"/>
      <c r="QKP56" s="464"/>
      <c r="QKQ56" s="467"/>
      <c r="QKR56" s="467"/>
      <c r="QKS56" s="467"/>
      <c r="QKT56" s="467"/>
      <c r="QKU56" s="284">
        <v>15000000</v>
      </c>
      <c r="QKV56" s="276" t="s">
        <v>150</v>
      </c>
      <c r="QKW56" s="464"/>
      <c r="QKX56" s="464"/>
      <c r="QKY56" s="467"/>
      <c r="QKZ56" s="467"/>
      <c r="QLA56" s="467"/>
      <c r="QLB56" s="467"/>
      <c r="QLC56" s="284">
        <v>15000000</v>
      </c>
      <c r="QLD56" s="276" t="s">
        <v>150</v>
      </c>
      <c r="QLE56" s="464"/>
      <c r="QLF56" s="464"/>
      <c r="QLG56" s="467"/>
      <c r="QLH56" s="467"/>
      <c r="QLI56" s="467"/>
      <c r="QLJ56" s="467"/>
      <c r="QLK56" s="284">
        <v>15000000</v>
      </c>
      <c r="QLL56" s="276" t="s">
        <v>150</v>
      </c>
      <c r="QLM56" s="464"/>
      <c r="QLN56" s="464"/>
      <c r="QLO56" s="467"/>
      <c r="QLP56" s="467"/>
      <c r="QLQ56" s="467"/>
      <c r="QLR56" s="467"/>
      <c r="QLS56" s="284">
        <v>15000000</v>
      </c>
      <c r="QLT56" s="276" t="s">
        <v>150</v>
      </c>
      <c r="QLU56" s="464"/>
      <c r="QLV56" s="464"/>
      <c r="QLW56" s="467"/>
      <c r="QLX56" s="467"/>
      <c r="QLY56" s="467"/>
      <c r="QLZ56" s="467"/>
      <c r="QMA56" s="284">
        <v>15000000</v>
      </c>
      <c r="QMB56" s="276" t="s">
        <v>150</v>
      </c>
      <c r="QMC56" s="464"/>
      <c r="QMD56" s="464"/>
      <c r="QME56" s="467"/>
      <c r="QMF56" s="467"/>
      <c r="QMG56" s="467"/>
      <c r="QMH56" s="467"/>
      <c r="QMI56" s="284">
        <v>15000000</v>
      </c>
      <c r="QMJ56" s="276" t="s">
        <v>150</v>
      </c>
      <c r="QMK56" s="464"/>
      <c r="QML56" s="464"/>
      <c r="QMM56" s="467"/>
      <c r="QMN56" s="467"/>
      <c r="QMO56" s="467"/>
      <c r="QMP56" s="467"/>
      <c r="QMQ56" s="284">
        <v>15000000</v>
      </c>
      <c r="QMR56" s="276" t="s">
        <v>150</v>
      </c>
      <c r="QMS56" s="464"/>
      <c r="QMT56" s="464"/>
      <c r="QMU56" s="467"/>
      <c r="QMV56" s="467"/>
      <c r="QMW56" s="467"/>
      <c r="QMX56" s="467"/>
      <c r="QMY56" s="284">
        <v>15000000</v>
      </c>
      <c r="QMZ56" s="276" t="s">
        <v>150</v>
      </c>
      <c r="QNA56" s="464"/>
      <c r="QNB56" s="464"/>
      <c r="QNC56" s="467"/>
      <c r="QND56" s="467"/>
      <c r="QNE56" s="467"/>
      <c r="QNF56" s="467"/>
      <c r="QNG56" s="284">
        <v>15000000</v>
      </c>
      <c r="QNH56" s="276" t="s">
        <v>150</v>
      </c>
      <c r="QNI56" s="464"/>
      <c r="QNJ56" s="464"/>
      <c r="QNK56" s="467"/>
      <c r="QNL56" s="467"/>
      <c r="QNM56" s="467"/>
      <c r="QNN56" s="467"/>
      <c r="QNO56" s="284">
        <v>15000000</v>
      </c>
      <c r="QNP56" s="276" t="s">
        <v>150</v>
      </c>
      <c r="QNQ56" s="464"/>
      <c r="QNR56" s="464"/>
      <c r="QNS56" s="467"/>
      <c r="QNT56" s="467"/>
      <c r="QNU56" s="467"/>
      <c r="QNV56" s="467"/>
      <c r="QNW56" s="284">
        <v>15000000</v>
      </c>
      <c r="QNX56" s="276" t="s">
        <v>150</v>
      </c>
      <c r="QNY56" s="464"/>
      <c r="QNZ56" s="464"/>
      <c r="QOA56" s="467"/>
      <c r="QOB56" s="467"/>
      <c r="QOC56" s="467"/>
      <c r="QOD56" s="467"/>
      <c r="QOE56" s="284">
        <v>15000000</v>
      </c>
      <c r="QOF56" s="276" t="s">
        <v>150</v>
      </c>
      <c r="QOG56" s="464"/>
      <c r="QOH56" s="464"/>
      <c r="QOI56" s="467"/>
      <c r="QOJ56" s="467"/>
      <c r="QOK56" s="467"/>
      <c r="QOL56" s="467"/>
      <c r="QOM56" s="284">
        <v>15000000</v>
      </c>
      <c r="QON56" s="276" t="s">
        <v>150</v>
      </c>
      <c r="QOO56" s="464"/>
      <c r="QOP56" s="464"/>
      <c r="QOQ56" s="467"/>
      <c r="QOR56" s="467"/>
      <c r="QOS56" s="467"/>
      <c r="QOT56" s="467"/>
      <c r="QOU56" s="284">
        <v>15000000</v>
      </c>
      <c r="QOV56" s="276" t="s">
        <v>150</v>
      </c>
      <c r="QOW56" s="464"/>
      <c r="QOX56" s="464"/>
      <c r="QOY56" s="467"/>
      <c r="QOZ56" s="467"/>
      <c r="QPA56" s="467"/>
      <c r="QPB56" s="467"/>
      <c r="QPC56" s="284">
        <v>15000000</v>
      </c>
      <c r="QPD56" s="276" t="s">
        <v>150</v>
      </c>
      <c r="QPE56" s="464"/>
      <c r="QPF56" s="464"/>
      <c r="QPG56" s="467"/>
      <c r="QPH56" s="467"/>
      <c r="QPI56" s="467"/>
      <c r="QPJ56" s="467"/>
      <c r="QPK56" s="284">
        <v>15000000</v>
      </c>
      <c r="QPL56" s="276" t="s">
        <v>150</v>
      </c>
      <c r="QPM56" s="464"/>
      <c r="QPN56" s="464"/>
      <c r="QPO56" s="467"/>
      <c r="QPP56" s="467"/>
      <c r="QPQ56" s="467"/>
      <c r="QPR56" s="467"/>
      <c r="QPS56" s="284">
        <v>15000000</v>
      </c>
      <c r="QPT56" s="276" t="s">
        <v>150</v>
      </c>
      <c r="QPU56" s="464"/>
      <c r="QPV56" s="464"/>
      <c r="QPW56" s="467"/>
      <c r="QPX56" s="467"/>
      <c r="QPY56" s="467"/>
      <c r="QPZ56" s="467"/>
      <c r="QQA56" s="284">
        <v>15000000</v>
      </c>
      <c r="QQB56" s="276" t="s">
        <v>150</v>
      </c>
      <c r="QQC56" s="464"/>
      <c r="QQD56" s="464"/>
      <c r="QQE56" s="467"/>
      <c r="QQF56" s="467"/>
      <c r="QQG56" s="467"/>
      <c r="QQH56" s="467"/>
      <c r="QQI56" s="284">
        <v>15000000</v>
      </c>
      <c r="QQJ56" s="276" t="s">
        <v>150</v>
      </c>
      <c r="QQK56" s="464"/>
      <c r="QQL56" s="464"/>
      <c r="QQM56" s="467"/>
      <c r="QQN56" s="467"/>
      <c r="QQO56" s="467"/>
      <c r="QQP56" s="467"/>
      <c r="QQQ56" s="284">
        <v>15000000</v>
      </c>
      <c r="QQR56" s="276" t="s">
        <v>150</v>
      </c>
      <c r="QQS56" s="464"/>
      <c r="QQT56" s="464"/>
      <c r="QQU56" s="467"/>
      <c r="QQV56" s="467"/>
      <c r="QQW56" s="467"/>
      <c r="QQX56" s="467"/>
      <c r="QQY56" s="284">
        <v>15000000</v>
      </c>
      <c r="QQZ56" s="276" t="s">
        <v>150</v>
      </c>
      <c r="QRA56" s="464"/>
      <c r="QRB56" s="464"/>
      <c r="QRC56" s="467"/>
      <c r="QRD56" s="467"/>
      <c r="QRE56" s="467"/>
      <c r="QRF56" s="467"/>
      <c r="QRG56" s="284">
        <v>15000000</v>
      </c>
      <c r="QRH56" s="276" t="s">
        <v>150</v>
      </c>
      <c r="QRI56" s="464"/>
      <c r="QRJ56" s="464"/>
      <c r="QRK56" s="467"/>
      <c r="QRL56" s="467"/>
      <c r="QRM56" s="467"/>
      <c r="QRN56" s="467"/>
      <c r="QRO56" s="284">
        <v>15000000</v>
      </c>
      <c r="QRP56" s="276" t="s">
        <v>150</v>
      </c>
      <c r="QRQ56" s="464"/>
      <c r="QRR56" s="464"/>
      <c r="QRS56" s="467"/>
      <c r="QRT56" s="467"/>
      <c r="QRU56" s="467"/>
      <c r="QRV56" s="467"/>
      <c r="QRW56" s="284">
        <v>15000000</v>
      </c>
      <c r="QRX56" s="276" t="s">
        <v>150</v>
      </c>
      <c r="QRY56" s="464"/>
      <c r="QRZ56" s="464"/>
      <c r="QSA56" s="467"/>
      <c r="QSB56" s="467"/>
      <c r="QSC56" s="467"/>
      <c r="QSD56" s="467"/>
      <c r="QSE56" s="284">
        <v>15000000</v>
      </c>
      <c r="QSF56" s="276" t="s">
        <v>150</v>
      </c>
      <c r="QSG56" s="464"/>
      <c r="QSH56" s="464"/>
      <c r="QSI56" s="467"/>
      <c r="QSJ56" s="467"/>
      <c r="QSK56" s="467"/>
      <c r="QSL56" s="467"/>
      <c r="QSM56" s="284">
        <v>15000000</v>
      </c>
      <c r="QSN56" s="276" t="s">
        <v>150</v>
      </c>
      <c r="QSO56" s="464"/>
      <c r="QSP56" s="464"/>
      <c r="QSQ56" s="467"/>
      <c r="QSR56" s="467"/>
      <c r="QSS56" s="467"/>
      <c r="QST56" s="467"/>
      <c r="QSU56" s="284">
        <v>15000000</v>
      </c>
      <c r="QSV56" s="276" t="s">
        <v>150</v>
      </c>
      <c r="QSW56" s="464"/>
      <c r="QSX56" s="464"/>
      <c r="QSY56" s="467"/>
      <c r="QSZ56" s="467"/>
      <c r="QTA56" s="467"/>
      <c r="QTB56" s="467"/>
      <c r="QTC56" s="284">
        <v>15000000</v>
      </c>
      <c r="QTD56" s="276" t="s">
        <v>150</v>
      </c>
      <c r="QTE56" s="464"/>
      <c r="QTF56" s="464"/>
      <c r="QTG56" s="467"/>
      <c r="QTH56" s="467"/>
      <c r="QTI56" s="467"/>
      <c r="QTJ56" s="467"/>
      <c r="QTK56" s="284">
        <v>15000000</v>
      </c>
      <c r="QTL56" s="276" t="s">
        <v>150</v>
      </c>
      <c r="QTM56" s="464"/>
      <c r="QTN56" s="464"/>
      <c r="QTO56" s="467"/>
      <c r="QTP56" s="467"/>
      <c r="QTQ56" s="467"/>
      <c r="QTR56" s="467"/>
      <c r="QTS56" s="284">
        <v>15000000</v>
      </c>
      <c r="QTT56" s="276" t="s">
        <v>150</v>
      </c>
      <c r="QTU56" s="464"/>
      <c r="QTV56" s="464"/>
      <c r="QTW56" s="467"/>
      <c r="QTX56" s="467"/>
      <c r="QTY56" s="467"/>
      <c r="QTZ56" s="467"/>
      <c r="QUA56" s="284">
        <v>15000000</v>
      </c>
      <c r="QUB56" s="276" t="s">
        <v>150</v>
      </c>
      <c r="QUC56" s="464"/>
      <c r="QUD56" s="464"/>
      <c r="QUE56" s="467"/>
      <c r="QUF56" s="467"/>
      <c r="QUG56" s="467"/>
      <c r="QUH56" s="467"/>
      <c r="QUI56" s="284">
        <v>15000000</v>
      </c>
      <c r="QUJ56" s="276" t="s">
        <v>150</v>
      </c>
      <c r="QUK56" s="464"/>
      <c r="QUL56" s="464"/>
      <c r="QUM56" s="467"/>
      <c r="QUN56" s="467"/>
      <c r="QUO56" s="467"/>
      <c r="QUP56" s="467"/>
      <c r="QUQ56" s="284">
        <v>15000000</v>
      </c>
      <c r="QUR56" s="276" t="s">
        <v>150</v>
      </c>
      <c r="QUS56" s="464"/>
      <c r="QUT56" s="464"/>
      <c r="QUU56" s="467"/>
      <c r="QUV56" s="467"/>
      <c r="QUW56" s="467"/>
      <c r="QUX56" s="467"/>
      <c r="QUY56" s="284">
        <v>15000000</v>
      </c>
      <c r="QUZ56" s="276" t="s">
        <v>150</v>
      </c>
      <c r="QVA56" s="464"/>
      <c r="QVB56" s="464"/>
      <c r="QVC56" s="467"/>
      <c r="QVD56" s="467"/>
      <c r="QVE56" s="467"/>
      <c r="QVF56" s="467"/>
      <c r="QVG56" s="284">
        <v>15000000</v>
      </c>
      <c r="QVH56" s="276" t="s">
        <v>150</v>
      </c>
      <c r="QVI56" s="464"/>
      <c r="QVJ56" s="464"/>
      <c r="QVK56" s="467"/>
      <c r="QVL56" s="467"/>
      <c r="QVM56" s="467"/>
      <c r="QVN56" s="467"/>
      <c r="QVO56" s="284">
        <v>15000000</v>
      </c>
      <c r="QVP56" s="276" t="s">
        <v>150</v>
      </c>
      <c r="QVQ56" s="464"/>
      <c r="QVR56" s="464"/>
      <c r="QVS56" s="467"/>
      <c r="QVT56" s="467"/>
      <c r="QVU56" s="467"/>
      <c r="QVV56" s="467"/>
      <c r="QVW56" s="284">
        <v>15000000</v>
      </c>
      <c r="QVX56" s="276" t="s">
        <v>150</v>
      </c>
      <c r="QVY56" s="464"/>
      <c r="QVZ56" s="464"/>
      <c r="QWA56" s="467"/>
      <c r="QWB56" s="467"/>
      <c r="QWC56" s="467"/>
      <c r="QWD56" s="467"/>
      <c r="QWE56" s="284">
        <v>15000000</v>
      </c>
      <c r="QWF56" s="276" t="s">
        <v>150</v>
      </c>
      <c r="QWG56" s="464"/>
      <c r="QWH56" s="464"/>
      <c r="QWI56" s="467"/>
      <c r="QWJ56" s="467"/>
      <c r="QWK56" s="467"/>
      <c r="QWL56" s="467"/>
      <c r="QWM56" s="284">
        <v>15000000</v>
      </c>
      <c r="QWN56" s="276" t="s">
        <v>150</v>
      </c>
      <c r="QWO56" s="464"/>
      <c r="QWP56" s="464"/>
      <c r="QWQ56" s="467"/>
      <c r="QWR56" s="467"/>
      <c r="QWS56" s="467"/>
      <c r="QWT56" s="467"/>
      <c r="QWU56" s="284">
        <v>15000000</v>
      </c>
      <c r="QWV56" s="276" t="s">
        <v>150</v>
      </c>
      <c r="QWW56" s="464"/>
      <c r="QWX56" s="464"/>
      <c r="QWY56" s="467"/>
      <c r="QWZ56" s="467"/>
      <c r="QXA56" s="467"/>
      <c r="QXB56" s="467"/>
      <c r="QXC56" s="284">
        <v>15000000</v>
      </c>
      <c r="QXD56" s="276" t="s">
        <v>150</v>
      </c>
      <c r="QXE56" s="464"/>
      <c r="QXF56" s="464"/>
      <c r="QXG56" s="467"/>
      <c r="QXH56" s="467"/>
      <c r="QXI56" s="467"/>
      <c r="QXJ56" s="467"/>
      <c r="QXK56" s="284">
        <v>15000000</v>
      </c>
      <c r="QXL56" s="276" t="s">
        <v>150</v>
      </c>
      <c r="QXM56" s="464"/>
      <c r="QXN56" s="464"/>
      <c r="QXO56" s="467"/>
      <c r="QXP56" s="467"/>
      <c r="QXQ56" s="467"/>
      <c r="QXR56" s="467"/>
      <c r="QXS56" s="284">
        <v>15000000</v>
      </c>
      <c r="QXT56" s="276" t="s">
        <v>150</v>
      </c>
      <c r="QXU56" s="464"/>
      <c r="QXV56" s="464"/>
      <c r="QXW56" s="467"/>
      <c r="QXX56" s="467"/>
      <c r="QXY56" s="467"/>
      <c r="QXZ56" s="467"/>
      <c r="QYA56" s="284">
        <v>15000000</v>
      </c>
      <c r="QYB56" s="276" t="s">
        <v>150</v>
      </c>
      <c r="QYC56" s="464"/>
      <c r="QYD56" s="464"/>
      <c r="QYE56" s="467"/>
      <c r="QYF56" s="467"/>
      <c r="QYG56" s="467"/>
      <c r="QYH56" s="467"/>
      <c r="QYI56" s="284">
        <v>15000000</v>
      </c>
      <c r="QYJ56" s="276" t="s">
        <v>150</v>
      </c>
      <c r="QYK56" s="464"/>
      <c r="QYL56" s="464"/>
      <c r="QYM56" s="467"/>
      <c r="QYN56" s="467"/>
      <c r="QYO56" s="467"/>
      <c r="QYP56" s="467"/>
      <c r="QYQ56" s="284">
        <v>15000000</v>
      </c>
      <c r="QYR56" s="276" t="s">
        <v>150</v>
      </c>
      <c r="QYS56" s="464"/>
      <c r="QYT56" s="464"/>
      <c r="QYU56" s="467"/>
      <c r="QYV56" s="467"/>
      <c r="QYW56" s="467"/>
      <c r="QYX56" s="467"/>
      <c r="QYY56" s="284">
        <v>15000000</v>
      </c>
      <c r="QYZ56" s="276" t="s">
        <v>150</v>
      </c>
      <c r="QZA56" s="464"/>
      <c r="QZB56" s="464"/>
      <c r="QZC56" s="467"/>
      <c r="QZD56" s="467"/>
      <c r="QZE56" s="467"/>
      <c r="QZF56" s="467"/>
      <c r="QZG56" s="284">
        <v>15000000</v>
      </c>
      <c r="QZH56" s="276" t="s">
        <v>150</v>
      </c>
      <c r="QZI56" s="464"/>
      <c r="QZJ56" s="464"/>
      <c r="QZK56" s="467"/>
      <c r="QZL56" s="467"/>
      <c r="QZM56" s="467"/>
      <c r="QZN56" s="467"/>
      <c r="QZO56" s="284">
        <v>15000000</v>
      </c>
      <c r="QZP56" s="276" t="s">
        <v>150</v>
      </c>
      <c r="QZQ56" s="464"/>
      <c r="QZR56" s="464"/>
      <c r="QZS56" s="467"/>
      <c r="QZT56" s="467"/>
      <c r="QZU56" s="467"/>
      <c r="QZV56" s="467"/>
      <c r="QZW56" s="284">
        <v>15000000</v>
      </c>
      <c r="QZX56" s="276" t="s">
        <v>150</v>
      </c>
      <c r="QZY56" s="464"/>
      <c r="QZZ56" s="464"/>
      <c r="RAA56" s="467"/>
      <c r="RAB56" s="467"/>
      <c r="RAC56" s="467"/>
      <c r="RAD56" s="467"/>
      <c r="RAE56" s="284">
        <v>15000000</v>
      </c>
      <c r="RAF56" s="276" t="s">
        <v>150</v>
      </c>
      <c r="RAG56" s="464"/>
      <c r="RAH56" s="464"/>
      <c r="RAI56" s="467"/>
      <c r="RAJ56" s="467"/>
      <c r="RAK56" s="467"/>
      <c r="RAL56" s="467"/>
      <c r="RAM56" s="284">
        <v>15000000</v>
      </c>
      <c r="RAN56" s="276" t="s">
        <v>150</v>
      </c>
      <c r="RAO56" s="464"/>
      <c r="RAP56" s="464"/>
      <c r="RAQ56" s="467"/>
      <c r="RAR56" s="467"/>
      <c r="RAS56" s="467"/>
      <c r="RAT56" s="467"/>
      <c r="RAU56" s="284">
        <v>15000000</v>
      </c>
      <c r="RAV56" s="276" t="s">
        <v>150</v>
      </c>
      <c r="RAW56" s="464"/>
      <c r="RAX56" s="464"/>
      <c r="RAY56" s="467"/>
      <c r="RAZ56" s="467"/>
      <c r="RBA56" s="467"/>
      <c r="RBB56" s="467"/>
      <c r="RBC56" s="284">
        <v>15000000</v>
      </c>
      <c r="RBD56" s="276" t="s">
        <v>150</v>
      </c>
      <c r="RBE56" s="464"/>
      <c r="RBF56" s="464"/>
      <c r="RBG56" s="467"/>
      <c r="RBH56" s="467"/>
      <c r="RBI56" s="467"/>
      <c r="RBJ56" s="467"/>
      <c r="RBK56" s="284">
        <v>15000000</v>
      </c>
      <c r="RBL56" s="276" t="s">
        <v>150</v>
      </c>
      <c r="RBM56" s="464"/>
      <c r="RBN56" s="464"/>
      <c r="RBO56" s="467"/>
      <c r="RBP56" s="467"/>
      <c r="RBQ56" s="467"/>
      <c r="RBR56" s="467"/>
      <c r="RBS56" s="284">
        <v>15000000</v>
      </c>
      <c r="RBT56" s="276" t="s">
        <v>150</v>
      </c>
      <c r="RBU56" s="464"/>
      <c r="RBV56" s="464"/>
      <c r="RBW56" s="467"/>
      <c r="RBX56" s="467"/>
      <c r="RBY56" s="467"/>
      <c r="RBZ56" s="467"/>
      <c r="RCA56" s="284">
        <v>15000000</v>
      </c>
      <c r="RCB56" s="276" t="s">
        <v>150</v>
      </c>
      <c r="RCC56" s="464"/>
      <c r="RCD56" s="464"/>
      <c r="RCE56" s="467"/>
      <c r="RCF56" s="467"/>
      <c r="RCG56" s="467"/>
      <c r="RCH56" s="467"/>
      <c r="RCI56" s="284">
        <v>15000000</v>
      </c>
      <c r="RCJ56" s="276" t="s">
        <v>150</v>
      </c>
      <c r="RCK56" s="464"/>
      <c r="RCL56" s="464"/>
      <c r="RCM56" s="467"/>
      <c r="RCN56" s="467"/>
      <c r="RCO56" s="467"/>
      <c r="RCP56" s="467"/>
      <c r="RCQ56" s="284">
        <v>15000000</v>
      </c>
      <c r="RCR56" s="276" t="s">
        <v>150</v>
      </c>
      <c r="RCS56" s="464"/>
      <c r="RCT56" s="464"/>
      <c r="RCU56" s="467"/>
      <c r="RCV56" s="467"/>
      <c r="RCW56" s="467"/>
      <c r="RCX56" s="467"/>
      <c r="RCY56" s="284">
        <v>15000000</v>
      </c>
      <c r="RCZ56" s="276" t="s">
        <v>150</v>
      </c>
      <c r="RDA56" s="464"/>
      <c r="RDB56" s="464"/>
      <c r="RDC56" s="467"/>
      <c r="RDD56" s="467"/>
      <c r="RDE56" s="467"/>
      <c r="RDF56" s="467"/>
      <c r="RDG56" s="284">
        <v>15000000</v>
      </c>
      <c r="RDH56" s="276" t="s">
        <v>150</v>
      </c>
      <c r="RDI56" s="464"/>
      <c r="RDJ56" s="464"/>
      <c r="RDK56" s="467"/>
      <c r="RDL56" s="467"/>
      <c r="RDM56" s="467"/>
      <c r="RDN56" s="467"/>
      <c r="RDO56" s="284">
        <v>15000000</v>
      </c>
      <c r="RDP56" s="276" t="s">
        <v>150</v>
      </c>
      <c r="RDQ56" s="464"/>
      <c r="RDR56" s="464"/>
      <c r="RDS56" s="467"/>
      <c r="RDT56" s="467"/>
      <c r="RDU56" s="467"/>
      <c r="RDV56" s="467"/>
      <c r="RDW56" s="284">
        <v>15000000</v>
      </c>
      <c r="RDX56" s="276" t="s">
        <v>150</v>
      </c>
      <c r="RDY56" s="464"/>
      <c r="RDZ56" s="464"/>
      <c r="REA56" s="467"/>
      <c r="REB56" s="467"/>
      <c r="REC56" s="467"/>
      <c r="RED56" s="467"/>
      <c r="REE56" s="284">
        <v>15000000</v>
      </c>
      <c r="REF56" s="276" t="s">
        <v>150</v>
      </c>
      <c r="REG56" s="464"/>
      <c r="REH56" s="464"/>
      <c r="REI56" s="467"/>
      <c r="REJ56" s="467"/>
      <c r="REK56" s="467"/>
      <c r="REL56" s="467"/>
      <c r="REM56" s="284">
        <v>15000000</v>
      </c>
      <c r="REN56" s="276" t="s">
        <v>150</v>
      </c>
      <c r="REO56" s="464"/>
      <c r="REP56" s="464"/>
      <c r="REQ56" s="467"/>
      <c r="RER56" s="467"/>
      <c r="RES56" s="467"/>
      <c r="RET56" s="467"/>
      <c r="REU56" s="284">
        <v>15000000</v>
      </c>
      <c r="REV56" s="276" t="s">
        <v>150</v>
      </c>
      <c r="REW56" s="464"/>
      <c r="REX56" s="464"/>
      <c r="REY56" s="467"/>
      <c r="REZ56" s="467"/>
      <c r="RFA56" s="467"/>
      <c r="RFB56" s="467"/>
      <c r="RFC56" s="284">
        <v>15000000</v>
      </c>
      <c r="RFD56" s="276" t="s">
        <v>150</v>
      </c>
      <c r="RFE56" s="464"/>
      <c r="RFF56" s="464"/>
      <c r="RFG56" s="467"/>
      <c r="RFH56" s="467"/>
      <c r="RFI56" s="467"/>
      <c r="RFJ56" s="467"/>
      <c r="RFK56" s="284">
        <v>15000000</v>
      </c>
      <c r="RFL56" s="276" t="s">
        <v>150</v>
      </c>
      <c r="RFM56" s="464"/>
      <c r="RFN56" s="464"/>
      <c r="RFO56" s="467"/>
      <c r="RFP56" s="467"/>
      <c r="RFQ56" s="467"/>
      <c r="RFR56" s="467"/>
      <c r="RFS56" s="284">
        <v>15000000</v>
      </c>
      <c r="RFT56" s="276" t="s">
        <v>150</v>
      </c>
      <c r="RFU56" s="464"/>
      <c r="RFV56" s="464"/>
      <c r="RFW56" s="467"/>
      <c r="RFX56" s="467"/>
      <c r="RFY56" s="467"/>
      <c r="RFZ56" s="467"/>
      <c r="RGA56" s="284">
        <v>15000000</v>
      </c>
      <c r="RGB56" s="276" t="s">
        <v>150</v>
      </c>
      <c r="RGC56" s="464"/>
      <c r="RGD56" s="464"/>
      <c r="RGE56" s="467"/>
      <c r="RGF56" s="467"/>
      <c r="RGG56" s="467"/>
      <c r="RGH56" s="467"/>
      <c r="RGI56" s="284">
        <v>15000000</v>
      </c>
      <c r="RGJ56" s="276" t="s">
        <v>150</v>
      </c>
      <c r="RGK56" s="464"/>
      <c r="RGL56" s="464"/>
      <c r="RGM56" s="467"/>
      <c r="RGN56" s="467"/>
      <c r="RGO56" s="467"/>
      <c r="RGP56" s="467"/>
      <c r="RGQ56" s="284">
        <v>15000000</v>
      </c>
      <c r="RGR56" s="276" t="s">
        <v>150</v>
      </c>
      <c r="RGS56" s="464"/>
      <c r="RGT56" s="464"/>
      <c r="RGU56" s="467"/>
      <c r="RGV56" s="467"/>
      <c r="RGW56" s="467"/>
      <c r="RGX56" s="467"/>
      <c r="RGY56" s="284">
        <v>15000000</v>
      </c>
      <c r="RGZ56" s="276" t="s">
        <v>150</v>
      </c>
      <c r="RHA56" s="464"/>
      <c r="RHB56" s="464"/>
      <c r="RHC56" s="467"/>
      <c r="RHD56" s="467"/>
      <c r="RHE56" s="467"/>
      <c r="RHF56" s="467"/>
      <c r="RHG56" s="284">
        <v>15000000</v>
      </c>
      <c r="RHH56" s="276" t="s">
        <v>150</v>
      </c>
      <c r="RHI56" s="464"/>
      <c r="RHJ56" s="464"/>
      <c r="RHK56" s="467"/>
      <c r="RHL56" s="467"/>
      <c r="RHM56" s="467"/>
      <c r="RHN56" s="467"/>
      <c r="RHO56" s="284">
        <v>15000000</v>
      </c>
      <c r="RHP56" s="276" t="s">
        <v>150</v>
      </c>
      <c r="RHQ56" s="464"/>
      <c r="RHR56" s="464"/>
      <c r="RHS56" s="467"/>
      <c r="RHT56" s="467"/>
      <c r="RHU56" s="467"/>
      <c r="RHV56" s="467"/>
      <c r="RHW56" s="284">
        <v>15000000</v>
      </c>
      <c r="RHX56" s="276" t="s">
        <v>150</v>
      </c>
      <c r="RHY56" s="464"/>
      <c r="RHZ56" s="464"/>
      <c r="RIA56" s="467"/>
      <c r="RIB56" s="467"/>
      <c r="RIC56" s="467"/>
      <c r="RID56" s="467"/>
      <c r="RIE56" s="284">
        <v>15000000</v>
      </c>
      <c r="RIF56" s="276" t="s">
        <v>150</v>
      </c>
      <c r="RIG56" s="464"/>
      <c r="RIH56" s="464"/>
      <c r="RII56" s="467"/>
      <c r="RIJ56" s="467"/>
      <c r="RIK56" s="467"/>
      <c r="RIL56" s="467"/>
      <c r="RIM56" s="284">
        <v>15000000</v>
      </c>
      <c r="RIN56" s="276" t="s">
        <v>150</v>
      </c>
      <c r="RIO56" s="464"/>
      <c r="RIP56" s="464"/>
      <c r="RIQ56" s="467"/>
      <c r="RIR56" s="467"/>
      <c r="RIS56" s="467"/>
      <c r="RIT56" s="467"/>
      <c r="RIU56" s="284">
        <v>15000000</v>
      </c>
      <c r="RIV56" s="276" t="s">
        <v>150</v>
      </c>
      <c r="RIW56" s="464"/>
      <c r="RIX56" s="464"/>
      <c r="RIY56" s="467"/>
      <c r="RIZ56" s="467"/>
      <c r="RJA56" s="467"/>
      <c r="RJB56" s="467"/>
      <c r="RJC56" s="284">
        <v>15000000</v>
      </c>
      <c r="RJD56" s="276" t="s">
        <v>150</v>
      </c>
      <c r="RJE56" s="464"/>
      <c r="RJF56" s="464"/>
      <c r="RJG56" s="467"/>
      <c r="RJH56" s="467"/>
      <c r="RJI56" s="467"/>
      <c r="RJJ56" s="467"/>
      <c r="RJK56" s="284">
        <v>15000000</v>
      </c>
      <c r="RJL56" s="276" t="s">
        <v>150</v>
      </c>
      <c r="RJM56" s="464"/>
      <c r="RJN56" s="464"/>
      <c r="RJO56" s="467"/>
      <c r="RJP56" s="467"/>
      <c r="RJQ56" s="467"/>
      <c r="RJR56" s="467"/>
      <c r="RJS56" s="284">
        <v>15000000</v>
      </c>
      <c r="RJT56" s="276" t="s">
        <v>150</v>
      </c>
      <c r="RJU56" s="464"/>
      <c r="RJV56" s="464"/>
      <c r="RJW56" s="467"/>
      <c r="RJX56" s="467"/>
      <c r="RJY56" s="467"/>
      <c r="RJZ56" s="467"/>
      <c r="RKA56" s="284">
        <v>15000000</v>
      </c>
      <c r="RKB56" s="276" t="s">
        <v>150</v>
      </c>
      <c r="RKC56" s="464"/>
      <c r="RKD56" s="464"/>
      <c r="RKE56" s="467"/>
      <c r="RKF56" s="467"/>
      <c r="RKG56" s="467"/>
      <c r="RKH56" s="467"/>
      <c r="RKI56" s="284">
        <v>15000000</v>
      </c>
      <c r="RKJ56" s="276" t="s">
        <v>150</v>
      </c>
      <c r="RKK56" s="464"/>
      <c r="RKL56" s="464"/>
      <c r="RKM56" s="467"/>
      <c r="RKN56" s="467"/>
      <c r="RKO56" s="467"/>
      <c r="RKP56" s="467"/>
      <c r="RKQ56" s="284">
        <v>15000000</v>
      </c>
      <c r="RKR56" s="276" t="s">
        <v>150</v>
      </c>
      <c r="RKS56" s="464"/>
      <c r="RKT56" s="464"/>
      <c r="RKU56" s="467"/>
      <c r="RKV56" s="467"/>
      <c r="RKW56" s="467"/>
      <c r="RKX56" s="467"/>
      <c r="RKY56" s="284">
        <v>15000000</v>
      </c>
      <c r="RKZ56" s="276" t="s">
        <v>150</v>
      </c>
      <c r="RLA56" s="464"/>
      <c r="RLB56" s="464"/>
      <c r="RLC56" s="467"/>
      <c r="RLD56" s="467"/>
      <c r="RLE56" s="467"/>
      <c r="RLF56" s="467"/>
      <c r="RLG56" s="284">
        <v>15000000</v>
      </c>
      <c r="RLH56" s="276" t="s">
        <v>150</v>
      </c>
      <c r="RLI56" s="464"/>
      <c r="RLJ56" s="464"/>
      <c r="RLK56" s="467"/>
      <c r="RLL56" s="467"/>
      <c r="RLM56" s="467"/>
      <c r="RLN56" s="467"/>
      <c r="RLO56" s="284">
        <v>15000000</v>
      </c>
      <c r="RLP56" s="276" t="s">
        <v>150</v>
      </c>
      <c r="RLQ56" s="464"/>
      <c r="RLR56" s="464"/>
      <c r="RLS56" s="467"/>
      <c r="RLT56" s="467"/>
      <c r="RLU56" s="467"/>
      <c r="RLV56" s="467"/>
      <c r="RLW56" s="284">
        <v>15000000</v>
      </c>
      <c r="RLX56" s="276" t="s">
        <v>150</v>
      </c>
      <c r="RLY56" s="464"/>
      <c r="RLZ56" s="464"/>
      <c r="RMA56" s="467"/>
      <c r="RMB56" s="467"/>
      <c r="RMC56" s="467"/>
      <c r="RMD56" s="467"/>
      <c r="RME56" s="284">
        <v>15000000</v>
      </c>
      <c r="RMF56" s="276" t="s">
        <v>150</v>
      </c>
      <c r="RMG56" s="464"/>
      <c r="RMH56" s="464"/>
      <c r="RMI56" s="467"/>
      <c r="RMJ56" s="467"/>
      <c r="RMK56" s="467"/>
      <c r="RML56" s="467"/>
      <c r="RMM56" s="284">
        <v>15000000</v>
      </c>
      <c r="RMN56" s="276" t="s">
        <v>150</v>
      </c>
      <c r="RMO56" s="464"/>
      <c r="RMP56" s="464"/>
      <c r="RMQ56" s="467"/>
      <c r="RMR56" s="467"/>
      <c r="RMS56" s="467"/>
      <c r="RMT56" s="467"/>
      <c r="RMU56" s="284">
        <v>15000000</v>
      </c>
      <c r="RMV56" s="276" t="s">
        <v>150</v>
      </c>
      <c r="RMW56" s="464"/>
      <c r="RMX56" s="464"/>
      <c r="RMY56" s="467"/>
      <c r="RMZ56" s="467"/>
      <c r="RNA56" s="467"/>
      <c r="RNB56" s="467"/>
      <c r="RNC56" s="284">
        <v>15000000</v>
      </c>
      <c r="RND56" s="276" t="s">
        <v>150</v>
      </c>
      <c r="RNE56" s="464"/>
      <c r="RNF56" s="464"/>
      <c r="RNG56" s="467"/>
      <c r="RNH56" s="467"/>
      <c r="RNI56" s="467"/>
      <c r="RNJ56" s="467"/>
      <c r="RNK56" s="284">
        <v>15000000</v>
      </c>
      <c r="RNL56" s="276" t="s">
        <v>150</v>
      </c>
      <c r="RNM56" s="464"/>
      <c r="RNN56" s="464"/>
      <c r="RNO56" s="467"/>
      <c r="RNP56" s="467"/>
      <c r="RNQ56" s="467"/>
      <c r="RNR56" s="467"/>
      <c r="RNS56" s="284">
        <v>15000000</v>
      </c>
      <c r="RNT56" s="276" t="s">
        <v>150</v>
      </c>
      <c r="RNU56" s="464"/>
      <c r="RNV56" s="464"/>
      <c r="RNW56" s="467"/>
      <c r="RNX56" s="467"/>
      <c r="RNY56" s="467"/>
      <c r="RNZ56" s="467"/>
      <c r="ROA56" s="284">
        <v>15000000</v>
      </c>
      <c r="ROB56" s="276" t="s">
        <v>150</v>
      </c>
      <c r="ROC56" s="464"/>
      <c r="ROD56" s="464"/>
      <c r="ROE56" s="467"/>
      <c r="ROF56" s="467"/>
      <c r="ROG56" s="467"/>
      <c r="ROH56" s="467"/>
      <c r="ROI56" s="284">
        <v>15000000</v>
      </c>
      <c r="ROJ56" s="276" t="s">
        <v>150</v>
      </c>
      <c r="ROK56" s="464"/>
      <c r="ROL56" s="464"/>
      <c r="ROM56" s="467"/>
      <c r="RON56" s="467"/>
      <c r="ROO56" s="467"/>
      <c r="ROP56" s="467"/>
      <c r="ROQ56" s="284">
        <v>15000000</v>
      </c>
      <c r="ROR56" s="276" t="s">
        <v>150</v>
      </c>
      <c r="ROS56" s="464"/>
      <c r="ROT56" s="464"/>
      <c r="ROU56" s="467"/>
      <c r="ROV56" s="467"/>
      <c r="ROW56" s="467"/>
      <c r="ROX56" s="467"/>
      <c r="ROY56" s="284">
        <v>15000000</v>
      </c>
      <c r="ROZ56" s="276" t="s">
        <v>150</v>
      </c>
      <c r="RPA56" s="464"/>
      <c r="RPB56" s="464"/>
      <c r="RPC56" s="467"/>
      <c r="RPD56" s="467"/>
      <c r="RPE56" s="467"/>
      <c r="RPF56" s="467"/>
      <c r="RPG56" s="284">
        <v>15000000</v>
      </c>
      <c r="RPH56" s="276" t="s">
        <v>150</v>
      </c>
      <c r="RPI56" s="464"/>
      <c r="RPJ56" s="464"/>
      <c r="RPK56" s="467"/>
      <c r="RPL56" s="467"/>
      <c r="RPM56" s="467"/>
      <c r="RPN56" s="467"/>
      <c r="RPO56" s="284">
        <v>15000000</v>
      </c>
      <c r="RPP56" s="276" t="s">
        <v>150</v>
      </c>
      <c r="RPQ56" s="464"/>
      <c r="RPR56" s="464"/>
      <c r="RPS56" s="467"/>
      <c r="RPT56" s="467"/>
      <c r="RPU56" s="467"/>
      <c r="RPV56" s="467"/>
      <c r="RPW56" s="284">
        <v>15000000</v>
      </c>
      <c r="RPX56" s="276" t="s">
        <v>150</v>
      </c>
      <c r="RPY56" s="464"/>
      <c r="RPZ56" s="464"/>
      <c r="RQA56" s="467"/>
      <c r="RQB56" s="467"/>
      <c r="RQC56" s="467"/>
      <c r="RQD56" s="467"/>
      <c r="RQE56" s="284">
        <v>15000000</v>
      </c>
      <c r="RQF56" s="276" t="s">
        <v>150</v>
      </c>
      <c r="RQG56" s="464"/>
      <c r="RQH56" s="464"/>
      <c r="RQI56" s="467"/>
      <c r="RQJ56" s="467"/>
      <c r="RQK56" s="467"/>
      <c r="RQL56" s="467"/>
      <c r="RQM56" s="284">
        <v>15000000</v>
      </c>
      <c r="RQN56" s="276" t="s">
        <v>150</v>
      </c>
      <c r="RQO56" s="464"/>
      <c r="RQP56" s="464"/>
      <c r="RQQ56" s="467"/>
      <c r="RQR56" s="467"/>
      <c r="RQS56" s="467"/>
      <c r="RQT56" s="467"/>
      <c r="RQU56" s="284">
        <v>15000000</v>
      </c>
      <c r="RQV56" s="276" t="s">
        <v>150</v>
      </c>
      <c r="RQW56" s="464"/>
      <c r="RQX56" s="464"/>
      <c r="RQY56" s="467"/>
      <c r="RQZ56" s="467"/>
      <c r="RRA56" s="467"/>
      <c r="RRB56" s="467"/>
      <c r="RRC56" s="284">
        <v>15000000</v>
      </c>
      <c r="RRD56" s="276" t="s">
        <v>150</v>
      </c>
      <c r="RRE56" s="464"/>
      <c r="RRF56" s="464"/>
      <c r="RRG56" s="467"/>
      <c r="RRH56" s="467"/>
      <c r="RRI56" s="467"/>
      <c r="RRJ56" s="467"/>
      <c r="RRK56" s="284">
        <v>15000000</v>
      </c>
      <c r="RRL56" s="276" t="s">
        <v>150</v>
      </c>
      <c r="RRM56" s="464"/>
      <c r="RRN56" s="464"/>
      <c r="RRO56" s="467"/>
      <c r="RRP56" s="467"/>
      <c r="RRQ56" s="467"/>
      <c r="RRR56" s="467"/>
      <c r="RRS56" s="284">
        <v>15000000</v>
      </c>
      <c r="RRT56" s="276" t="s">
        <v>150</v>
      </c>
      <c r="RRU56" s="464"/>
      <c r="RRV56" s="464"/>
      <c r="RRW56" s="467"/>
      <c r="RRX56" s="467"/>
      <c r="RRY56" s="467"/>
      <c r="RRZ56" s="467"/>
      <c r="RSA56" s="284">
        <v>15000000</v>
      </c>
      <c r="RSB56" s="276" t="s">
        <v>150</v>
      </c>
      <c r="RSC56" s="464"/>
      <c r="RSD56" s="464"/>
      <c r="RSE56" s="467"/>
      <c r="RSF56" s="467"/>
      <c r="RSG56" s="467"/>
      <c r="RSH56" s="467"/>
      <c r="RSI56" s="284">
        <v>15000000</v>
      </c>
      <c r="RSJ56" s="276" t="s">
        <v>150</v>
      </c>
      <c r="RSK56" s="464"/>
      <c r="RSL56" s="464"/>
      <c r="RSM56" s="467"/>
      <c r="RSN56" s="467"/>
      <c r="RSO56" s="467"/>
      <c r="RSP56" s="467"/>
      <c r="RSQ56" s="284">
        <v>15000000</v>
      </c>
      <c r="RSR56" s="276" t="s">
        <v>150</v>
      </c>
      <c r="RSS56" s="464"/>
      <c r="RST56" s="464"/>
      <c r="RSU56" s="467"/>
      <c r="RSV56" s="467"/>
      <c r="RSW56" s="467"/>
      <c r="RSX56" s="467"/>
      <c r="RSY56" s="284">
        <v>15000000</v>
      </c>
      <c r="RSZ56" s="276" t="s">
        <v>150</v>
      </c>
      <c r="RTA56" s="464"/>
      <c r="RTB56" s="464"/>
      <c r="RTC56" s="467"/>
      <c r="RTD56" s="467"/>
      <c r="RTE56" s="467"/>
      <c r="RTF56" s="467"/>
      <c r="RTG56" s="284">
        <v>15000000</v>
      </c>
      <c r="RTH56" s="276" t="s">
        <v>150</v>
      </c>
      <c r="RTI56" s="464"/>
      <c r="RTJ56" s="464"/>
      <c r="RTK56" s="467"/>
      <c r="RTL56" s="467"/>
      <c r="RTM56" s="467"/>
      <c r="RTN56" s="467"/>
      <c r="RTO56" s="284">
        <v>15000000</v>
      </c>
      <c r="RTP56" s="276" t="s">
        <v>150</v>
      </c>
      <c r="RTQ56" s="464"/>
      <c r="RTR56" s="464"/>
      <c r="RTS56" s="467"/>
      <c r="RTT56" s="467"/>
      <c r="RTU56" s="467"/>
      <c r="RTV56" s="467"/>
      <c r="RTW56" s="284">
        <v>15000000</v>
      </c>
      <c r="RTX56" s="276" t="s">
        <v>150</v>
      </c>
      <c r="RTY56" s="464"/>
      <c r="RTZ56" s="464"/>
      <c r="RUA56" s="467"/>
      <c r="RUB56" s="467"/>
      <c r="RUC56" s="467"/>
      <c r="RUD56" s="467"/>
      <c r="RUE56" s="284">
        <v>15000000</v>
      </c>
      <c r="RUF56" s="276" t="s">
        <v>150</v>
      </c>
      <c r="RUG56" s="464"/>
      <c r="RUH56" s="464"/>
      <c r="RUI56" s="467"/>
      <c r="RUJ56" s="467"/>
      <c r="RUK56" s="467"/>
      <c r="RUL56" s="467"/>
      <c r="RUM56" s="284">
        <v>15000000</v>
      </c>
      <c r="RUN56" s="276" t="s">
        <v>150</v>
      </c>
      <c r="RUO56" s="464"/>
      <c r="RUP56" s="464"/>
      <c r="RUQ56" s="467"/>
      <c r="RUR56" s="467"/>
      <c r="RUS56" s="467"/>
      <c r="RUT56" s="467"/>
      <c r="RUU56" s="284">
        <v>15000000</v>
      </c>
      <c r="RUV56" s="276" t="s">
        <v>150</v>
      </c>
      <c r="RUW56" s="464"/>
      <c r="RUX56" s="464"/>
      <c r="RUY56" s="467"/>
      <c r="RUZ56" s="467"/>
      <c r="RVA56" s="467"/>
      <c r="RVB56" s="467"/>
      <c r="RVC56" s="284">
        <v>15000000</v>
      </c>
      <c r="RVD56" s="276" t="s">
        <v>150</v>
      </c>
      <c r="RVE56" s="464"/>
      <c r="RVF56" s="464"/>
      <c r="RVG56" s="467"/>
      <c r="RVH56" s="467"/>
      <c r="RVI56" s="467"/>
      <c r="RVJ56" s="467"/>
      <c r="RVK56" s="284">
        <v>15000000</v>
      </c>
      <c r="RVL56" s="276" t="s">
        <v>150</v>
      </c>
      <c r="RVM56" s="464"/>
      <c r="RVN56" s="464"/>
      <c r="RVO56" s="467"/>
      <c r="RVP56" s="467"/>
      <c r="RVQ56" s="467"/>
      <c r="RVR56" s="467"/>
      <c r="RVS56" s="284">
        <v>15000000</v>
      </c>
      <c r="RVT56" s="276" t="s">
        <v>150</v>
      </c>
      <c r="RVU56" s="464"/>
      <c r="RVV56" s="464"/>
      <c r="RVW56" s="467"/>
      <c r="RVX56" s="467"/>
      <c r="RVY56" s="467"/>
      <c r="RVZ56" s="467"/>
      <c r="RWA56" s="284">
        <v>15000000</v>
      </c>
      <c r="RWB56" s="276" t="s">
        <v>150</v>
      </c>
      <c r="RWC56" s="464"/>
      <c r="RWD56" s="464"/>
      <c r="RWE56" s="467"/>
      <c r="RWF56" s="467"/>
      <c r="RWG56" s="467"/>
      <c r="RWH56" s="467"/>
      <c r="RWI56" s="284">
        <v>15000000</v>
      </c>
      <c r="RWJ56" s="276" t="s">
        <v>150</v>
      </c>
      <c r="RWK56" s="464"/>
      <c r="RWL56" s="464"/>
      <c r="RWM56" s="467"/>
      <c r="RWN56" s="467"/>
      <c r="RWO56" s="467"/>
      <c r="RWP56" s="467"/>
      <c r="RWQ56" s="284">
        <v>15000000</v>
      </c>
      <c r="RWR56" s="276" t="s">
        <v>150</v>
      </c>
      <c r="RWS56" s="464"/>
      <c r="RWT56" s="464"/>
      <c r="RWU56" s="467"/>
      <c r="RWV56" s="467"/>
      <c r="RWW56" s="467"/>
      <c r="RWX56" s="467"/>
      <c r="RWY56" s="284">
        <v>15000000</v>
      </c>
      <c r="RWZ56" s="276" t="s">
        <v>150</v>
      </c>
      <c r="RXA56" s="464"/>
      <c r="RXB56" s="464"/>
      <c r="RXC56" s="467"/>
      <c r="RXD56" s="467"/>
      <c r="RXE56" s="467"/>
      <c r="RXF56" s="467"/>
      <c r="RXG56" s="284">
        <v>15000000</v>
      </c>
      <c r="RXH56" s="276" t="s">
        <v>150</v>
      </c>
      <c r="RXI56" s="464"/>
      <c r="RXJ56" s="464"/>
      <c r="RXK56" s="467"/>
      <c r="RXL56" s="467"/>
      <c r="RXM56" s="467"/>
      <c r="RXN56" s="467"/>
      <c r="RXO56" s="284">
        <v>15000000</v>
      </c>
      <c r="RXP56" s="276" t="s">
        <v>150</v>
      </c>
      <c r="RXQ56" s="464"/>
      <c r="RXR56" s="464"/>
      <c r="RXS56" s="467"/>
      <c r="RXT56" s="467"/>
      <c r="RXU56" s="467"/>
      <c r="RXV56" s="467"/>
      <c r="RXW56" s="284">
        <v>15000000</v>
      </c>
      <c r="RXX56" s="276" t="s">
        <v>150</v>
      </c>
      <c r="RXY56" s="464"/>
      <c r="RXZ56" s="464"/>
      <c r="RYA56" s="467"/>
      <c r="RYB56" s="467"/>
      <c r="RYC56" s="467"/>
      <c r="RYD56" s="467"/>
      <c r="RYE56" s="284">
        <v>15000000</v>
      </c>
      <c r="RYF56" s="276" t="s">
        <v>150</v>
      </c>
      <c r="RYG56" s="464"/>
      <c r="RYH56" s="464"/>
      <c r="RYI56" s="467"/>
      <c r="RYJ56" s="467"/>
      <c r="RYK56" s="467"/>
      <c r="RYL56" s="467"/>
      <c r="RYM56" s="284">
        <v>15000000</v>
      </c>
      <c r="RYN56" s="276" t="s">
        <v>150</v>
      </c>
      <c r="RYO56" s="464"/>
      <c r="RYP56" s="464"/>
      <c r="RYQ56" s="467"/>
      <c r="RYR56" s="467"/>
      <c r="RYS56" s="467"/>
      <c r="RYT56" s="467"/>
      <c r="RYU56" s="284">
        <v>15000000</v>
      </c>
      <c r="RYV56" s="276" t="s">
        <v>150</v>
      </c>
      <c r="RYW56" s="464"/>
      <c r="RYX56" s="464"/>
      <c r="RYY56" s="467"/>
      <c r="RYZ56" s="467"/>
      <c r="RZA56" s="467"/>
      <c r="RZB56" s="467"/>
      <c r="RZC56" s="284">
        <v>15000000</v>
      </c>
      <c r="RZD56" s="276" t="s">
        <v>150</v>
      </c>
      <c r="RZE56" s="464"/>
      <c r="RZF56" s="464"/>
      <c r="RZG56" s="467"/>
      <c r="RZH56" s="467"/>
      <c r="RZI56" s="467"/>
      <c r="RZJ56" s="467"/>
      <c r="RZK56" s="284">
        <v>15000000</v>
      </c>
      <c r="RZL56" s="276" t="s">
        <v>150</v>
      </c>
      <c r="RZM56" s="464"/>
      <c r="RZN56" s="464"/>
      <c r="RZO56" s="467"/>
      <c r="RZP56" s="467"/>
      <c r="RZQ56" s="467"/>
      <c r="RZR56" s="467"/>
      <c r="RZS56" s="284">
        <v>15000000</v>
      </c>
      <c r="RZT56" s="276" t="s">
        <v>150</v>
      </c>
      <c r="RZU56" s="464"/>
      <c r="RZV56" s="464"/>
      <c r="RZW56" s="467"/>
      <c r="RZX56" s="467"/>
      <c r="RZY56" s="467"/>
      <c r="RZZ56" s="467"/>
      <c r="SAA56" s="284">
        <v>15000000</v>
      </c>
      <c r="SAB56" s="276" t="s">
        <v>150</v>
      </c>
      <c r="SAC56" s="464"/>
      <c r="SAD56" s="464"/>
      <c r="SAE56" s="467"/>
      <c r="SAF56" s="467"/>
      <c r="SAG56" s="467"/>
      <c r="SAH56" s="467"/>
      <c r="SAI56" s="284">
        <v>15000000</v>
      </c>
      <c r="SAJ56" s="276" t="s">
        <v>150</v>
      </c>
      <c r="SAK56" s="464"/>
      <c r="SAL56" s="464"/>
      <c r="SAM56" s="467"/>
      <c r="SAN56" s="467"/>
      <c r="SAO56" s="467"/>
      <c r="SAP56" s="467"/>
      <c r="SAQ56" s="284">
        <v>15000000</v>
      </c>
      <c r="SAR56" s="276" t="s">
        <v>150</v>
      </c>
      <c r="SAS56" s="464"/>
      <c r="SAT56" s="464"/>
      <c r="SAU56" s="467"/>
      <c r="SAV56" s="467"/>
      <c r="SAW56" s="467"/>
      <c r="SAX56" s="467"/>
      <c r="SAY56" s="284">
        <v>15000000</v>
      </c>
      <c r="SAZ56" s="276" t="s">
        <v>150</v>
      </c>
      <c r="SBA56" s="464"/>
      <c r="SBB56" s="464"/>
      <c r="SBC56" s="467"/>
      <c r="SBD56" s="467"/>
      <c r="SBE56" s="467"/>
      <c r="SBF56" s="467"/>
      <c r="SBG56" s="284">
        <v>15000000</v>
      </c>
      <c r="SBH56" s="276" t="s">
        <v>150</v>
      </c>
      <c r="SBI56" s="464"/>
      <c r="SBJ56" s="464"/>
      <c r="SBK56" s="467"/>
      <c r="SBL56" s="467"/>
      <c r="SBM56" s="467"/>
      <c r="SBN56" s="467"/>
      <c r="SBO56" s="284">
        <v>15000000</v>
      </c>
      <c r="SBP56" s="276" t="s">
        <v>150</v>
      </c>
      <c r="SBQ56" s="464"/>
      <c r="SBR56" s="464"/>
      <c r="SBS56" s="467"/>
      <c r="SBT56" s="467"/>
      <c r="SBU56" s="467"/>
      <c r="SBV56" s="467"/>
      <c r="SBW56" s="284">
        <v>15000000</v>
      </c>
      <c r="SBX56" s="276" t="s">
        <v>150</v>
      </c>
      <c r="SBY56" s="464"/>
      <c r="SBZ56" s="464"/>
      <c r="SCA56" s="467"/>
      <c r="SCB56" s="467"/>
      <c r="SCC56" s="467"/>
      <c r="SCD56" s="467"/>
      <c r="SCE56" s="284">
        <v>15000000</v>
      </c>
      <c r="SCF56" s="276" t="s">
        <v>150</v>
      </c>
      <c r="SCG56" s="464"/>
      <c r="SCH56" s="464"/>
      <c r="SCI56" s="467"/>
      <c r="SCJ56" s="467"/>
      <c r="SCK56" s="467"/>
      <c r="SCL56" s="467"/>
      <c r="SCM56" s="284">
        <v>15000000</v>
      </c>
      <c r="SCN56" s="276" t="s">
        <v>150</v>
      </c>
      <c r="SCO56" s="464"/>
      <c r="SCP56" s="464"/>
      <c r="SCQ56" s="467"/>
      <c r="SCR56" s="467"/>
      <c r="SCS56" s="467"/>
      <c r="SCT56" s="467"/>
      <c r="SCU56" s="284">
        <v>15000000</v>
      </c>
      <c r="SCV56" s="276" t="s">
        <v>150</v>
      </c>
      <c r="SCW56" s="464"/>
      <c r="SCX56" s="464"/>
      <c r="SCY56" s="467"/>
      <c r="SCZ56" s="467"/>
      <c r="SDA56" s="467"/>
      <c r="SDB56" s="467"/>
      <c r="SDC56" s="284">
        <v>15000000</v>
      </c>
      <c r="SDD56" s="276" t="s">
        <v>150</v>
      </c>
      <c r="SDE56" s="464"/>
      <c r="SDF56" s="464"/>
      <c r="SDG56" s="467"/>
      <c r="SDH56" s="467"/>
      <c r="SDI56" s="467"/>
      <c r="SDJ56" s="467"/>
      <c r="SDK56" s="284">
        <v>15000000</v>
      </c>
      <c r="SDL56" s="276" t="s">
        <v>150</v>
      </c>
      <c r="SDM56" s="464"/>
      <c r="SDN56" s="464"/>
      <c r="SDO56" s="467"/>
      <c r="SDP56" s="467"/>
      <c r="SDQ56" s="467"/>
      <c r="SDR56" s="467"/>
      <c r="SDS56" s="284">
        <v>15000000</v>
      </c>
      <c r="SDT56" s="276" t="s">
        <v>150</v>
      </c>
      <c r="SDU56" s="464"/>
      <c r="SDV56" s="464"/>
      <c r="SDW56" s="467"/>
      <c r="SDX56" s="467"/>
      <c r="SDY56" s="467"/>
      <c r="SDZ56" s="467"/>
      <c r="SEA56" s="284">
        <v>15000000</v>
      </c>
      <c r="SEB56" s="276" t="s">
        <v>150</v>
      </c>
      <c r="SEC56" s="464"/>
      <c r="SED56" s="464"/>
      <c r="SEE56" s="467"/>
      <c r="SEF56" s="467"/>
      <c r="SEG56" s="467"/>
      <c r="SEH56" s="467"/>
      <c r="SEI56" s="284">
        <v>15000000</v>
      </c>
      <c r="SEJ56" s="276" t="s">
        <v>150</v>
      </c>
      <c r="SEK56" s="464"/>
      <c r="SEL56" s="464"/>
      <c r="SEM56" s="467"/>
      <c r="SEN56" s="467"/>
      <c r="SEO56" s="467"/>
      <c r="SEP56" s="467"/>
      <c r="SEQ56" s="284">
        <v>15000000</v>
      </c>
      <c r="SER56" s="276" t="s">
        <v>150</v>
      </c>
      <c r="SES56" s="464"/>
      <c r="SET56" s="464"/>
      <c r="SEU56" s="467"/>
      <c r="SEV56" s="467"/>
      <c r="SEW56" s="467"/>
      <c r="SEX56" s="467"/>
      <c r="SEY56" s="284">
        <v>15000000</v>
      </c>
      <c r="SEZ56" s="276" t="s">
        <v>150</v>
      </c>
      <c r="SFA56" s="464"/>
      <c r="SFB56" s="464"/>
      <c r="SFC56" s="467"/>
      <c r="SFD56" s="467"/>
      <c r="SFE56" s="467"/>
      <c r="SFF56" s="467"/>
      <c r="SFG56" s="284">
        <v>15000000</v>
      </c>
      <c r="SFH56" s="276" t="s">
        <v>150</v>
      </c>
      <c r="SFI56" s="464"/>
      <c r="SFJ56" s="464"/>
      <c r="SFK56" s="467"/>
      <c r="SFL56" s="467"/>
      <c r="SFM56" s="467"/>
      <c r="SFN56" s="467"/>
      <c r="SFO56" s="284">
        <v>15000000</v>
      </c>
      <c r="SFP56" s="276" t="s">
        <v>150</v>
      </c>
      <c r="SFQ56" s="464"/>
      <c r="SFR56" s="464"/>
      <c r="SFS56" s="467"/>
      <c r="SFT56" s="467"/>
      <c r="SFU56" s="467"/>
      <c r="SFV56" s="467"/>
      <c r="SFW56" s="284">
        <v>15000000</v>
      </c>
      <c r="SFX56" s="276" t="s">
        <v>150</v>
      </c>
      <c r="SFY56" s="464"/>
      <c r="SFZ56" s="464"/>
      <c r="SGA56" s="467"/>
      <c r="SGB56" s="467"/>
      <c r="SGC56" s="467"/>
      <c r="SGD56" s="467"/>
      <c r="SGE56" s="284">
        <v>15000000</v>
      </c>
      <c r="SGF56" s="276" t="s">
        <v>150</v>
      </c>
      <c r="SGG56" s="464"/>
      <c r="SGH56" s="464"/>
      <c r="SGI56" s="467"/>
      <c r="SGJ56" s="467"/>
      <c r="SGK56" s="467"/>
      <c r="SGL56" s="467"/>
      <c r="SGM56" s="284">
        <v>15000000</v>
      </c>
      <c r="SGN56" s="276" t="s">
        <v>150</v>
      </c>
      <c r="SGO56" s="464"/>
      <c r="SGP56" s="464"/>
      <c r="SGQ56" s="467"/>
      <c r="SGR56" s="467"/>
      <c r="SGS56" s="467"/>
      <c r="SGT56" s="467"/>
      <c r="SGU56" s="284">
        <v>15000000</v>
      </c>
      <c r="SGV56" s="276" t="s">
        <v>150</v>
      </c>
      <c r="SGW56" s="464"/>
      <c r="SGX56" s="464"/>
      <c r="SGY56" s="467"/>
      <c r="SGZ56" s="467"/>
      <c r="SHA56" s="467"/>
      <c r="SHB56" s="467"/>
      <c r="SHC56" s="284">
        <v>15000000</v>
      </c>
      <c r="SHD56" s="276" t="s">
        <v>150</v>
      </c>
      <c r="SHE56" s="464"/>
      <c r="SHF56" s="464"/>
      <c r="SHG56" s="467"/>
      <c r="SHH56" s="467"/>
      <c r="SHI56" s="467"/>
      <c r="SHJ56" s="467"/>
      <c r="SHK56" s="284">
        <v>15000000</v>
      </c>
      <c r="SHL56" s="276" t="s">
        <v>150</v>
      </c>
      <c r="SHM56" s="464"/>
      <c r="SHN56" s="464"/>
      <c r="SHO56" s="467"/>
      <c r="SHP56" s="467"/>
      <c r="SHQ56" s="467"/>
      <c r="SHR56" s="467"/>
      <c r="SHS56" s="284">
        <v>15000000</v>
      </c>
      <c r="SHT56" s="276" t="s">
        <v>150</v>
      </c>
      <c r="SHU56" s="464"/>
      <c r="SHV56" s="464"/>
      <c r="SHW56" s="467"/>
      <c r="SHX56" s="467"/>
      <c r="SHY56" s="467"/>
      <c r="SHZ56" s="467"/>
      <c r="SIA56" s="284">
        <v>15000000</v>
      </c>
      <c r="SIB56" s="276" t="s">
        <v>150</v>
      </c>
      <c r="SIC56" s="464"/>
      <c r="SID56" s="464"/>
      <c r="SIE56" s="467"/>
      <c r="SIF56" s="467"/>
      <c r="SIG56" s="467"/>
      <c r="SIH56" s="467"/>
      <c r="SII56" s="284">
        <v>15000000</v>
      </c>
      <c r="SIJ56" s="276" t="s">
        <v>150</v>
      </c>
      <c r="SIK56" s="464"/>
      <c r="SIL56" s="464"/>
      <c r="SIM56" s="467"/>
      <c r="SIN56" s="467"/>
      <c r="SIO56" s="467"/>
      <c r="SIP56" s="467"/>
      <c r="SIQ56" s="284">
        <v>15000000</v>
      </c>
      <c r="SIR56" s="276" t="s">
        <v>150</v>
      </c>
      <c r="SIS56" s="464"/>
      <c r="SIT56" s="464"/>
      <c r="SIU56" s="467"/>
      <c r="SIV56" s="467"/>
      <c r="SIW56" s="467"/>
      <c r="SIX56" s="467"/>
      <c r="SIY56" s="284">
        <v>15000000</v>
      </c>
      <c r="SIZ56" s="276" t="s">
        <v>150</v>
      </c>
      <c r="SJA56" s="464"/>
      <c r="SJB56" s="464"/>
      <c r="SJC56" s="467"/>
      <c r="SJD56" s="467"/>
      <c r="SJE56" s="467"/>
      <c r="SJF56" s="467"/>
      <c r="SJG56" s="284">
        <v>15000000</v>
      </c>
      <c r="SJH56" s="276" t="s">
        <v>150</v>
      </c>
      <c r="SJI56" s="464"/>
      <c r="SJJ56" s="464"/>
      <c r="SJK56" s="467"/>
      <c r="SJL56" s="467"/>
      <c r="SJM56" s="467"/>
      <c r="SJN56" s="467"/>
      <c r="SJO56" s="284">
        <v>15000000</v>
      </c>
      <c r="SJP56" s="276" t="s">
        <v>150</v>
      </c>
      <c r="SJQ56" s="464"/>
      <c r="SJR56" s="464"/>
      <c r="SJS56" s="467"/>
      <c r="SJT56" s="467"/>
      <c r="SJU56" s="467"/>
      <c r="SJV56" s="467"/>
      <c r="SJW56" s="284">
        <v>15000000</v>
      </c>
      <c r="SJX56" s="276" t="s">
        <v>150</v>
      </c>
      <c r="SJY56" s="464"/>
      <c r="SJZ56" s="464"/>
      <c r="SKA56" s="467"/>
      <c r="SKB56" s="467"/>
      <c r="SKC56" s="467"/>
      <c r="SKD56" s="467"/>
      <c r="SKE56" s="284">
        <v>15000000</v>
      </c>
      <c r="SKF56" s="276" t="s">
        <v>150</v>
      </c>
      <c r="SKG56" s="464"/>
      <c r="SKH56" s="464"/>
      <c r="SKI56" s="467"/>
      <c r="SKJ56" s="467"/>
      <c r="SKK56" s="467"/>
      <c r="SKL56" s="467"/>
      <c r="SKM56" s="284">
        <v>15000000</v>
      </c>
      <c r="SKN56" s="276" t="s">
        <v>150</v>
      </c>
      <c r="SKO56" s="464"/>
      <c r="SKP56" s="464"/>
      <c r="SKQ56" s="467"/>
      <c r="SKR56" s="467"/>
      <c r="SKS56" s="467"/>
      <c r="SKT56" s="467"/>
      <c r="SKU56" s="284">
        <v>15000000</v>
      </c>
      <c r="SKV56" s="276" t="s">
        <v>150</v>
      </c>
      <c r="SKW56" s="464"/>
      <c r="SKX56" s="464"/>
      <c r="SKY56" s="467"/>
      <c r="SKZ56" s="467"/>
      <c r="SLA56" s="467"/>
      <c r="SLB56" s="467"/>
      <c r="SLC56" s="284">
        <v>15000000</v>
      </c>
      <c r="SLD56" s="276" t="s">
        <v>150</v>
      </c>
      <c r="SLE56" s="464"/>
      <c r="SLF56" s="464"/>
      <c r="SLG56" s="467"/>
      <c r="SLH56" s="467"/>
      <c r="SLI56" s="467"/>
      <c r="SLJ56" s="467"/>
      <c r="SLK56" s="284">
        <v>15000000</v>
      </c>
      <c r="SLL56" s="276" t="s">
        <v>150</v>
      </c>
      <c r="SLM56" s="464"/>
      <c r="SLN56" s="464"/>
      <c r="SLO56" s="467"/>
      <c r="SLP56" s="467"/>
      <c r="SLQ56" s="467"/>
      <c r="SLR56" s="467"/>
      <c r="SLS56" s="284">
        <v>15000000</v>
      </c>
      <c r="SLT56" s="276" t="s">
        <v>150</v>
      </c>
      <c r="SLU56" s="464"/>
      <c r="SLV56" s="464"/>
      <c r="SLW56" s="467"/>
      <c r="SLX56" s="467"/>
      <c r="SLY56" s="467"/>
      <c r="SLZ56" s="467"/>
      <c r="SMA56" s="284">
        <v>15000000</v>
      </c>
      <c r="SMB56" s="276" t="s">
        <v>150</v>
      </c>
      <c r="SMC56" s="464"/>
      <c r="SMD56" s="464"/>
      <c r="SME56" s="467"/>
      <c r="SMF56" s="467"/>
      <c r="SMG56" s="467"/>
      <c r="SMH56" s="467"/>
      <c r="SMI56" s="284">
        <v>15000000</v>
      </c>
      <c r="SMJ56" s="276" t="s">
        <v>150</v>
      </c>
      <c r="SMK56" s="464"/>
      <c r="SML56" s="464"/>
      <c r="SMM56" s="467"/>
      <c r="SMN56" s="467"/>
      <c r="SMO56" s="467"/>
      <c r="SMP56" s="467"/>
      <c r="SMQ56" s="284">
        <v>15000000</v>
      </c>
      <c r="SMR56" s="276" t="s">
        <v>150</v>
      </c>
      <c r="SMS56" s="464"/>
      <c r="SMT56" s="464"/>
      <c r="SMU56" s="467"/>
      <c r="SMV56" s="467"/>
      <c r="SMW56" s="467"/>
      <c r="SMX56" s="467"/>
      <c r="SMY56" s="284">
        <v>15000000</v>
      </c>
      <c r="SMZ56" s="276" t="s">
        <v>150</v>
      </c>
      <c r="SNA56" s="464"/>
      <c r="SNB56" s="464"/>
      <c r="SNC56" s="467"/>
      <c r="SND56" s="467"/>
      <c r="SNE56" s="467"/>
      <c r="SNF56" s="467"/>
      <c r="SNG56" s="284">
        <v>15000000</v>
      </c>
      <c r="SNH56" s="276" t="s">
        <v>150</v>
      </c>
      <c r="SNI56" s="464"/>
      <c r="SNJ56" s="464"/>
      <c r="SNK56" s="467"/>
      <c r="SNL56" s="467"/>
      <c r="SNM56" s="467"/>
      <c r="SNN56" s="467"/>
      <c r="SNO56" s="284">
        <v>15000000</v>
      </c>
      <c r="SNP56" s="276" t="s">
        <v>150</v>
      </c>
      <c r="SNQ56" s="464"/>
      <c r="SNR56" s="464"/>
      <c r="SNS56" s="467"/>
      <c r="SNT56" s="467"/>
      <c r="SNU56" s="467"/>
      <c r="SNV56" s="467"/>
      <c r="SNW56" s="284">
        <v>15000000</v>
      </c>
      <c r="SNX56" s="276" t="s">
        <v>150</v>
      </c>
      <c r="SNY56" s="464"/>
      <c r="SNZ56" s="464"/>
      <c r="SOA56" s="467"/>
      <c r="SOB56" s="467"/>
      <c r="SOC56" s="467"/>
      <c r="SOD56" s="467"/>
      <c r="SOE56" s="284">
        <v>15000000</v>
      </c>
      <c r="SOF56" s="276" t="s">
        <v>150</v>
      </c>
      <c r="SOG56" s="464"/>
      <c r="SOH56" s="464"/>
      <c r="SOI56" s="467"/>
      <c r="SOJ56" s="467"/>
      <c r="SOK56" s="467"/>
      <c r="SOL56" s="467"/>
      <c r="SOM56" s="284">
        <v>15000000</v>
      </c>
      <c r="SON56" s="276" t="s">
        <v>150</v>
      </c>
      <c r="SOO56" s="464"/>
      <c r="SOP56" s="464"/>
      <c r="SOQ56" s="467"/>
      <c r="SOR56" s="467"/>
      <c r="SOS56" s="467"/>
      <c r="SOT56" s="467"/>
      <c r="SOU56" s="284">
        <v>15000000</v>
      </c>
      <c r="SOV56" s="276" t="s">
        <v>150</v>
      </c>
      <c r="SOW56" s="464"/>
      <c r="SOX56" s="464"/>
      <c r="SOY56" s="467"/>
      <c r="SOZ56" s="467"/>
      <c r="SPA56" s="467"/>
      <c r="SPB56" s="467"/>
      <c r="SPC56" s="284">
        <v>15000000</v>
      </c>
      <c r="SPD56" s="276" t="s">
        <v>150</v>
      </c>
      <c r="SPE56" s="464"/>
      <c r="SPF56" s="464"/>
      <c r="SPG56" s="467"/>
      <c r="SPH56" s="467"/>
      <c r="SPI56" s="467"/>
      <c r="SPJ56" s="467"/>
      <c r="SPK56" s="284">
        <v>15000000</v>
      </c>
      <c r="SPL56" s="276" t="s">
        <v>150</v>
      </c>
      <c r="SPM56" s="464"/>
      <c r="SPN56" s="464"/>
      <c r="SPO56" s="467"/>
      <c r="SPP56" s="467"/>
      <c r="SPQ56" s="467"/>
      <c r="SPR56" s="467"/>
      <c r="SPS56" s="284">
        <v>15000000</v>
      </c>
      <c r="SPT56" s="276" t="s">
        <v>150</v>
      </c>
      <c r="SPU56" s="464"/>
      <c r="SPV56" s="464"/>
      <c r="SPW56" s="467"/>
      <c r="SPX56" s="467"/>
      <c r="SPY56" s="467"/>
      <c r="SPZ56" s="467"/>
      <c r="SQA56" s="284">
        <v>15000000</v>
      </c>
      <c r="SQB56" s="276" t="s">
        <v>150</v>
      </c>
      <c r="SQC56" s="464"/>
      <c r="SQD56" s="464"/>
      <c r="SQE56" s="467"/>
      <c r="SQF56" s="467"/>
      <c r="SQG56" s="467"/>
      <c r="SQH56" s="467"/>
      <c r="SQI56" s="284">
        <v>15000000</v>
      </c>
      <c r="SQJ56" s="276" t="s">
        <v>150</v>
      </c>
      <c r="SQK56" s="464"/>
      <c r="SQL56" s="464"/>
      <c r="SQM56" s="467"/>
      <c r="SQN56" s="467"/>
      <c r="SQO56" s="467"/>
      <c r="SQP56" s="467"/>
      <c r="SQQ56" s="284">
        <v>15000000</v>
      </c>
      <c r="SQR56" s="276" t="s">
        <v>150</v>
      </c>
      <c r="SQS56" s="464"/>
      <c r="SQT56" s="464"/>
      <c r="SQU56" s="467"/>
      <c r="SQV56" s="467"/>
      <c r="SQW56" s="467"/>
      <c r="SQX56" s="467"/>
      <c r="SQY56" s="284">
        <v>15000000</v>
      </c>
      <c r="SQZ56" s="276" t="s">
        <v>150</v>
      </c>
      <c r="SRA56" s="464"/>
      <c r="SRB56" s="464"/>
      <c r="SRC56" s="467"/>
      <c r="SRD56" s="467"/>
      <c r="SRE56" s="467"/>
      <c r="SRF56" s="467"/>
      <c r="SRG56" s="284">
        <v>15000000</v>
      </c>
      <c r="SRH56" s="276" t="s">
        <v>150</v>
      </c>
      <c r="SRI56" s="464"/>
      <c r="SRJ56" s="464"/>
      <c r="SRK56" s="467"/>
      <c r="SRL56" s="467"/>
      <c r="SRM56" s="467"/>
      <c r="SRN56" s="467"/>
      <c r="SRO56" s="284">
        <v>15000000</v>
      </c>
      <c r="SRP56" s="276" t="s">
        <v>150</v>
      </c>
      <c r="SRQ56" s="464"/>
      <c r="SRR56" s="464"/>
      <c r="SRS56" s="467"/>
      <c r="SRT56" s="467"/>
      <c r="SRU56" s="467"/>
      <c r="SRV56" s="467"/>
      <c r="SRW56" s="284">
        <v>15000000</v>
      </c>
      <c r="SRX56" s="276" t="s">
        <v>150</v>
      </c>
      <c r="SRY56" s="464"/>
      <c r="SRZ56" s="464"/>
      <c r="SSA56" s="467"/>
      <c r="SSB56" s="467"/>
      <c r="SSC56" s="467"/>
      <c r="SSD56" s="467"/>
      <c r="SSE56" s="284">
        <v>15000000</v>
      </c>
      <c r="SSF56" s="276" t="s">
        <v>150</v>
      </c>
      <c r="SSG56" s="464"/>
      <c r="SSH56" s="464"/>
      <c r="SSI56" s="467"/>
      <c r="SSJ56" s="467"/>
      <c r="SSK56" s="467"/>
      <c r="SSL56" s="467"/>
      <c r="SSM56" s="284">
        <v>15000000</v>
      </c>
      <c r="SSN56" s="276" t="s">
        <v>150</v>
      </c>
      <c r="SSO56" s="464"/>
      <c r="SSP56" s="464"/>
      <c r="SSQ56" s="467"/>
      <c r="SSR56" s="467"/>
      <c r="SSS56" s="467"/>
      <c r="SST56" s="467"/>
      <c r="SSU56" s="284">
        <v>15000000</v>
      </c>
      <c r="SSV56" s="276" t="s">
        <v>150</v>
      </c>
      <c r="SSW56" s="464"/>
      <c r="SSX56" s="464"/>
      <c r="SSY56" s="467"/>
      <c r="SSZ56" s="467"/>
      <c r="STA56" s="467"/>
      <c r="STB56" s="467"/>
      <c r="STC56" s="284">
        <v>15000000</v>
      </c>
      <c r="STD56" s="276" t="s">
        <v>150</v>
      </c>
      <c r="STE56" s="464"/>
      <c r="STF56" s="464"/>
      <c r="STG56" s="467"/>
      <c r="STH56" s="467"/>
      <c r="STI56" s="467"/>
      <c r="STJ56" s="467"/>
      <c r="STK56" s="284">
        <v>15000000</v>
      </c>
      <c r="STL56" s="276" t="s">
        <v>150</v>
      </c>
      <c r="STM56" s="464"/>
      <c r="STN56" s="464"/>
      <c r="STO56" s="467"/>
      <c r="STP56" s="467"/>
      <c r="STQ56" s="467"/>
      <c r="STR56" s="467"/>
      <c r="STS56" s="284">
        <v>15000000</v>
      </c>
      <c r="STT56" s="276" t="s">
        <v>150</v>
      </c>
      <c r="STU56" s="464"/>
      <c r="STV56" s="464"/>
      <c r="STW56" s="467"/>
      <c r="STX56" s="467"/>
      <c r="STY56" s="467"/>
      <c r="STZ56" s="467"/>
      <c r="SUA56" s="284">
        <v>15000000</v>
      </c>
      <c r="SUB56" s="276" t="s">
        <v>150</v>
      </c>
      <c r="SUC56" s="464"/>
      <c r="SUD56" s="464"/>
      <c r="SUE56" s="467"/>
      <c r="SUF56" s="467"/>
      <c r="SUG56" s="467"/>
      <c r="SUH56" s="467"/>
      <c r="SUI56" s="284">
        <v>15000000</v>
      </c>
      <c r="SUJ56" s="276" t="s">
        <v>150</v>
      </c>
      <c r="SUK56" s="464"/>
      <c r="SUL56" s="464"/>
      <c r="SUM56" s="467"/>
      <c r="SUN56" s="467"/>
      <c r="SUO56" s="467"/>
      <c r="SUP56" s="467"/>
      <c r="SUQ56" s="284">
        <v>15000000</v>
      </c>
      <c r="SUR56" s="276" t="s">
        <v>150</v>
      </c>
      <c r="SUS56" s="464"/>
      <c r="SUT56" s="464"/>
      <c r="SUU56" s="467"/>
      <c r="SUV56" s="467"/>
      <c r="SUW56" s="467"/>
      <c r="SUX56" s="467"/>
      <c r="SUY56" s="284">
        <v>15000000</v>
      </c>
      <c r="SUZ56" s="276" t="s">
        <v>150</v>
      </c>
      <c r="SVA56" s="464"/>
      <c r="SVB56" s="464"/>
      <c r="SVC56" s="467"/>
      <c r="SVD56" s="467"/>
      <c r="SVE56" s="467"/>
      <c r="SVF56" s="467"/>
      <c r="SVG56" s="284">
        <v>15000000</v>
      </c>
      <c r="SVH56" s="276" t="s">
        <v>150</v>
      </c>
      <c r="SVI56" s="464"/>
      <c r="SVJ56" s="464"/>
      <c r="SVK56" s="467"/>
      <c r="SVL56" s="467"/>
      <c r="SVM56" s="467"/>
      <c r="SVN56" s="467"/>
      <c r="SVO56" s="284">
        <v>15000000</v>
      </c>
      <c r="SVP56" s="276" t="s">
        <v>150</v>
      </c>
      <c r="SVQ56" s="464"/>
      <c r="SVR56" s="464"/>
      <c r="SVS56" s="467"/>
      <c r="SVT56" s="467"/>
      <c r="SVU56" s="467"/>
      <c r="SVV56" s="467"/>
      <c r="SVW56" s="284">
        <v>15000000</v>
      </c>
      <c r="SVX56" s="276" t="s">
        <v>150</v>
      </c>
      <c r="SVY56" s="464"/>
      <c r="SVZ56" s="464"/>
      <c r="SWA56" s="467"/>
      <c r="SWB56" s="467"/>
      <c r="SWC56" s="467"/>
      <c r="SWD56" s="467"/>
      <c r="SWE56" s="284">
        <v>15000000</v>
      </c>
      <c r="SWF56" s="276" t="s">
        <v>150</v>
      </c>
      <c r="SWG56" s="464"/>
      <c r="SWH56" s="464"/>
      <c r="SWI56" s="467"/>
      <c r="SWJ56" s="467"/>
      <c r="SWK56" s="467"/>
      <c r="SWL56" s="467"/>
      <c r="SWM56" s="284">
        <v>15000000</v>
      </c>
      <c r="SWN56" s="276" t="s">
        <v>150</v>
      </c>
      <c r="SWO56" s="464"/>
      <c r="SWP56" s="464"/>
      <c r="SWQ56" s="467"/>
      <c r="SWR56" s="467"/>
      <c r="SWS56" s="467"/>
      <c r="SWT56" s="467"/>
      <c r="SWU56" s="284">
        <v>15000000</v>
      </c>
      <c r="SWV56" s="276" t="s">
        <v>150</v>
      </c>
      <c r="SWW56" s="464"/>
      <c r="SWX56" s="464"/>
      <c r="SWY56" s="467"/>
      <c r="SWZ56" s="467"/>
      <c r="SXA56" s="467"/>
      <c r="SXB56" s="467"/>
      <c r="SXC56" s="284">
        <v>15000000</v>
      </c>
      <c r="SXD56" s="276" t="s">
        <v>150</v>
      </c>
      <c r="SXE56" s="464"/>
      <c r="SXF56" s="464"/>
      <c r="SXG56" s="467"/>
      <c r="SXH56" s="467"/>
      <c r="SXI56" s="467"/>
      <c r="SXJ56" s="467"/>
      <c r="SXK56" s="284">
        <v>15000000</v>
      </c>
      <c r="SXL56" s="276" t="s">
        <v>150</v>
      </c>
      <c r="SXM56" s="464"/>
      <c r="SXN56" s="464"/>
      <c r="SXO56" s="467"/>
      <c r="SXP56" s="467"/>
      <c r="SXQ56" s="467"/>
      <c r="SXR56" s="467"/>
      <c r="SXS56" s="284">
        <v>15000000</v>
      </c>
      <c r="SXT56" s="276" t="s">
        <v>150</v>
      </c>
      <c r="SXU56" s="464"/>
      <c r="SXV56" s="464"/>
      <c r="SXW56" s="467"/>
      <c r="SXX56" s="467"/>
      <c r="SXY56" s="467"/>
      <c r="SXZ56" s="467"/>
      <c r="SYA56" s="284">
        <v>15000000</v>
      </c>
      <c r="SYB56" s="276" t="s">
        <v>150</v>
      </c>
      <c r="SYC56" s="464"/>
      <c r="SYD56" s="464"/>
      <c r="SYE56" s="467"/>
      <c r="SYF56" s="467"/>
      <c r="SYG56" s="467"/>
      <c r="SYH56" s="467"/>
      <c r="SYI56" s="284">
        <v>15000000</v>
      </c>
      <c r="SYJ56" s="276" t="s">
        <v>150</v>
      </c>
      <c r="SYK56" s="464"/>
      <c r="SYL56" s="464"/>
      <c r="SYM56" s="467"/>
      <c r="SYN56" s="467"/>
      <c r="SYO56" s="467"/>
      <c r="SYP56" s="467"/>
      <c r="SYQ56" s="284">
        <v>15000000</v>
      </c>
      <c r="SYR56" s="276" t="s">
        <v>150</v>
      </c>
      <c r="SYS56" s="464"/>
      <c r="SYT56" s="464"/>
      <c r="SYU56" s="467"/>
      <c r="SYV56" s="467"/>
      <c r="SYW56" s="467"/>
      <c r="SYX56" s="467"/>
      <c r="SYY56" s="284">
        <v>15000000</v>
      </c>
      <c r="SYZ56" s="276" t="s">
        <v>150</v>
      </c>
      <c r="SZA56" s="464"/>
      <c r="SZB56" s="464"/>
      <c r="SZC56" s="467"/>
      <c r="SZD56" s="467"/>
      <c r="SZE56" s="467"/>
      <c r="SZF56" s="467"/>
      <c r="SZG56" s="284">
        <v>15000000</v>
      </c>
      <c r="SZH56" s="276" t="s">
        <v>150</v>
      </c>
      <c r="SZI56" s="464"/>
      <c r="SZJ56" s="464"/>
      <c r="SZK56" s="467"/>
      <c r="SZL56" s="467"/>
      <c r="SZM56" s="467"/>
      <c r="SZN56" s="467"/>
      <c r="SZO56" s="284">
        <v>15000000</v>
      </c>
      <c r="SZP56" s="276" t="s">
        <v>150</v>
      </c>
      <c r="SZQ56" s="464"/>
      <c r="SZR56" s="464"/>
      <c r="SZS56" s="467"/>
      <c r="SZT56" s="467"/>
      <c r="SZU56" s="467"/>
      <c r="SZV56" s="467"/>
      <c r="SZW56" s="284">
        <v>15000000</v>
      </c>
      <c r="SZX56" s="276" t="s">
        <v>150</v>
      </c>
      <c r="SZY56" s="464"/>
      <c r="SZZ56" s="464"/>
      <c r="TAA56" s="467"/>
      <c r="TAB56" s="467"/>
      <c r="TAC56" s="467"/>
      <c r="TAD56" s="467"/>
      <c r="TAE56" s="284">
        <v>15000000</v>
      </c>
      <c r="TAF56" s="276" t="s">
        <v>150</v>
      </c>
      <c r="TAG56" s="464"/>
      <c r="TAH56" s="464"/>
      <c r="TAI56" s="467"/>
      <c r="TAJ56" s="467"/>
      <c r="TAK56" s="467"/>
      <c r="TAL56" s="467"/>
      <c r="TAM56" s="284">
        <v>15000000</v>
      </c>
      <c r="TAN56" s="276" t="s">
        <v>150</v>
      </c>
      <c r="TAO56" s="464"/>
      <c r="TAP56" s="464"/>
      <c r="TAQ56" s="467"/>
      <c r="TAR56" s="467"/>
      <c r="TAS56" s="467"/>
      <c r="TAT56" s="467"/>
      <c r="TAU56" s="284">
        <v>15000000</v>
      </c>
      <c r="TAV56" s="276" t="s">
        <v>150</v>
      </c>
      <c r="TAW56" s="464"/>
      <c r="TAX56" s="464"/>
      <c r="TAY56" s="467"/>
      <c r="TAZ56" s="467"/>
      <c r="TBA56" s="467"/>
      <c r="TBB56" s="467"/>
      <c r="TBC56" s="284">
        <v>15000000</v>
      </c>
      <c r="TBD56" s="276" t="s">
        <v>150</v>
      </c>
      <c r="TBE56" s="464"/>
      <c r="TBF56" s="464"/>
      <c r="TBG56" s="467"/>
      <c r="TBH56" s="467"/>
      <c r="TBI56" s="467"/>
      <c r="TBJ56" s="467"/>
      <c r="TBK56" s="284">
        <v>15000000</v>
      </c>
      <c r="TBL56" s="276" t="s">
        <v>150</v>
      </c>
      <c r="TBM56" s="464"/>
      <c r="TBN56" s="464"/>
      <c r="TBO56" s="467"/>
      <c r="TBP56" s="467"/>
      <c r="TBQ56" s="467"/>
      <c r="TBR56" s="467"/>
      <c r="TBS56" s="284">
        <v>15000000</v>
      </c>
      <c r="TBT56" s="276" t="s">
        <v>150</v>
      </c>
      <c r="TBU56" s="464"/>
      <c r="TBV56" s="464"/>
      <c r="TBW56" s="467"/>
      <c r="TBX56" s="467"/>
      <c r="TBY56" s="467"/>
      <c r="TBZ56" s="467"/>
      <c r="TCA56" s="284">
        <v>15000000</v>
      </c>
      <c r="TCB56" s="276" t="s">
        <v>150</v>
      </c>
      <c r="TCC56" s="464"/>
      <c r="TCD56" s="464"/>
      <c r="TCE56" s="467"/>
      <c r="TCF56" s="467"/>
      <c r="TCG56" s="467"/>
      <c r="TCH56" s="467"/>
      <c r="TCI56" s="284">
        <v>15000000</v>
      </c>
      <c r="TCJ56" s="276" t="s">
        <v>150</v>
      </c>
      <c r="TCK56" s="464"/>
      <c r="TCL56" s="464"/>
      <c r="TCM56" s="467"/>
      <c r="TCN56" s="467"/>
      <c r="TCO56" s="467"/>
      <c r="TCP56" s="467"/>
      <c r="TCQ56" s="284">
        <v>15000000</v>
      </c>
      <c r="TCR56" s="276" t="s">
        <v>150</v>
      </c>
      <c r="TCS56" s="464"/>
      <c r="TCT56" s="464"/>
      <c r="TCU56" s="467"/>
      <c r="TCV56" s="467"/>
      <c r="TCW56" s="467"/>
      <c r="TCX56" s="467"/>
      <c r="TCY56" s="284">
        <v>15000000</v>
      </c>
      <c r="TCZ56" s="276" t="s">
        <v>150</v>
      </c>
      <c r="TDA56" s="464"/>
      <c r="TDB56" s="464"/>
      <c r="TDC56" s="467"/>
      <c r="TDD56" s="467"/>
      <c r="TDE56" s="467"/>
      <c r="TDF56" s="467"/>
      <c r="TDG56" s="284">
        <v>15000000</v>
      </c>
      <c r="TDH56" s="276" t="s">
        <v>150</v>
      </c>
      <c r="TDI56" s="464"/>
      <c r="TDJ56" s="464"/>
      <c r="TDK56" s="467"/>
      <c r="TDL56" s="467"/>
      <c r="TDM56" s="467"/>
      <c r="TDN56" s="467"/>
      <c r="TDO56" s="284">
        <v>15000000</v>
      </c>
      <c r="TDP56" s="276" t="s">
        <v>150</v>
      </c>
      <c r="TDQ56" s="464"/>
      <c r="TDR56" s="464"/>
      <c r="TDS56" s="467"/>
      <c r="TDT56" s="467"/>
      <c r="TDU56" s="467"/>
      <c r="TDV56" s="467"/>
      <c r="TDW56" s="284">
        <v>15000000</v>
      </c>
      <c r="TDX56" s="276" t="s">
        <v>150</v>
      </c>
      <c r="TDY56" s="464"/>
      <c r="TDZ56" s="464"/>
      <c r="TEA56" s="467"/>
      <c r="TEB56" s="467"/>
      <c r="TEC56" s="467"/>
      <c r="TED56" s="467"/>
      <c r="TEE56" s="284">
        <v>15000000</v>
      </c>
      <c r="TEF56" s="276" t="s">
        <v>150</v>
      </c>
      <c r="TEG56" s="464"/>
      <c r="TEH56" s="464"/>
      <c r="TEI56" s="467"/>
      <c r="TEJ56" s="467"/>
      <c r="TEK56" s="467"/>
      <c r="TEL56" s="467"/>
      <c r="TEM56" s="284">
        <v>15000000</v>
      </c>
      <c r="TEN56" s="276" t="s">
        <v>150</v>
      </c>
      <c r="TEO56" s="464"/>
      <c r="TEP56" s="464"/>
      <c r="TEQ56" s="467"/>
      <c r="TER56" s="467"/>
      <c r="TES56" s="467"/>
      <c r="TET56" s="467"/>
      <c r="TEU56" s="284">
        <v>15000000</v>
      </c>
      <c r="TEV56" s="276" t="s">
        <v>150</v>
      </c>
      <c r="TEW56" s="464"/>
      <c r="TEX56" s="464"/>
      <c r="TEY56" s="467"/>
      <c r="TEZ56" s="467"/>
      <c r="TFA56" s="467"/>
      <c r="TFB56" s="467"/>
      <c r="TFC56" s="284">
        <v>15000000</v>
      </c>
      <c r="TFD56" s="276" t="s">
        <v>150</v>
      </c>
      <c r="TFE56" s="464"/>
      <c r="TFF56" s="464"/>
      <c r="TFG56" s="467"/>
      <c r="TFH56" s="467"/>
      <c r="TFI56" s="467"/>
      <c r="TFJ56" s="467"/>
      <c r="TFK56" s="284">
        <v>15000000</v>
      </c>
      <c r="TFL56" s="276" t="s">
        <v>150</v>
      </c>
      <c r="TFM56" s="464"/>
      <c r="TFN56" s="464"/>
      <c r="TFO56" s="467"/>
      <c r="TFP56" s="467"/>
      <c r="TFQ56" s="467"/>
      <c r="TFR56" s="467"/>
      <c r="TFS56" s="284">
        <v>15000000</v>
      </c>
      <c r="TFT56" s="276" t="s">
        <v>150</v>
      </c>
      <c r="TFU56" s="464"/>
      <c r="TFV56" s="464"/>
      <c r="TFW56" s="467"/>
      <c r="TFX56" s="467"/>
      <c r="TFY56" s="467"/>
      <c r="TFZ56" s="467"/>
      <c r="TGA56" s="284">
        <v>15000000</v>
      </c>
      <c r="TGB56" s="276" t="s">
        <v>150</v>
      </c>
      <c r="TGC56" s="464"/>
      <c r="TGD56" s="464"/>
      <c r="TGE56" s="467"/>
      <c r="TGF56" s="467"/>
      <c r="TGG56" s="467"/>
      <c r="TGH56" s="467"/>
      <c r="TGI56" s="284">
        <v>15000000</v>
      </c>
      <c r="TGJ56" s="276" t="s">
        <v>150</v>
      </c>
      <c r="TGK56" s="464"/>
      <c r="TGL56" s="464"/>
      <c r="TGM56" s="467"/>
      <c r="TGN56" s="467"/>
      <c r="TGO56" s="467"/>
      <c r="TGP56" s="467"/>
      <c r="TGQ56" s="284">
        <v>15000000</v>
      </c>
      <c r="TGR56" s="276" t="s">
        <v>150</v>
      </c>
      <c r="TGS56" s="464"/>
      <c r="TGT56" s="464"/>
      <c r="TGU56" s="467"/>
      <c r="TGV56" s="467"/>
      <c r="TGW56" s="467"/>
      <c r="TGX56" s="467"/>
      <c r="TGY56" s="284">
        <v>15000000</v>
      </c>
      <c r="TGZ56" s="276" t="s">
        <v>150</v>
      </c>
      <c r="THA56" s="464"/>
      <c r="THB56" s="464"/>
      <c r="THC56" s="467"/>
      <c r="THD56" s="467"/>
      <c r="THE56" s="467"/>
      <c r="THF56" s="467"/>
      <c r="THG56" s="284">
        <v>15000000</v>
      </c>
      <c r="THH56" s="276" t="s">
        <v>150</v>
      </c>
      <c r="THI56" s="464"/>
      <c r="THJ56" s="464"/>
      <c r="THK56" s="467"/>
      <c r="THL56" s="467"/>
      <c r="THM56" s="467"/>
      <c r="THN56" s="467"/>
      <c r="THO56" s="284">
        <v>15000000</v>
      </c>
      <c r="THP56" s="276" t="s">
        <v>150</v>
      </c>
      <c r="THQ56" s="464"/>
      <c r="THR56" s="464"/>
      <c r="THS56" s="467"/>
      <c r="THT56" s="467"/>
      <c r="THU56" s="467"/>
      <c r="THV56" s="467"/>
      <c r="THW56" s="284">
        <v>15000000</v>
      </c>
      <c r="THX56" s="276" t="s">
        <v>150</v>
      </c>
      <c r="THY56" s="464"/>
      <c r="THZ56" s="464"/>
      <c r="TIA56" s="467"/>
      <c r="TIB56" s="467"/>
      <c r="TIC56" s="467"/>
      <c r="TID56" s="467"/>
      <c r="TIE56" s="284">
        <v>15000000</v>
      </c>
      <c r="TIF56" s="276" t="s">
        <v>150</v>
      </c>
      <c r="TIG56" s="464"/>
      <c r="TIH56" s="464"/>
      <c r="TII56" s="467"/>
      <c r="TIJ56" s="467"/>
      <c r="TIK56" s="467"/>
      <c r="TIL56" s="467"/>
      <c r="TIM56" s="284">
        <v>15000000</v>
      </c>
      <c r="TIN56" s="276" t="s">
        <v>150</v>
      </c>
      <c r="TIO56" s="464"/>
      <c r="TIP56" s="464"/>
      <c r="TIQ56" s="467"/>
      <c r="TIR56" s="467"/>
      <c r="TIS56" s="467"/>
      <c r="TIT56" s="467"/>
      <c r="TIU56" s="284">
        <v>15000000</v>
      </c>
      <c r="TIV56" s="276" t="s">
        <v>150</v>
      </c>
      <c r="TIW56" s="464"/>
      <c r="TIX56" s="464"/>
      <c r="TIY56" s="467"/>
      <c r="TIZ56" s="467"/>
      <c r="TJA56" s="467"/>
      <c r="TJB56" s="467"/>
      <c r="TJC56" s="284">
        <v>15000000</v>
      </c>
      <c r="TJD56" s="276" t="s">
        <v>150</v>
      </c>
      <c r="TJE56" s="464"/>
      <c r="TJF56" s="464"/>
      <c r="TJG56" s="467"/>
      <c r="TJH56" s="467"/>
      <c r="TJI56" s="467"/>
      <c r="TJJ56" s="467"/>
      <c r="TJK56" s="284">
        <v>15000000</v>
      </c>
      <c r="TJL56" s="276" t="s">
        <v>150</v>
      </c>
      <c r="TJM56" s="464"/>
      <c r="TJN56" s="464"/>
      <c r="TJO56" s="467"/>
      <c r="TJP56" s="467"/>
      <c r="TJQ56" s="467"/>
      <c r="TJR56" s="467"/>
      <c r="TJS56" s="284">
        <v>15000000</v>
      </c>
      <c r="TJT56" s="276" t="s">
        <v>150</v>
      </c>
      <c r="TJU56" s="464"/>
      <c r="TJV56" s="464"/>
      <c r="TJW56" s="467"/>
      <c r="TJX56" s="467"/>
      <c r="TJY56" s="467"/>
      <c r="TJZ56" s="467"/>
      <c r="TKA56" s="284">
        <v>15000000</v>
      </c>
      <c r="TKB56" s="276" t="s">
        <v>150</v>
      </c>
      <c r="TKC56" s="464"/>
      <c r="TKD56" s="464"/>
      <c r="TKE56" s="467"/>
      <c r="TKF56" s="467"/>
      <c r="TKG56" s="467"/>
      <c r="TKH56" s="467"/>
      <c r="TKI56" s="284">
        <v>15000000</v>
      </c>
      <c r="TKJ56" s="276" t="s">
        <v>150</v>
      </c>
      <c r="TKK56" s="464"/>
      <c r="TKL56" s="464"/>
      <c r="TKM56" s="467"/>
      <c r="TKN56" s="467"/>
      <c r="TKO56" s="467"/>
      <c r="TKP56" s="467"/>
      <c r="TKQ56" s="284">
        <v>15000000</v>
      </c>
      <c r="TKR56" s="276" t="s">
        <v>150</v>
      </c>
      <c r="TKS56" s="464"/>
      <c r="TKT56" s="464"/>
      <c r="TKU56" s="467"/>
      <c r="TKV56" s="467"/>
      <c r="TKW56" s="467"/>
      <c r="TKX56" s="467"/>
      <c r="TKY56" s="284">
        <v>15000000</v>
      </c>
      <c r="TKZ56" s="276" t="s">
        <v>150</v>
      </c>
      <c r="TLA56" s="464"/>
      <c r="TLB56" s="464"/>
      <c r="TLC56" s="467"/>
      <c r="TLD56" s="467"/>
      <c r="TLE56" s="467"/>
      <c r="TLF56" s="467"/>
      <c r="TLG56" s="284">
        <v>15000000</v>
      </c>
      <c r="TLH56" s="276" t="s">
        <v>150</v>
      </c>
      <c r="TLI56" s="464"/>
      <c r="TLJ56" s="464"/>
      <c r="TLK56" s="467"/>
      <c r="TLL56" s="467"/>
      <c r="TLM56" s="467"/>
      <c r="TLN56" s="467"/>
      <c r="TLO56" s="284">
        <v>15000000</v>
      </c>
      <c r="TLP56" s="276" t="s">
        <v>150</v>
      </c>
      <c r="TLQ56" s="464"/>
      <c r="TLR56" s="464"/>
      <c r="TLS56" s="467"/>
      <c r="TLT56" s="467"/>
      <c r="TLU56" s="467"/>
      <c r="TLV56" s="467"/>
      <c r="TLW56" s="284">
        <v>15000000</v>
      </c>
      <c r="TLX56" s="276" t="s">
        <v>150</v>
      </c>
      <c r="TLY56" s="464"/>
      <c r="TLZ56" s="464"/>
      <c r="TMA56" s="467"/>
      <c r="TMB56" s="467"/>
      <c r="TMC56" s="467"/>
      <c r="TMD56" s="467"/>
      <c r="TME56" s="284">
        <v>15000000</v>
      </c>
      <c r="TMF56" s="276" t="s">
        <v>150</v>
      </c>
      <c r="TMG56" s="464"/>
      <c r="TMH56" s="464"/>
      <c r="TMI56" s="467"/>
      <c r="TMJ56" s="467"/>
      <c r="TMK56" s="467"/>
      <c r="TML56" s="467"/>
      <c r="TMM56" s="284">
        <v>15000000</v>
      </c>
      <c r="TMN56" s="276" t="s">
        <v>150</v>
      </c>
      <c r="TMO56" s="464"/>
      <c r="TMP56" s="464"/>
      <c r="TMQ56" s="467"/>
      <c r="TMR56" s="467"/>
      <c r="TMS56" s="467"/>
      <c r="TMT56" s="467"/>
      <c r="TMU56" s="284">
        <v>15000000</v>
      </c>
      <c r="TMV56" s="276" t="s">
        <v>150</v>
      </c>
      <c r="TMW56" s="464"/>
      <c r="TMX56" s="464"/>
      <c r="TMY56" s="467"/>
      <c r="TMZ56" s="467"/>
      <c r="TNA56" s="467"/>
      <c r="TNB56" s="467"/>
      <c r="TNC56" s="284">
        <v>15000000</v>
      </c>
      <c r="TND56" s="276" t="s">
        <v>150</v>
      </c>
      <c r="TNE56" s="464"/>
      <c r="TNF56" s="464"/>
      <c r="TNG56" s="467"/>
      <c r="TNH56" s="467"/>
      <c r="TNI56" s="467"/>
      <c r="TNJ56" s="467"/>
      <c r="TNK56" s="284">
        <v>15000000</v>
      </c>
      <c r="TNL56" s="276" t="s">
        <v>150</v>
      </c>
      <c r="TNM56" s="464"/>
      <c r="TNN56" s="464"/>
      <c r="TNO56" s="467"/>
      <c r="TNP56" s="467"/>
      <c r="TNQ56" s="467"/>
      <c r="TNR56" s="467"/>
      <c r="TNS56" s="284">
        <v>15000000</v>
      </c>
      <c r="TNT56" s="276" t="s">
        <v>150</v>
      </c>
      <c r="TNU56" s="464"/>
      <c r="TNV56" s="464"/>
      <c r="TNW56" s="467"/>
      <c r="TNX56" s="467"/>
      <c r="TNY56" s="467"/>
      <c r="TNZ56" s="467"/>
      <c r="TOA56" s="284">
        <v>15000000</v>
      </c>
      <c r="TOB56" s="276" t="s">
        <v>150</v>
      </c>
      <c r="TOC56" s="464"/>
      <c r="TOD56" s="464"/>
      <c r="TOE56" s="467"/>
      <c r="TOF56" s="467"/>
      <c r="TOG56" s="467"/>
      <c r="TOH56" s="467"/>
      <c r="TOI56" s="284">
        <v>15000000</v>
      </c>
      <c r="TOJ56" s="276" t="s">
        <v>150</v>
      </c>
      <c r="TOK56" s="464"/>
      <c r="TOL56" s="464"/>
      <c r="TOM56" s="467"/>
      <c r="TON56" s="467"/>
      <c r="TOO56" s="467"/>
      <c r="TOP56" s="467"/>
      <c r="TOQ56" s="284">
        <v>15000000</v>
      </c>
      <c r="TOR56" s="276" t="s">
        <v>150</v>
      </c>
      <c r="TOS56" s="464"/>
      <c r="TOT56" s="464"/>
      <c r="TOU56" s="467"/>
      <c r="TOV56" s="467"/>
      <c r="TOW56" s="467"/>
      <c r="TOX56" s="467"/>
      <c r="TOY56" s="284">
        <v>15000000</v>
      </c>
      <c r="TOZ56" s="276" t="s">
        <v>150</v>
      </c>
      <c r="TPA56" s="464"/>
      <c r="TPB56" s="464"/>
      <c r="TPC56" s="467"/>
      <c r="TPD56" s="467"/>
      <c r="TPE56" s="467"/>
      <c r="TPF56" s="467"/>
      <c r="TPG56" s="284">
        <v>15000000</v>
      </c>
      <c r="TPH56" s="276" t="s">
        <v>150</v>
      </c>
      <c r="TPI56" s="464"/>
      <c r="TPJ56" s="464"/>
      <c r="TPK56" s="467"/>
      <c r="TPL56" s="467"/>
      <c r="TPM56" s="467"/>
      <c r="TPN56" s="467"/>
      <c r="TPO56" s="284">
        <v>15000000</v>
      </c>
      <c r="TPP56" s="276" t="s">
        <v>150</v>
      </c>
      <c r="TPQ56" s="464"/>
      <c r="TPR56" s="464"/>
      <c r="TPS56" s="467"/>
      <c r="TPT56" s="467"/>
      <c r="TPU56" s="467"/>
      <c r="TPV56" s="467"/>
      <c r="TPW56" s="284">
        <v>15000000</v>
      </c>
      <c r="TPX56" s="276" t="s">
        <v>150</v>
      </c>
      <c r="TPY56" s="464"/>
      <c r="TPZ56" s="464"/>
      <c r="TQA56" s="467"/>
      <c r="TQB56" s="467"/>
      <c r="TQC56" s="467"/>
      <c r="TQD56" s="467"/>
      <c r="TQE56" s="284">
        <v>15000000</v>
      </c>
      <c r="TQF56" s="276" t="s">
        <v>150</v>
      </c>
      <c r="TQG56" s="464"/>
      <c r="TQH56" s="464"/>
      <c r="TQI56" s="467"/>
      <c r="TQJ56" s="467"/>
      <c r="TQK56" s="467"/>
      <c r="TQL56" s="467"/>
      <c r="TQM56" s="284">
        <v>15000000</v>
      </c>
      <c r="TQN56" s="276" t="s">
        <v>150</v>
      </c>
      <c r="TQO56" s="464"/>
      <c r="TQP56" s="464"/>
      <c r="TQQ56" s="467"/>
      <c r="TQR56" s="467"/>
      <c r="TQS56" s="467"/>
      <c r="TQT56" s="467"/>
      <c r="TQU56" s="284">
        <v>15000000</v>
      </c>
      <c r="TQV56" s="276" t="s">
        <v>150</v>
      </c>
      <c r="TQW56" s="464"/>
      <c r="TQX56" s="464"/>
      <c r="TQY56" s="467"/>
      <c r="TQZ56" s="467"/>
      <c r="TRA56" s="467"/>
      <c r="TRB56" s="467"/>
      <c r="TRC56" s="284">
        <v>15000000</v>
      </c>
      <c r="TRD56" s="276" t="s">
        <v>150</v>
      </c>
      <c r="TRE56" s="464"/>
      <c r="TRF56" s="464"/>
      <c r="TRG56" s="467"/>
      <c r="TRH56" s="467"/>
      <c r="TRI56" s="467"/>
      <c r="TRJ56" s="467"/>
      <c r="TRK56" s="284">
        <v>15000000</v>
      </c>
      <c r="TRL56" s="276" t="s">
        <v>150</v>
      </c>
      <c r="TRM56" s="464"/>
      <c r="TRN56" s="464"/>
      <c r="TRO56" s="467"/>
      <c r="TRP56" s="467"/>
      <c r="TRQ56" s="467"/>
      <c r="TRR56" s="467"/>
      <c r="TRS56" s="284">
        <v>15000000</v>
      </c>
      <c r="TRT56" s="276" t="s">
        <v>150</v>
      </c>
      <c r="TRU56" s="464"/>
      <c r="TRV56" s="464"/>
      <c r="TRW56" s="467"/>
      <c r="TRX56" s="467"/>
      <c r="TRY56" s="467"/>
      <c r="TRZ56" s="467"/>
      <c r="TSA56" s="284">
        <v>15000000</v>
      </c>
      <c r="TSB56" s="276" t="s">
        <v>150</v>
      </c>
      <c r="TSC56" s="464"/>
      <c r="TSD56" s="464"/>
      <c r="TSE56" s="467"/>
      <c r="TSF56" s="467"/>
      <c r="TSG56" s="467"/>
      <c r="TSH56" s="467"/>
      <c r="TSI56" s="284">
        <v>15000000</v>
      </c>
      <c r="TSJ56" s="276" t="s">
        <v>150</v>
      </c>
      <c r="TSK56" s="464"/>
      <c r="TSL56" s="464"/>
      <c r="TSM56" s="467"/>
      <c r="TSN56" s="467"/>
      <c r="TSO56" s="467"/>
      <c r="TSP56" s="467"/>
      <c r="TSQ56" s="284">
        <v>15000000</v>
      </c>
      <c r="TSR56" s="276" t="s">
        <v>150</v>
      </c>
      <c r="TSS56" s="464"/>
      <c r="TST56" s="464"/>
      <c r="TSU56" s="467"/>
      <c r="TSV56" s="467"/>
      <c r="TSW56" s="467"/>
      <c r="TSX56" s="467"/>
      <c r="TSY56" s="284">
        <v>15000000</v>
      </c>
      <c r="TSZ56" s="276" t="s">
        <v>150</v>
      </c>
      <c r="TTA56" s="464"/>
      <c r="TTB56" s="464"/>
      <c r="TTC56" s="467"/>
      <c r="TTD56" s="467"/>
      <c r="TTE56" s="467"/>
      <c r="TTF56" s="467"/>
      <c r="TTG56" s="284">
        <v>15000000</v>
      </c>
      <c r="TTH56" s="276" t="s">
        <v>150</v>
      </c>
      <c r="TTI56" s="464"/>
      <c r="TTJ56" s="464"/>
      <c r="TTK56" s="467"/>
      <c r="TTL56" s="467"/>
      <c r="TTM56" s="467"/>
      <c r="TTN56" s="467"/>
      <c r="TTO56" s="284">
        <v>15000000</v>
      </c>
      <c r="TTP56" s="276" t="s">
        <v>150</v>
      </c>
      <c r="TTQ56" s="464"/>
      <c r="TTR56" s="464"/>
      <c r="TTS56" s="467"/>
      <c r="TTT56" s="467"/>
      <c r="TTU56" s="467"/>
      <c r="TTV56" s="467"/>
      <c r="TTW56" s="284">
        <v>15000000</v>
      </c>
      <c r="TTX56" s="276" t="s">
        <v>150</v>
      </c>
      <c r="TTY56" s="464"/>
      <c r="TTZ56" s="464"/>
      <c r="TUA56" s="467"/>
      <c r="TUB56" s="467"/>
      <c r="TUC56" s="467"/>
      <c r="TUD56" s="467"/>
      <c r="TUE56" s="284">
        <v>15000000</v>
      </c>
      <c r="TUF56" s="276" t="s">
        <v>150</v>
      </c>
      <c r="TUG56" s="464"/>
      <c r="TUH56" s="464"/>
      <c r="TUI56" s="467"/>
      <c r="TUJ56" s="467"/>
      <c r="TUK56" s="467"/>
      <c r="TUL56" s="467"/>
      <c r="TUM56" s="284">
        <v>15000000</v>
      </c>
      <c r="TUN56" s="276" t="s">
        <v>150</v>
      </c>
      <c r="TUO56" s="464"/>
      <c r="TUP56" s="464"/>
      <c r="TUQ56" s="467"/>
      <c r="TUR56" s="467"/>
      <c r="TUS56" s="467"/>
      <c r="TUT56" s="467"/>
      <c r="TUU56" s="284">
        <v>15000000</v>
      </c>
      <c r="TUV56" s="276" t="s">
        <v>150</v>
      </c>
      <c r="TUW56" s="464"/>
      <c r="TUX56" s="464"/>
      <c r="TUY56" s="467"/>
      <c r="TUZ56" s="467"/>
      <c r="TVA56" s="467"/>
      <c r="TVB56" s="467"/>
      <c r="TVC56" s="284">
        <v>15000000</v>
      </c>
      <c r="TVD56" s="276" t="s">
        <v>150</v>
      </c>
      <c r="TVE56" s="464"/>
      <c r="TVF56" s="464"/>
      <c r="TVG56" s="467"/>
      <c r="TVH56" s="467"/>
      <c r="TVI56" s="467"/>
      <c r="TVJ56" s="467"/>
      <c r="TVK56" s="284">
        <v>15000000</v>
      </c>
      <c r="TVL56" s="276" t="s">
        <v>150</v>
      </c>
      <c r="TVM56" s="464"/>
      <c r="TVN56" s="464"/>
      <c r="TVO56" s="467"/>
      <c r="TVP56" s="467"/>
      <c r="TVQ56" s="467"/>
      <c r="TVR56" s="467"/>
      <c r="TVS56" s="284">
        <v>15000000</v>
      </c>
      <c r="TVT56" s="276" t="s">
        <v>150</v>
      </c>
      <c r="TVU56" s="464"/>
      <c r="TVV56" s="464"/>
      <c r="TVW56" s="467"/>
      <c r="TVX56" s="467"/>
      <c r="TVY56" s="467"/>
      <c r="TVZ56" s="467"/>
      <c r="TWA56" s="284">
        <v>15000000</v>
      </c>
      <c r="TWB56" s="276" t="s">
        <v>150</v>
      </c>
      <c r="TWC56" s="464"/>
      <c r="TWD56" s="464"/>
      <c r="TWE56" s="467"/>
      <c r="TWF56" s="467"/>
      <c r="TWG56" s="467"/>
      <c r="TWH56" s="467"/>
      <c r="TWI56" s="284">
        <v>15000000</v>
      </c>
      <c r="TWJ56" s="276" t="s">
        <v>150</v>
      </c>
      <c r="TWK56" s="464"/>
      <c r="TWL56" s="464"/>
      <c r="TWM56" s="467"/>
      <c r="TWN56" s="467"/>
      <c r="TWO56" s="467"/>
      <c r="TWP56" s="467"/>
      <c r="TWQ56" s="284">
        <v>15000000</v>
      </c>
      <c r="TWR56" s="276" t="s">
        <v>150</v>
      </c>
      <c r="TWS56" s="464"/>
      <c r="TWT56" s="464"/>
      <c r="TWU56" s="467"/>
      <c r="TWV56" s="467"/>
      <c r="TWW56" s="467"/>
      <c r="TWX56" s="467"/>
      <c r="TWY56" s="284">
        <v>15000000</v>
      </c>
      <c r="TWZ56" s="276" t="s">
        <v>150</v>
      </c>
      <c r="TXA56" s="464"/>
      <c r="TXB56" s="464"/>
      <c r="TXC56" s="467"/>
      <c r="TXD56" s="467"/>
      <c r="TXE56" s="467"/>
      <c r="TXF56" s="467"/>
      <c r="TXG56" s="284">
        <v>15000000</v>
      </c>
      <c r="TXH56" s="276" t="s">
        <v>150</v>
      </c>
      <c r="TXI56" s="464"/>
      <c r="TXJ56" s="464"/>
      <c r="TXK56" s="467"/>
      <c r="TXL56" s="467"/>
      <c r="TXM56" s="467"/>
      <c r="TXN56" s="467"/>
      <c r="TXO56" s="284">
        <v>15000000</v>
      </c>
      <c r="TXP56" s="276" t="s">
        <v>150</v>
      </c>
      <c r="TXQ56" s="464"/>
      <c r="TXR56" s="464"/>
      <c r="TXS56" s="467"/>
      <c r="TXT56" s="467"/>
      <c r="TXU56" s="467"/>
      <c r="TXV56" s="467"/>
      <c r="TXW56" s="284">
        <v>15000000</v>
      </c>
      <c r="TXX56" s="276" t="s">
        <v>150</v>
      </c>
      <c r="TXY56" s="464"/>
      <c r="TXZ56" s="464"/>
      <c r="TYA56" s="467"/>
      <c r="TYB56" s="467"/>
      <c r="TYC56" s="467"/>
      <c r="TYD56" s="467"/>
      <c r="TYE56" s="284">
        <v>15000000</v>
      </c>
      <c r="TYF56" s="276" t="s">
        <v>150</v>
      </c>
      <c r="TYG56" s="464"/>
      <c r="TYH56" s="464"/>
      <c r="TYI56" s="467"/>
      <c r="TYJ56" s="467"/>
      <c r="TYK56" s="467"/>
      <c r="TYL56" s="467"/>
      <c r="TYM56" s="284">
        <v>15000000</v>
      </c>
      <c r="TYN56" s="276" t="s">
        <v>150</v>
      </c>
      <c r="TYO56" s="464"/>
      <c r="TYP56" s="464"/>
      <c r="TYQ56" s="467"/>
      <c r="TYR56" s="467"/>
      <c r="TYS56" s="467"/>
      <c r="TYT56" s="467"/>
      <c r="TYU56" s="284">
        <v>15000000</v>
      </c>
      <c r="TYV56" s="276" t="s">
        <v>150</v>
      </c>
      <c r="TYW56" s="464"/>
      <c r="TYX56" s="464"/>
      <c r="TYY56" s="467"/>
      <c r="TYZ56" s="467"/>
      <c r="TZA56" s="467"/>
      <c r="TZB56" s="467"/>
      <c r="TZC56" s="284">
        <v>15000000</v>
      </c>
      <c r="TZD56" s="276" t="s">
        <v>150</v>
      </c>
      <c r="TZE56" s="464"/>
      <c r="TZF56" s="464"/>
      <c r="TZG56" s="467"/>
      <c r="TZH56" s="467"/>
      <c r="TZI56" s="467"/>
      <c r="TZJ56" s="467"/>
      <c r="TZK56" s="284">
        <v>15000000</v>
      </c>
      <c r="TZL56" s="276" t="s">
        <v>150</v>
      </c>
      <c r="TZM56" s="464"/>
      <c r="TZN56" s="464"/>
      <c r="TZO56" s="467"/>
      <c r="TZP56" s="467"/>
      <c r="TZQ56" s="467"/>
      <c r="TZR56" s="467"/>
      <c r="TZS56" s="284">
        <v>15000000</v>
      </c>
      <c r="TZT56" s="276" t="s">
        <v>150</v>
      </c>
      <c r="TZU56" s="464"/>
      <c r="TZV56" s="464"/>
      <c r="TZW56" s="467"/>
      <c r="TZX56" s="467"/>
      <c r="TZY56" s="467"/>
      <c r="TZZ56" s="467"/>
      <c r="UAA56" s="284">
        <v>15000000</v>
      </c>
      <c r="UAB56" s="276" t="s">
        <v>150</v>
      </c>
      <c r="UAC56" s="464"/>
      <c r="UAD56" s="464"/>
      <c r="UAE56" s="467"/>
      <c r="UAF56" s="467"/>
      <c r="UAG56" s="467"/>
      <c r="UAH56" s="467"/>
      <c r="UAI56" s="284">
        <v>15000000</v>
      </c>
      <c r="UAJ56" s="276" t="s">
        <v>150</v>
      </c>
      <c r="UAK56" s="464"/>
      <c r="UAL56" s="464"/>
      <c r="UAM56" s="467"/>
      <c r="UAN56" s="467"/>
      <c r="UAO56" s="467"/>
      <c r="UAP56" s="467"/>
      <c r="UAQ56" s="284">
        <v>15000000</v>
      </c>
      <c r="UAR56" s="276" t="s">
        <v>150</v>
      </c>
      <c r="UAS56" s="464"/>
      <c r="UAT56" s="464"/>
      <c r="UAU56" s="467"/>
      <c r="UAV56" s="467"/>
      <c r="UAW56" s="467"/>
      <c r="UAX56" s="467"/>
      <c r="UAY56" s="284">
        <v>15000000</v>
      </c>
      <c r="UAZ56" s="276" t="s">
        <v>150</v>
      </c>
      <c r="UBA56" s="464"/>
      <c r="UBB56" s="464"/>
      <c r="UBC56" s="467"/>
      <c r="UBD56" s="467"/>
      <c r="UBE56" s="467"/>
      <c r="UBF56" s="467"/>
      <c r="UBG56" s="284">
        <v>15000000</v>
      </c>
      <c r="UBH56" s="276" t="s">
        <v>150</v>
      </c>
      <c r="UBI56" s="464"/>
      <c r="UBJ56" s="464"/>
      <c r="UBK56" s="467"/>
      <c r="UBL56" s="467"/>
      <c r="UBM56" s="467"/>
      <c r="UBN56" s="467"/>
      <c r="UBO56" s="284">
        <v>15000000</v>
      </c>
      <c r="UBP56" s="276" t="s">
        <v>150</v>
      </c>
      <c r="UBQ56" s="464"/>
      <c r="UBR56" s="464"/>
      <c r="UBS56" s="467"/>
      <c r="UBT56" s="467"/>
      <c r="UBU56" s="467"/>
      <c r="UBV56" s="467"/>
      <c r="UBW56" s="284">
        <v>15000000</v>
      </c>
      <c r="UBX56" s="276" t="s">
        <v>150</v>
      </c>
      <c r="UBY56" s="464"/>
      <c r="UBZ56" s="464"/>
      <c r="UCA56" s="467"/>
      <c r="UCB56" s="467"/>
      <c r="UCC56" s="467"/>
      <c r="UCD56" s="467"/>
      <c r="UCE56" s="284">
        <v>15000000</v>
      </c>
      <c r="UCF56" s="276" t="s">
        <v>150</v>
      </c>
      <c r="UCG56" s="464"/>
      <c r="UCH56" s="464"/>
      <c r="UCI56" s="467"/>
      <c r="UCJ56" s="467"/>
      <c r="UCK56" s="467"/>
      <c r="UCL56" s="467"/>
      <c r="UCM56" s="284">
        <v>15000000</v>
      </c>
      <c r="UCN56" s="276" t="s">
        <v>150</v>
      </c>
      <c r="UCO56" s="464"/>
      <c r="UCP56" s="464"/>
      <c r="UCQ56" s="467"/>
      <c r="UCR56" s="467"/>
      <c r="UCS56" s="467"/>
      <c r="UCT56" s="467"/>
      <c r="UCU56" s="284">
        <v>15000000</v>
      </c>
      <c r="UCV56" s="276" t="s">
        <v>150</v>
      </c>
      <c r="UCW56" s="464"/>
      <c r="UCX56" s="464"/>
      <c r="UCY56" s="467"/>
      <c r="UCZ56" s="467"/>
      <c r="UDA56" s="467"/>
      <c r="UDB56" s="467"/>
      <c r="UDC56" s="284">
        <v>15000000</v>
      </c>
      <c r="UDD56" s="276" t="s">
        <v>150</v>
      </c>
      <c r="UDE56" s="464"/>
      <c r="UDF56" s="464"/>
      <c r="UDG56" s="467"/>
      <c r="UDH56" s="467"/>
      <c r="UDI56" s="467"/>
      <c r="UDJ56" s="467"/>
      <c r="UDK56" s="284">
        <v>15000000</v>
      </c>
      <c r="UDL56" s="276" t="s">
        <v>150</v>
      </c>
      <c r="UDM56" s="464"/>
      <c r="UDN56" s="464"/>
      <c r="UDO56" s="467"/>
      <c r="UDP56" s="467"/>
      <c r="UDQ56" s="467"/>
      <c r="UDR56" s="467"/>
      <c r="UDS56" s="284">
        <v>15000000</v>
      </c>
      <c r="UDT56" s="276" t="s">
        <v>150</v>
      </c>
      <c r="UDU56" s="464"/>
      <c r="UDV56" s="464"/>
      <c r="UDW56" s="467"/>
      <c r="UDX56" s="467"/>
      <c r="UDY56" s="467"/>
      <c r="UDZ56" s="467"/>
      <c r="UEA56" s="284">
        <v>15000000</v>
      </c>
      <c r="UEB56" s="276" t="s">
        <v>150</v>
      </c>
      <c r="UEC56" s="464"/>
      <c r="UED56" s="464"/>
      <c r="UEE56" s="467"/>
      <c r="UEF56" s="467"/>
      <c r="UEG56" s="467"/>
      <c r="UEH56" s="467"/>
      <c r="UEI56" s="284">
        <v>15000000</v>
      </c>
      <c r="UEJ56" s="276" t="s">
        <v>150</v>
      </c>
      <c r="UEK56" s="464"/>
      <c r="UEL56" s="464"/>
      <c r="UEM56" s="467"/>
      <c r="UEN56" s="467"/>
      <c r="UEO56" s="467"/>
      <c r="UEP56" s="467"/>
      <c r="UEQ56" s="284">
        <v>15000000</v>
      </c>
      <c r="UER56" s="276" t="s">
        <v>150</v>
      </c>
      <c r="UES56" s="464"/>
      <c r="UET56" s="464"/>
      <c r="UEU56" s="467"/>
      <c r="UEV56" s="467"/>
      <c r="UEW56" s="467"/>
      <c r="UEX56" s="467"/>
      <c r="UEY56" s="284">
        <v>15000000</v>
      </c>
      <c r="UEZ56" s="276" t="s">
        <v>150</v>
      </c>
      <c r="UFA56" s="464"/>
      <c r="UFB56" s="464"/>
      <c r="UFC56" s="467"/>
      <c r="UFD56" s="467"/>
      <c r="UFE56" s="467"/>
      <c r="UFF56" s="467"/>
      <c r="UFG56" s="284">
        <v>15000000</v>
      </c>
      <c r="UFH56" s="276" t="s">
        <v>150</v>
      </c>
      <c r="UFI56" s="464"/>
      <c r="UFJ56" s="464"/>
      <c r="UFK56" s="467"/>
      <c r="UFL56" s="467"/>
      <c r="UFM56" s="467"/>
      <c r="UFN56" s="467"/>
      <c r="UFO56" s="284">
        <v>15000000</v>
      </c>
      <c r="UFP56" s="276" t="s">
        <v>150</v>
      </c>
      <c r="UFQ56" s="464"/>
      <c r="UFR56" s="464"/>
      <c r="UFS56" s="467"/>
      <c r="UFT56" s="467"/>
      <c r="UFU56" s="467"/>
      <c r="UFV56" s="467"/>
      <c r="UFW56" s="284">
        <v>15000000</v>
      </c>
      <c r="UFX56" s="276" t="s">
        <v>150</v>
      </c>
      <c r="UFY56" s="464"/>
      <c r="UFZ56" s="464"/>
      <c r="UGA56" s="467"/>
      <c r="UGB56" s="467"/>
      <c r="UGC56" s="467"/>
      <c r="UGD56" s="467"/>
      <c r="UGE56" s="284">
        <v>15000000</v>
      </c>
      <c r="UGF56" s="276" t="s">
        <v>150</v>
      </c>
      <c r="UGG56" s="464"/>
      <c r="UGH56" s="464"/>
      <c r="UGI56" s="467"/>
      <c r="UGJ56" s="467"/>
      <c r="UGK56" s="467"/>
      <c r="UGL56" s="467"/>
      <c r="UGM56" s="284">
        <v>15000000</v>
      </c>
      <c r="UGN56" s="276" t="s">
        <v>150</v>
      </c>
      <c r="UGO56" s="464"/>
      <c r="UGP56" s="464"/>
      <c r="UGQ56" s="467"/>
      <c r="UGR56" s="467"/>
      <c r="UGS56" s="467"/>
      <c r="UGT56" s="467"/>
      <c r="UGU56" s="284">
        <v>15000000</v>
      </c>
      <c r="UGV56" s="276" t="s">
        <v>150</v>
      </c>
      <c r="UGW56" s="464"/>
      <c r="UGX56" s="464"/>
      <c r="UGY56" s="467"/>
      <c r="UGZ56" s="467"/>
      <c r="UHA56" s="467"/>
      <c r="UHB56" s="467"/>
      <c r="UHC56" s="284">
        <v>15000000</v>
      </c>
      <c r="UHD56" s="276" t="s">
        <v>150</v>
      </c>
      <c r="UHE56" s="464"/>
      <c r="UHF56" s="464"/>
      <c r="UHG56" s="467"/>
      <c r="UHH56" s="467"/>
      <c r="UHI56" s="467"/>
      <c r="UHJ56" s="467"/>
      <c r="UHK56" s="284">
        <v>15000000</v>
      </c>
      <c r="UHL56" s="276" t="s">
        <v>150</v>
      </c>
      <c r="UHM56" s="464"/>
      <c r="UHN56" s="464"/>
      <c r="UHO56" s="467"/>
      <c r="UHP56" s="467"/>
      <c r="UHQ56" s="467"/>
      <c r="UHR56" s="467"/>
      <c r="UHS56" s="284">
        <v>15000000</v>
      </c>
      <c r="UHT56" s="276" t="s">
        <v>150</v>
      </c>
      <c r="UHU56" s="464"/>
      <c r="UHV56" s="464"/>
      <c r="UHW56" s="467"/>
      <c r="UHX56" s="467"/>
      <c r="UHY56" s="467"/>
      <c r="UHZ56" s="467"/>
      <c r="UIA56" s="284">
        <v>15000000</v>
      </c>
      <c r="UIB56" s="276" t="s">
        <v>150</v>
      </c>
      <c r="UIC56" s="464"/>
      <c r="UID56" s="464"/>
      <c r="UIE56" s="467"/>
      <c r="UIF56" s="467"/>
      <c r="UIG56" s="467"/>
      <c r="UIH56" s="467"/>
      <c r="UII56" s="284">
        <v>15000000</v>
      </c>
      <c r="UIJ56" s="276" t="s">
        <v>150</v>
      </c>
      <c r="UIK56" s="464"/>
      <c r="UIL56" s="464"/>
      <c r="UIM56" s="467"/>
      <c r="UIN56" s="467"/>
      <c r="UIO56" s="467"/>
      <c r="UIP56" s="467"/>
      <c r="UIQ56" s="284">
        <v>15000000</v>
      </c>
      <c r="UIR56" s="276" t="s">
        <v>150</v>
      </c>
      <c r="UIS56" s="464"/>
      <c r="UIT56" s="464"/>
      <c r="UIU56" s="467"/>
      <c r="UIV56" s="467"/>
      <c r="UIW56" s="467"/>
      <c r="UIX56" s="467"/>
      <c r="UIY56" s="284">
        <v>15000000</v>
      </c>
      <c r="UIZ56" s="276" t="s">
        <v>150</v>
      </c>
      <c r="UJA56" s="464"/>
      <c r="UJB56" s="464"/>
      <c r="UJC56" s="467"/>
      <c r="UJD56" s="467"/>
      <c r="UJE56" s="467"/>
      <c r="UJF56" s="467"/>
      <c r="UJG56" s="284">
        <v>15000000</v>
      </c>
      <c r="UJH56" s="276" t="s">
        <v>150</v>
      </c>
      <c r="UJI56" s="464"/>
      <c r="UJJ56" s="464"/>
      <c r="UJK56" s="467"/>
      <c r="UJL56" s="467"/>
      <c r="UJM56" s="467"/>
      <c r="UJN56" s="467"/>
      <c r="UJO56" s="284">
        <v>15000000</v>
      </c>
      <c r="UJP56" s="276" t="s">
        <v>150</v>
      </c>
      <c r="UJQ56" s="464"/>
      <c r="UJR56" s="464"/>
      <c r="UJS56" s="467"/>
      <c r="UJT56" s="467"/>
      <c r="UJU56" s="467"/>
      <c r="UJV56" s="467"/>
      <c r="UJW56" s="284">
        <v>15000000</v>
      </c>
      <c r="UJX56" s="276" t="s">
        <v>150</v>
      </c>
      <c r="UJY56" s="464"/>
      <c r="UJZ56" s="464"/>
      <c r="UKA56" s="467"/>
      <c r="UKB56" s="467"/>
      <c r="UKC56" s="467"/>
      <c r="UKD56" s="467"/>
      <c r="UKE56" s="284">
        <v>15000000</v>
      </c>
      <c r="UKF56" s="276" t="s">
        <v>150</v>
      </c>
      <c r="UKG56" s="464"/>
      <c r="UKH56" s="464"/>
      <c r="UKI56" s="467"/>
      <c r="UKJ56" s="467"/>
      <c r="UKK56" s="467"/>
      <c r="UKL56" s="467"/>
      <c r="UKM56" s="284">
        <v>15000000</v>
      </c>
      <c r="UKN56" s="276" t="s">
        <v>150</v>
      </c>
      <c r="UKO56" s="464"/>
      <c r="UKP56" s="464"/>
      <c r="UKQ56" s="467"/>
      <c r="UKR56" s="467"/>
      <c r="UKS56" s="467"/>
      <c r="UKT56" s="467"/>
      <c r="UKU56" s="284">
        <v>15000000</v>
      </c>
      <c r="UKV56" s="276" t="s">
        <v>150</v>
      </c>
      <c r="UKW56" s="464"/>
      <c r="UKX56" s="464"/>
      <c r="UKY56" s="467"/>
      <c r="UKZ56" s="467"/>
      <c r="ULA56" s="467"/>
      <c r="ULB56" s="467"/>
      <c r="ULC56" s="284">
        <v>15000000</v>
      </c>
      <c r="ULD56" s="276" t="s">
        <v>150</v>
      </c>
      <c r="ULE56" s="464"/>
      <c r="ULF56" s="464"/>
      <c r="ULG56" s="467"/>
      <c r="ULH56" s="467"/>
      <c r="ULI56" s="467"/>
      <c r="ULJ56" s="467"/>
      <c r="ULK56" s="284">
        <v>15000000</v>
      </c>
      <c r="ULL56" s="276" t="s">
        <v>150</v>
      </c>
      <c r="ULM56" s="464"/>
      <c r="ULN56" s="464"/>
      <c r="ULO56" s="467"/>
      <c r="ULP56" s="467"/>
      <c r="ULQ56" s="467"/>
      <c r="ULR56" s="467"/>
      <c r="ULS56" s="284">
        <v>15000000</v>
      </c>
      <c r="ULT56" s="276" t="s">
        <v>150</v>
      </c>
      <c r="ULU56" s="464"/>
      <c r="ULV56" s="464"/>
      <c r="ULW56" s="467"/>
      <c r="ULX56" s="467"/>
      <c r="ULY56" s="467"/>
      <c r="ULZ56" s="467"/>
      <c r="UMA56" s="284">
        <v>15000000</v>
      </c>
      <c r="UMB56" s="276" t="s">
        <v>150</v>
      </c>
      <c r="UMC56" s="464"/>
      <c r="UMD56" s="464"/>
      <c r="UME56" s="467"/>
      <c r="UMF56" s="467"/>
      <c r="UMG56" s="467"/>
      <c r="UMH56" s="467"/>
      <c r="UMI56" s="284">
        <v>15000000</v>
      </c>
      <c r="UMJ56" s="276" t="s">
        <v>150</v>
      </c>
      <c r="UMK56" s="464"/>
      <c r="UML56" s="464"/>
      <c r="UMM56" s="467"/>
      <c r="UMN56" s="467"/>
      <c r="UMO56" s="467"/>
      <c r="UMP56" s="467"/>
      <c r="UMQ56" s="284">
        <v>15000000</v>
      </c>
      <c r="UMR56" s="276" t="s">
        <v>150</v>
      </c>
      <c r="UMS56" s="464"/>
      <c r="UMT56" s="464"/>
      <c r="UMU56" s="467"/>
      <c r="UMV56" s="467"/>
      <c r="UMW56" s="467"/>
      <c r="UMX56" s="467"/>
      <c r="UMY56" s="284">
        <v>15000000</v>
      </c>
      <c r="UMZ56" s="276" t="s">
        <v>150</v>
      </c>
      <c r="UNA56" s="464"/>
      <c r="UNB56" s="464"/>
      <c r="UNC56" s="467"/>
      <c r="UND56" s="467"/>
      <c r="UNE56" s="467"/>
      <c r="UNF56" s="467"/>
      <c r="UNG56" s="284">
        <v>15000000</v>
      </c>
      <c r="UNH56" s="276" t="s">
        <v>150</v>
      </c>
      <c r="UNI56" s="464"/>
      <c r="UNJ56" s="464"/>
      <c r="UNK56" s="467"/>
      <c r="UNL56" s="467"/>
      <c r="UNM56" s="467"/>
      <c r="UNN56" s="467"/>
      <c r="UNO56" s="284">
        <v>15000000</v>
      </c>
      <c r="UNP56" s="276" t="s">
        <v>150</v>
      </c>
      <c r="UNQ56" s="464"/>
      <c r="UNR56" s="464"/>
      <c r="UNS56" s="467"/>
      <c r="UNT56" s="467"/>
      <c r="UNU56" s="467"/>
      <c r="UNV56" s="467"/>
      <c r="UNW56" s="284">
        <v>15000000</v>
      </c>
      <c r="UNX56" s="276" t="s">
        <v>150</v>
      </c>
      <c r="UNY56" s="464"/>
      <c r="UNZ56" s="464"/>
      <c r="UOA56" s="467"/>
      <c r="UOB56" s="467"/>
      <c r="UOC56" s="467"/>
      <c r="UOD56" s="467"/>
      <c r="UOE56" s="284">
        <v>15000000</v>
      </c>
      <c r="UOF56" s="276" t="s">
        <v>150</v>
      </c>
      <c r="UOG56" s="464"/>
      <c r="UOH56" s="464"/>
      <c r="UOI56" s="467"/>
      <c r="UOJ56" s="467"/>
      <c r="UOK56" s="467"/>
      <c r="UOL56" s="467"/>
      <c r="UOM56" s="284">
        <v>15000000</v>
      </c>
      <c r="UON56" s="276" t="s">
        <v>150</v>
      </c>
      <c r="UOO56" s="464"/>
      <c r="UOP56" s="464"/>
      <c r="UOQ56" s="467"/>
      <c r="UOR56" s="467"/>
      <c r="UOS56" s="467"/>
      <c r="UOT56" s="467"/>
      <c r="UOU56" s="284">
        <v>15000000</v>
      </c>
      <c r="UOV56" s="276" t="s">
        <v>150</v>
      </c>
      <c r="UOW56" s="464"/>
      <c r="UOX56" s="464"/>
      <c r="UOY56" s="467"/>
      <c r="UOZ56" s="467"/>
      <c r="UPA56" s="467"/>
      <c r="UPB56" s="467"/>
      <c r="UPC56" s="284">
        <v>15000000</v>
      </c>
      <c r="UPD56" s="276" t="s">
        <v>150</v>
      </c>
      <c r="UPE56" s="464"/>
      <c r="UPF56" s="464"/>
      <c r="UPG56" s="467"/>
      <c r="UPH56" s="467"/>
      <c r="UPI56" s="467"/>
      <c r="UPJ56" s="467"/>
      <c r="UPK56" s="284">
        <v>15000000</v>
      </c>
      <c r="UPL56" s="276" t="s">
        <v>150</v>
      </c>
      <c r="UPM56" s="464"/>
      <c r="UPN56" s="464"/>
      <c r="UPO56" s="467"/>
      <c r="UPP56" s="467"/>
      <c r="UPQ56" s="467"/>
      <c r="UPR56" s="467"/>
      <c r="UPS56" s="284">
        <v>15000000</v>
      </c>
      <c r="UPT56" s="276" t="s">
        <v>150</v>
      </c>
      <c r="UPU56" s="464"/>
      <c r="UPV56" s="464"/>
      <c r="UPW56" s="467"/>
      <c r="UPX56" s="467"/>
      <c r="UPY56" s="467"/>
      <c r="UPZ56" s="467"/>
      <c r="UQA56" s="284">
        <v>15000000</v>
      </c>
      <c r="UQB56" s="276" t="s">
        <v>150</v>
      </c>
      <c r="UQC56" s="464"/>
      <c r="UQD56" s="464"/>
      <c r="UQE56" s="467"/>
      <c r="UQF56" s="467"/>
      <c r="UQG56" s="467"/>
      <c r="UQH56" s="467"/>
      <c r="UQI56" s="284">
        <v>15000000</v>
      </c>
      <c r="UQJ56" s="276" t="s">
        <v>150</v>
      </c>
      <c r="UQK56" s="464"/>
      <c r="UQL56" s="464"/>
      <c r="UQM56" s="467"/>
      <c r="UQN56" s="467"/>
      <c r="UQO56" s="467"/>
      <c r="UQP56" s="467"/>
      <c r="UQQ56" s="284">
        <v>15000000</v>
      </c>
      <c r="UQR56" s="276" t="s">
        <v>150</v>
      </c>
      <c r="UQS56" s="464"/>
      <c r="UQT56" s="464"/>
      <c r="UQU56" s="467"/>
      <c r="UQV56" s="467"/>
      <c r="UQW56" s="467"/>
      <c r="UQX56" s="467"/>
      <c r="UQY56" s="284">
        <v>15000000</v>
      </c>
      <c r="UQZ56" s="276" t="s">
        <v>150</v>
      </c>
      <c r="URA56" s="464"/>
      <c r="URB56" s="464"/>
      <c r="URC56" s="467"/>
      <c r="URD56" s="467"/>
      <c r="URE56" s="467"/>
      <c r="URF56" s="467"/>
      <c r="URG56" s="284">
        <v>15000000</v>
      </c>
      <c r="URH56" s="276" t="s">
        <v>150</v>
      </c>
      <c r="URI56" s="464"/>
      <c r="URJ56" s="464"/>
      <c r="URK56" s="467"/>
      <c r="URL56" s="467"/>
      <c r="URM56" s="467"/>
      <c r="URN56" s="467"/>
      <c r="URO56" s="284">
        <v>15000000</v>
      </c>
      <c r="URP56" s="276" t="s">
        <v>150</v>
      </c>
      <c r="URQ56" s="464"/>
      <c r="URR56" s="464"/>
      <c r="URS56" s="467"/>
      <c r="URT56" s="467"/>
      <c r="URU56" s="467"/>
      <c r="URV56" s="467"/>
      <c r="URW56" s="284">
        <v>15000000</v>
      </c>
      <c r="URX56" s="276" t="s">
        <v>150</v>
      </c>
      <c r="URY56" s="464"/>
      <c r="URZ56" s="464"/>
      <c r="USA56" s="467"/>
      <c r="USB56" s="467"/>
      <c r="USC56" s="467"/>
      <c r="USD56" s="467"/>
      <c r="USE56" s="284">
        <v>15000000</v>
      </c>
      <c r="USF56" s="276" t="s">
        <v>150</v>
      </c>
      <c r="USG56" s="464"/>
      <c r="USH56" s="464"/>
      <c r="USI56" s="467"/>
      <c r="USJ56" s="467"/>
      <c r="USK56" s="467"/>
      <c r="USL56" s="467"/>
      <c r="USM56" s="284">
        <v>15000000</v>
      </c>
      <c r="USN56" s="276" t="s">
        <v>150</v>
      </c>
      <c r="USO56" s="464"/>
      <c r="USP56" s="464"/>
      <c r="USQ56" s="467"/>
      <c r="USR56" s="467"/>
      <c r="USS56" s="467"/>
      <c r="UST56" s="467"/>
      <c r="USU56" s="284">
        <v>15000000</v>
      </c>
      <c r="USV56" s="276" t="s">
        <v>150</v>
      </c>
      <c r="USW56" s="464"/>
      <c r="USX56" s="464"/>
      <c r="USY56" s="467"/>
      <c r="USZ56" s="467"/>
      <c r="UTA56" s="467"/>
      <c r="UTB56" s="467"/>
      <c r="UTC56" s="284">
        <v>15000000</v>
      </c>
      <c r="UTD56" s="276" t="s">
        <v>150</v>
      </c>
      <c r="UTE56" s="464"/>
      <c r="UTF56" s="464"/>
      <c r="UTG56" s="467"/>
      <c r="UTH56" s="467"/>
      <c r="UTI56" s="467"/>
      <c r="UTJ56" s="467"/>
      <c r="UTK56" s="284">
        <v>15000000</v>
      </c>
      <c r="UTL56" s="276" t="s">
        <v>150</v>
      </c>
      <c r="UTM56" s="464"/>
      <c r="UTN56" s="464"/>
      <c r="UTO56" s="467"/>
      <c r="UTP56" s="467"/>
      <c r="UTQ56" s="467"/>
      <c r="UTR56" s="467"/>
      <c r="UTS56" s="284">
        <v>15000000</v>
      </c>
      <c r="UTT56" s="276" t="s">
        <v>150</v>
      </c>
      <c r="UTU56" s="464"/>
      <c r="UTV56" s="464"/>
      <c r="UTW56" s="467"/>
      <c r="UTX56" s="467"/>
      <c r="UTY56" s="467"/>
      <c r="UTZ56" s="467"/>
      <c r="UUA56" s="284">
        <v>15000000</v>
      </c>
      <c r="UUB56" s="276" t="s">
        <v>150</v>
      </c>
      <c r="UUC56" s="464"/>
      <c r="UUD56" s="464"/>
      <c r="UUE56" s="467"/>
      <c r="UUF56" s="467"/>
      <c r="UUG56" s="467"/>
      <c r="UUH56" s="467"/>
      <c r="UUI56" s="284">
        <v>15000000</v>
      </c>
      <c r="UUJ56" s="276" t="s">
        <v>150</v>
      </c>
      <c r="UUK56" s="464"/>
      <c r="UUL56" s="464"/>
      <c r="UUM56" s="467"/>
      <c r="UUN56" s="467"/>
      <c r="UUO56" s="467"/>
      <c r="UUP56" s="467"/>
      <c r="UUQ56" s="284">
        <v>15000000</v>
      </c>
      <c r="UUR56" s="276" t="s">
        <v>150</v>
      </c>
      <c r="UUS56" s="464"/>
      <c r="UUT56" s="464"/>
      <c r="UUU56" s="467"/>
      <c r="UUV56" s="467"/>
      <c r="UUW56" s="467"/>
      <c r="UUX56" s="467"/>
      <c r="UUY56" s="284">
        <v>15000000</v>
      </c>
      <c r="UUZ56" s="276" t="s">
        <v>150</v>
      </c>
      <c r="UVA56" s="464"/>
      <c r="UVB56" s="464"/>
      <c r="UVC56" s="467"/>
      <c r="UVD56" s="467"/>
      <c r="UVE56" s="467"/>
      <c r="UVF56" s="467"/>
      <c r="UVG56" s="284">
        <v>15000000</v>
      </c>
      <c r="UVH56" s="276" t="s">
        <v>150</v>
      </c>
      <c r="UVI56" s="464"/>
      <c r="UVJ56" s="464"/>
      <c r="UVK56" s="467"/>
      <c r="UVL56" s="467"/>
      <c r="UVM56" s="467"/>
      <c r="UVN56" s="467"/>
      <c r="UVO56" s="284">
        <v>15000000</v>
      </c>
      <c r="UVP56" s="276" t="s">
        <v>150</v>
      </c>
      <c r="UVQ56" s="464"/>
      <c r="UVR56" s="464"/>
      <c r="UVS56" s="467"/>
      <c r="UVT56" s="467"/>
      <c r="UVU56" s="467"/>
      <c r="UVV56" s="467"/>
      <c r="UVW56" s="284">
        <v>15000000</v>
      </c>
      <c r="UVX56" s="276" t="s">
        <v>150</v>
      </c>
      <c r="UVY56" s="464"/>
      <c r="UVZ56" s="464"/>
      <c r="UWA56" s="467"/>
      <c r="UWB56" s="467"/>
      <c r="UWC56" s="467"/>
      <c r="UWD56" s="467"/>
      <c r="UWE56" s="284">
        <v>15000000</v>
      </c>
      <c r="UWF56" s="276" t="s">
        <v>150</v>
      </c>
      <c r="UWG56" s="464"/>
      <c r="UWH56" s="464"/>
      <c r="UWI56" s="467"/>
      <c r="UWJ56" s="467"/>
      <c r="UWK56" s="467"/>
      <c r="UWL56" s="467"/>
      <c r="UWM56" s="284">
        <v>15000000</v>
      </c>
      <c r="UWN56" s="276" t="s">
        <v>150</v>
      </c>
      <c r="UWO56" s="464"/>
      <c r="UWP56" s="464"/>
      <c r="UWQ56" s="467"/>
      <c r="UWR56" s="467"/>
      <c r="UWS56" s="467"/>
      <c r="UWT56" s="467"/>
      <c r="UWU56" s="284">
        <v>15000000</v>
      </c>
      <c r="UWV56" s="276" t="s">
        <v>150</v>
      </c>
      <c r="UWW56" s="464"/>
      <c r="UWX56" s="464"/>
      <c r="UWY56" s="467"/>
      <c r="UWZ56" s="467"/>
      <c r="UXA56" s="467"/>
      <c r="UXB56" s="467"/>
      <c r="UXC56" s="284">
        <v>15000000</v>
      </c>
      <c r="UXD56" s="276" t="s">
        <v>150</v>
      </c>
      <c r="UXE56" s="464"/>
      <c r="UXF56" s="464"/>
      <c r="UXG56" s="467"/>
      <c r="UXH56" s="467"/>
      <c r="UXI56" s="467"/>
      <c r="UXJ56" s="467"/>
      <c r="UXK56" s="284">
        <v>15000000</v>
      </c>
      <c r="UXL56" s="276" t="s">
        <v>150</v>
      </c>
      <c r="UXM56" s="464"/>
      <c r="UXN56" s="464"/>
      <c r="UXO56" s="467"/>
      <c r="UXP56" s="467"/>
      <c r="UXQ56" s="467"/>
      <c r="UXR56" s="467"/>
      <c r="UXS56" s="284">
        <v>15000000</v>
      </c>
      <c r="UXT56" s="276" t="s">
        <v>150</v>
      </c>
      <c r="UXU56" s="464"/>
      <c r="UXV56" s="464"/>
      <c r="UXW56" s="467"/>
      <c r="UXX56" s="467"/>
      <c r="UXY56" s="467"/>
      <c r="UXZ56" s="467"/>
      <c r="UYA56" s="284">
        <v>15000000</v>
      </c>
      <c r="UYB56" s="276" t="s">
        <v>150</v>
      </c>
      <c r="UYC56" s="464"/>
      <c r="UYD56" s="464"/>
      <c r="UYE56" s="467"/>
      <c r="UYF56" s="467"/>
      <c r="UYG56" s="467"/>
      <c r="UYH56" s="467"/>
      <c r="UYI56" s="284">
        <v>15000000</v>
      </c>
      <c r="UYJ56" s="276" t="s">
        <v>150</v>
      </c>
      <c r="UYK56" s="464"/>
      <c r="UYL56" s="464"/>
      <c r="UYM56" s="467"/>
      <c r="UYN56" s="467"/>
      <c r="UYO56" s="467"/>
      <c r="UYP56" s="467"/>
      <c r="UYQ56" s="284">
        <v>15000000</v>
      </c>
      <c r="UYR56" s="276" t="s">
        <v>150</v>
      </c>
      <c r="UYS56" s="464"/>
      <c r="UYT56" s="464"/>
      <c r="UYU56" s="467"/>
      <c r="UYV56" s="467"/>
      <c r="UYW56" s="467"/>
      <c r="UYX56" s="467"/>
      <c r="UYY56" s="284">
        <v>15000000</v>
      </c>
      <c r="UYZ56" s="276" t="s">
        <v>150</v>
      </c>
      <c r="UZA56" s="464"/>
      <c r="UZB56" s="464"/>
      <c r="UZC56" s="467"/>
      <c r="UZD56" s="467"/>
      <c r="UZE56" s="467"/>
      <c r="UZF56" s="467"/>
      <c r="UZG56" s="284">
        <v>15000000</v>
      </c>
      <c r="UZH56" s="276" t="s">
        <v>150</v>
      </c>
      <c r="UZI56" s="464"/>
      <c r="UZJ56" s="464"/>
      <c r="UZK56" s="467"/>
      <c r="UZL56" s="467"/>
      <c r="UZM56" s="467"/>
      <c r="UZN56" s="467"/>
      <c r="UZO56" s="284">
        <v>15000000</v>
      </c>
      <c r="UZP56" s="276" t="s">
        <v>150</v>
      </c>
      <c r="UZQ56" s="464"/>
      <c r="UZR56" s="464"/>
      <c r="UZS56" s="467"/>
      <c r="UZT56" s="467"/>
      <c r="UZU56" s="467"/>
      <c r="UZV56" s="467"/>
      <c r="UZW56" s="284">
        <v>15000000</v>
      </c>
      <c r="UZX56" s="276" t="s">
        <v>150</v>
      </c>
      <c r="UZY56" s="464"/>
      <c r="UZZ56" s="464"/>
      <c r="VAA56" s="467"/>
      <c r="VAB56" s="467"/>
      <c r="VAC56" s="467"/>
      <c r="VAD56" s="467"/>
      <c r="VAE56" s="284">
        <v>15000000</v>
      </c>
      <c r="VAF56" s="276" t="s">
        <v>150</v>
      </c>
      <c r="VAG56" s="464"/>
      <c r="VAH56" s="464"/>
      <c r="VAI56" s="467"/>
      <c r="VAJ56" s="467"/>
      <c r="VAK56" s="467"/>
      <c r="VAL56" s="467"/>
      <c r="VAM56" s="284">
        <v>15000000</v>
      </c>
      <c r="VAN56" s="276" t="s">
        <v>150</v>
      </c>
      <c r="VAO56" s="464"/>
      <c r="VAP56" s="464"/>
      <c r="VAQ56" s="467"/>
      <c r="VAR56" s="467"/>
      <c r="VAS56" s="467"/>
      <c r="VAT56" s="467"/>
      <c r="VAU56" s="284">
        <v>15000000</v>
      </c>
      <c r="VAV56" s="276" t="s">
        <v>150</v>
      </c>
      <c r="VAW56" s="464"/>
      <c r="VAX56" s="464"/>
      <c r="VAY56" s="467"/>
      <c r="VAZ56" s="467"/>
      <c r="VBA56" s="467"/>
      <c r="VBB56" s="467"/>
      <c r="VBC56" s="284">
        <v>15000000</v>
      </c>
      <c r="VBD56" s="276" t="s">
        <v>150</v>
      </c>
      <c r="VBE56" s="464"/>
      <c r="VBF56" s="464"/>
      <c r="VBG56" s="467"/>
      <c r="VBH56" s="467"/>
      <c r="VBI56" s="467"/>
      <c r="VBJ56" s="467"/>
      <c r="VBK56" s="284">
        <v>15000000</v>
      </c>
      <c r="VBL56" s="276" t="s">
        <v>150</v>
      </c>
      <c r="VBM56" s="464"/>
      <c r="VBN56" s="464"/>
      <c r="VBO56" s="467"/>
      <c r="VBP56" s="467"/>
      <c r="VBQ56" s="467"/>
      <c r="VBR56" s="467"/>
      <c r="VBS56" s="284">
        <v>15000000</v>
      </c>
      <c r="VBT56" s="276" t="s">
        <v>150</v>
      </c>
      <c r="VBU56" s="464"/>
      <c r="VBV56" s="464"/>
      <c r="VBW56" s="467"/>
      <c r="VBX56" s="467"/>
      <c r="VBY56" s="467"/>
      <c r="VBZ56" s="467"/>
      <c r="VCA56" s="284">
        <v>15000000</v>
      </c>
      <c r="VCB56" s="276" t="s">
        <v>150</v>
      </c>
      <c r="VCC56" s="464"/>
      <c r="VCD56" s="464"/>
      <c r="VCE56" s="467"/>
      <c r="VCF56" s="467"/>
      <c r="VCG56" s="467"/>
      <c r="VCH56" s="467"/>
      <c r="VCI56" s="284">
        <v>15000000</v>
      </c>
      <c r="VCJ56" s="276" t="s">
        <v>150</v>
      </c>
      <c r="VCK56" s="464"/>
      <c r="VCL56" s="464"/>
      <c r="VCM56" s="467"/>
      <c r="VCN56" s="467"/>
      <c r="VCO56" s="467"/>
      <c r="VCP56" s="467"/>
      <c r="VCQ56" s="284">
        <v>15000000</v>
      </c>
      <c r="VCR56" s="276" t="s">
        <v>150</v>
      </c>
      <c r="VCS56" s="464"/>
      <c r="VCT56" s="464"/>
      <c r="VCU56" s="467"/>
      <c r="VCV56" s="467"/>
      <c r="VCW56" s="467"/>
      <c r="VCX56" s="467"/>
      <c r="VCY56" s="284">
        <v>15000000</v>
      </c>
      <c r="VCZ56" s="276" t="s">
        <v>150</v>
      </c>
      <c r="VDA56" s="464"/>
      <c r="VDB56" s="464"/>
      <c r="VDC56" s="467"/>
      <c r="VDD56" s="467"/>
      <c r="VDE56" s="467"/>
      <c r="VDF56" s="467"/>
      <c r="VDG56" s="284">
        <v>15000000</v>
      </c>
      <c r="VDH56" s="276" t="s">
        <v>150</v>
      </c>
      <c r="VDI56" s="464"/>
      <c r="VDJ56" s="464"/>
      <c r="VDK56" s="467"/>
      <c r="VDL56" s="467"/>
      <c r="VDM56" s="467"/>
      <c r="VDN56" s="467"/>
      <c r="VDO56" s="284">
        <v>15000000</v>
      </c>
      <c r="VDP56" s="276" t="s">
        <v>150</v>
      </c>
      <c r="VDQ56" s="464"/>
      <c r="VDR56" s="464"/>
      <c r="VDS56" s="467"/>
      <c r="VDT56" s="467"/>
      <c r="VDU56" s="467"/>
      <c r="VDV56" s="467"/>
      <c r="VDW56" s="284">
        <v>15000000</v>
      </c>
      <c r="VDX56" s="276" t="s">
        <v>150</v>
      </c>
      <c r="VDY56" s="464"/>
      <c r="VDZ56" s="464"/>
      <c r="VEA56" s="467"/>
      <c r="VEB56" s="467"/>
      <c r="VEC56" s="467"/>
      <c r="VED56" s="467"/>
      <c r="VEE56" s="284">
        <v>15000000</v>
      </c>
      <c r="VEF56" s="276" t="s">
        <v>150</v>
      </c>
      <c r="VEG56" s="464"/>
      <c r="VEH56" s="464"/>
      <c r="VEI56" s="467"/>
      <c r="VEJ56" s="467"/>
      <c r="VEK56" s="467"/>
      <c r="VEL56" s="467"/>
      <c r="VEM56" s="284">
        <v>15000000</v>
      </c>
      <c r="VEN56" s="276" t="s">
        <v>150</v>
      </c>
      <c r="VEO56" s="464"/>
      <c r="VEP56" s="464"/>
      <c r="VEQ56" s="467"/>
      <c r="VER56" s="467"/>
      <c r="VES56" s="467"/>
      <c r="VET56" s="467"/>
      <c r="VEU56" s="284">
        <v>15000000</v>
      </c>
      <c r="VEV56" s="276" t="s">
        <v>150</v>
      </c>
      <c r="VEW56" s="464"/>
      <c r="VEX56" s="464"/>
      <c r="VEY56" s="467"/>
      <c r="VEZ56" s="467"/>
      <c r="VFA56" s="467"/>
      <c r="VFB56" s="467"/>
      <c r="VFC56" s="284">
        <v>15000000</v>
      </c>
      <c r="VFD56" s="276" t="s">
        <v>150</v>
      </c>
      <c r="VFE56" s="464"/>
      <c r="VFF56" s="464"/>
      <c r="VFG56" s="467"/>
      <c r="VFH56" s="467"/>
      <c r="VFI56" s="467"/>
      <c r="VFJ56" s="467"/>
      <c r="VFK56" s="284">
        <v>15000000</v>
      </c>
      <c r="VFL56" s="276" t="s">
        <v>150</v>
      </c>
      <c r="VFM56" s="464"/>
      <c r="VFN56" s="464"/>
      <c r="VFO56" s="467"/>
      <c r="VFP56" s="467"/>
      <c r="VFQ56" s="467"/>
      <c r="VFR56" s="467"/>
      <c r="VFS56" s="284">
        <v>15000000</v>
      </c>
      <c r="VFT56" s="276" t="s">
        <v>150</v>
      </c>
      <c r="VFU56" s="464"/>
      <c r="VFV56" s="464"/>
      <c r="VFW56" s="467"/>
      <c r="VFX56" s="467"/>
      <c r="VFY56" s="467"/>
      <c r="VFZ56" s="467"/>
      <c r="VGA56" s="284">
        <v>15000000</v>
      </c>
      <c r="VGB56" s="276" t="s">
        <v>150</v>
      </c>
      <c r="VGC56" s="464"/>
      <c r="VGD56" s="464"/>
      <c r="VGE56" s="467"/>
      <c r="VGF56" s="467"/>
      <c r="VGG56" s="467"/>
      <c r="VGH56" s="467"/>
      <c r="VGI56" s="284">
        <v>15000000</v>
      </c>
      <c r="VGJ56" s="276" t="s">
        <v>150</v>
      </c>
      <c r="VGK56" s="464"/>
      <c r="VGL56" s="464"/>
      <c r="VGM56" s="467"/>
      <c r="VGN56" s="467"/>
      <c r="VGO56" s="467"/>
      <c r="VGP56" s="467"/>
      <c r="VGQ56" s="284">
        <v>15000000</v>
      </c>
      <c r="VGR56" s="276" t="s">
        <v>150</v>
      </c>
      <c r="VGS56" s="464"/>
      <c r="VGT56" s="464"/>
      <c r="VGU56" s="467"/>
      <c r="VGV56" s="467"/>
      <c r="VGW56" s="467"/>
      <c r="VGX56" s="467"/>
      <c r="VGY56" s="284">
        <v>15000000</v>
      </c>
      <c r="VGZ56" s="276" t="s">
        <v>150</v>
      </c>
      <c r="VHA56" s="464"/>
      <c r="VHB56" s="464"/>
      <c r="VHC56" s="467"/>
      <c r="VHD56" s="467"/>
      <c r="VHE56" s="467"/>
      <c r="VHF56" s="467"/>
      <c r="VHG56" s="284">
        <v>15000000</v>
      </c>
      <c r="VHH56" s="276" t="s">
        <v>150</v>
      </c>
      <c r="VHI56" s="464"/>
      <c r="VHJ56" s="464"/>
      <c r="VHK56" s="467"/>
      <c r="VHL56" s="467"/>
      <c r="VHM56" s="467"/>
      <c r="VHN56" s="467"/>
      <c r="VHO56" s="284">
        <v>15000000</v>
      </c>
      <c r="VHP56" s="276" t="s">
        <v>150</v>
      </c>
      <c r="VHQ56" s="464"/>
      <c r="VHR56" s="464"/>
      <c r="VHS56" s="467"/>
      <c r="VHT56" s="467"/>
      <c r="VHU56" s="467"/>
      <c r="VHV56" s="467"/>
      <c r="VHW56" s="284">
        <v>15000000</v>
      </c>
      <c r="VHX56" s="276" t="s">
        <v>150</v>
      </c>
      <c r="VHY56" s="464"/>
      <c r="VHZ56" s="464"/>
      <c r="VIA56" s="467"/>
      <c r="VIB56" s="467"/>
      <c r="VIC56" s="467"/>
      <c r="VID56" s="467"/>
      <c r="VIE56" s="284">
        <v>15000000</v>
      </c>
      <c r="VIF56" s="276" t="s">
        <v>150</v>
      </c>
      <c r="VIG56" s="464"/>
      <c r="VIH56" s="464"/>
      <c r="VII56" s="467"/>
      <c r="VIJ56" s="467"/>
      <c r="VIK56" s="467"/>
      <c r="VIL56" s="467"/>
      <c r="VIM56" s="284">
        <v>15000000</v>
      </c>
      <c r="VIN56" s="276" t="s">
        <v>150</v>
      </c>
      <c r="VIO56" s="464"/>
      <c r="VIP56" s="464"/>
      <c r="VIQ56" s="467"/>
      <c r="VIR56" s="467"/>
      <c r="VIS56" s="467"/>
      <c r="VIT56" s="467"/>
      <c r="VIU56" s="284">
        <v>15000000</v>
      </c>
      <c r="VIV56" s="276" t="s">
        <v>150</v>
      </c>
      <c r="VIW56" s="464"/>
      <c r="VIX56" s="464"/>
      <c r="VIY56" s="467"/>
      <c r="VIZ56" s="467"/>
      <c r="VJA56" s="467"/>
      <c r="VJB56" s="467"/>
      <c r="VJC56" s="284">
        <v>15000000</v>
      </c>
      <c r="VJD56" s="276" t="s">
        <v>150</v>
      </c>
      <c r="VJE56" s="464"/>
      <c r="VJF56" s="464"/>
      <c r="VJG56" s="467"/>
      <c r="VJH56" s="467"/>
      <c r="VJI56" s="467"/>
      <c r="VJJ56" s="467"/>
      <c r="VJK56" s="284">
        <v>15000000</v>
      </c>
      <c r="VJL56" s="276" t="s">
        <v>150</v>
      </c>
      <c r="VJM56" s="464"/>
      <c r="VJN56" s="464"/>
      <c r="VJO56" s="467"/>
      <c r="VJP56" s="467"/>
      <c r="VJQ56" s="467"/>
      <c r="VJR56" s="467"/>
      <c r="VJS56" s="284">
        <v>15000000</v>
      </c>
      <c r="VJT56" s="276" t="s">
        <v>150</v>
      </c>
      <c r="VJU56" s="464"/>
      <c r="VJV56" s="464"/>
      <c r="VJW56" s="467"/>
      <c r="VJX56" s="467"/>
      <c r="VJY56" s="467"/>
      <c r="VJZ56" s="467"/>
      <c r="VKA56" s="284">
        <v>15000000</v>
      </c>
      <c r="VKB56" s="276" t="s">
        <v>150</v>
      </c>
      <c r="VKC56" s="464"/>
      <c r="VKD56" s="464"/>
      <c r="VKE56" s="467"/>
      <c r="VKF56" s="467"/>
      <c r="VKG56" s="467"/>
      <c r="VKH56" s="467"/>
      <c r="VKI56" s="284">
        <v>15000000</v>
      </c>
      <c r="VKJ56" s="276" t="s">
        <v>150</v>
      </c>
      <c r="VKK56" s="464"/>
      <c r="VKL56" s="464"/>
      <c r="VKM56" s="467"/>
      <c r="VKN56" s="467"/>
      <c r="VKO56" s="467"/>
      <c r="VKP56" s="467"/>
      <c r="VKQ56" s="284">
        <v>15000000</v>
      </c>
      <c r="VKR56" s="276" t="s">
        <v>150</v>
      </c>
      <c r="VKS56" s="464"/>
      <c r="VKT56" s="464"/>
      <c r="VKU56" s="467"/>
      <c r="VKV56" s="467"/>
      <c r="VKW56" s="467"/>
      <c r="VKX56" s="467"/>
      <c r="VKY56" s="284">
        <v>15000000</v>
      </c>
      <c r="VKZ56" s="276" t="s">
        <v>150</v>
      </c>
      <c r="VLA56" s="464"/>
      <c r="VLB56" s="464"/>
      <c r="VLC56" s="467"/>
      <c r="VLD56" s="467"/>
      <c r="VLE56" s="467"/>
      <c r="VLF56" s="467"/>
      <c r="VLG56" s="284">
        <v>15000000</v>
      </c>
      <c r="VLH56" s="276" t="s">
        <v>150</v>
      </c>
      <c r="VLI56" s="464"/>
      <c r="VLJ56" s="464"/>
      <c r="VLK56" s="467"/>
      <c r="VLL56" s="467"/>
      <c r="VLM56" s="467"/>
      <c r="VLN56" s="467"/>
      <c r="VLO56" s="284">
        <v>15000000</v>
      </c>
      <c r="VLP56" s="276" t="s">
        <v>150</v>
      </c>
      <c r="VLQ56" s="464"/>
      <c r="VLR56" s="464"/>
      <c r="VLS56" s="467"/>
      <c r="VLT56" s="467"/>
      <c r="VLU56" s="467"/>
      <c r="VLV56" s="467"/>
      <c r="VLW56" s="284">
        <v>15000000</v>
      </c>
      <c r="VLX56" s="276" t="s">
        <v>150</v>
      </c>
      <c r="VLY56" s="464"/>
      <c r="VLZ56" s="464"/>
      <c r="VMA56" s="467"/>
      <c r="VMB56" s="467"/>
      <c r="VMC56" s="467"/>
      <c r="VMD56" s="467"/>
      <c r="VME56" s="284">
        <v>15000000</v>
      </c>
      <c r="VMF56" s="276" t="s">
        <v>150</v>
      </c>
      <c r="VMG56" s="464"/>
      <c r="VMH56" s="464"/>
      <c r="VMI56" s="467"/>
      <c r="VMJ56" s="467"/>
      <c r="VMK56" s="467"/>
      <c r="VML56" s="467"/>
      <c r="VMM56" s="284">
        <v>15000000</v>
      </c>
      <c r="VMN56" s="276" t="s">
        <v>150</v>
      </c>
      <c r="VMO56" s="464"/>
      <c r="VMP56" s="464"/>
      <c r="VMQ56" s="467"/>
      <c r="VMR56" s="467"/>
      <c r="VMS56" s="467"/>
      <c r="VMT56" s="467"/>
      <c r="VMU56" s="284">
        <v>15000000</v>
      </c>
      <c r="VMV56" s="276" t="s">
        <v>150</v>
      </c>
      <c r="VMW56" s="464"/>
      <c r="VMX56" s="464"/>
      <c r="VMY56" s="467"/>
      <c r="VMZ56" s="467"/>
      <c r="VNA56" s="467"/>
      <c r="VNB56" s="467"/>
      <c r="VNC56" s="284">
        <v>15000000</v>
      </c>
      <c r="VND56" s="276" t="s">
        <v>150</v>
      </c>
      <c r="VNE56" s="464"/>
      <c r="VNF56" s="464"/>
      <c r="VNG56" s="467"/>
      <c r="VNH56" s="467"/>
      <c r="VNI56" s="467"/>
      <c r="VNJ56" s="467"/>
      <c r="VNK56" s="284">
        <v>15000000</v>
      </c>
      <c r="VNL56" s="276" t="s">
        <v>150</v>
      </c>
      <c r="VNM56" s="464"/>
      <c r="VNN56" s="464"/>
      <c r="VNO56" s="467"/>
      <c r="VNP56" s="467"/>
      <c r="VNQ56" s="467"/>
      <c r="VNR56" s="467"/>
      <c r="VNS56" s="284">
        <v>15000000</v>
      </c>
      <c r="VNT56" s="276" t="s">
        <v>150</v>
      </c>
      <c r="VNU56" s="464"/>
      <c r="VNV56" s="464"/>
      <c r="VNW56" s="467"/>
      <c r="VNX56" s="467"/>
      <c r="VNY56" s="467"/>
      <c r="VNZ56" s="467"/>
      <c r="VOA56" s="284">
        <v>15000000</v>
      </c>
      <c r="VOB56" s="276" t="s">
        <v>150</v>
      </c>
      <c r="VOC56" s="464"/>
      <c r="VOD56" s="464"/>
      <c r="VOE56" s="467"/>
      <c r="VOF56" s="467"/>
      <c r="VOG56" s="467"/>
      <c r="VOH56" s="467"/>
      <c r="VOI56" s="284">
        <v>15000000</v>
      </c>
      <c r="VOJ56" s="276" t="s">
        <v>150</v>
      </c>
      <c r="VOK56" s="464"/>
      <c r="VOL56" s="464"/>
      <c r="VOM56" s="467"/>
      <c r="VON56" s="467"/>
      <c r="VOO56" s="467"/>
      <c r="VOP56" s="467"/>
      <c r="VOQ56" s="284">
        <v>15000000</v>
      </c>
      <c r="VOR56" s="276" t="s">
        <v>150</v>
      </c>
      <c r="VOS56" s="464"/>
      <c r="VOT56" s="464"/>
      <c r="VOU56" s="467"/>
      <c r="VOV56" s="467"/>
      <c r="VOW56" s="467"/>
      <c r="VOX56" s="467"/>
      <c r="VOY56" s="284">
        <v>15000000</v>
      </c>
      <c r="VOZ56" s="276" t="s">
        <v>150</v>
      </c>
      <c r="VPA56" s="464"/>
      <c r="VPB56" s="464"/>
      <c r="VPC56" s="467"/>
      <c r="VPD56" s="467"/>
      <c r="VPE56" s="467"/>
      <c r="VPF56" s="467"/>
      <c r="VPG56" s="284">
        <v>15000000</v>
      </c>
      <c r="VPH56" s="276" t="s">
        <v>150</v>
      </c>
      <c r="VPI56" s="464"/>
      <c r="VPJ56" s="464"/>
      <c r="VPK56" s="467"/>
      <c r="VPL56" s="467"/>
      <c r="VPM56" s="467"/>
      <c r="VPN56" s="467"/>
      <c r="VPO56" s="284">
        <v>15000000</v>
      </c>
      <c r="VPP56" s="276" t="s">
        <v>150</v>
      </c>
      <c r="VPQ56" s="464"/>
      <c r="VPR56" s="464"/>
      <c r="VPS56" s="467"/>
      <c r="VPT56" s="467"/>
      <c r="VPU56" s="467"/>
      <c r="VPV56" s="467"/>
      <c r="VPW56" s="284">
        <v>15000000</v>
      </c>
      <c r="VPX56" s="276" t="s">
        <v>150</v>
      </c>
      <c r="VPY56" s="464"/>
      <c r="VPZ56" s="464"/>
      <c r="VQA56" s="467"/>
      <c r="VQB56" s="467"/>
      <c r="VQC56" s="467"/>
      <c r="VQD56" s="467"/>
      <c r="VQE56" s="284">
        <v>15000000</v>
      </c>
      <c r="VQF56" s="276" t="s">
        <v>150</v>
      </c>
      <c r="VQG56" s="464"/>
      <c r="VQH56" s="464"/>
      <c r="VQI56" s="467"/>
      <c r="VQJ56" s="467"/>
      <c r="VQK56" s="467"/>
      <c r="VQL56" s="467"/>
      <c r="VQM56" s="284">
        <v>15000000</v>
      </c>
      <c r="VQN56" s="276" t="s">
        <v>150</v>
      </c>
      <c r="VQO56" s="464"/>
      <c r="VQP56" s="464"/>
      <c r="VQQ56" s="467"/>
      <c r="VQR56" s="467"/>
      <c r="VQS56" s="467"/>
      <c r="VQT56" s="467"/>
      <c r="VQU56" s="284">
        <v>15000000</v>
      </c>
      <c r="VQV56" s="276" t="s">
        <v>150</v>
      </c>
      <c r="VQW56" s="464"/>
      <c r="VQX56" s="464"/>
      <c r="VQY56" s="467"/>
      <c r="VQZ56" s="467"/>
      <c r="VRA56" s="467"/>
      <c r="VRB56" s="467"/>
      <c r="VRC56" s="284">
        <v>15000000</v>
      </c>
      <c r="VRD56" s="276" t="s">
        <v>150</v>
      </c>
      <c r="VRE56" s="464"/>
      <c r="VRF56" s="464"/>
      <c r="VRG56" s="467"/>
      <c r="VRH56" s="467"/>
      <c r="VRI56" s="467"/>
      <c r="VRJ56" s="467"/>
      <c r="VRK56" s="284">
        <v>15000000</v>
      </c>
      <c r="VRL56" s="276" t="s">
        <v>150</v>
      </c>
      <c r="VRM56" s="464"/>
      <c r="VRN56" s="464"/>
      <c r="VRO56" s="467"/>
      <c r="VRP56" s="467"/>
      <c r="VRQ56" s="467"/>
      <c r="VRR56" s="467"/>
      <c r="VRS56" s="284">
        <v>15000000</v>
      </c>
      <c r="VRT56" s="276" t="s">
        <v>150</v>
      </c>
      <c r="VRU56" s="464"/>
      <c r="VRV56" s="464"/>
      <c r="VRW56" s="467"/>
      <c r="VRX56" s="467"/>
      <c r="VRY56" s="467"/>
      <c r="VRZ56" s="467"/>
      <c r="VSA56" s="284">
        <v>15000000</v>
      </c>
      <c r="VSB56" s="276" t="s">
        <v>150</v>
      </c>
      <c r="VSC56" s="464"/>
      <c r="VSD56" s="464"/>
      <c r="VSE56" s="467"/>
      <c r="VSF56" s="467"/>
      <c r="VSG56" s="467"/>
      <c r="VSH56" s="467"/>
      <c r="VSI56" s="284">
        <v>15000000</v>
      </c>
      <c r="VSJ56" s="276" t="s">
        <v>150</v>
      </c>
      <c r="VSK56" s="464"/>
      <c r="VSL56" s="464"/>
      <c r="VSM56" s="467"/>
      <c r="VSN56" s="467"/>
      <c r="VSO56" s="467"/>
      <c r="VSP56" s="467"/>
      <c r="VSQ56" s="284">
        <v>15000000</v>
      </c>
      <c r="VSR56" s="276" t="s">
        <v>150</v>
      </c>
      <c r="VSS56" s="464"/>
      <c r="VST56" s="464"/>
      <c r="VSU56" s="467"/>
      <c r="VSV56" s="467"/>
      <c r="VSW56" s="467"/>
      <c r="VSX56" s="467"/>
      <c r="VSY56" s="284">
        <v>15000000</v>
      </c>
      <c r="VSZ56" s="276" t="s">
        <v>150</v>
      </c>
      <c r="VTA56" s="464"/>
      <c r="VTB56" s="464"/>
      <c r="VTC56" s="467"/>
      <c r="VTD56" s="467"/>
      <c r="VTE56" s="467"/>
      <c r="VTF56" s="467"/>
      <c r="VTG56" s="284">
        <v>15000000</v>
      </c>
      <c r="VTH56" s="276" t="s">
        <v>150</v>
      </c>
      <c r="VTI56" s="464"/>
      <c r="VTJ56" s="464"/>
      <c r="VTK56" s="467"/>
      <c r="VTL56" s="467"/>
      <c r="VTM56" s="467"/>
      <c r="VTN56" s="467"/>
      <c r="VTO56" s="284">
        <v>15000000</v>
      </c>
      <c r="VTP56" s="276" t="s">
        <v>150</v>
      </c>
      <c r="VTQ56" s="464"/>
      <c r="VTR56" s="464"/>
      <c r="VTS56" s="467"/>
      <c r="VTT56" s="467"/>
      <c r="VTU56" s="467"/>
      <c r="VTV56" s="467"/>
      <c r="VTW56" s="284">
        <v>15000000</v>
      </c>
      <c r="VTX56" s="276" t="s">
        <v>150</v>
      </c>
      <c r="VTY56" s="464"/>
      <c r="VTZ56" s="464"/>
      <c r="VUA56" s="467"/>
      <c r="VUB56" s="467"/>
      <c r="VUC56" s="467"/>
      <c r="VUD56" s="467"/>
      <c r="VUE56" s="284">
        <v>15000000</v>
      </c>
      <c r="VUF56" s="276" t="s">
        <v>150</v>
      </c>
      <c r="VUG56" s="464"/>
      <c r="VUH56" s="464"/>
      <c r="VUI56" s="467"/>
      <c r="VUJ56" s="467"/>
      <c r="VUK56" s="467"/>
      <c r="VUL56" s="467"/>
      <c r="VUM56" s="284">
        <v>15000000</v>
      </c>
      <c r="VUN56" s="276" t="s">
        <v>150</v>
      </c>
      <c r="VUO56" s="464"/>
      <c r="VUP56" s="464"/>
      <c r="VUQ56" s="467"/>
      <c r="VUR56" s="467"/>
      <c r="VUS56" s="467"/>
      <c r="VUT56" s="467"/>
      <c r="VUU56" s="284">
        <v>15000000</v>
      </c>
      <c r="VUV56" s="276" t="s">
        <v>150</v>
      </c>
      <c r="VUW56" s="464"/>
      <c r="VUX56" s="464"/>
      <c r="VUY56" s="467"/>
      <c r="VUZ56" s="467"/>
      <c r="VVA56" s="467"/>
      <c r="VVB56" s="467"/>
      <c r="VVC56" s="284">
        <v>15000000</v>
      </c>
      <c r="VVD56" s="276" t="s">
        <v>150</v>
      </c>
      <c r="VVE56" s="464"/>
      <c r="VVF56" s="464"/>
      <c r="VVG56" s="467"/>
      <c r="VVH56" s="467"/>
      <c r="VVI56" s="467"/>
      <c r="VVJ56" s="467"/>
      <c r="VVK56" s="284">
        <v>15000000</v>
      </c>
      <c r="VVL56" s="276" t="s">
        <v>150</v>
      </c>
      <c r="VVM56" s="464"/>
      <c r="VVN56" s="464"/>
      <c r="VVO56" s="467"/>
      <c r="VVP56" s="467"/>
      <c r="VVQ56" s="467"/>
      <c r="VVR56" s="467"/>
      <c r="VVS56" s="284">
        <v>15000000</v>
      </c>
      <c r="VVT56" s="276" t="s">
        <v>150</v>
      </c>
      <c r="VVU56" s="464"/>
      <c r="VVV56" s="464"/>
      <c r="VVW56" s="467"/>
      <c r="VVX56" s="467"/>
      <c r="VVY56" s="467"/>
      <c r="VVZ56" s="467"/>
      <c r="VWA56" s="284">
        <v>15000000</v>
      </c>
      <c r="VWB56" s="276" t="s">
        <v>150</v>
      </c>
      <c r="VWC56" s="464"/>
      <c r="VWD56" s="464"/>
      <c r="VWE56" s="467"/>
      <c r="VWF56" s="467"/>
      <c r="VWG56" s="467"/>
      <c r="VWH56" s="467"/>
      <c r="VWI56" s="284">
        <v>15000000</v>
      </c>
      <c r="VWJ56" s="276" t="s">
        <v>150</v>
      </c>
      <c r="VWK56" s="464"/>
      <c r="VWL56" s="464"/>
      <c r="VWM56" s="467"/>
      <c r="VWN56" s="467"/>
      <c r="VWO56" s="467"/>
      <c r="VWP56" s="467"/>
      <c r="VWQ56" s="284">
        <v>15000000</v>
      </c>
      <c r="VWR56" s="276" t="s">
        <v>150</v>
      </c>
      <c r="VWS56" s="464"/>
      <c r="VWT56" s="464"/>
      <c r="VWU56" s="467"/>
      <c r="VWV56" s="467"/>
      <c r="VWW56" s="467"/>
      <c r="VWX56" s="467"/>
      <c r="VWY56" s="284">
        <v>15000000</v>
      </c>
      <c r="VWZ56" s="276" t="s">
        <v>150</v>
      </c>
      <c r="VXA56" s="464"/>
      <c r="VXB56" s="464"/>
      <c r="VXC56" s="467"/>
      <c r="VXD56" s="467"/>
      <c r="VXE56" s="467"/>
      <c r="VXF56" s="467"/>
      <c r="VXG56" s="284">
        <v>15000000</v>
      </c>
      <c r="VXH56" s="276" t="s">
        <v>150</v>
      </c>
      <c r="VXI56" s="464"/>
      <c r="VXJ56" s="464"/>
      <c r="VXK56" s="467"/>
      <c r="VXL56" s="467"/>
      <c r="VXM56" s="467"/>
      <c r="VXN56" s="467"/>
      <c r="VXO56" s="284">
        <v>15000000</v>
      </c>
      <c r="VXP56" s="276" t="s">
        <v>150</v>
      </c>
      <c r="VXQ56" s="464"/>
      <c r="VXR56" s="464"/>
      <c r="VXS56" s="467"/>
      <c r="VXT56" s="467"/>
      <c r="VXU56" s="467"/>
      <c r="VXV56" s="467"/>
      <c r="VXW56" s="284">
        <v>15000000</v>
      </c>
      <c r="VXX56" s="276" t="s">
        <v>150</v>
      </c>
      <c r="VXY56" s="464"/>
      <c r="VXZ56" s="464"/>
      <c r="VYA56" s="467"/>
      <c r="VYB56" s="467"/>
      <c r="VYC56" s="467"/>
      <c r="VYD56" s="467"/>
      <c r="VYE56" s="284">
        <v>15000000</v>
      </c>
      <c r="VYF56" s="276" t="s">
        <v>150</v>
      </c>
      <c r="VYG56" s="464"/>
      <c r="VYH56" s="464"/>
      <c r="VYI56" s="467"/>
      <c r="VYJ56" s="467"/>
      <c r="VYK56" s="467"/>
      <c r="VYL56" s="467"/>
      <c r="VYM56" s="284">
        <v>15000000</v>
      </c>
      <c r="VYN56" s="276" t="s">
        <v>150</v>
      </c>
      <c r="VYO56" s="464"/>
      <c r="VYP56" s="464"/>
      <c r="VYQ56" s="467"/>
      <c r="VYR56" s="467"/>
      <c r="VYS56" s="467"/>
      <c r="VYT56" s="467"/>
      <c r="VYU56" s="284">
        <v>15000000</v>
      </c>
      <c r="VYV56" s="276" t="s">
        <v>150</v>
      </c>
      <c r="VYW56" s="464"/>
      <c r="VYX56" s="464"/>
      <c r="VYY56" s="467"/>
      <c r="VYZ56" s="467"/>
      <c r="VZA56" s="467"/>
      <c r="VZB56" s="467"/>
      <c r="VZC56" s="284">
        <v>15000000</v>
      </c>
      <c r="VZD56" s="276" t="s">
        <v>150</v>
      </c>
      <c r="VZE56" s="464"/>
      <c r="VZF56" s="464"/>
      <c r="VZG56" s="467"/>
      <c r="VZH56" s="467"/>
      <c r="VZI56" s="467"/>
      <c r="VZJ56" s="467"/>
      <c r="VZK56" s="284">
        <v>15000000</v>
      </c>
      <c r="VZL56" s="276" t="s">
        <v>150</v>
      </c>
      <c r="VZM56" s="464"/>
      <c r="VZN56" s="464"/>
      <c r="VZO56" s="467"/>
      <c r="VZP56" s="467"/>
      <c r="VZQ56" s="467"/>
      <c r="VZR56" s="467"/>
      <c r="VZS56" s="284">
        <v>15000000</v>
      </c>
      <c r="VZT56" s="276" t="s">
        <v>150</v>
      </c>
      <c r="VZU56" s="464"/>
      <c r="VZV56" s="464"/>
      <c r="VZW56" s="467"/>
      <c r="VZX56" s="467"/>
      <c r="VZY56" s="467"/>
      <c r="VZZ56" s="467"/>
      <c r="WAA56" s="284">
        <v>15000000</v>
      </c>
      <c r="WAB56" s="276" t="s">
        <v>150</v>
      </c>
      <c r="WAC56" s="464"/>
      <c r="WAD56" s="464"/>
      <c r="WAE56" s="467"/>
      <c r="WAF56" s="467"/>
      <c r="WAG56" s="467"/>
      <c r="WAH56" s="467"/>
      <c r="WAI56" s="284">
        <v>15000000</v>
      </c>
      <c r="WAJ56" s="276" t="s">
        <v>150</v>
      </c>
      <c r="WAK56" s="464"/>
      <c r="WAL56" s="464"/>
      <c r="WAM56" s="467"/>
      <c r="WAN56" s="467"/>
      <c r="WAO56" s="467"/>
      <c r="WAP56" s="467"/>
      <c r="WAQ56" s="284">
        <v>15000000</v>
      </c>
      <c r="WAR56" s="276" t="s">
        <v>150</v>
      </c>
      <c r="WAS56" s="464"/>
      <c r="WAT56" s="464"/>
      <c r="WAU56" s="467"/>
      <c r="WAV56" s="467"/>
      <c r="WAW56" s="467"/>
      <c r="WAX56" s="467"/>
      <c r="WAY56" s="284">
        <v>15000000</v>
      </c>
      <c r="WAZ56" s="276" t="s">
        <v>150</v>
      </c>
      <c r="WBA56" s="464"/>
      <c r="WBB56" s="464"/>
      <c r="WBC56" s="467"/>
      <c r="WBD56" s="467"/>
      <c r="WBE56" s="467"/>
      <c r="WBF56" s="467"/>
      <c r="WBG56" s="284">
        <v>15000000</v>
      </c>
      <c r="WBH56" s="276" t="s">
        <v>150</v>
      </c>
      <c r="WBI56" s="464"/>
      <c r="WBJ56" s="464"/>
      <c r="WBK56" s="467"/>
      <c r="WBL56" s="467"/>
      <c r="WBM56" s="467"/>
      <c r="WBN56" s="467"/>
      <c r="WBO56" s="284">
        <v>15000000</v>
      </c>
      <c r="WBP56" s="276" t="s">
        <v>150</v>
      </c>
      <c r="WBQ56" s="464"/>
      <c r="WBR56" s="464"/>
      <c r="WBS56" s="467"/>
      <c r="WBT56" s="467"/>
      <c r="WBU56" s="467"/>
      <c r="WBV56" s="467"/>
      <c r="WBW56" s="284">
        <v>15000000</v>
      </c>
      <c r="WBX56" s="276" t="s">
        <v>150</v>
      </c>
      <c r="WBY56" s="464"/>
      <c r="WBZ56" s="464"/>
      <c r="WCA56" s="467"/>
      <c r="WCB56" s="467"/>
      <c r="WCC56" s="467"/>
      <c r="WCD56" s="467"/>
      <c r="WCE56" s="284">
        <v>15000000</v>
      </c>
      <c r="WCF56" s="276" t="s">
        <v>150</v>
      </c>
      <c r="WCG56" s="464"/>
      <c r="WCH56" s="464"/>
      <c r="WCI56" s="467"/>
      <c r="WCJ56" s="467"/>
      <c r="WCK56" s="467"/>
      <c r="WCL56" s="467"/>
      <c r="WCM56" s="284">
        <v>15000000</v>
      </c>
      <c r="WCN56" s="276" t="s">
        <v>150</v>
      </c>
      <c r="WCO56" s="464"/>
      <c r="WCP56" s="464"/>
      <c r="WCQ56" s="467"/>
      <c r="WCR56" s="467"/>
      <c r="WCS56" s="467"/>
      <c r="WCT56" s="467"/>
      <c r="WCU56" s="284">
        <v>15000000</v>
      </c>
      <c r="WCV56" s="276" t="s">
        <v>150</v>
      </c>
      <c r="WCW56" s="464"/>
      <c r="WCX56" s="464"/>
      <c r="WCY56" s="467"/>
      <c r="WCZ56" s="467"/>
      <c r="WDA56" s="467"/>
      <c r="WDB56" s="467"/>
      <c r="WDC56" s="284">
        <v>15000000</v>
      </c>
      <c r="WDD56" s="276" t="s">
        <v>150</v>
      </c>
      <c r="WDE56" s="464"/>
      <c r="WDF56" s="464"/>
      <c r="WDG56" s="467"/>
      <c r="WDH56" s="467"/>
      <c r="WDI56" s="467"/>
      <c r="WDJ56" s="467"/>
      <c r="WDK56" s="284">
        <v>15000000</v>
      </c>
      <c r="WDL56" s="276" t="s">
        <v>150</v>
      </c>
      <c r="WDM56" s="464"/>
      <c r="WDN56" s="464"/>
      <c r="WDO56" s="467"/>
      <c r="WDP56" s="467"/>
      <c r="WDQ56" s="467"/>
      <c r="WDR56" s="467"/>
      <c r="WDS56" s="284">
        <v>15000000</v>
      </c>
      <c r="WDT56" s="276" t="s">
        <v>150</v>
      </c>
      <c r="WDU56" s="464"/>
      <c r="WDV56" s="464"/>
      <c r="WDW56" s="467"/>
      <c r="WDX56" s="467"/>
      <c r="WDY56" s="467"/>
      <c r="WDZ56" s="467"/>
      <c r="WEA56" s="284">
        <v>15000000</v>
      </c>
      <c r="WEB56" s="276" t="s">
        <v>150</v>
      </c>
      <c r="WEC56" s="464"/>
      <c r="WED56" s="464"/>
      <c r="WEE56" s="467"/>
      <c r="WEF56" s="467"/>
      <c r="WEG56" s="467"/>
      <c r="WEH56" s="467"/>
      <c r="WEI56" s="284">
        <v>15000000</v>
      </c>
      <c r="WEJ56" s="276" t="s">
        <v>150</v>
      </c>
      <c r="WEK56" s="464"/>
      <c r="WEL56" s="464"/>
      <c r="WEM56" s="467"/>
      <c r="WEN56" s="467"/>
      <c r="WEO56" s="467"/>
      <c r="WEP56" s="467"/>
      <c r="WEQ56" s="284">
        <v>15000000</v>
      </c>
      <c r="WER56" s="276" t="s">
        <v>150</v>
      </c>
      <c r="WES56" s="464"/>
      <c r="WET56" s="464"/>
      <c r="WEU56" s="467"/>
      <c r="WEV56" s="467"/>
      <c r="WEW56" s="467"/>
      <c r="WEX56" s="467"/>
      <c r="WEY56" s="284">
        <v>15000000</v>
      </c>
      <c r="WEZ56" s="276" t="s">
        <v>150</v>
      </c>
      <c r="WFA56" s="464"/>
      <c r="WFB56" s="464"/>
      <c r="WFC56" s="467"/>
      <c r="WFD56" s="467"/>
      <c r="WFE56" s="467"/>
      <c r="WFF56" s="467"/>
      <c r="WFG56" s="284">
        <v>15000000</v>
      </c>
      <c r="WFH56" s="276" t="s">
        <v>150</v>
      </c>
      <c r="WFI56" s="464"/>
      <c r="WFJ56" s="464"/>
      <c r="WFK56" s="467"/>
      <c r="WFL56" s="467"/>
      <c r="WFM56" s="467"/>
      <c r="WFN56" s="467"/>
      <c r="WFO56" s="284">
        <v>15000000</v>
      </c>
      <c r="WFP56" s="276" t="s">
        <v>150</v>
      </c>
      <c r="WFQ56" s="464"/>
      <c r="WFR56" s="464"/>
      <c r="WFS56" s="467"/>
      <c r="WFT56" s="467"/>
      <c r="WFU56" s="467"/>
      <c r="WFV56" s="467"/>
      <c r="WFW56" s="284">
        <v>15000000</v>
      </c>
      <c r="WFX56" s="276" t="s">
        <v>150</v>
      </c>
      <c r="WFY56" s="464"/>
      <c r="WFZ56" s="464"/>
      <c r="WGA56" s="467"/>
      <c r="WGB56" s="467"/>
      <c r="WGC56" s="467"/>
      <c r="WGD56" s="467"/>
      <c r="WGE56" s="284">
        <v>15000000</v>
      </c>
      <c r="WGF56" s="276" t="s">
        <v>150</v>
      </c>
      <c r="WGG56" s="464"/>
      <c r="WGH56" s="464"/>
      <c r="WGI56" s="467"/>
      <c r="WGJ56" s="467"/>
      <c r="WGK56" s="467"/>
      <c r="WGL56" s="467"/>
      <c r="WGM56" s="284">
        <v>15000000</v>
      </c>
      <c r="WGN56" s="276" t="s">
        <v>150</v>
      </c>
      <c r="WGO56" s="464"/>
      <c r="WGP56" s="464"/>
      <c r="WGQ56" s="467"/>
      <c r="WGR56" s="467"/>
      <c r="WGS56" s="467"/>
      <c r="WGT56" s="467"/>
      <c r="WGU56" s="284">
        <v>15000000</v>
      </c>
      <c r="WGV56" s="276" t="s">
        <v>150</v>
      </c>
      <c r="WGW56" s="464"/>
      <c r="WGX56" s="464"/>
      <c r="WGY56" s="467"/>
      <c r="WGZ56" s="467"/>
      <c r="WHA56" s="467"/>
      <c r="WHB56" s="467"/>
      <c r="WHC56" s="284">
        <v>15000000</v>
      </c>
      <c r="WHD56" s="276" t="s">
        <v>150</v>
      </c>
      <c r="WHE56" s="464"/>
      <c r="WHF56" s="464"/>
      <c r="WHG56" s="467"/>
      <c r="WHH56" s="467"/>
      <c r="WHI56" s="467"/>
      <c r="WHJ56" s="467"/>
      <c r="WHK56" s="284">
        <v>15000000</v>
      </c>
      <c r="WHL56" s="276" t="s">
        <v>150</v>
      </c>
      <c r="WHM56" s="464"/>
      <c r="WHN56" s="464"/>
      <c r="WHO56" s="467"/>
      <c r="WHP56" s="467"/>
      <c r="WHQ56" s="467"/>
      <c r="WHR56" s="467"/>
      <c r="WHS56" s="284">
        <v>15000000</v>
      </c>
      <c r="WHT56" s="276" t="s">
        <v>150</v>
      </c>
      <c r="WHU56" s="464"/>
      <c r="WHV56" s="464"/>
      <c r="WHW56" s="467"/>
      <c r="WHX56" s="467"/>
      <c r="WHY56" s="467"/>
      <c r="WHZ56" s="467"/>
      <c r="WIA56" s="284">
        <v>15000000</v>
      </c>
      <c r="WIB56" s="276" t="s">
        <v>150</v>
      </c>
      <c r="WIC56" s="464"/>
      <c r="WID56" s="464"/>
      <c r="WIE56" s="467"/>
      <c r="WIF56" s="467"/>
      <c r="WIG56" s="467"/>
      <c r="WIH56" s="467"/>
      <c r="WII56" s="284">
        <v>15000000</v>
      </c>
      <c r="WIJ56" s="276" t="s">
        <v>150</v>
      </c>
      <c r="WIK56" s="464"/>
      <c r="WIL56" s="464"/>
      <c r="WIM56" s="467"/>
      <c r="WIN56" s="467"/>
      <c r="WIO56" s="467"/>
      <c r="WIP56" s="467"/>
      <c r="WIQ56" s="284">
        <v>15000000</v>
      </c>
      <c r="WIR56" s="276" t="s">
        <v>150</v>
      </c>
      <c r="WIS56" s="464"/>
      <c r="WIT56" s="464"/>
      <c r="WIU56" s="467"/>
      <c r="WIV56" s="467"/>
      <c r="WIW56" s="467"/>
      <c r="WIX56" s="467"/>
      <c r="WIY56" s="284">
        <v>15000000</v>
      </c>
      <c r="WIZ56" s="276" t="s">
        <v>150</v>
      </c>
      <c r="WJA56" s="464"/>
      <c r="WJB56" s="464"/>
      <c r="WJC56" s="467"/>
      <c r="WJD56" s="467"/>
      <c r="WJE56" s="467"/>
      <c r="WJF56" s="467"/>
      <c r="WJG56" s="284">
        <v>15000000</v>
      </c>
      <c r="WJH56" s="276" t="s">
        <v>150</v>
      </c>
      <c r="WJI56" s="464"/>
      <c r="WJJ56" s="464"/>
      <c r="WJK56" s="467"/>
      <c r="WJL56" s="467"/>
      <c r="WJM56" s="467"/>
      <c r="WJN56" s="467"/>
      <c r="WJO56" s="284">
        <v>15000000</v>
      </c>
      <c r="WJP56" s="276" t="s">
        <v>150</v>
      </c>
      <c r="WJQ56" s="464"/>
      <c r="WJR56" s="464"/>
      <c r="WJS56" s="467"/>
      <c r="WJT56" s="467"/>
      <c r="WJU56" s="467"/>
      <c r="WJV56" s="467"/>
      <c r="WJW56" s="284">
        <v>15000000</v>
      </c>
      <c r="WJX56" s="276" t="s">
        <v>150</v>
      </c>
      <c r="WJY56" s="464"/>
      <c r="WJZ56" s="464"/>
      <c r="WKA56" s="467"/>
      <c r="WKB56" s="467"/>
      <c r="WKC56" s="467"/>
      <c r="WKD56" s="467"/>
      <c r="WKE56" s="284">
        <v>15000000</v>
      </c>
      <c r="WKF56" s="276" t="s">
        <v>150</v>
      </c>
      <c r="WKG56" s="464"/>
      <c r="WKH56" s="464"/>
      <c r="WKI56" s="467"/>
      <c r="WKJ56" s="467"/>
      <c r="WKK56" s="467"/>
      <c r="WKL56" s="467"/>
      <c r="WKM56" s="284">
        <v>15000000</v>
      </c>
      <c r="WKN56" s="276" t="s">
        <v>150</v>
      </c>
      <c r="WKO56" s="464"/>
      <c r="WKP56" s="464"/>
      <c r="WKQ56" s="467"/>
      <c r="WKR56" s="467"/>
      <c r="WKS56" s="467"/>
      <c r="WKT56" s="467"/>
      <c r="WKU56" s="284">
        <v>15000000</v>
      </c>
      <c r="WKV56" s="276" t="s">
        <v>150</v>
      </c>
      <c r="WKW56" s="464"/>
      <c r="WKX56" s="464"/>
      <c r="WKY56" s="467"/>
      <c r="WKZ56" s="467"/>
      <c r="WLA56" s="467"/>
      <c r="WLB56" s="467"/>
      <c r="WLC56" s="284">
        <v>15000000</v>
      </c>
      <c r="WLD56" s="276" t="s">
        <v>150</v>
      </c>
      <c r="WLE56" s="464"/>
      <c r="WLF56" s="464"/>
      <c r="WLG56" s="467"/>
      <c r="WLH56" s="467"/>
      <c r="WLI56" s="467"/>
      <c r="WLJ56" s="467"/>
      <c r="WLK56" s="284">
        <v>15000000</v>
      </c>
      <c r="WLL56" s="276" t="s">
        <v>150</v>
      </c>
      <c r="WLM56" s="464"/>
      <c r="WLN56" s="464"/>
      <c r="WLO56" s="467"/>
      <c r="WLP56" s="467"/>
      <c r="WLQ56" s="467"/>
      <c r="WLR56" s="467"/>
      <c r="WLS56" s="284">
        <v>15000000</v>
      </c>
      <c r="WLT56" s="276" t="s">
        <v>150</v>
      </c>
      <c r="WLU56" s="464"/>
      <c r="WLV56" s="464"/>
      <c r="WLW56" s="467"/>
      <c r="WLX56" s="467"/>
      <c r="WLY56" s="467"/>
      <c r="WLZ56" s="467"/>
      <c r="WMA56" s="284">
        <v>15000000</v>
      </c>
      <c r="WMB56" s="276" t="s">
        <v>150</v>
      </c>
      <c r="WMC56" s="464"/>
      <c r="WMD56" s="464"/>
      <c r="WME56" s="467"/>
      <c r="WMF56" s="467"/>
      <c r="WMG56" s="467"/>
      <c r="WMH56" s="467"/>
      <c r="WMI56" s="284">
        <v>15000000</v>
      </c>
      <c r="WMJ56" s="276" t="s">
        <v>150</v>
      </c>
      <c r="WMK56" s="464"/>
      <c r="WML56" s="464"/>
      <c r="WMM56" s="467"/>
      <c r="WMN56" s="467"/>
      <c r="WMO56" s="467"/>
      <c r="WMP56" s="467"/>
      <c r="WMQ56" s="284">
        <v>15000000</v>
      </c>
      <c r="WMR56" s="276" t="s">
        <v>150</v>
      </c>
      <c r="WMS56" s="464"/>
      <c r="WMT56" s="464"/>
      <c r="WMU56" s="467"/>
      <c r="WMV56" s="467"/>
      <c r="WMW56" s="467"/>
      <c r="WMX56" s="467"/>
      <c r="WMY56" s="284">
        <v>15000000</v>
      </c>
      <c r="WMZ56" s="276" t="s">
        <v>150</v>
      </c>
      <c r="WNA56" s="464"/>
      <c r="WNB56" s="464"/>
      <c r="WNC56" s="467"/>
      <c r="WND56" s="467"/>
      <c r="WNE56" s="467"/>
      <c r="WNF56" s="467"/>
      <c r="WNG56" s="284">
        <v>15000000</v>
      </c>
      <c r="WNH56" s="276" t="s">
        <v>150</v>
      </c>
      <c r="WNI56" s="464"/>
      <c r="WNJ56" s="464"/>
      <c r="WNK56" s="467"/>
      <c r="WNL56" s="467"/>
      <c r="WNM56" s="467"/>
      <c r="WNN56" s="467"/>
      <c r="WNO56" s="284">
        <v>15000000</v>
      </c>
      <c r="WNP56" s="276" t="s">
        <v>150</v>
      </c>
      <c r="WNQ56" s="464"/>
      <c r="WNR56" s="464"/>
      <c r="WNS56" s="467"/>
      <c r="WNT56" s="467"/>
      <c r="WNU56" s="467"/>
      <c r="WNV56" s="467"/>
      <c r="WNW56" s="284">
        <v>15000000</v>
      </c>
      <c r="WNX56" s="276" t="s">
        <v>150</v>
      </c>
      <c r="WNY56" s="464"/>
      <c r="WNZ56" s="464"/>
      <c r="WOA56" s="467"/>
      <c r="WOB56" s="467"/>
      <c r="WOC56" s="467"/>
      <c r="WOD56" s="467"/>
      <c r="WOE56" s="284">
        <v>15000000</v>
      </c>
      <c r="WOF56" s="276" t="s">
        <v>150</v>
      </c>
      <c r="WOG56" s="464"/>
      <c r="WOH56" s="464"/>
      <c r="WOI56" s="467"/>
      <c r="WOJ56" s="467"/>
      <c r="WOK56" s="467"/>
      <c r="WOL56" s="467"/>
      <c r="WOM56" s="284">
        <v>15000000</v>
      </c>
      <c r="WON56" s="276" t="s">
        <v>150</v>
      </c>
      <c r="WOO56" s="464"/>
      <c r="WOP56" s="464"/>
      <c r="WOQ56" s="467"/>
      <c r="WOR56" s="467"/>
      <c r="WOS56" s="467"/>
      <c r="WOT56" s="467"/>
      <c r="WOU56" s="284">
        <v>15000000</v>
      </c>
      <c r="WOV56" s="276" t="s">
        <v>150</v>
      </c>
      <c r="WOW56" s="464"/>
      <c r="WOX56" s="464"/>
      <c r="WOY56" s="467"/>
      <c r="WOZ56" s="467"/>
      <c r="WPA56" s="467"/>
      <c r="WPB56" s="467"/>
      <c r="WPC56" s="284">
        <v>15000000</v>
      </c>
      <c r="WPD56" s="276" t="s">
        <v>150</v>
      </c>
      <c r="WPE56" s="464"/>
      <c r="WPF56" s="464"/>
      <c r="WPG56" s="467"/>
      <c r="WPH56" s="467"/>
      <c r="WPI56" s="467"/>
      <c r="WPJ56" s="467"/>
      <c r="WPK56" s="284">
        <v>15000000</v>
      </c>
      <c r="WPL56" s="276" t="s">
        <v>150</v>
      </c>
      <c r="WPM56" s="464"/>
      <c r="WPN56" s="464"/>
      <c r="WPO56" s="467"/>
      <c r="WPP56" s="467"/>
      <c r="WPQ56" s="467"/>
      <c r="WPR56" s="467"/>
      <c r="WPS56" s="284">
        <v>15000000</v>
      </c>
      <c r="WPT56" s="276" t="s">
        <v>150</v>
      </c>
      <c r="WPU56" s="464"/>
      <c r="WPV56" s="464"/>
      <c r="WPW56" s="467"/>
      <c r="WPX56" s="467"/>
      <c r="WPY56" s="467"/>
      <c r="WPZ56" s="467"/>
      <c r="WQA56" s="284">
        <v>15000000</v>
      </c>
      <c r="WQB56" s="276" t="s">
        <v>150</v>
      </c>
      <c r="WQC56" s="464"/>
      <c r="WQD56" s="464"/>
      <c r="WQE56" s="467"/>
      <c r="WQF56" s="467"/>
      <c r="WQG56" s="467"/>
      <c r="WQH56" s="467"/>
      <c r="WQI56" s="284">
        <v>15000000</v>
      </c>
      <c r="WQJ56" s="276" t="s">
        <v>150</v>
      </c>
      <c r="WQK56" s="464"/>
      <c r="WQL56" s="464"/>
      <c r="WQM56" s="467"/>
      <c r="WQN56" s="467"/>
      <c r="WQO56" s="467"/>
      <c r="WQP56" s="467"/>
      <c r="WQQ56" s="284">
        <v>15000000</v>
      </c>
      <c r="WQR56" s="276" t="s">
        <v>150</v>
      </c>
      <c r="WQS56" s="464"/>
      <c r="WQT56" s="464"/>
      <c r="WQU56" s="467"/>
      <c r="WQV56" s="467"/>
      <c r="WQW56" s="467"/>
      <c r="WQX56" s="467"/>
      <c r="WQY56" s="284">
        <v>15000000</v>
      </c>
      <c r="WQZ56" s="276" t="s">
        <v>150</v>
      </c>
      <c r="WRA56" s="464"/>
      <c r="WRB56" s="464"/>
      <c r="WRC56" s="467"/>
      <c r="WRD56" s="467"/>
      <c r="WRE56" s="467"/>
      <c r="WRF56" s="467"/>
      <c r="WRG56" s="284">
        <v>15000000</v>
      </c>
      <c r="WRH56" s="276" t="s">
        <v>150</v>
      </c>
      <c r="WRI56" s="464"/>
      <c r="WRJ56" s="464"/>
      <c r="WRK56" s="467"/>
      <c r="WRL56" s="467"/>
      <c r="WRM56" s="467"/>
      <c r="WRN56" s="467"/>
      <c r="WRO56" s="284">
        <v>15000000</v>
      </c>
      <c r="WRP56" s="276" t="s">
        <v>150</v>
      </c>
      <c r="WRQ56" s="464"/>
      <c r="WRR56" s="464"/>
      <c r="WRS56" s="467"/>
      <c r="WRT56" s="467"/>
      <c r="WRU56" s="467"/>
      <c r="WRV56" s="467"/>
      <c r="WRW56" s="284">
        <v>15000000</v>
      </c>
      <c r="WRX56" s="276" t="s">
        <v>150</v>
      </c>
      <c r="WRY56" s="464"/>
      <c r="WRZ56" s="464"/>
      <c r="WSA56" s="467"/>
      <c r="WSB56" s="467"/>
      <c r="WSC56" s="467"/>
      <c r="WSD56" s="467"/>
      <c r="WSE56" s="284">
        <v>15000000</v>
      </c>
      <c r="WSF56" s="276" t="s">
        <v>150</v>
      </c>
      <c r="WSG56" s="464"/>
      <c r="WSH56" s="464"/>
      <c r="WSI56" s="467"/>
      <c r="WSJ56" s="467"/>
      <c r="WSK56" s="467"/>
      <c r="WSL56" s="467"/>
      <c r="WSM56" s="284">
        <v>15000000</v>
      </c>
      <c r="WSN56" s="276" t="s">
        <v>150</v>
      </c>
      <c r="WSO56" s="464"/>
      <c r="WSP56" s="464"/>
      <c r="WSQ56" s="467"/>
      <c r="WSR56" s="467"/>
      <c r="WSS56" s="467"/>
      <c r="WST56" s="467"/>
      <c r="WSU56" s="284">
        <v>15000000</v>
      </c>
      <c r="WSV56" s="276" t="s">
        <v>150</v>
      </c>
      <c r="WSW56" s="464"/>
      <c r="WSX56" s="464"/>
      <c r="WSY56" s="467"/>
      <c r="WSZ56" s="467"/>
      <c r="WTA56" s="467"/>
      <c r="WTB56" s="467"/>
      <c r="WTC56" s="284">
        <v>15000000</v>
      </c>
      <c r="WTD56" s="276" t="s">
        <v>150</v>
      </c>
      <c r="WTE56" s="464"/>
      <c r="WTF56" s="464"/>
      <c r="WTG56" s="467"/>
      <c r="WTH56" s="467"/>
      <c r="WTI56" s="467"/>
      <c r="WTJ56" s="467"/>
      <c r="WTK56" s="284">
        <v>15000000</v>
      </c>
      <c r="WTL56" s="276" t="s">
        <v>150</v>
      </c>
      <c r="WTM56" s="464"/>
      <c r="WTN56" s="464"/>
      <c r="WTO56" s="467"/>
      <c r="WTP56" s="467"/>
      <c r="WTQ56" s="467"/>
      <c r="WTR56" s="467"/>
      <c r="WTS56" s="284">
        <v>15000000</v>
      </c>
      <c r="WTT56" s="276" t="s">
        <v>150</v>
      </c>
      <c r="WTU56" s="464"/>
      <c r="WTV56" s="464"/>
      <c r="WTW56" s="467"/>
      <c r="WTX56" s="467"/>
      <c r="WTY56" s="467"/>
      <c r="WTZ56" s="467"/>
      <c r="WUA56" s="284">
        <v>15000000</v>
      </c>
      <c r="WUB56" s="276" t="s">
        <v>150</v>
      </c>
      <c r="WUC56" s="464"/>
      <c r="WUD56" s="464"/>
      <c r="WUE56" s="467"/>
      <c r="WUF56" s="467"/>
      <c r="WUG56" s="467"/>
      <c r="WUH56" s="467"/>
      <c r="WUI56" s="284">
        <v>15000000</v>
      </c>
      <c r="WUJ56" s="276" t="s">
        <v>150</v>
      </c>
      <c r="WUK56" s="464"/>
      <c r="WUL56" s="464"/>
      <c r="WUM56" s="467"/>
      <c r="WUN56" s="467"/>
      <c r="WUO56" s="467"/>
      <c r="WUP56" s="467"/>
      <c r="WUQ56" s="284">
        <v>15000000</v>
      </c>
      <c r="WUR56" s="276" t="s">
        <v>150</v>
      </c>
      <c r="WUS56" s="464"/>
      <c r="WUT56" s="464"/>
      <c r="WUU56" s="467"/>
      <c r="WUV56" s="467"/>
      <c r="WUW56" s="467"/>
      <c r="WUX56" s="467"/>
      <c r="WUY56" s="284">
        <v>15000000</v>
      </c>
      <c r="WUZ56" s="276" t="s">
        <v>150</v>
      </c>
      <c r="WVA56" s="464"/>
      <c r="WVB56" s="464"/>
      <c r="WVC56" s="467"/>
      <c r="WVD56" s="467"/>
      <c r="WVE56" s="467"/>
      <c r="WVF56" s="467"/>
      <c r="WVG56" s="284">
        <v>15000000</v>
      </c>
      <c r="WVH56" s="276" t="s">
        <v>150</v>
      </c>
      <c r="WVI56" s="464"/>
      <c r="WVJ56" s="464"/>
      <c r="WVK56" s="467"/>
      <c r="WVL56" s="467"/>
      <c r="WVM56" s="467"/>
      <c r="WVN56" s="467"/>
      <c r="WVO56" s="284">
        <v>15000000</v>
      </c>
      <c r="WVP56" s="276" t="s">
        <v>150</v>
      </c>
      <c r="WVQ56" s="464"/>
      <c r="WVR56" s="464"/>
      <c r="WVS56" s="467"/>
      <c r="WVT56" s="467"/>
      <c r="WVU56" s="467"/>
      <c r="WVV56" s="467"/>
      <c r="WVW56" s="284">
        <v>15000000</v>
      </c>
      <c r="WVX56" s="276" t="s">
        <v>150</v>
      </c>
      <c r="WVY56" s="464"/>
      <c r="WVZ56" s="464"/>
      <c r="WWA56" s="467"/>
      <c r="WWB56" s="467"/>
      <c r="WWC56" s="467"/>
      <c r="WWD56" s="467"/>
      <c r="WWE56" s="284">
        <v>15000000</v>
      </c>
      <c r="WWF56" s="276" t="s">
        <v>150</v>
      </c>
      <c r="WWG56" s="464"/>
      <c r="WWH56" s="464"/>
      <c r="WWI56" s="467"/>
      <c r="WWJ56" s="467"/>
      <c r="WWK56" s="467"/>
      <c r="WWL56" s="467"/>
      <c r="WWM56" s="284">
        <v>15000000</v>
      </c>
      <c r="WWN56" s="276" t="s">
        <v>150</v>
      </c>
      <c r="WWO56" s="464"/>
      <c r="WWP56" s="464"/>
      <c r="WWQ56" s="467"/>
      <c r="WWR56" s="467"/>
      <c r="WWS56" s="467"/>
      <c r="WWT56" s="467"/>
      <c r="WWU56" s="284">
        <v>15000000</v>
      </c>
      <c r="WWV56" s="276" t="s">
        <v>150</v>
      </c>
      <c r="WWW56" s="464"/>
      <c r="WWX56" s="464"/>
      <c r="WWY56" s="467"/>
      <c r="WWZ56" s="467"/>
      <c r="WXA56" s="467"/>
      <c r="WXB56" s="467"/>
      <c r="WXC56" s="284">
        <v>15000000</v>
      </c>
      <c r="WXD56" s="276" t="s">
        <v>150</v>
      </c>
      <c r="WXE56" s="464"/>
      <c r="WXF56" s="464"/>
      <c r="WXG56" s="467"/>
      <c r="WXH56" s="467"/>
      <c r="WXI56" s="467"/>
      <c r="WXJ56" s="467"/>
      <c r="WXK56" s="284">
        <v>15000000</v>
      </c>
      <c r="WXL56" s="276" t="s">
        <v>150</v>
      </c>
      <c r="WXM56" s="464"/>
      <c r="WXN56" s="464"/>
      <c r="WXO56" s="467"/>
      <c r="WXP56" s="467"/>
      <c r="WXQ56" s="467"/>
      <c r="WXR56" s="467"/>
      <c r="WXS56" s="284">
        <v>15000000</v>
      </c>
      <c r="WXT56" s="276" t="s">
        <v>150</v>
      </c>
      <c r="WXU56" s="464"/>
      <c r="WXV56" s="464"/>
      <c r="WXW56" s="467"/>
      <c r="WXX56" s="467"/>
      <c r="WXY56" s="467"/>
      <c r="WXZ56" s="467"/>
      <c r="WYA56" s="284">
        <v>15000000</v>
      </c>
      <c r="WYB56" s="276" t="s">
        <v>150</v>
      </c>
      <c r="WYC56" s="464"/>
      <c r="WYD56" s="464"/>
      <c r="WYE56" s="467"/>
      <c r="WYF56" s="467"/>
      <c r="WYG56" s="467"/>
      <c r="WYH56" s="467"/>
      <c r="WYI56" s="284">
        <v>15000000</v>
      </c>
      <c r="WYJ56" s="276" t="s">
        <v>150</v>
      </c>
      <c r="WYK56" s="464"/>
      <c r="WYL56" s="464"/>
      <c r="WYM56" s="467"/>
      <c r="WYN56" s="467"/>
      <c r="WYO56" s="467"/>
      <c r="WYP56" s="467"/>
      <c r="WYQ56" s="284">
        <v>15000000</v>
      </c>
      <c r="WYR56" s="276" t="s">
        <v>150</v>
      </c>
      <c r="WYS56" s="464"/>
      <c r="WYT56" s="464"/>
      <c r="WYU56" s="467"/>
      <c r="WYV56" s="467"/>
      <c r="WYW56" s="467"/>
      <c r="WYX56" s="467"/>
      <c r="WYY56" s="284">
        <v>15000000</v>
      </c>
      <c r="WYZ56" s="276" t="s">
        <v>150</v>
      </c>
      <c r="WZA56" s="464"/>
      <c r="WZB56" s="464"/>
      <c r="WZC56" s="467"/>
      <c r="WZD56" s="467"/>
      <c r="WZE56" s="467"/>
      <c r="WZF56" s="467"/>
      <c r="WZG56" s="284">
        <v>15000000</v>
      </c>
      <c r="WZH56" s="276" t="s">
        <v>150</v>
      </c>
      <c r="WZI56" s="464"/>
      <c r="WZJ56" s="464"/>
      <c r="WZK56" s="467"/>
      <c r="WZL56" s="467"/>
      <c r="WZM56" s="467"/>
      <c r="WZN56" s="467"/>
      <c r="WZO56" s="284">
        <v>15000000</v>
      </c>
      <c r="WZP56" s="276" t="s">
        <v>150</v>
      </c>
      <c r="WZQ56" s="464"/>
      <c r="WZR56" s="464"/>
      <c r="WZS56" s="467"/>
      <c r="WZT56" s="467"/>
      <c r="WZU56" s="467"/>
      <c r="WZV56" s="467"/>
      <c r="WZW56" s="284">
        <v>15000000</v>
      </c>
      <c r="WZX56" s="276" t="s">
        <v>150</v>
      </c>
      <c r="WZY56" s="464"/>
      <c r="WZZ56" s="464"/>
      <c r="XAA56" s="467"/>
      <c r="XAB56" s="467"/>
      <c r="XAC56" s="467"/>
      <c r="XAD56" s="467"/>
      <c r="XAE56" s="284">
        <v>15000000</v>
      </c>
      <c r="XAF56" s="276" t="s">
        <v>150</v>
      </c>
      <c r="XAG56" s="464"/>
      <c r="XAH56" s="464"/>
      <c r="XAI56" s="467"/>
      <c r="XAJ56" s="467"/>
      <c r="XAK56" s="467"/>
      <c r="XAL56" s="467"/>
      <c r="XAM56" s="284">
        <v>15000000</v>
      </c>
      <c r="XAN56" s="276" t="s">
        <v>150</v>
      </c>
      <c r="XAO56" s="464"/>
      <c r="XAP56" s="464"/>
      <c r="XAQ56" s="467"/>
      <c r="XAR56" s="467"/>
      <c r="XAS56" s="467"/>
      <c r="XAT56" s="467"/>
      <c r="XAU56" s="284">
        <v>15000000</v>
      </c>
      <c r="XAV56" s="276" t="s">
        <v>150</v>
      </c>
      <c r="XAW56" s="464"/>
      <c r="XAX56" s="464"/>
      <c r="XAY56" s="467"/>
      <c r="XAZ56" s="467"/>
      <c r="XBA56" s="467"/>
      <c r="XBB56" s="467"/>
      <c r="XBC56" s="284">
        <v>15000000</v>
      </c>
      <c r="XBD56" s="276" t="s">
        <v>150</v>
      </c>
      <c r="XBE56" s="464"/>
      <c r="XBF56" s="464"/>
      <c r="XBG56" s="467"/>
      <c r="XBH56" s="467"/>
      <c r="XBI56" s="467"/>
      <c r="XBJ56" s="467"/>
      <c r="XBK56" s="284">
        <v>15000000</v>
      </c>
      <c r="XBL56" s="276" t="s">
        <v>150</v>
      </c>
      <c r="XBM56" s="464"/>
      <c r="XBN56" s="464"/>
      <c r="XBO56" s="467"/>
      <c r="XBP56" s="467"/>
      <c r="XBQ56" s="467"/>
      <c r="XBR56" s="467"/>
      <c r="XBS56" s="284">
        <v>15000000</v>
      </c>
      <c r="XBT56" s="276" t="s">
        <v>150</v>
      </c>
      <c r="XBU56" s="464"/>
      <c r="XBV56" s="464"/>
      <c r="XBW56" s="467"/>
      <c r="XBX56" s="467"/>
      <c r="XBY56" s="467"/>
      <c r="XBZ56" s="467"/>
      <c r="XCA56" s="284">
        <v>15000000</v>
      </c>
      <c r="XCB56" s="276" t="s">
        <v>150</v>
      </c>
      <c r="XCC56" s="464"/>
      <c r="XCD56" s="464"/>
      <c r="XCE56" s="467"/>
      <c r="XCF56" s="467"/>
      <c r="XCG56" s="467"/>
      <c r="XCH56" s="467"/>
      <c r="XCI56" s="284">
        <v>15000000</v>
      </c>
      <c r="XCJ56" s="276" t="s">
        <v>150</v>
      </c>
      <c r="XCK56" s="464"/>
      <c r="XCL56" s="464"/>
      <c r="XCM56" s="467"/>
      <c r="XCN56" s="467"/>
      <c r="XCO56" s="467"/>
      <c r="XCP56" s="467"/>
      <c r="XCQ56" s="284">
        <v>15000000</v>
      </c>
      <c r="XCR56" s="276" t="s">
        <v>150</v>
      </c>
      <c r="XCS56" s="464"/>
      <c r="XCT56" s="464"/>
      <c r="XCU56" s="467"/>
      <c r="XCV56" s="467"/>
      <c r="XCW56" s="467"/>
      <c r="XCX56" s="467"/>
      <c r="XCY56" s="284">
        <v>15000000</v>
      </c>
      <c r="XCZ56" s="276" t="s">
        <v>150</v>
      </c>
      <c r="XDA56" s="464"/>
      <c r="XDB56" s="464"/>
      <c r="XDC56" s="467"/>
      <c r="XDD56" s="467"/>
      <c r="XDE56" s="467"/>
      <c r="XDF56" s="467"/>
      <c r="XDG56" s="284">
        <v>15000000</v>
      </c>
      <c r="XDH56" s="276" t="s">
        <v>150</v>
      </c>
      <c r="XDI56" s="464"/>
      <c r="XDJ56" s="464"/>
      <c r="XDK56" s="467"/>
      <c r="XDL56" s="467"/>
      <c r="XDM56" s="467"/>
      <c r="XDN56" s="467"/>
      <c r="XDO56" s="284">
        <v>15000000</v>
      </c>
      <c r="XDP56" s="276" t="s">
        <v>150</v>
      </c>
      <c r="XDQ56" s="464"/>
      <c r="XDR56" s="464"/>
      <c r="XDS56" s="467"/>
      <c r="XDT56" s="467"/>
      <c r="XDU56" s="467"/>
      <c r="XDV56" s="467"/>
      <c r="XDW56" s="284">
        <v>15000000</v>
      </c>
      <c r="XDX56" s="276" t="s">
        <v>150</v>
      </c>
      <c r="XDY56" s="464"/>
      <c r="XDZ56" s="464"/>
      <c r="XEA56" s="467"/>
      <c r="XEB56" s="467"/>
      <c r="XEC56" s="467"/>
      <c r="XED56" s="467"/>
      <c r="XEE56" s="284">
        <v>15000000</v>
      </c>
      <c r="XEF56" s="276" t="s">
        <v>150</v>
      </c>
      <c r="XEG56" s="464"/>
      <c r="XEH56" s="464"/>
      <c r="XEI56" s="467"/>
      <c r="XEJ56" s="467"/>
      <c r="XEK56" s="467"/>
      <c r="XEL56" s="467"/>
      <c r="XEM56" s="284">
        <v>15000000</v>
      </c>
      <c r="XEN56" s="276" t="s">
        <v>150</v>
      </c>
      <c r="XEO56" s="464"/>
      <c r="XEP56" s="464"/>
      <c r="XEQ56" s="467"/>
      <c r="XER56" s="467"/>
      <c r="XES56" s="467"/>
      <c r="XET56" s="467"/>
      <c r="XEU56" s="284">
        <v>15000000</v>
      </c>
      <c r="XEV56" s="276" t="s">
        <v>150</v>
      </c>
      <c r="XEW56" s="464"/>
      <c r="XEX56" s="464"/>
      <c r="XEY56" s="467"/>
      <c r="XEZ56" s="467"/>
      <c r="XFA56" s="467"/>
      <c r="XFB56" s="467"/>
      <c r="XFC56" s="284">
        <v>15000000</v>
      </c>
      <c r="XFD56" s="276" t="s">
        <v>150</v>
      </c>
    </row>
    <row r="57" spans="1:16384" ht="22.5" customHeight="1" x14ac:dyDescent="0.2">
      <c r="A57" s="424" t="s">
        <v>69</v>
      </c>
      <c r="B57" s="424"/>
      <c r="C57" s="424"/>
      <c r="D57" s="424"/>
      <c r="E57" s="424"/>
      <c r="F57" s="424"/>
      <c r="G57" s="17">
        <f>+SUM(G50:G56)</f>
        <v>492500000</v>
      </c>
      <c r="H57" s="5"/>
    </row>
    <row r="58" spans="1:16384" ht="16.5" x14ac:dyDescent="0.2">
      <c r="A58" s="424" t="s">
        <v>1134</v>
      </c>
      <c r="B58" s="424"/>
      <c r="C58" s="424"/>
      <c r="D58" s="424"/>
      <c r="E58" s="424"/>
      <c r="F58" s="424"/>
      <c r="G58" s="424"/>
      <c r="H58" s="424"/>
    </row>
    <row r="59" spans="1:16384" ht="33" x14ac:dyDescent="0.2">
      <c r="A59" s="275" t="s">
        <v>1156</v>
      </c>
      <c r="B59" s="275" t="s">
        <v>1162</v>
      </c>
      <c r="C59" s="275" t="s">
        <v>1193</v>
      </c>
      <c r="D59" s="275" t="s">
        <v>1213</v>
      </c>
      <c r="E59" s="275" t="s">
        <v>1206</v>
      </c>
      <c r="F59" s="275" t="s">
        <v>1215</v>
      </c>
      <c r="G59" s="15">
        <v>8000000</v>
      </c>
      <c r="H59" s="16" t="s">
        <v>66</v>
      </c>
    </row>
    <row r="60" spans="1:16384" ht="16.5" x14ac:dyDescent="0.2">
      <c r="A60" s="275" t="s">
        <v>1204</v>
      </c>
      <c r="B60" s="275" t="s">
        <v>1176</v>
      </c>
      <c r="C60" s="275" t="s">
        <v>1205</v>
      </c>
      <c r="D60" s="275" t="s">
        <v>746</v>
      </c>
      <c r="E60" s="275" t="s">
        <v>1206</v>
      </c>
      <c r="F60" s="275" t="s">
        <v>1207</v>
      </c>
      <c r="G60" s="15">
        <v>150000000</v>
      </c>
      <c r="H60" s="16" t="s">
        <v>66</v>
      </c>
    </row>
    <row r="61" spans="1:16384" ht="16.5" x14ac:dyDescent="0.2">
      <c r="A61" s="275" t="s">
        <v>1204</v>
      </c>
      <c r="B61" s="275" t="s">
        <v>473</v>
      </c>
      <c r="C61" s="275" t="s">
        <v>1208</v>
      </c>
      <c r="D61" s="275" t="s">
        <v>1209</v>
      </c>
      <c r="E61" s="275" t="s">
        <v>1206</v>
      </c>
      <c r="F61" s="275" t="s">
        <v>1210</v>
      </c>
      <c r="G61" s="15">
        <v>100000000</v>
      </c>
      <c r="H61" s="16" t="s">
        <v>66</v>
      </c>
    </row>
    <row r="62" spans="1:16384" ht="33" x14ac:dyDescent="0.2">
      <c r="A62" s="275" t="s">
        <v>1204</v>
      </c>
      <c r="B62" s="275" t="s">
        <v>1211</v>
      </c>
      <c r="C62" s="275" t="s">
        <v>1212</v>
      </c>
      <c r="D62" s="275" t="s">
        <v>1213</v>
      </c>
      <c r="E62" s="275" t="s">
        <v>1206</v>
      </c>
      <c r="F62" s="275" t="s">
        <v>1214</v>
      </c>
      <c r="G62" s="15">
        <v>18000000</v>
      </c>
      <c r="H62" s="16" t="s">
        <v>66</v>
      </c>
    </row>
    <row r="63" spans="1:16384" ht="99" x14ac:dyDescent="0.2">
      <c r="A63" s="275" t="s">
        <v>1134</v>
      </c>
      <c r="B63" s="275" t="s">
        <v>2139</v>
      </c>
      <c r="C63" s="275" t="s">
        <v>2140</v>
      </c>
      <c r="D63" s="275" t="s">
        <v>2141</v>
      </c>
      <c r="E63" s="275" t="s">
        <v>2142</v>
      </c>
      <c r="F63" s="275" t="s">
        <v>2143</v>
      </c>
      <c r="G63" s="15">
        <v>151000000</v>
      </c>
      <c r="H63" s="16" t="s">
        <v>66</v>
      </c>
    </row>
    <row r="64" spans="1:16384" ht="99" x14ac:dyDescent="0.2">
      <c r="A64" s="275" t="s">
        <v>1134</v>
      </c>
      <c r="B64" s="275" t="s">
        <v>2144</v>
      </c>
      <c r="C64" s="275" t="s">
        <v>2145</v>
      </c>
      <c r="D64" s="275" t="s">
        <v>1134</v>
      </c>
      <c r="E64" s="275" t="s">
        <v>2142</v>
      </c>
      <c r="F64" s="275" t="s">
        <v>2146</v>
      </c>
      <c r="G64" s="15">
        <v>5190000</v>
      </c>
      <c r="H64" s="16" t="s">
        <v>66</v>
      </c>
    </row>
    <row r="65" spans="1:8" ht="99" x14ac:dyDescent="0.2">
      <c r="A65" s="275" t="s">
        <v>1134</v>
      </c>
      <c r="B65" s="275" t="s">
        <v>2147</v>
      </c>
      <c r="C65" s="275" t="s">
        <v>2148</v>
      </c>
      <c r="D65" s="275" t="s">
        <v>2149</v>
      </c>
      <c r="E65" s="275" t="s">
        <v>2142</v>
      </c>
      <c r="F65" s="275" t="s">
        <v>2146</v>
      </c>
      <c r="G65" s="15">
        <v>105000000</v>
      </c>
      <c r="H65" s="16" t="s">
        <v>66</v>
      </c>
    </row>
    <row r="66" spans="1:8" ht="16.5" x14ac:dyDescent="0.2">
      <c r="A66" s="424" t="s">
        <v>69</v>
      </c>
      <c r="B66" s="424"/>
      <c r="C66" s="424"/>
      <c r="D66" s="424"/>
      <c r="E66" s="424"/>
      <c r="F66" s="424"/>
      <c r="G66" s="17">
        <f>+SUM(G59:G65)</f>
        <v>537190000</v>
      </c>
      <c r="H66" s="5"/>
    </row>
    <row r="67" spans="1:8" ht="16.5" x14ac:dyDescent="0.2">
      <c r="A67" s="424" t="s">
        <v>1386</v>
      </c>
      <c r="B67" s="424"/>
      <c r="C67" s="424"/>
      <c r="D67" s="424"/>
      <c r="E67" s="424"/>
      <c r="F67" s="424"/>
      <c r="G67" s="424"/>
      <c r="H67" s="424"/>
    </row>
    <row r="68" spans="1:8" ht="22.5" x14ac:dyDescent="0.2">
      <c r="A68" s="19" t="s">
        <v>1399</v>
      </c>
      <c r="B68" s="19" t="s">
        <v>44</v>
      </c>
      <c r="C68" s="276" t="s">
        <v>2806</v>
      </c>
      <c r="D68" s="276" t="s">
        <v>2807</v>
      </c>
      <c r="E68" s="305" t="s">
        <v>2808</v>
      </c>
      <c r="F68" s="276" t="s">
        <v>2809</v>
      </c>
      <c r="G68" s="306">
        <v>36790000</v>
      </c>
      <c r="H68" s="307" t="s">
        <v>2810</v>
      </c>
    </row>
    <row r="69" spans="1:8" ht="22.5" x14ac:dyDescent="0.2">
      <c r="A69" s="19" t="s">
        <v>1399</v>
      </c>
      <c r="B69" s="19" t="s">
        <v>560</v>
      </c>
      <c r="C69" s="277" t="s">
        <v>2811</v>
      </c>
      <c r="D69" s="276" t="s">
        <v>1424</v>
      </c>
      <c r="E69" s="305" t="s">
        <v>2812</v>
      </c>
      <c r="F69" s="276" t="s">
        <v>2809</v>
      </c>
      <c r="G69" s="308">
        <v>45000000</v>
      </c>
      <c r="H69" s="307" t="s">
        <v>2810</v>
      </c>
    </row>
    <row r="70" spans="1:8" ht="22.5" x14ac:dyDescent="0.2">
      <c r="A70" s="19" t="s">
        <v>1399</v>
      </c>
      <c r="B70" s="19" t="s">
        <v>293</v>
      </c>
      <c r="C70" s="276" t="s">
        <v>2813</v>
      </c>
      <c r="D70" s="276" t="s">
        <v>839</v>
      </c>
      <c r="E70" s="305" t="s">
        <v>2814</v>
      </c>
      <c r="F70" s="276" t="s">
        <v>2815</v>
      </c>
      <c r="G70" s="308">
        <v>87440000</v>
      </c>
      <c r="H70" s="307" t="s">
        <v>2810</v>
      </c>
    </row>
    <row r="71" spans="1:8" ht="22.5" x14ac:dyDescent="0.2">
      <c r="A71" s="19" t="s">
        <v>1399</v>
      </c>
      <c r="B71" s="34" t="s">
        <v>615</v>
      </c>
      <c r="C71" s="276" t="s">
        <v>2816</v>
      </c>
      <c r="D71" s="276" t="s">
        <v>1424</v>
      </c>
      <c r="E71" s="305" t="s">
        <v>2817</v>
      </c>
      <c r="F71" s="276" t="s">
        <v>2818</v>
      </c>
      <c r="G71" s="308">
        <v>20000000</v>
      </c>
      <c r="H71" s="307" t="s">
        <v>2810</v>
      </c>
    </row>
    <row r="72" spans="1:8" ht="22.5" x14ac:dyDescent="0.2">
      <c r="A72" s="19" t="s">
        <v>1410</v>
      </c>
      <c r="B72" s="19" t="s">
        <v>2819</v>
      </c>
      <c r="C72" s="276" t="s">
        <v>2820</v>
      </c>
      <c r="D72" s="276" t="s">
        <v>839</v>
      </c>
      <c r="E72" s="276" t="s">
        <v>2821</v>
      </c>
      <c r="F72" s="276" t="s">
        <v>2822</v>
      </c>
      <c r="G72" s="308">
        <v>87440000</v>
      </c>
      <c r="H72" s="307" t="s">
        <v>2810</v>
      </c>
    </row>
    <row r="73" spans="1:8" ht="25.5" x14ac:dyDescent="0.2">
      <c r="A73" s="19" t="s">
        <v>1410</v>
      </c>
      <c r="B73" s="19" t="s">
        <v>2823</v>
      </c>
      <c r="C73" s="276" t="s">
        <v>2824</v>
      </c>
      <c r="D73" s="276" t="s">
        <v>839</v>
      </c>
      <c r="E73" s="276" t="s">
        <v>2814</v>
      </c>
      <c r="F73" s="276" t="s">
        <v>2825</v>
      </c>
      <c r="G73" s="308">
        <v>55150000</v>
      </c>
      <c r="H73" s="307" t="s">
        <v>2810</v>
      </c>
    </row>
    <row r="74" spans="1:8" ht="22.5" x14ac:dyDescent="0.2">
      <c r="A74" s="19" t="s">
        <v>1410</v>
      </c>
      <c r="B74" s="19" t="s">
        <v>2826</v>
      </c>
      <c r="C74" s="276" t="s">
        <v>2827</v>
      </c>
      <c r="D74" s="276" t="s">
        <v>839</v>
      </c>
      <c r="E74" s="276" t="s">
        <v>2814</v>
      </c>
      <c r="F74" s="276" t="s">
        <v>2825</v>
      </c>
      <c r="G74" s="308">
        <v>89440000</v>
      </c>
      <c r="H74" s="307" t="s">
        <v>2810</v>
      </c>
    </row>
    <row r="75" spans="1:8" ht="16.5" x14ac:dyDescent="0.2">
      <c r="A75" s="424" t="s">
        <v>69</v>
      </c>
      <c r="B75" s="424"/>
      <c r="C75" s="424"/>
      <c r="D75" s="424"/>
      <c r="E75" s="424"/>
      <c r="F75" s="424"/>
      <c r="G75" s="17">
        <f>+SUM(G68:G74)</f>
        <v>421260000</v>
      </c>
      <c r="H75" s="5"/>
    </row>
    <row r="76" spans="1:8" ht="16.5" x14ac:dyDescent="0.2">
      <c r="A76" s="424" t="s">
        <v>511</v>
      </c>
      <c r="B76" s="424"/>
      <c r="C76" s="424"/>
      <c r="D76" s="424"/>
      <c r="E76" s="424"/>
      <c r="F76" s="424"/>
      <c r="G76" s="424"/>
      <c r="H76" s="424"/>
    </row>
    <row r="77" spans="1:8" ht="82.5" customHeight="1" x14ac:dyDescent="0.2">
      <c r="A77" s="275" t="s">
        <v>511</v>
      </c>
      <c r="B77" s="275" t="s">
        <v>1087</v>
      </c>
      <c r="C77" s="275" t="s">
        <v>1088</v>
      </c>
      <c r="D77" s="275" t="s">
        <v>1609</v>
      </c>
      <c r="E77" s="275" t="s">
        <v>1583</v>
      </c>
      <c r="F77" s="275" t="s">
        <v>1584</v>
      </c>
      <c r="G77" s="21">
        <v>30000000</v>
      </c>
      <c r="H77" s="16" t="s">
        <v>66</v>
      </c>
    </row>
    <row r="78" spans="1:8" ht="82.5" customHeight="1" x14ac:dyDescent="0.2">
      <c r="A78" s="275" t="s">
        <v>511</v>
      </c>
      <c r="B78" s="275" t="s">
        <v>1568</v>
      </c>
      <c r="C78" s="275" t="s">
        <v>1495</v>
      </c>
      <c r="D78" s="275" t="s">
        <v>1602</v>
      </c>
      <c r="E78" s="275" t="s">
        <v>1583</v>
      </c>
      <c r="F78" s="275" t="s">
        <v>1584</v>
      </c>
      <c r="G78" s="21">
        <v>50000000</v>
      </c>
      <c r="H78" s="16" t="s">
        <v>66</v>
      </c>
    </row>
    <row r="79" spans="1:8" ht="82.5" customHeight="1" x14ac:dyDescent="0.2">
      <c r="A79" s="275" t="s">
        <v>1097</v>
      </c>
      <c r="B79" s="275" t="s">
        <v>1099</v>
      </c>
      <c r="C79" s="275" t="s">
        <v>1604</v>
      </c>
      <c r="D79" s="275" t="s">
        <v>1605</v>
      </c>
      <c r="E79" s="275" t="s">
        <v>1583</v>
      </c>
      <c r="F79" s="275" t="s">
        <v>1584</v>
      </c>
      <c r="G79" s="21">
        <v>20000000</v>
      </c>
      <c r="H79" s="16" t="s">
        <v>66</v>
      </c>
    </row>
    <row r="80" spans="1:8" ht="82.5" customHeight="1" x14ac:dyDescent="0.2">
      <c r="A80" s="275" t="s">
        <v>1069</v>
      </c>
      <c r="B80" s="275" t="s">
        <v>439</v>
      </c>
      <c r="C80" s="275" t="s">
        <v>1076</v>
      </c>
      <c r="D80" s="275" t="s">
        <v>1603</v>
      </c>
      <c r="E80" s="275" t="s">
        <v>1583</v>
      </c>
      <c r="F80" s="275" t="s">
        <v>1584</v>
      </c>
      <c r="G80" s="21">
        <v>125000000</v>
      </c>
      <c r="H80" s="16" t="s">
        <v>66</v>
      </c>
    </row>
    <row r="81" spans="1:8" ht="82.5" customHeight="1" x14ac:dyDescent="0.2">
      <c r="A81" s="275" t="s">
        <v>1118</v>
      </c>
      <c r="B81" s="275" t="s">
        <v>1588</v>
      </c>
      <c r="C81" s="275" t="s">
        <v>1589</v>
      </c>
      <c r="D81" s="275" t="s">
        <v>1590</v>
      </c>
      <c r="E81" s="275" t="s">
        <v>1583</v>
      </c>
      <c r="F81" s="275" t="s">
        <v>1584</v>
      </c>
      <c r="G81" s="21">
        <v>30000000</v>
      </c>
      <c r="H81" s="16" t="s">
        <v>66</v>
      </c>
    </row>
    <row r="82" spans="1:8" ht="82.5" customHeight="1" x14ac:dyDescent="0.2">
      <c r="A82" s="275" t="s">
        <v>1118</v>
      </c>
      <c r="B82" s="275" t="s">
        <v>1124</v>
      </c>
      <c r="C82" s="275" t="s">
        <v>1125</v>
      </c>
      <c r="D82" s="275" t="s">
        <v>1587</v>
      </c>
      <c r="E82" s="275" t="s">
        <v>1583</v>
      </c>
      <c r="F82" s="275" t="s">
        <v>1584</v>
      </c>
      <c r="G82" s="21">
        <v>30000000</v>
      </c>
      <c r="H82" s="16" t="s">
        <v>66</v>
      </c>
    </row>
    <row r="83" spans="1:8" ht="82.5" customHeight="1" x14ac:dyDescent="0.2">
      <c r="A83" s="275" t="s">
        <v>1102</v>
      </c>
      <c r="B83" s="275" t="s">
        <v>1102</v>
      </c>
      <c r="C83" s="275" t="s">
        <v>1104</v>
      </c>
      <c r="D83" s="275" t="s">
        <v>1595</v>
      </c>
      <c r="E83" s="275" t="s">
        <v>1583</v>
      </c>
      <c r="F83" s="275" t="s">
        <v>1584</v>
      </c>
      <c r="G83" s="21">
        <v>100000000</v>
      </c>
      <c r="H83" s="16" t="s">
        <v>66</v>
      </c>
    </row>
    <row r="84" spans="1:8" ht="82.5" customHeight="1" x14ac:dyDescent="0.2">
      <c r="A84" s="275" t="s">
        <v>1109</v>
      </c>
      <c r="B84" s="275" t="s">
        <v>1109</v>
      </c>
      <c r="C84" s="275" t="s">
        <v>1111</v>
      </c>
      <c r="D84" s="275" t="s">
        <v>1606</v>
      </c>
      <c r="E84" s="275" t="s">
        <v>1583</v>
      </c>
      <c r="F84" s="275" t="s">
        <v>1584</v>
      </c>
      <c r="G84" s="21">
        <v>30000000</v>
      </c>
      <c r="H84" s="16" t="s">
        <v>66</v>
      </c>
    </row>
    <row r="85" spans="1:8" ht="82.5" customHeight="1" x14ac:dyDescent="0.2">
      <c r="A85" s="275" t="s">
        <v>1059</v>
      </c>
      <c r="B85" s="275" t="s">
        <v>200</v>
      </c>
      <c r="C85" s="275" t="s">
        <v>1065</v>
      </c>
      <c r="D85" s="275" t="s">
        <v>1582</v>
      </c>
      <c r="E85" s="275" t="s">
        <v>1583</v>
      </c>
      <c r="F85" s="275" t="s">
        <v>1584</v>
      </c>
      <c r="G85" s="21">
        <v>50000000</v>
      </c>
      <c r="H85" s="16" t="s">
        <v>66</v>
      </c>
    </row>
    <row r="86" spans="1:8" ht="82.5" customHeight="1" x14ac:dyDescent="0.2">
      <c r="A86" s="275" t="s">
        <v>1059</v>
      </c>
      <c r="B86" s="275" t="s">
        <v>1048</v>
      </c>
      <c r="C86" s="275" t="s">
        <v>1463</v>
      </c>
      <c r="D86" s="275" t="s">
        <v>1466</v>
      </c>
      <c r="E86" s="275" t="s">
        <v>1583</v>
      </c>
      <c r="F86" s="275" t="s">
        <v>1584</v>
      </c>
      <c r="G86" s="21">
        <v>50000000</v>
      </c>
      <c r="H86" s="16" t="s">
        <v>66</v>
      </c>
    </row>
    <row r="87" spans="1:8" ht="82.5" customHeight="1" x14ac:dyDescent="0.2">
      <c r="A87" s="275" t="s">
        <v>1059</v>
      </c>
      <c r="B87" s="275" t="s">
        <v>1060</v>
      </c>
      <c r="C87" s="275" t="s">
        <v>1061</v>
      </c>
      <c r="D87" s="275" t="s">
        <v>1585</v>
      </c>
      <c r="E87" s="275" t="s">
        <v>1583</v>
      </c>
      <c r="F87" s="275" t="s">
        <v>1584</v>
      </c>
      <c r="G87" s="21">
        <v>25000000</v>
      </c>
      <c r="H87" s="16" t="s">
        <v>66</v>
      </c>
    </row>
    <row r="88" spans="1:8" ht="82.5" customHeight="1" x14ac:dyDescent="0.2">
      <c r="A88" s="275" t="s">
        <v>1059</v>
      </c>
      <c r="B88" s="275" t="s">
        <v>1581</v>
      </c>
      <c r="C88" s="275" t="s">
        <v>1557</v>
      </c>
      <c r="D88" s="275" t="s">
        <v>1586</v>
      </c>
      <c r="E88" s="275" t="s">
        <v>1583</v>
      </c>
      <c r="F88" s="275" t="s">
        <v>1584</v>
      </c>
      <c r="G88" s="21">
        <v>25000000</v>
      </c>
      <c r="H88" s="16" t="s">
        <v>66</v>
      </c>
    </row>
    <row r="89" spans="1:8" ht="82.5" customHeight="1" x14ac:dyDescent="0.2">
      <c r="A89" s="275" t="s">
        <v>1059</v>
      </c>
      <c r="B89" s="275" t="s">
        <v>1607</v>
      </c>
      <c r="C89" s="275" t="s">
        <v>1064</v>
      </c>
      <c r="D89" s="275" t="s">
        <v>1608</v>
      </c>
      <c r="E89" s="275" t="s">
        <v>1583</v>
      </c>
      <c r="F89" s="275" t="s">
        <v>1584</v>
      </c>
      <c r="G89" s="21">
        <v>25000000</v>
      </c>
      <c r="H89" s="16" t="s">
        <v>66</v>
      </c>
    </row>
    <row r="90" spans="1:8" ht="82.5" customHeight="1" x14ac:dyDescent="0.2">
      <c r="A90" s="275" t="s">
        <v>1059</v>
      </c>
      <c r="B90" s="275" t="s">
        <v>1591</v>
      </c>
      <c r="C90" s="275" t="s">
        <v>1068</v>
      </c>
      <c r="D90" s="275" t="s">
        <v>1592</v>
      </c>
      <c r="E90" s="275" t="s">
        <v>1583</v>
      </c>
      <c r="F90" s="275" t="s">
        <v>1584</v>
      </c>
      <c r="G90" s="21">
        <v>25000000</v>
      </c>
      <c r="H90" s="16" t="s">
        <v>66</v>
      </c>
    </row>
    <row r="91" spans="1:8" ht="82.5" customHeight="1" x14ac:dyDescent="0.2">
      <c r="A91" s="275" t="s">
        <v>1050</v>
      </c>
      <c r="B91" s="275" t="s">
        <v>587</v>
      </c>
      <c r="C91" s="275" t="s">
        <v>1593</v>
      </c>
      <c r="D91" s="275" t="s">
        <v>1594</v>
      </c>
      <c r="E91" s="275" t="s">
        <v>1583</v>
      </c>
      <c r="F91" s="275" t="s">
        <v>1584</v>
      </c>
      <c r="G91" s="21">
        <v>25000000</v>
      </c>
      <c r="H91" s="16" t="s">
        <v>66</v>
      </c>
    </row>
    <row r="92" spans="1:8" ht="82.5" customHeight="1" x14ac:dyDescent="0.2">
      <c r="A92" s="275" t="s">
        <v>1596</v>
      </c>
      <c r="B92" s="275" t="s">
        <v>439</v>
      </c>
      <c r="C92" s="275" t="s">
        <v>1597</v>
      </c>
      <c r="D92" s="275" t="s">
        <v>1598</v>
      </c>
      <c r="E92" s="275" t="s">
        <v>1583</v>
      </c>
      <c r="F92" s="275" t="s">
        <v>1584</v>
      </c>
      <c r="G92" s="21">
        <v>25000000</v>
      </c>
      <c r="H92" s="16" t="s">
        <v>66</v>
      </c>
    </row>
    <row r="93" spans="1:8" ht="82.5" customHeight="1" x14ac:dyDescent="0.2">
      <c r="A93" s="275" t="s">
        <v>1596</v>
      </c>
      <c r="B93" s="275" t="s">
        <v>1599</v>
      </c>
      <c r="C93" s="275" t="s">
        <v>1600</v>
      </c>
      <c r="D93" s="275" t="s">
        <v>1601</v>
      </c>
      <c r="E93" s="275" t="s">
        <v>1583</v>
      </c>
      <c r="F93" s="275" t="s">
        <v>1584</v>
      </c>
      <c r="G93" s="21">
        <v>20000000</v>
      </c>
      <c r="H93" s="16" t="s">
        <v>66</v>
      </c>
    </row>
    <row r="94" spans="1:8" ht="16.5" x14ac:dyDescent="0.2">
      <c r="A94" s="424" t="s">
        <v>69</v>
      </c>
      <c r="B94" s="424"/>
      <c r="C94" s="424"/>
      <c r="D94" s="424"/>
      <c r="E94" s="424"/>
      <c r="F94" s="424"/>
      <c r="G94" s="17">
        <f>+SUM(G77:G93)</f>
        <v>685000000</v>
      </c>
      <c r="H94" s="5"/>
    </row>
    <row r="95" spans="1:8" ht="16.5" x14ac:dyDescent="0.2">
      <c r="A95" s="424" t="s">
        <v>1385</v>
      </c>
      <c r="B95" s="424"/>
      <c r="C95" s="424"/>
      <c r="D95" s="424"/>
      <c r="E95" s="424"/>
      <c r="F95" s="424"/>
      <c r="G95" s="424"/>
      <c r="H95" s="424"/>
    </row>
    <row r="96" spans="1:8" ht="82.5" customHeight="1" x14ac:dyDescent="0.2">
      <c r="A96" s="275" t="s">
        <v>1696</v>
      </c>
      <c r="B96" s="275" t="s">
        <v>1697</v>
      </c>
      <c r="C96" s="275">
        <v>509025</v>
      </c>
      <c r="D96" s="275" t="s">
        <v>1698</v>
      </c>
      <c r="E96" s="275" t="s">
        <v>1699</v>
      </c>
      <c r="F96" s="275" t="s">
        <v>1700</v>
      </c>
      <c r="G96" s="21">
        <f>15*160000</f>
        <v>2400000</v>
      </c>
      <c r="H96" s="16" t="s">
        <v>66</v>
      </c>
    </row>
    <row r="97" spans="1:8" ht="82.5" customHeight="1" x14ac:dyDescent="0.2">
      <c r="A97" s="275" t="s">
        <v>1696</v>
      </c>
      <c r="B97" s="275" t="s">
        <v>91</v>
      </c>
      <c r="C97" s="275">
        <v>509025</v>
      </c>
      <c r="D97" s="275" t="s">
        <v>1701</v>
      </c>
      <c r="E97" s="275" t="s">
        <v>1702</v>
      </c>
      <c r="F97" s="275" t="s">
        <v>1703</v>
      </c>
      <c r="G97" s="21">
        <f>+(265000*12)+(160000*30)+(14*4*25000)</f>
        <v>9380000</v>
      </c>
      <c r="H97" s="16" t="s">
        <v>66</v>
      </c>
    </row>
    <row r="98" spans="1:8" ht="82.5" customHeight="1" x14ac:dyDescent="0.2">
      <c r="A98" s="275" t="s">
        <v>1696</v>
      </c>
      <c r="B98" s="275" t="s">
        <v>91</v>
      </c>
      <c r="C98" s="275">
        <v>509025</v>
      </c>
      <c r="D98" s="275" t="s">
        <v>1704</v>
      </c>
      <c r="E98" s="275" t="s">
        <v>1705</v>
      </c>
      <c r="F98" s="275" t="s">
        <v>1706</v>
      </c>
      <c r="G98" s="21">
        <f>+(260000*8)+(160000*20)+(14*2*25000)</f>
        <v>5980000</v>
      </c>
      <c r="H98" s="16" t="s">
        <v>66</v>
      </c>
    </row>
    <row r="99" spans="1:8" ht="82.5" customHeight="1" x14ac:dyDescent="0.2">
      <c r="A99" s="275" t="s">
        <v>1696</v>
      </c>
      <c r="B99" s="275" t="s">
        <v>1707</v>
      </c>
      <c r="C99" s="275">
        <v>509025</v>
      </c>
      <c r="D99" s="275" t="s">
        <v>1708</v>
      </c>
      <c r="E99" s="275" t="s">
        <v>1705</v>
      </c>
      <c r="F99" s="275" t="s">
        <v>1706</v>
      </c>
      <c r="G99" s="21">
        <f>+(260000*8)+(160000*20)+(14*2*25000)</f>
        <v>5980000</v>
      </c>
      <c r="H99" s="16" t="s">
        <v>66</v>
      </c>
    </row>
    <row r="100" spans="1:8" ht="82.5" customHeight="1" x14ac:dyDescent="0.2">
      <c r="A100" s="275" t="s">
        <v>1696</v>
      </c>
      <c r="B100" s="275" t="s">
        <v>2122</v>
      </c>
      <c r="C100" s="275" t="s">
        <v>2123</v>
      </c>
      <c r="D100" s="275"/>
      <c r="E100" s="275" t="s">
        <v>1805</v>
      </c>
      <c r="F100" s="275" t="s">
        <v>1806</v>
      </c>
      <c r="G100" s="21">
        <v>3000000</v>
      </c>
      <c r="H100" s="16" t="s">
        <v>66</v>
      </c>
    </row>
    <row r="101" spans="1:8" ht="82.5" customHeight="1" x14ac:dyDescent="0.2">
      <c r="A101" s="275" t="s">
        <v>1696</v>
      </c>
      <c r="B101" s="275" t="s">
        <v>1840</v>
      </c>
      <c r="C101" s="275" t="s">
        <v>2124</v>
      </c>
      <c r="D101" s="275"/>
      <c r="E101" s="275" t="s">
        <v>2125</v>
      </c>
      <c r="F101" s="275" t="s">
        <v>2121</v>
      </c>
      <c r="G101" s="21">
        <v>8000000</v>
      </c>
      <c r="H101" s="16" t="s">
        <v>66</v>
      </c>
    </row>
    <row r="102" spans="1:8" ht="82.5" customHeight="1" x14ac:dyDescent="0.2">
      <c r="A102" s="275" t="s">
        <v>1696</v>
      </c>
      <c r="B102" s="275" t="s">
        <v>1840</v>
      </c>
      <c r="C102" s="275" t="s">
        <v>2126</v>
      </c>
      <c r="D102" s="275"/>
      <c r="E102" s="275" t="s">
        <v>2125</v>
      </c>
      <c r="F102" s="275" t="s">
        <v>2121</v>
      </c>
      <c r="G102" s="21">
        <v>5000000</v>
      </c>
      <c r="H102" s="16" t="s">
        <v>66</v>
      </c>
    </row>
    <row r="103" spans="1:8" ht="82.5" customHeight="1" x14ac:dyDescent="0.2">
      <c r="A103" s="275" t="s">
        <v>1696</v>
      </c>
      <c r="B103" s="275" t="s">
        <v>1840</v>
      </c>
      <c r="C103" s="275" t="s">
        <v>2127</v>
      </c>
      <c r="D103" s="275"/>
      <c r="E103" s="275" t="s">
        <v>2125</v>
      </c>
      <c r="F103" s="275" t="s">
        <v>2121</v>
      </c>
      <c r="G103" s="21">
        <v>8000000</v>
      </c>
      <c r="H103" s="16" t="s">
        <v>66</v>
      </c>
    </row>
    <row r="104" spans="1:8" ht="82.5" customHeight="1" x14ac:dyDescent="0.2">
      <c r="A104" s="275" t="s">
        <v>464</v>
      </c>
      <c r="B104" s="275" t="s">
        <v>1810</v>
      </c>
      <c r="C104" s="275" t="s">
        <v>2128</v>
      </c>
      <c r="D104" s="275"/>
      <c r="E104" s="275" t="s">
        <v>2125</v>
      </c>
      <c r="F104" s="275" t="s">
        <v>2129</v>
      </c>
      <c r="G104" s="21">
        <v>10000000</v>
      </c>
      <c r="H104" s="16" t="s">
        <v>66</v>
      </c>
    </row>
    <row r="105" spans="1:8" ht="82.5" customHeight="1" x14ac:dyDescent="0.2">
      <c r="A105" s="275" t="s">
        <v>464</v>
      </c>
      <c r="B105" s="275"/>
      <c r="C105" s="275" t="s">
        <v>2130</v>
      </c>
      <c r="D105" s="275"/>
      <c r="E105" s="275" t="s">
        <v>2125</v>
      </c>
      <c r="F105" s="275" t="s">
        <v>2121</v>
      </c>
      <c r="G105" s="21">
        <v>5000000</v>
      </c>
      <c r="H105" s="16" t="s">
        <v>66</v>
      </c>
    </row>
    <row r="106" spans="1:8" ht="16.5" x14ac:dyDescent="0.2">
      <c r="A106" s="424" t="s">
        <v>69</v>
      </c>
      <c r="B106" s="424"/>
      <c r="C106" s="424"/>
      <c r="D106" s="424"/>
      <c r="E106" s="424"/>
      <c r="F106" s="424"/>
      <c r="G106" s="17">
        <f>+SUM(G96:G105)</f>
        <v>62740000</v>
      </c>
      <c r="H106" s="5"/>
    </row>
    <row r="107" spans="1:8" ht="16.5" x14ac:dyDescent="0.2">
      <c r="A107" s="453" t="s">
        <v>1384</v>
      </c>
      <c r="B107" s="453"/>
      <c r="C107" s="453"/>
      <c r="D107" s="453"/>
      <c r="E107" s="453"/>
      <c r="F107" s="453"/>
      <c r="G107" s="453"/>
      <c r="H107" s="453"/>
    </row>
    <row r="108" spans="1:8" ht="82.5" customHeight="1" x14ac:dyDescent="0.2">
      <c r="A108" s="275" t="s">
        <v>1858</v>
      </c>
      <c r="B108" s="275" t="s">
        <v>2131</v>
      </c>
      <c r="C108" s="275" t="s">
        <v>2132</v>
      </c>
      <c r="D108" s="275"/>
      <c r="E108" s="275" t="s">
        <v>2125</v>
      </c>
      <c r="F108" s="275" t="s">
        <v>2129</v>
      </c>
      <c r="G108" s="21">
        <v>15000000</v>
      </c>
      <c r="H108" s="16" t="s">
        <v>66</v>
      </c>
    </row>
    <row r="109" spans="1:8" ht="82.5" customHeight="1" x14ac:dyDescent="0.2">
      <c r="A109" s="275" t="s">
        <v>1858</v>
      </c>
      <c r="B109" s="275" t="s">
        <v>2131</v>
      </c>
      <c r="C109" s="275" t="s">
        <v>2133</v>
      </c>
      <c r="D109" s="275"/>
      <c r="E109" s="275" t="s">
        <v>2125</v>
      </c>
      <c r="F109" s="275" t="s">
        <v>2129</v>
      </c>
      <c r="G109" s="21">
        <v>20000000</v>
      </c>
      <c r="H109" s="16" t="s">
        <v>66</v>
      </c>
    </row>
    <row r="110" spans="1:8" ht="82.5" customHeight="1" x14ac:dyDescent="0.2">
      <c r="A110" s="275" t="s">
        <v>2134</v>
      </c>
      <c r="B110" s="275" t="s">
        <v>2134</v>
      </c>
      <c r="C110" s="275" t="s">
        <v>2135</v>
      </c>
      <c r="D110" s="275"/>
      <c r="E110" s="275" t="s">
        <v>1805</v>
      </c>
      <c r="F110" s="275" t="s">
        <v>2121</v>
      </c>
      <c r="G110" s="21">
        <v>8000000</v>
      </c>
      <c r="H110" s="16" t="s">
        <v>66</v>
      </c>
    </row>
    <row r="111" spans="1:8" ht="82.5" customHeight="1" x14ac:dyDescent="0.2">
      <c r="A111" s="275" t="s">
        <v>2134</v>
      </c>
      <c r="B111" s="275" t="s">
        <v>2134</v>
      </c>
      <c r="C111" s="275" t="s">
        <v>2136</v>
      </c>
      <c r="D111" s="275"/>
      <c r="E111" s="275" t="s">
        <v>1805</v>
      </c>
      <c r="F111" s="275" t="s">
        <v>2121</v>
      </c>
      <c r="G111" s="21">
        <v>8000000</v>
      </c>
      <c r="H111" s="16" t="s">
        <v>66</v>
      </c>
    </row>
    <row r="112" spans="1:8" ht="82.5" customHeight="1" x14ac:dyDescent="0.2">
      <c r="A112" s="275" t="s">
        <v>2134</v>
      </c>
      <c r="B112" s="275" t="s">
        <v>2137</v>
      </c>
      <c r="C112" s="275" t="s">
        <v>2138</v>
      </c>
      <c r="D112" s="275"/>
      <c r="E112" s="275" t="s">
        <v>1805</v>
      </c>
      <c r="F112" s="275" t="s">
        <v>2121</v>
      </c>
      <c r="G112" s="21">
        <v>8000000</v>
      </c>
      <c r="H112" s="16" t="s">
        <v>66</v>
      </c>
    </row>
    <row r="113" spans="1:8" ht="82.5" customHeight="1" x14ac:dyDescent="0.2">
      <c r="A113" s="328" t="s">
        <v>2183</v>
      </c>
      <c r="B113" s="328" t="s">
        <v>1714</v>
      </c>
      <c r="C113" s="328" t="s">
        <v>2971</v>
      </c>
      <c r="D113" s="328" t="s">
        <v>746</v>
      </c>
      <c r="E113" s="328" t="s">
        <v>3018</v>
      </c>
      <c r="F113" s="328" t="s">
        <v>3019</v>
      </c>
      <c r="G113" s="21">
        <v>30000000</v>
      </c>
      <c r="H113" s="16" t="s">
        <v>66</v>
      </c>
    </row>
    <row r="114" spans="1:8" ht="82.5" customHeight="1" x14ac:dyDescent="0.2">
      <c r="A114" s="328" t="s">
        <v>2183</v>
      </c>
      <c r="B114" s="328" t="s">
        <v>3020</v>
      </c>
      <c r="C114" s="328" t="s">
        <v>3021</v>
      </c>
      <c r="D114" s="328" t="s">
        <v>746</v>
      </c>
      <c r="E114" s="328" t="s">
        <v>3022</v>
      </c>
      <c r="F114" s="328" t="s">
        <v>3023</v>
      </c>
      <c r="G114" s="21">
        <v>8500000</v>
      </c>
      <c r="H114" s="16" t="s">
        <v>66</v>
      </c>
    </row>
    <row r="115" spans="1:8" ht="82.5" customHeight="1" x14ac:dyDescent="0.2">
      <c r="A115" s="328" t="s">
        <v>2080</v>
      </c>
      <c r="B115" s="328" t="s">
        <v>2080</v>
      </c>
      <c r="C115" s="328" t="s">
        <v>3024</v>
      </c>
      <c r="D115" s="328" t="s">
        <v>746</v>
      </c>
      <c r="E115" s="328" t="s">
        <v>3025</v>
      </c>
      <c r="F115" s="328" t="s">
        <v>3026</v>
      </c>
      <c r="G115" s="21">
        <v>19100000</v>
      </c>
      <c r="H115" s="16" t="s">
        <v>66</v>
      </c>
    </row>
    <row r="116" spans="1:8" ht="16.5" x14ac:dyDescent="0.2">
      <c r="A116" s="424" t="s">
        <v>69</v>
      </c>
      <c r="B116" s="424"/>
      <c r="C116" s="424"/>
      <c r="D116" s="424"/>
      <c r="E116" s="424"/>
      <c r="F116" s="424"/>
      <c r="G116" s="17">
        <f>+SUM(G108:G115)</f>
        <v>116600000</v>
      </c>
      <c r="H116" s="5"/>
    </row>
    <row r="117" spans="1:8" ht="16.5" x14ac:dyDescent="0.2">
      <c r="A117" s="424" t="s">
        <v>999</v>
      </c>
      <c r="B117" s="424"/>
      <c r="C117" s="424"/>
      <c r="D117" s="424"/>
      <c r="E117" s="424"/>
      <c r="F117" s="424"/>
      <c r="G117" s="424"/>
      <c r="H117" s="424"/>
    </row>
    <row r="118" spans="1:8" ht="131.25" customHeight="1" x14ac:dyDescent="0.2">
      <c r="A118" s="275" t="s">
        <v>210</v>
      </c>
      <c r="B118" s="275" t="s">
        <v>2154</v>
      </c>
      <c r="C118" s="275" t="s">
        <v>2155</v>
      </c>
      <c r="D118" s="275" t="s">
        <v>2156</v>
      </c>
      <c r="E118" s="275" t="s">
        <v>2157</v>
      </c>
      <c r="F118" s="275" t="s">
        <v>2158</v>
      </c>
      <c r="G118" s="21">
        <v>42000000</v>
      </c>
      <c r="H118" s="16" t="s">
        <v>66</v>
      </c>
    </row>
    <row r="119" spans="1:8" ht="16.5" x14ac:dyDescent="0.2">
      <c r="A119" s="424" t="s">
        <v>69</v>
      </c>
      <c r="B119" s="424"/>
      <c r="C119" s="424"/>
      <c r="D119" s="424"/>
      <c r="E119" s="424"/>
      <c r="F119" s="424"/>
      <c r="G119" s="17">
        <f>+G118</f>
        <v>42000000</v>
      </c>
      <c r="H119" s="5"/>
    </row>
  </sheetData>
  <mergeCells count="24614">
    <mergeCell ref="XEX55:XEX56"/>
    <mergeCell ref="XEY55:XEY56"/>
    <mergeCell ref="XEZ55:XEZ56"/>
    <mergeCell ref="XFA55:XFA56"/>
    <mergeCell ref="XFB55:XFB56"/>
    <mergeCell ref="XEQ55:XEQ56"/>
    <mergeCell ref="XER55:XER56"/>
    <mergeCell ref="XES55:XES56"/>
    <mergeCell ref="XET55:XET56"/>
    <mergeCell ref="XEW55:XEW56"/>
    <mergeCell ref="XEJ55:XEJ56"/>
    <mergeCell ref="XEK55:XEK56"/>
    <mergeCell ref="XEL55:XEL56"/>
    <mergeCell ref="XEO55:XEO56"/>
    <mergeCell ref="XEP55:XEP56"/>
    <mergeCell ref="XEC55:XEC56"/>
    <mergeCell ref="XED55:XED56"/>
    <mergeCell ref="XEG55:XEG56"/>
    <mergeCell ref="XEH55:XEH56"/>
    <mergeCell ref="XEI55:XEI56"/>
    <mergeCell ref="XDV55:XDV56"/>
    <mergeCell ref="XDY55:XDY56"/>
    <mergeCell ref="XDZ55:XDZ56"/>
    <mergeCell ref="XEA55:XEA56"/>
    <mergeCell ref="XEB55:XEB56"/>
    <mergeCell ref="XDQ55:XDQ56"/>
    <mergeCell ref="XDR55:XDR56"/>
    <mergeCell ref="XDS55:XDS56"/>
    <mergeCell ref="XDT55:XDT56"/>
    <mergeCell ref="XDU55:XDU56"/>
    <mergeCell ref="XDJ55:XDJ56"/>
    <mergeCell ref="XDK55:XDK56"/>
    <mergeCell ref="XDL55:XDL56"/>
    <mergeCell ref="XDM55:XDM56"/>
    <mergeCell ref="XDN55:XDN56"/>
    <mergeCell ref="XDC55:XDC56"/>
    <mergeCell ref="XDD55:XDD56"/>
    <mergeCell ref="XDE55:XDE56"/>
    <mergeCell ref="XDF55:XDF56"/>
    <mergeCell ref="XDI55:XDI56"/>
    <mergeCell ref="XCV55:XCV56"/>
    <mergeCell ref="XCW55:XCW56"/>
    <mergeCell ref="XCX55:XCX56"/>
    <mergeCell ref="XDA55:XDA56"/>
    <mergeCell ref="XDB55:XDB56"/>
    <mergeCell ref="XCO55:XCO56"/>
    <mergeCell ref="XCP55:XCP56"/>
    <mergeCell ref="XCS55:XCS56"/>
    <mergeCell ref="XCT55:XCT56"/>
    <mergeCell ref="XCU55:XCU56"/>
    <mergeCell ref="XCH55:XCH56"/>
    <mergeCell ref="XCK55:XCK56"/>
    <mergeCell ref="XCL55:XCL56"/>
    <mergeCell ref="XCM55:XCM56"/>
    <mergeCell ref="XCN55:XCN56"/>
    <mergeCell ref="XCC55:XCC56"/>
    <mergeCell ref="XCD55:XCD56"/>
    <mergeCell ref="XCE55:XCE56"/>
    <mergeCell ref="XCF55:XCF56"/>
    <mergeCell ref="XCG55:XCG56"/>
    <mergeCell ref="XBV55:XBV56"/>
    <mergeCell ref="XBW55:XBW56"/>
    <mergeCell ref="XBX55:XBX56"/>
    <mergeCell ref="XBY55:XBY56"/>
    <mergeCell ref="XBZ55:XBZ56"/>
    <mergeCell ref="XBO55:XBO56"/>
    <mergeCell ref="XBP55:XBP56"/>
    <mergeCell ref="XBQ55:XBQ56"/>
    <mergeCell ref="XBR55:XBR56"/>
    <mergeCell ref="XBU55:XBU56"/>
    <mergeCell ref="XBH55:XBH56"/>
    <mergeCell ref="XBI55:XBI56"/>
    <mergeCell ref="XBJ55:XBJ56"/>
    <mergeCell ref="XBM55:XBM56"/>
    <mergeCell ref="XBN55:XBN56"/>
    <mergeCell ref="XBA55:XBA56"/>
    <mergeCell ref="XBB55:XBB56"/>
    <mergeCell ref="XBE55:XBE56"/>
    <mergeCell ref="XBF55:XBF56"/>
    <mergeCell ref="XBG55:XBG56"/>
    <mergeCell ref="XAT55:XAT56"/>
    <mergeCell ref="XAW55:XAW56"/>
    <mergeCell ref="XAX55:XAX56"/>
    <mergeCell ref="XAY55:XAY56"/>
    <mergeCell ref="XAZ55:XAZ56"/>
    <mergeCell ref="XAO55:XAO56"/>
    <mergeCell ref="XAP55:XAP56"/>
    <mergeCell ref="XAQ55:XAQ56"/>
    <mergeCell ref="XAR55:XAR56"/>
    <mergeCell ref="XAS55:XAS56"/>
    <mergeCell ref="XAH55:XAH56"/>
    <mergeCell ref="XAI55:XAI56"/>
    <mergeCell ref="XAJ55:XAJ56"/>
    <mergeCell ref="XAK55:XAK56"/>
    <mergeCell ref="XAL55:XAL56"/>
    <mergeCell ref="XAA55:XAA56"/>
    <mergeCell ref="XAB55:XAB56"/>
    <mergeCell ref="XAC55:XAC56"/>
    <mergeCell ref="XAD55:XAD56"/>
    <mergeCell ref="XAG55:XAG56"/>
    <mergeCell ref="WZT55:WZT56"/>
    <mergeCell ref="WZU55:WZU56"/>
    <mergeCell ref="WZV55:WZV56"/>
    <mergeCell ref="WZY55:WZY56"/>
    <mergeCell ref="WZZ55:WZZ56"/>
    <mergeCell ref="WZM55:WZM56"/>
    <mergeCell ref="WZN55:WZN56"/>
    <mergeCell ref="WZQ55:WZQ56"/>
    <mergeCell ref="WZR55:WZR56"/>
    <mergeCell ref="WZS55:WZS56"/>
    <mergeCell ref="WZF55:WZF56"/>
    <mergeCell ref="WZI55:WZI56"/>
    <mergeCell ref="WZJ55:WZJ56"/>
    <mergeCell ref="WZK55:WZK56"/>
    <mergeCell ref="WZL55:WZL56"/>
    <mergeCell ref="WZA55:WZA56"/>
    <mergeCell ref="WZB55:WZB56"/>
    <mergeCell ref="WZC55:WZC56"/>
    <mergeCell ref="WZD55:WZD56"/>
    <mergeCell ref="WZE55:WZE56"/>
    <mergeCell ref="WYT55:WYT56"/>
    <mergeCell ref="WYU55:WYU56"/>
    <mergeCell ref="WYV55:WYV56"/>
    <mergeCell ref="WYW55:WYW56"/>
    <mergeCell ref="WYX55:WYX56"/>
    <mergeCell ref="WYM55:WYM56"/>
    <mergeCell ref="WYN55:WYN56"/>
    <mergeCell ref="WYO55:WYO56"/>
    <mergeCell ref="WYP55:WYP56"/>
    <mergeCell ref="WYS55:WYS56"/>
    <mergeCell ref="WYF55:WYF56"/>
    <mergeCell ref="WYG55:WYG56"/>
    <mergeCell ref="WYH55:WYH56"/>
    <mergeCell ref="WYK55:WYK56"/>
    <mergeCell ref="WYL55:WYL56"/>
    <mergeCell ref="WXY55:WXY56"/>
    <mergeCell ref="WXZ55:WXZ56"/>
    <mergeCell ref="WYC55:WYC56"/>
    <mergeCell ref="WYD55:WYD56"/>
    <mergeCell ref="WYE55:WYE56"/>
    <mergeCell ref="WXR55:WXR56"/>
    <mergeCell ref="WXU55:WXU56"/>
    <mergeCell ref="WXV55:WXV56"/>
    <mergeCell ref="WXW55:WXW56"/>
    <mergeCell ref="WXX55:WXX56"/>
    <mergeCell ref="WXM55:WXM56"/>
    <mergeCell ref="WXN55:WXN56"/>
    <mergeCell ref="WXO55:WXO56"/>
    <mergeCell ref="WXP55:WXP56"/>
    <mergeCell ref="WXQ55:WXQ56"/>
    <mergeCell ref="WXF55:WXF56"/>
    <mergeCell ref="WXG55:WXG56"/>
    <mergeCell ref="WXH55:WXH56"/>
    <mergeCell ref="WXI55:WXI56"/>
    <mergeCell ref="WXJ55:WXJ56"/>
    <mergeCell ref="WWY55:WWY56"/>
    <mergeCell ref="WWZ55:WWZ56"/>
    <mergeCell ref="WXA55:WXA56"/>
    <mergeCell ref="WXB55:WXB56"/>
    <mergeCell ref="WXE55:WXE56"/>
    <mergeCell ref="WWR55:WWR56"/>
    <mergeCell ref="WWS55:WWS56"/>
    <mergeCell ref="WWT55:WWT56"/>
    <mergeCell ref="WWW55:WWW56"/>
    <mergeCell ref="WWX55:WWX56"/>
    <mergeCell ref="WWK55:WWK56"/>
    <mergeCell ref="WWL55:WWL56"/>
    <mergeCell ref="WWO55:WWO56"/>
    <mergeCell ref="WWP55:WWP56"/>
    <mergeCell ref="WWQ55:WWQ56"/>
    <mergeCell ref="WWD55:WWD56"/>
    <mergeCell ref="WWG55:WWG56"/>
    <mergeCell ref="WWH55:WWH56"/>
    <mergeCell ref="WWI55:WWI56"/>
    <mergeCell ref="WWJ55:WWJ56"/>
    <mergeCell ref="WVY55:WVY56"/>
    <mergeCell ref="WVZ55:WVZ56"/>
    <mergeCell ref="WWA55:WWA56"/>
    <mergeCell ref="WWB55:WWB56"/>
    <mergeCell ref="WWC55:WWC56"/>
    <mergeCell ref="WVR55:WVR56"/>
    <mergeCell ref="WVS55:WVS56"/>
    <mergeCell ref="WVT55:WVT56"/>
    <mergeCell ref="WVU55:WVU56"/>
    <mergeCell ref="WVV55:WVV56"/>
    <mergeCell ref="WVK55:WVK56"/>
    <mergeCell ref="WVL55:WVL56"/>
    <mergeCell ref="WVM55:WVM56"/>
    <mergeCell ref="WVN55:WVN56"/>
    <mergeCell ref="WVQ55:WVQ56"/>
    <mergeCell ref="WVD55:WVD56"/>
    <mergeCell ref="WVE55:WVE56"/>
    <mergeCell ref="WVF55:WVF56"/>
    <mergeCell ref="WVI55:WVI56"/>
    <mergeCell ref="WVJ55:WVJ56"/>
    <mergeCell ref="WUW55:WUW56"/>
    <mergeCell ref="WUX55:WUX56"/>
    <mergeCell ref="WVA55:WVA56"/>
    <mergeCell ref="WVB55:WVB56"/>
    <mergeCell ref="WVC55:WVC56"/>
    <mergeCell ref="WUP55:WUP56"/>
    <mergeCell ref="WUS55:WUS56"/>
    <mergeCell ref="WUT55:WUT56"/>
    <mergeCell ref="WUU55:WUU56"/>
    <mergeCell ref="WUV55:WUV56"/>
    <mergeCell ref="WUK55:WUK56"/>
    <mergeCell ref="WUL55:WUL56"/>
    <mergeCell ref="WUM55:WUM56"/>
    <mergeCell ref="WUN55:WUN56"/>
    <mergeCell ref="WUO55:WUO56"/>
    <mergeCell ref="WUD55:WUD56"/>
    <mergeCell ref="WUE55:WUE56"/>
    <mergeCell ref="WUF55:WUF56"/>
    <mergeCell ref="WUG55:WUG56"/>
    <mergeCell ref="WUH55:WUH56"/>
    <mergeCell ref="WTW55:WTW56"/>
    <mergeCell ref="WTX55:WTX56"/>
    <mergeCell ref="WTY55:WTY56"/>
    <mergeCell ref="WTZ55:WTZ56"/>
    <mergeCell ref="WUC55:WUC56"/>
    <mergeCell ref="WTP55:WTP56"/>
    <mergeCell ref="WTQ55:WTQ56"/>
    <mergeCell ref="WTR55:WTR56"/>
    <mergeCell ref="WTU55:WTU56"/>
    <mergeCell ref="WTV55:WTV56"/>
    <mergeCell ref="WTI55:WTI56"/>
    <mergeCell ref="WTJ55:WTJ56"/>
    <mergeCell ref="WTM55:WTM56"/>
    <mergeCell ref="WTN55:WTN56"/>
    <mergeCell ref="WTO55:WTO56"/>
    <mergeCell ref="WTB55:WTB56"/>
    <mergeCell ref="WTE55:WTE56"/>
    <mergeCell ref="WTF55:WTF56"/>
    <mergeCell ref="WTG55:WTG56"/>
    <mergeCell ref="WTH55:WTH56"/>
    <mergeCell ref="WSW55:WSW56"/>
    <mergeCell ref="WSX55:WSX56"/>
    <mergeCell ref="WSY55:WSY56"/>
    <mergeCell ref="WSZ55:WSZ56"/>
    <mergeCell ref="WTA55:WTA56"/>
    <mergeCell ref="WSP55:WSP56"/>
    <mergeCell ref="WSQ55:WSQ56"/>
    <mergeCell ref="WSR55:WSR56"/>
    <mergeCell ref="WSS55:WSS56"/>
    <mergeCell ref="WST55:WST56"/>
    <mergeCell ref="WSI55:WSI56"/>
    <mergeCell ref="WSJ55:WSJ56"/>
    <mergeCell ref="WSK55:WSK56"/>
    <mergeCell ref="WSL55:WSL56"/>
    <mergeCell ref="WSO55:WSO56"/>
    <mergeCell ref="WSB55:WSB56"/>
    <mergeCell ref="WSC55:WSC56"/>
    <mergeCell ref="WSD55:WSD56"/>
    <mergeCell ref="WSG55:WSG56"/>
    <mergeCell ref="WSH55:WSH56"/>
    <mergeCell ref="WRU55:WRU56"/>
    <mergeCell ref="WRV55:WRV56"/>
    <mergeCell ref="WRY55:WRY56"/>
    <mergeCell ref="WRZ55:WRZ56"/>
    <mergeCell ref="WSA55:WSA56"/>
    <mergeCell ref="WRN55:WRN56"/>
    <mergeCell ref="WRQ55:WRQ56"/>
    <mergeCell ref="WRR55:WRR56"/>
    <mergeCell ref="WRS55:WRS56"/>
    <mergeCell ref="WRT55:WRT56"/>
    <mergeCell ref="WRI55:WRI56"/>
    <mergeCell ref="WRJ55:WRJ56"/>
    <mergeCell ref="WRK55:WRK56"/>
    <mergeCell ref="WRL55:WRL56"/>
    <mergeCell ref="WRM55:WRM56"/>
    <mergeCell ref="WRB55:WRB56"/>
    <mergeCell ref="WRC55:WRC56"/>
    <mergeCell ref="WRD55:WRD56"/>
    <mergeCell ref="WRE55:WRE56"/>
    <mergeCell ref="WRF55:WRF56"/>
    <mergeCell ref="WQU55:WQU56"/>
    <mergeCell ref="WQV55:WQV56"/>
    <mergeCell ref="WQW55:WQW56"/>
    <mergeCell ref="WQX55:WQX56"/>
    <mergeCell ref="WRA55:WRA56"/>
    <mergeCell ref="WQN55:WQN56"/>
    <mergeCell ref="WQO55:WQO56"/>
    <mergeCell ref="WQP55:WQP56"/>
    <mergeCell ref="WQS55:WQS56"/>
    <mergeCell ref="WQT55:WQT56"/>
    <mergeCell ref="WQG55:WQG56"/>
    <mergeCell ref="WQH55:WQH56"/>
    <mergeCell ref="WQK55:WQK56"/>
    <mergeCell ref="WQL55:WQL56"/>
    <mergeCell ref="WQM55:WQM56"/>
    <mergeCell ref="WPZ55:WPZ56"/>
    <mergeCell ref="WQC55:WQC56"/>
    <mergeCell ref="WQD55:WQD56"/>
    <mergeCell ref="WQE55:WQE56"/>
    <mergeCell ref="WQF55:WQF56"/>
    <mergeCell ref="WPU55:WPU56"/>
    <mergeCell ref="WPV55:WPV56"/>
    <mergeCell ref="WPW55:WPW56"/>
    <mergeCell ref="WPX55:WPX56"/>
    <mergeCell ref="WPY55:WPY56"/>
    <mergeCell ref="WPN55:WPN56"/>
    <mergeCell ref="WPO55:WPO56"/>
    <mergeCell ref="WPP55:WPP56"/>
    <mergeCell ref="WPQ55:WPQ56"/>
    <mergeCell ref="WPR55:WPR56"/>
    <mergeCell ref="WPG55:WPG56"/>
    <mergeCell ref="WPH55:WPH56"/>
    <mergeCell ref="WPI55:WPI56"/>
    <mergeCell ref="WPJ55:WPJ56"/>
    <mergeCell ref="WPM55:WPM56"/>
    <mergeCell ref="WOZ55:WOZ56"/>
    <mergeCell ref="WPA55:WPA56"/>
    <mergeCell ref="WPB55:WPB56"/>
    <mergeCell ref="WPE55:WPE56"/>
    <mergeCell ref="WPF55:WPF56"/>
    <mergeCell ref="WOS55:WOS56"/>
    <mergeCell ref="WOT55:WOT56"/>
    <mergeCell ref="WOW55:WOW56"/>
    <mergeCell ref="WOX55:WOX56"/>
    <mergeCell ref="WOY55:WOY56"/>
    <mergeCell ref="WOL55:WOL56"/>
    <mergeCell ref="WOO55:WOO56"/>
    <mergeCell ref="WOP55:WOP56"/>
    <mergeCell ref="WOQ55:WOQ56"/>
    <mergeCell ref="WOR55:WOR56"/>
    <mergeCell ref="WOG55:WOG56"/>
    <mergeCell ref="WOH55:WOH56"/>
    <mergeCell ref="WOI55:WOI56"/>
    <mergeCell ref="WOJ55:WOJ56"/>
    <mergeCell ref="WOK55:WOK56"/>
    <mergeCell ref="WNZ55:WNZ56"/>
    <mergeCell ref="WOA55:WOA56"/>
    <mergeCell ref="WOB55:WOB56"/>
    <mergeCell ref="WOC55:WOC56"/>
    <mergeCell ref="WOD55:WOD56"/>
    <mergeCell ref="WNS55:WNS56"/>
    <mergeCell ref="WNT55:WNT56"/>
    <mergeCell ref="WNU55:WNU56"/>
    <mergeCell ref="WNV55:WNV56"/>
    <mergeCell ref="WNY55:WNY56"/>
    <mergeCell ref="WNL55:WNL56"/>
    <mergeCell ref="WNM55:WNM56"/>
    <mergeCell ref="WNN55:WNN56"/>
    <mergeCell ref="WNQ55:WNQ56"/>
    <mergeCell ref="WNR55:WNR56"/>
    <mergeCell ref="WNE55:WNE56"/>
    <mergeCell ref="WNF55:WNF56"/>
    <mergeCell ref="WNI55:WNI56"/>
    <mergeCell ref="WNJ55:WNJ56"/>
    <mergeCell ref="WNK55:WNK56"/>
    <mergeCell ref="WMX55:WMX56"/>
    <mergeCell ref="WNA55:WNA56"/>
    <mergeCell ref="WNB55:WNB56"/>
    <mergeCell ref="WNC55:WNC56"/>
    <mergeCell ref="WND55:WND56"/>
    <mergeCell ref="WMS55:WMS56"/>
    <mergeCell ref="WMT55:WMT56"/>
    <mergeCell ref="WMU55:WMU56"/>
    <mergeCell ref="WMV55:WMV56"/>
    <mergeCell ref="WMW55:WMW56"/>
    <mergeCell ref="WML55:WML56"/>
    <mergeCell ref="WMM55:WMM56"/>
    <mergeCell ref="WMN55:WMN56"/>
    <mergeCell ref="WMO55:WMO56"/>
    <mergeCell ref="WMP55:WMP56"/>
    <mergeCell ref="WME55:WME56"/>
    <mergeCell ref="WMF55:WMF56"/>
    <mergeCell ref="WMG55:WMG56"/>
    <mergeCell ref="WMH55:WMH56"/>
    <mergeCell ref="WMK55:WMK56"/>
    <mergeCell ref="WLX55:WLX56"/>
    <mergeCell ref="WLY55:WLY56"/>
    <mergeCell ref="WLZ55:WLZ56"/>
    <mergeCell ref="WMC55:WMC56"/>
    <mergeCell ref="WMD55:WMD56"/>
    <mergeCell ref="WLQ55:WLQ56"/>
    <mergeCell ref="WLR55:WLR56"/>
    <mergeCell ref="WLU55:WLU56"/>
    <mergeCell ref="WLV55:WLV56"/>
    <mergeCell ref="WLW55:WLW56"/>
    <mergeCell ref="WLJ55:WLJ56"/>
    <mergeCell ref="WLM55:WLM56"/>
    <mergeCell ref="WLN55:WLN56"/>
    <mergeCell ref="WLO55:WLO56"/>
    <mergeCell ref="WLP55:WLP56"/>
    <mergeCell ref="WLE55:WLE56"/>
    <mergeCell ref="WLF55:WLF56"/>
    <mergeCell ref="WLG55:WLG56"/>
    <mergeCell ref="WLH55:WLH56"/>
    <mergeCell ref="WLI55:WLI56"/>
    <mergeCell ref="WKX55:WKX56"/>
    <mergeCell ref="WKY55:WKY56"/>
    <mergeCell ref="WKZ55:WKZ56"/>
    <mergeCell ref="WLA55:WLA56"/>
    <mergeCell ref="WLB55:WLB56"/>
    <mergeCell ref="WKQ55:WKQ56"/>
    <mergeCell ref="WKR55:WKR56"/>
    <mergeCell ref="WKS55:WKS56"/>
    <mergeCell ref="WKT55:WKT56"/>
    <mergeCell ref="WKW55:WKW56"/>
    <mergeCell ref="WKJ55:WKJ56"/>
    <mergeCell ref="WKK55:WKK56"/>
    <mergeCell ref="WKL55:WKL56"/>
    <mergeCell ref="WKO55:WKO56"/>
    <mergeCell ref="WKP55:WKP56"/>
    <mergeCell ref="WKC55:WKC56"/>
    <mergeCell ref="WKD55:WKD56"/>
    <mergeCell ref="WKG55:WKG56"/>
    <mergeCell ref="WKH55:WKH56"/>
    <mergeCell ref="WKI55:WKI56"/>
    <mergeCell ref="WJV55:WJV56"/>
    <mergeCell ref="WJY55:WJY56"/>
    <mergeCell ref="WJZ55:WJZ56"/>
    <mergeCell ref="WKA55:WKA56"/>
    <mergeCell ref="WKB55:WKB56"/>
    <mergeCell ref="WJQ55:WJQ56"/>
    <mergeCell ref="WJR55:WJR56"/>
    <mergeCell ref="WJS55:WJS56"/>
    <mergeCell ref="WJT55:WJT56"/>
    <mergeCell ref="WJU55:WJU56"/>
    <mergeCell ref="WJJ55:WJJ56"/>
    <mergeCell ref="WJK55:WJK56"/>
    <mergeCell ref="WJL55:WJL56"/>
    <mergeCell ref="WJM55:WJM56"/>
    <mergeCell ref="WJN55:WJN56"/>
    <mergeCell ref="WJC55:WJC56"/>
    <mergeCell ref="WJD55:WJD56"/>
    <mergeCell ref="WJE55:WJE56"/>
    <mergeCell ref="WJF55:WJF56"/>
    <mergeCell ref="WJI55:WJI56"/>
    <mergeCell ref="WIV55:WIV56"/>
    <mergeCell ref="WIW55:WIW56"/>
    <mergeCell ref="WIX55:WIX56"/>
    <mergeCell ref="WJA55:WJA56"/>
    <mergeCell ref="WJB55:WJB56"/>
    <mergeCell ref="WIO55:WIO56"/>
    <mergeCell ref="WIP55:WIP56"/>
    <mergeCell ref="WIS55:WIS56"/>
    <mergeCell ref="WIT55:WIT56"/>
    <mergeCell ref="WIU55:WIU56"/>
    <mergeCell ref="WIH55:WIH56"/>
    <mergeCell ref="WIK55:WIK56"/>
    <mergeCell ref="WIL55:WIL56"/>
    <mergeCell ref="WIM55:WIM56"/>
    <mergeCell ref="WIN55:WIN56"/>
    <mergeCell ref="WIC55:WIC56"/>
    <mergeCell ref="WID55:WID56"/>
    <mergeCell ref="WIE55:WIE56"/>
    <mergeCell ref="WIF55:WIF56"/>
    <mergeCell ref="WIG55:WIG56"/>
    <mergeCell ref="WHV55:WHV56"/>
    <mergeCell ref="WHW55:WHW56"/>
    <mergeCell ref="WHX55:WHX56"/>
    <mergeCell ref="WHY55:WHY56"/>
    <mergeCell ref="WHZ55:WHZ56"/>
    <mergeCell ref="WHO55:WHO56"/>
    <mergeCell ref="WHP55:WHP56"/>
    <mergeCell ref="WHQ55:WHQ56"/>
    <mergeCell ref="WHR55:WHR56"/>
    <mergeCell ref="WHU55:WHU56"/>
    <mergeCell ref="WHH55:WHH56"/>
    <mergeCell ref="WHI55:WHI56"/>
    <mergeCell ref="WHJ55:WHJ56"/>
    <mergeCell ref="WHM55:WHM56"/>
    <mergeCell ref="WHN55:WHN56"/>
    <mergeCell ref="WHA55:WHA56"/>
    <mergeCell ref="WHB55:WHB56"/>
    <mergeCell ref="WHE55:WHE56"/>
    <mergeCell ref="WHF55:WHF56"/>
    <mergeCell ref="WHG55:WHG56"/>
    <mergeCell ref="WGT55:WGT56"/>
    <mergeCell ref="WGW55:WGW56"/>
    <mergeCell ref="WGX55:WGX56"/>
    <mergeCell ref="WGY55:WGY56"/>
    <mergeCell ref="WGZ55:WGZ56"/>
    <mergeCell ref="WGO55:WGO56"/>
    <mergeCell ref="WGP55:WGP56"/>
    <mergeCell ref="WGQ55:WGQ56"/>
    <mergeCell ref="WGR55:WGR56"/>
    <mergeCell ref="WGS55:WGS56"/>
    <mergeCell ref="WGH55:WGH56"/>
    <mergeCell ref="WGI55:WGI56"/>
    <mergeCell ref="WGJ55:WGJ56"/>
    <mergeCell ref="WGK55:WGK56"/>
    <mergeCell ref="WGL55:WGL56"/>
    <mergeCell ref="WGA55:WGA56"/>
    <mergeCell ref="WGB55:WGB56"/>
    <mergeCell ref="WGC55:WGC56"/>
    <mergeCell ref="WGD55:WGD56"/>
    <mergeCell ref="WGG55:WGG56"/>
    <mergeCell ref="WFT55:WFT56"/>
    <mergeCell ref="WFU55:WFU56"/>
    <mergeCell ref="WFV55:WFV56"/>
    <mergeCell ref="WFY55:WFY56"/>
    <mergeCell ref="WFZ55:WFZ56"/>
    <mergeCell ref="WFM55:WFM56"/>
    <mergeCell ref="WFN55:WFN56"/>
    <mergeCell ref="WFQ55:WFQ56"/>
    <mergeCell ref="WFR55:WFR56"/>
    <mergeCell ref="WFS55:WFS56"/>
    <mergeCell ref="WFF55:WFF56"/>
    <mergeCell ref="WFI55:WFI56"/>
    <mergeCell ref="WFJ55:WFJ56"/>
    <mergeCell ref="WFK55:WFK56"/>
    <mergeCell ref="WFL55:WFL56"/>
    <mergeCell ref="WFA55:WFA56"/>
    <mergeCell ref="WFB55:WFB56"/>
    <mergeCell ref="WFC55:WFC56"/>
    <mergeCell ref="WFD55:WFD56"/>
    <mergeCell ref="WFE55:WFE56"/>
    <mergeCell ref="WET55:WET56"/>
    <mergeCell ref="WEU55:WEU56"/>
    <mergeCell ref="WEV55:WEV56"/>
    <mergeCell ref="WEW55:WEW56"/>
    <mergeCell ref="WEX55:WEX56"/>
    <mergeCell ref="WEM55:WEM56"/>
    <mergeCell ref="WEN55:WEN56"/>
    <mergeCell ref="WEO55:WEO56"/>
    <mergeCell ref="WEP55:WEP56"/>
    <mergeCell ref="WES55:WES56"/>
    <mergeCell ref="WEF55:WEF56"/>
    <mergeCell ref="WEG55:WEG56"/>
    <mergeCell ref="WEH55:WEH56"/>
    <mergeCell ref="WEK55:WEK56"/>
    <mergeCell ref="WEL55:WEL56"/>
    <mergeCell ref="WDY55:WDY56"/>
    <mergeCell ref="WDZ55:WDZ56"/>
    <mergeCell ref="WEC55:WEC56"/>
    <mergeCell ref="WED55:WED56"/>
    <mergeCell ref="WEE55:WEE56"/>
    <mergeCell ref="WDR55:WDR56"/>
    <mergeCell ref="WDU55:WDU56"/>
    <mergeCell ref="WDV55:WDV56"/>
    <mergeCell ref="WDW55:WDW56"/>
    <mergeCell ref="WDX55:WDX56"/>
    <mergeCell ref="WDM55:WDM56"/>
    <mergeCell ref="WDN55:WDN56"/>
    <mergeCell ref="WDO55:WDO56"/>
    <mergeCell ref="WDP55:WDP56"/>
    <mergeCell ref="WDQ55:WDQ56"/>
    <mergeCell ref="WDF55:WDF56"/>
    <mergeCell ref="WDG55:WDG56"/>
    <mergeCell ref="WDH55:WDH56"/>
    <mergeCell ref="WDI55:WDI56"/>
    <mergeCell ref="WDJ55:WDJ56"/>
    <mergeCell ref="WCY55:WCY56"/>
    <mergeCell ref="WCZ55:WCZ56"/>
    <mergeCell ref="WDA55:WDA56"/>
    <mergeCell ref="WDB55:WDB56"/>
    <mergeCell ref="WDE55:WDE56"/>
    <mergeCell ref="WCR55:WCR56"/>
    <mergeCell ref="WCS55:WCS56"/>
    <mergeCell ref="WCT55:WCT56"/>
    <mergeCell ref="WCW55:WCW56"/>
    <mergeCell ref="WCX55:WCX56"/>
    <mergeCell ref="WCK55:WCK56"/>
    <mergeCell ref="WCL55:WCL56"/>
    <mergeCell ref="WCO55:WCO56"/>
    <mergeCell ref="WCP55:WCP56"/>
    <mergeCell ref="WCQ55:WCQ56"/>
    <mergeCell ref="WCD55:WCD56"/>
    <mergeCell ref="WCG55:WCG56"/>
    <mergeCell ref="WCH55:WCH56"/>
    <mergeCell ref="WCI55:WCI56"/>
    <mergeCell ref="WCJ55:WCJ56"/>
    <mergeCell ref="WBY55:WBY56"/>
    <mergeCell ref="WBZ55:WBZ56"/>
    <mergeCell ref="WCA55:WCA56"/>
    <mergeCell ref="WCB55:WCB56"/>
    <mergeCell ref="WCC55:WCC56"/>
    <mergeCell ref="WBR55:WBR56"/>
    <mergeCell ref="WBS55:WBS56"/>
    <mergeCell ref="WBT55:WBT56"/>
    <mergeCell ref="WBU55:WBU56"/>
    <mergeCell ref="WBV55:WBV56"/>
    <mergeCell ref="WBK55:WBK56"/>
    <mergeCell ref="WBL55:WBL56"/>
    <mergeCell ref="WBM55:WBM56"/>
    <mergeCell ref="WBN55:WBN56"/>
    <mergeCell ref="WBQ55:WBQ56"/>
    <mergeCell ref="WBD55:WBD56"/>
    <mergeCell ref="WBE55:WBE56"/>
    <mergeCell ref="WBF55:WBF56"/>
    <mergeCell ref="WBI55:WBI56"/>
    <mergeCell ref="WBJ55:WBJ56"/>
    <mergeCell ref="WAW55:WAW56"/>
    <mergeCell ref="WAX55:WAX56"/>
    <mergeCell ref="WBA55:WBA56"/>
    <mergeCell ref="WBB55:WBB56"/>
    <mergeCell ref="WBC55:WBC56"/>
    <mergeCell ref="WAP55:WAP56"/>
    <mergeCell ref="WAS55:WAS56"/>
    <mergeCell ref="WAT55:WAT56"/>
    <mergeCell ref="WAU55:WAU56"/>
    <mergeCell ref="WAV55:WAV56"/>
    <mergeCell ref="WAK55:WAK56"/>
    <mergeCell ref="WAL55:WAL56"/>
    <mergeCell ref="WAM55:WAM56"/>
    <mergeCell ref="WAN55:WAN56"/>
    <mergeCell ref="WAO55:WAO56"/>
    <mergeCell ref="WAD55:WAD56"/>
    <mergeCell ref="WAE55:WAE56"/>
    <mergeCell ref="WAF55:WAF56"/>
    <mergeCell ref="WAG55:WAG56"/>
    <mergeCell ref="WAH55:WAH56"/>
    <mergeCell ref="VZW55:VZW56"/>
    <mergeCell ref="VZX55:VZX56"/>
    <mergeCell ref="VZY55:VZY56"/>
    <mergeCell ref="VZZ55:VZZ56"/>
    <mergeCell ref="WAC55:WAC56"/>
    <mergeCell ref="VZP55:VZP56"/>
    <mergeCell ref="VZQ55:VZQ56"/>
    <mergeCell ref="VZR55:VZR56"/>
    <mergeCell ref="VZU55:VZU56"/>
    <mergeCell ref="VZV55:VZV56"/>
    <mergeCell ref="VZI55:VZI56"/>
    <mergeCell ref="VZJ55:VZJ56"/>
    <mergeCell ref="VZM55:VZM56"/>
    <mergeCell ref="VZN55:VZN56"/>
    <mergeCell ref="VZO55:VZO56"/>
    <mergeCell ref="VZB55:VZB56"/>
    <mergeCell ref="VZE55:VZE56"/>
    <mergeCell ref="VZF55:VZF56"/>
    <mergeCell ref="VZG55:VZG56"/>
    <mergeCell ref="VZH55:VZH56"/>
    <mergeCell ref="VYW55:VYW56"/>
    <mergeCell ref="VYX55:VYX56"/>
    <mergeCell ref="VYY55:VYY56"/>
    <mergeCell ref="VYZ55:VYZ56"/>
    <mergeCell ref="VZA55:VZA56"/>
    <mergeCell ref="VYP55:VYP56"/>
    <mergeCell ref="VYQ55:VYQ56"/>
    <mergeCell ref="VYR55:VYR56"/>
    <mergeCell ref="VYS55:VYS56"/>
    <mergeCell ref="VYT55:VYT56"/>
    <mergeCell ref="VYI55:VYI56"/>
    <mergeCell ref="VYJ55:VYJ56"/>
    <mergeCell ref="VYK55:VYK56"/>
    <mergeCell ref="VYL55:VYL56"/>
    <mergeCell ref="VYO55:VYO56"/>
    <mergeCell ref="VYB55:VYB56"/>
    <mergeCell ref="VYC55:VYC56"/>
    <mergeCell ref="VYD55:VYD56"/>
    <mergeCell ref="VYG55:VYG56"/>
    <mergeCell ref="VYH55:VYH56"/>
    <mergeCell ref="VXU55:VXU56"/>
    <mergeCell ref="VXV55:VXV56"/>
    <mergeCell ref="VXY55:VXY56"/>
    <mergeCell ref="VXZ55:VXZ56"/>
    <mergeCell ref="VYA55:VYA56"/>
    <mergeCell ref="VXN55:VXN56"/>
    <mergeCell ref="VXQ55:VXQ56"/>
    <mergeCell ref="VXR55:VXR56"/>
    <mergeCell ref="VXS55:VXS56"/>
    <mergeCell ref="VXT55:VXT56"/>
    <mergeCell ref="VXI55:VXI56"/>
    <mergeCell ref="VXJ55:VXJ56"/>
    <mergeCell ref="VXK55:VXK56"/>
    <mergeCell ref="VXL55:VXL56"/>
    <mergeCell ref="VXM55:VXM56"/>
    <mergeCell ref="VXB55:VXB56"/>
    <mergeCell ref="VXC55:VXC56"/>
    <mergeCell ref="VXD55:VXD56"/>
    <mergeCell ref="VXE55:VXE56"/>
    <mergeCell ref="VXF55:VXF56"/>
    <mergeCell ref="VWU55:VWU56"/>
    <mergeCell ref="VWV55:VWV56"/>
    <mergeCell ref="VWW55:VWW56"/>
    <mergeCell ref="VWX55:VWX56"/>
    <mergeCell ref="VXA55:VXA56"/>
    <mergeCell ref="VWN55:VWN56"/>
    <mergeCell ref="VWO55:VWO56"/>
    <mergeCell ref="VWP55:VWP56"/>
    <mergeCell ref="VWS55:VWS56"/>
    <mergeCell ref="VWT55:VWT56"/>
    <mergeCell ref="VWG55:VWG56"/>
    <mergeCell ref="VWH55:VWH56"/>
    <mergeCell ref="VWK55:VWK56"/>
    <mergeCell ref="VWL55:VWL56"/>
    <mergeCell ref="VWM55:VWM56"/>
    <mergeCell ref="VVZ55:VVZ56"/>
    <mergeCell ref="VWC55:VWC56"/>
    <mergeCell ref="VWD55:VWD56"/>
    <mergeCell ref="VWE55:VWE56"/>
    <mergeCell ref="VWF55:VWF56"/>
    <mergeCell ref="VVU55:VVU56"/>
    <mergeCell ref="VVV55:VVV56"/>
    <mergeCell ref="VVW55:VVW56"/>
    <mergeCell ref="VVX55:VVX56"/>
    <mergeCell ref="VVY55:VVY56"/>
    <mergeCell ref="VVN55:VVN56"/>
    <mergeCell ref="VVO55:VVO56"/>
    <mergeCell ref="VVP55:VVP56"/>
    <mergeCell ref="VVQ55:VVQ56"/>
    <mergeCell ref="VVR55:VVR56"/>
    <mergeCell ref="VVG55:VVG56"/>
    <mergeCell ref="VVH55:VVH56"/>
    <mergeCell ref="VVI55:VVI56"/>
    <mergeCell ref="VVJ55:VVJ56"/>
    <mergeCell ref="VVM55:VVM56"/>
    <mergeCell ref="VUZ55:VUZ56"/>
    <mergeCell ref="VVA55:VVA56"/>
    <mergeCell ref="VVB55:VVB56"/>
    <mergeCell ref="VVE55:VVE56"/>
    <mergeCell ref="VVF55:VVF56"/>
    <mergeCell ref="VUS55:VUS56"/>
    <mergeCell ref="VUT55:VUT56"/>
    <mergeCell ref="VUW55:VUW56"/>
    <mergeCell ref="VUX55:VUX56"/>
    <mergeCell ref="VUY55:VUY56"/>
    <mergeCell ref="VUL55:VUL56"/>
    <mergeCell ref="VUO55:VUO56"/>
    <mergeCell ref="VUP55:VUP56"/>
    <mergeCell ref="VUQ55:VUQ56"/>
    <mergeCell ref="VUR55:VUR56"/>
    <mergeCell ref="VUG55:VUG56"/>
    <mergeCell ref="VUH55:VUH56"/>
    <mergeCell ref="VUI55:VUI56"/>
    <mergeCell ref="VUJ55:VUJ56"/>
    <mergeCell ref="VUK55:VUK56"/>
    <mergeCell ref="VTZ55:VTZ56"/>
    <mergeCell ref="VUA55:VUA56"/>
    <mergeCell ref="VUB55:VUB56"/>
    <mergeCell ref="VUC55:VUC56"/>
    <mergeCell ref="VUD55:VUD56"/>
    <mergeCell ref="VTS55:VTS56"/>
    <mergeCell ref="VTT55:VTT56"/>
    <mergeCell ref="VTU55:VTU56"/>
    <mergeCell ref="VTV55:VTV56"/>
    <mergeCell ref="VTY55:VTY56"/>
    <mergeCell ref="VTL55:VTL56"/>
    <mergeCell ref="VTM55:VTM56"/>
    <mergeCell ref="VTN55:VTN56"/>
    <mergeCell ref="VTQ55:VTQ56"/>
    <mergeCell ref="VTR55:VTR56"/>
    <mergeCell ref="VTE55:VTE56"/>
    <mergeCell ref="VTF55:VTF56"/>
    <mergeCell ref="VTI55:VTI56"/>
    <mergeCell ref="VTJ55:VTJ56"/>
    <mergeCell ref="VTK55:VTK56"/>
    <mergeCell ref="VSX55:VSX56"/>
    <mergeCell ref="VTA55:VTA56"/>
    <mergeCell ref="VTB55:VTB56"/>
    <mergeCell ref="VTC55:VTC56"/>
    <mergeCell ref="VTD55:VTD56"/>
    <mergeCell ref="VSS55:VSS56"/>
    <mergeCell ref="VST55:VST56"/>
    <mergeCell ref="VSU55:VSU56"/>
    <mergeCell ref="VSV55:VSV56"/>
    <mergeCell ref="VSW55:VSW56"/>
    <mergeCell ref="VSL55:VSL56"/>
    <mergeCell ref="VSM55:VSM56"/>
    <mergeCell ref="VSN55:VSN56"/>
    <mergeCell ref="VSO55:VSO56"/>
    <mergeCell ref="VSP55:VSP56"/>
    <mergeCell ref="VSE55:VSE56"/>
    <mergeCell ref="VSF55:VSF56"/>
    <mergeCell ref="VSG55:VSG56"/>
    <mergeCell ref="VSH55:VSH56"/>
    <mergeCell ref="VSK55:VSK56"/>
    <mergeCell ref="VRX55:VRX56"/>
    <mergeCell ref="VRY55:VRY56"/>
    <mergeCell ref="VRZ55:VRZ56"/>
    <mergeCell ref="VSC55:VSC56"/>
    <mergeCell ref="VSD55:VSD56"/>
    <mergeCell ref="VRQ55:VRQ56"/>
    <mergeCell ref="VRR55:VRR56"/>
    <mergeCell ref="VRU55:VRU56"/>
    <mergeCell ref="VRV55:VRV56"/>
    <mergeCell ref="VRW55:VRW56"/>
    <mergeCell ref="VRJ55:VRJ56"/>
    <mergeCell ref="VRM55:VRM56"/>
    <mergeCell ref="VRN55:VRN56"/>
    <mergeCell ref="VRO55:VRO56"/>
    <mergeCell ref="VRP55:VRP56"/>
    <mergeCell ref="VRE55:VRE56"/>
    <mergeCell ref="VRF55:VRF56"/>
    <mergeCell ref="VRG55:VRG56"/>
    <mergeCell ref="VRH55:VRH56"/>
    <mergeCell ref="VRI55:VRI56"/>
    <mergeCell ref="VQX55:VQX56"/>
    <mergeCell ref="VQY55:VQY56"/>
    <mergeCell ref="VQZ55:VQZ56"/>
    <mergeCell ref="VRA55:VRA56"/>
    <mergeCell ref="VRB55:VRB56"/>
    <mergeCell ref="VQQ55:VQQ56"/>
    <mergeCell ref="VQR55:VQR56"/>
    <mergeCell ref="VQS55:VQS56"/>
    <mergeCell ref="VQT55:VQT56"/>
    <mergeCell ref="VQW55:VQW56"/>
    <mergeCell ref="VQJ55:VQJ56"/>
    <mergeCell ref="VQK55:VQK56"/>
    <mergeCell ref="VQL55:VQL56"/>
    <mergeCell ref="VQO55:VQO56"/>
    <mergeCell ref="VQP55:VQP56"/>
    <mergeCell ref="VQC55:VQC56"/>
    <mergeCell ref="VQD55:VQD56"/>
    <mergeCell ref="VQG55:VQG56"/>
    <mergeCell ref="VQH55:VQH56"/>
    <mergeCell ref="VQI55:VQI56"/>
    <mergeCell ref="VPV55:VPV56"/>
    <mergeCell ref="VPY55:VPY56"/>
    <mergeCell ref="VPZ55:VPZ56"/>
    <mergeCell ref="VQA55:VQA56"/>
    <mergeCell ref="VQB55:VQB56"/>
    <mergeCell ref="VPQ55:VPQ56"/>
    <mergeCell ref="VPR55:VPR56"/>
    <mergeCell ref="VPS55:VPS56"/>
    <mergeCell ref="VPT55:VPT56"/>
    <mergeCell ref="VPU55:VPU56"/>
    <mergeCell ref="VPJ55:VPJ56"/>
    <mergeCell ref="VPK55:VPK56"/>
    <mergeCell ref="VPL55:VPL56"/>
    <mergeCell ref="VPM55:VPM56"/>
    <mergeCell ref="VPN55:VPN56"/>
    <mergeCell ref="VPC55:VPC56"/>
    <mergeCell ref="VPD55:VPD56"/>
    <mergeCell ref="VPE55:VPE56"/>
    <mergeCell ref="VPF55:VPF56"/>
    <mergeCell ref="VPI55:VPI56"/>
    <mergeCell ref="VOV55:VOV56"/>
    <mergeCell ref="VOW55:VOW56"/>
    <mergeCell ref="VOX55:VOX56"/>
    <mergeCell ref="VPA55:VPA56"/>
    <mergeCell ref="VPB55:VPB56"/>
    <mergeCell ref="VOO55:VOO56"/>
    <mergeCell ref="VOP55:VOP56"/>
    <mergeCell ref="VOS55:VOS56"/>
    <mergeCell ref="VOT55:VOT56"/>
    <mergeCell ref="VOU55:VOU56"/>
    <mergeCell ref="VOH55:VOH56"/>
    <mergeCell ref="VOK55:VOK56"/>
    <mergeCell ref="VOL55:VOL56"/>
    <mergeCell ref="VOM55:VOM56"/>
    <mergeCell ref="VON55:VON56"/>
    <mergeCell ref="VOC55:VOC56"/>
    <mergeCell ref="VOD55:VOD56"/>
    <mergeCell ref="VOE55:VOE56"/>
    <mergeCell ref="VOF55:VOF56"/>
    <mergeCell ref="VOG55:VOG56"/>
    <mergeCell ref="VNV55:VNV56"/>
    <mergeCell ref="VNW55:VNW56"/>
    <mergeCell ref="VNX55:VNX56"/>
    <mergeCell ref="VNY55:VNY56"/>
    <mergeCell ref="VNZ55:VNZ56"/>
    <mergeCell ref="VNO55:VNO56"/>
    <mergeCell ref="VNP55:VNP56"/>
    <mergeCell ref="VNQ55:VNQ56"/>
    <mergeCell ref="VNR55:VNR56"/>
    <mergeCell ref="VNU55:VNU56"/>
    <mergeCell ref="VNH55:VNH56"/>
    <mergeCell ref="VNI55:VNI56"/>
    <mergeCell ref="VNJ55:VNJ56"/>
    <mergeCell ref="VNM55:VNM56"/>
    <mergeCell ref="VNN55:VNN56"/>
    <mergeCell ref="VNA55:VNA56"/>
    <mergeCell ref="VNB55:VNB56"/>
    <mergeCell ref="VNE55:VNE56"/>
    <mergeCell ref="VNF55:VNF56"/>
    <mergeCell ref="VNG55:VNG56"/>
    <mergeCell ref="VMT55:VMT56"/>
    <mergeCell ref="VMW55:VMW56"/>
    <mergeCell ref="VMX55:VMX56"/>
    <mergeCell ref="VMY55:VMY56"/>
    <mergeCell ref="VMZ55:VMZ56"/>
    <mergeCell ref="VMO55:VMO56"/>
    <mergeCell ref="VMP55:VMP56"/>
    <mergeCell ref="VMQ55:VMQ56"/>
    <mergeCell ref="VMR55:VMR56"/>
    <mergeCell ref="VMS55:VMS56"/>
    <mergeCell ref="VMH55:VMH56"/>
    <mergeCell ref="VMI55:VMI56"/>
    <mergeCell ref="VMJ55:VMJ56"/>
    <mergeCell ref="VMK55:VMK56"/>
    <mergeCell ref="VML55:VML56"/>
    <mergeCell ref="VMA55:VMA56"/>
    <mergeCell ref="VMB55:VMB56"/>
    <mergeCell ref="VMC55:VMC56"/>
    <mergeCell ref="VMD55:VMD56"/>
    <mergeCell ref="VMG55:VMG56"/>
    <mergeCell ref="VLT55:VLT56"/>
    <mergeCell ref="VLU55:VLU56"/>
    <mergeCell ref="VLV55:VLV56"/>
    <mergeCell ref="VLY55:VLY56"/>
    <mergeCell ref="VLZ55:VLZ56"/>
    <mergeCell ref="VLM55:VLM56"/>
    <mergeCell ref="VLN55:VLN56"/>
    <mergeCell ref="VLQ55:VLQ56"/>
    <mergeCell ref="VLR55:VLR56"/>
    <mergeCell ref="VLS55:VLS56"/>
    <mergeCell ref="VLF55:VLF56"/>
    <mergeCell ref="VLI55:VLI56"/>
    <mergeCell ref="VLJ55:VLJ56"/>
    <mergeCell ref="VLK55:VLK56"/>
    <mergeCell ref="VLL55:VLL56"/>
    <mergeCell ref="VLA55:VLA56"/>
    <mergeCell ref="VLB55:VLB56"/>
    <mergeCell ref="VLC55:VLC56"/>
    <mergeCell ref="VLD55:VLD56"/>
    <mergeCell ref="VLE55:VLE56"/>
    <mergeCell ref="VKT55:VKT56"/>
    <mergeCell ref="VKU55:VKU56"/>
    <mergeCell ref="VKV55:VKV56"/>
    <mergeCell ref="VKW55:VKW56"/>
    <mergeCell ref="VKX55:VKX56"/>
    <mergeCell ref="VKM55:VKM56"/>
    <mergeCell ref="VKN55:VKN56"/>
    <mergeCell ref="VKO55:VKO56"/>
    <mergeCell ref="VKP55:VKP56"/>
    <mergeCell ref="VKS55:VKS56"/>
    <mergeCell ref="VKF55:VKF56"/>
    <mergeCell ref="VKG55:VKG56"/>
    <mergeCell ref="VKH55:VKH56"/>
    <mergeCell ref="VKK55:VKK56"/>
    <mergeCell ref="VKL55:VKL56"/>
    <mergeCell ref="VJY55:VJY56"/>
    <mergeCell ref="VJZ55:VJZ56"/>
    <mergeCell ref="VKC55:VKC56"/>
    <mergeCell ref="VKD55:VKD56"/>
    <mergeCell ref="VKE55:VKE56"/>
    <mergeCell ref="VJR55:VJR56"/>
    <mergeCell ref="VJU55:VJU56"/>
    <mergeCell ref="VJV55:VJV56"/>
    <mergeCell ref="VJW55:VJW56"/>
    <mergeCell ref="VJX55:VJX56"/>
    <mergeCell ref="VJM55:VJM56"/>
    <mergeCell ref="VJN55:VJN56"/>
    <mergeCell ref="VJO55:VJO56"/>
    <mergeCell ref="VJP55:VJP56"/>
    <mergeCell ref="VJQ55:VJQ56"/>
    <mergeCell ref="VJF55:VJF56"/>
    <mergeCell ref="VJG55:VJG56"/>
    <mergeCell ref="VJH55:VJH56"/>
    <mergeCell ref="VJI55:VJI56"/>
    <mergeCell ref="VJJ55:VJJ56"/>
    <mergeCell ref="VIY55:VIY56"/>
    <mergeCell ref="VIZ55:VIZ56"/>
    <mergeCell ref="VJA55:VJA56"/>
    <mergeCell ref="VJB55:VJB56"/>
    <mergeCell ref="VJE55:VJE56"/>
    <mergeCell ref="VIR55:VIR56"/>
    <mergeCell ref="VIS55:VIS56"/>
    <mergeCell ref="VIT55:VIT56"/>
    <mergeCell ref="VIW55:VIW56"/>
    <mergeCell ref="VIX55:VIX56"/>
    <mergeCell ref="VIK55:VIK56"/>
    <mergeCell ref="VIL55:VIL56"/>
    <mergeCell ref="VIO55:VIO56"/>
    <mergeCell ref="VIP55:VIP56"/>
    <mergeCell ref="VIQ55:VIQ56"/>
    <mergeCell ref="VID55:VID56"/>
    <mergeCell ref="VIG55:VIG56"/>
    <mergeCell ref="VIH55:VIH56"/>
    <mergeCell ref="VII55:VII56"/>
    <mergeCell ref="VIJ55:VIJ56"/>
    <mergeCell ref="VHY55:VHY56"/>
    <mergeCell ref="VHZ55:VHZ56"/>
    <mergeCell ref="VIA55:VIA56"/>
    <mergeCell ref="VIB55:VIB56"/>
    <mergeCell ref="VIC55:VIC56"/>
    <mergeCell ref="VHR55:VHR56"/>
    <mergeCell ref="VHS55:VHS56"/>
    <mergeCell ref="VHT55:VHT56"/>
    <mergeCell ref="VHU55:VHU56"/>
    <mergeCell ref="VHV55:VHV56"/>
    <mergeCell ref="VHK55:VHK56"/>
    <mergeCell ref="VHL55:VHL56"/>
    <mergeCell ref="VHM55:VHM56"/>
    <mergeCell ref="VHN55:VHN56"/>
    <mergeCell ref="VHQ55:VHQ56"/>
    <mergeCell ref="VHD55:VHD56"/>
    <mergeCell ref="VHE55:VHE56"/>
    <mergeCell ref="VHF55:VHF56"/>
    <mergeCell ref="VHI55:VHI56"/>
    <mergeCell ref="VHJ55:VHJ56"/>
    <mergeCell ref="VGW55:VGW56"/>
    <mergeCell ref="VGX55:VGX56"/>
    <mergeCell ref="VHA55:VHA56"/>
    <mergeCell ref="VHB55:VHB56"/>
    <mergeCell ref="VHC55:VHC56"/>
    <mergeCell ref="VGP55:VGP56"/>
    <mergeCell ref="VGS55:VGS56"/>
    <mergeCell ref="VGT55:VGT56"/>
    <mergeCell ref="VGU55:VGU56"/>
    <mergeCell ref="VGV55:VGV56"/>
    <mergeCell ref="VGK55:VGK56"/>
    <mergeCell ref="VGL55:VGL56"/>
    <mergeCell ref="VGM55:VGM56"/>
    <mergeCell ref="VGN55:VGN56"/>
    <mergeCell ref="VGO55:VGO56"/>
    <mergeCell ref="VGD55:VGD56"/>
    <mergeCell ref="VGE55:VGE56"/>
    <mergeCell ref="VGF55:VGF56"/>
    <mergeCell ref="VGG55:VGG56"/>
    <mergeCell ref="VGH55:VGH56"/>
    <mergeCell ref="VFW55:VFW56"/>
    <mergeCell ref="VFX55:VFX56"/>
    <mergeCell ref="VFY55:VFY56"/>
    <mergeCell ref="VFZ55:VFZ56"/>
    <mergeCell ref="VGC55:VGC56"/>
    <mergeCell ref="VFP55:VFP56"/>
    <mergeCell ref="VFQ55:VFQ56"/>
    <mergeCell ref="VFR55:VFR56"/>
    <mergeCell ref="VFU55:VFU56"/>
    <mergeCell ref="VFV55:VFV56"/>
    <mergeCell ref="VFI55:VFI56"/>
    <mergeCell ref="VFJ55:VFJ56"/>
    <mergeCell ref="VFM55:VFM56"/>
    <mergeCell ref="VFN55:VFN56"/>
    <mergeCell ref="VFO55:VFO56"/>
    <mergeCell ref="VFB55:VFB56"/>
    <mergeCell ref="VFE55:VFE56"/>
    <mergeCell ref="VFF55:VFF56"/>
    <mergeCell ref="VFG55:VFG56"/>
    <mergeCell ref="VFH55:VFH56"/>
    <mergeCell ref="VEW55:VEW56"/>
    <mergeCell ref="VEX55:VEX56"/>
    <mergeCell ref="VEY55:VEY56"/>
    <mergeCell ref="VEZ55:VEZ56"/>
    <mergeCell ref="VFA55:VFA56"/>
    <mergeCell ref="VEP55:VEP56"/>
    <mergeCell ref="VEQ55:VEQ56"/>
    <mergeCell ref="VER55:VER56"/>
    <mergeCell ref="VES55:VES56"/>
    <mergeCell ref="VET55:VET56"/>
    <mergeCell ref="VEI55:VEI56"/>
    <mergeCell ref="VEJ55:VEJ56"/>
    <mergeCell ref="VEK55:VEK56"/>
    <mergeCell ref="VEL55:VEL56"/>
    <mergeCell ref="VEO55:VEO56"/>
    <mergeCell ref="VEB55:VEB56"/>
    <mergeCell ref="VEC55:VEC56"/>
    <mergeCell ref="VED55:VED56"/>
    <mergeCell ref="VEG55:VEG56"/>
    <mergeCell ref="VEH55:VEH56"/>
    <mergeCell ref="VDU55:VDU56"/>
    <mergeCell ref="VDV55:VDV56"/>
    <mergeCell ref="VDY55:VDY56"/>
    <mergeCell ref="VDZ55:VDZ56"/>
    <mergeCell ref="VEA55:VEA56"/>
    <mergeCell ref="VDN55:VDN56"/>
    <mergeCell ref="VDQ55:VDQ56"/>
    <mergeCell ref="VDR55:VDR56"/>
    <mergeCell ref="VDS55:VDS56"/>
    <mergeCell ref="VDT55:VDT56"/>
    <mergeCell ref="VDI55:VDI56"/>
    <mergeCell ref="VDJ55:VDJ56"/>
    <mergeCell ref="VDK55:VDK56"/>
    <mergeCell ref="VDL55:VDL56"/>
    <mergeCell ref="VDM55:VDM56"/>
    <mergeCell ref="VDB55:VDB56"/>
    <mergeCell ref="VDC55:VDC56"/>
    <mergeCell ref="VDD55:VDD56"/>
    <mergeCell ref="VDE55:VDE56"/>
    <mergeCell ref="VDF55:VDF56"/>
    <mergeCell ref="VCU55:VCU56"/>
    <mergeCell ref="VCV55:VCV56"/>
    <mergeCell ref="VCW55:VCW56"/>
    <mergeCell ref="VCX55:VCX56"/>
    <mergeCell ref="VDA55:VDA56"/>
    <mergeCell ref="VCN55:VCN56"/>
    <mergeCell ref="VCO55:VCO56"/>
    <mergeCell ref="VCP55:VCP56"/>
    <mergeCell ref="VCS55:VCS56"/>
    <mergeCell ref="VCT55:VCT56"/>
    <mergeCell ref="VCG55:VCG56"/>
    <mergeCell ref="VCH55:VCH56"/>
    <mergeCell ref="VCK55:VCK56"/>
    <mergeCell ref="VCL55:VCL56"/>
    <mergeCell ref="VCM55:VCM56"/>
    <mergeCell ref="VBZ55:VBZ56"/>
    <mergeCell ref="VCC55:VCC56"/>
    <mergeCell ref="VCD55:VCD56"/>
    <mergeCell ref="VCE55:VCE56"/>
    <mergeCell ref="VCF55:VCF56"/>
    <mergeCell ref="VBU55:VBU56"/>
    <mergeCell ref="VBV55:VBV56"/>
    <mergeCell ref="VBW55:VBW56"/>
    <mergeCell ref="VBX55:VBX56"/>
    <mergeCell ref="VBY55:VBY56"/>
    <mergeCell ref="VBN55:VBN56"/>
    <mergeCell ref="VBO55:VBO56"/>
    <mergeCell ref="VBP55:VBP56"/>
    <mergeCell ref="VBQ55:VBQ56"/>
    <mergeCell ref="VBR55:VBR56"/>
    <mergeCell ref="VBG55:VBG56"/>
    <mergeCell ref="VBH55:VBH56"/>
    <mergeCell ref="VBI55:VBI56"/>
    <mergeCell ref="VBJ55:VBJ56"/>
    <mergeCell ref="VBM55:VBM56"/>
    <mergeCell ref="VAZ55:VAZ56"/>
    <mergeCell ref="VBA55:VBA56"/>
    <mergeCell ref="VBB55:VBB56"/>
    <mergeCell ref="VBE55:VBE56"/>
    <mergeCell ref="VBF55:VBF56"/>
    <mergeCell ref="VAS55:VAS56"/>
    <mergeCell ref="VAT55:VAT56"/>
    <mergeCell ref="VAW55:VAW56"/>
    <mergeCell ref="VAX55:VAX56"/>
    <mergeCell ref="VAY55:VAY56"/>
    <mergeCell ref="VAL55:VAL56"/>
    <mergeCell ref="VAO55:VAO56"/>
    <mergeCell ref="VAP55:VAP56"/>
    <mergeCell ref="VAQ55:VAQ56"/>
    <mergeCell ref="VAR55:VAR56"/>
    <mergeCell ref="VAG55:VAG56"/>
    <mergeCell ref="VAH55:VAH56"/>
    <mergeCell ref="VAI55:VAI56"/>
    <mergeCell ref="VAJ55:VAJ56"/>
    <mergeCell ref="VAK55:VAK56"/>
    <mergeCell ref="UZZ55:UZZ56"/>
    <mergeCell ref="VAA55:VAA56"/>
    <mergeCell ref="VAB55:VAB56"/>
    <mergeCell ref="VAC55:VAC56"/>
    <mergeCell ref="VAD55:VAD56"/>
    <mergeCell ref="UZS55:UZS56"/>
    <mergeCell ref="UZT55:UZT56"/>
    <mergeCell ref="UZU55:UZU56"/>
    <mergeCell ref="UZV55:UZV56"/>
    <mergeCell ref="UZY55:UZY56"/>
    <mergeCell ref="UZL55:UZL56"/>
    <mergeCell ref="UZM55:UZM56"/>
    <mergeCell ref="UZN55:UZN56"/>
    <mergeCell ref="UZQ55:UZQ56"/>
    <mergeCell ref="UZR55:UZR56"/>
    <mergeCell ref="UZE55:UZE56"/>
    <mergeCell ref="UZF55:UZF56"/>
    <mergeCell ref="UZI55:UZI56"/>
    <mergeCell ref="UZJ55:UZJ56"/>
    <mergeCell ref="UZK55:UZK56"/>
    <mergeCell ref="UYX55:UYX56"/>
    <mergeCell ref="UZA55:UZA56"/>
    <mergeCell ref="UZB55:UZB56"/>
    <mergeCell ref="UZC55:UZC56"/>
    <mergeCell ref="UZD55:UZD56"/>
    <mergeCell ref="UYS55:UYS56"/>
    <mergeCell ref="UYT55:UYT56"/>
    <mergeCell ref="UYU55:UYU56"/>
    <mergeCell ref="UYV55:UYV56"/>
    <mergeCell ref="UYW55:UYW56"/>
    <mergeCell ref="UYL55:UYL56"/>
    <mergeCell ref="UYM55:UYM56"/>
    <mergeCell ref="UYN55:UYN56"/>
    <mergeCell ref="UYO55:UYO56"/>
    <mergeCell ref="UYP55:UYP56"/>
    <mergeCell ref="UYE55:UYE56"/>
    <mergeCell ref="UYF55:UYF56"/>
    <mergeCell ref="UYG55:UYG56"/>
    <mergeCell ref="UYH55:UYH56"/>
    <mergeCell ref="UYK55:UYK56"/>
    <mergeCell ref="UXX55:UXX56"/>
    <mergeCell ref="UXY55:UXY56"/>
    <mergeCell ref="UXZ55:UXZ56"/>
    <mergeCell ref="UYC55:UYC56"/>
    <mergeCell ref="UYD55:UYD56"/>
    <mergeCell ref="UXQ55:UXQ56"/>
    <mergeCell ref="UXR55:UXR56"/>
    <mergeCell ref="UXU55:UXU56"/>
    <mergeCell ref="UXV55:UXV56"/>
    <mergeCell ref="UXW55:UXW56"/>
    <mergeCell ref="UXJ55:UXJ56"/>
    <mergeCell ref="UXM55:UXM56"/>
    <mergeCell ref="UXN55:UXN56"/>
    <mergeCell ref="UXO55:UXO56"/>
    <mergeCell ref="UXP55:UXP56"/>
    <mergeCell ref="UXE55:UXE56"/>
    <mergeCell ref="UXF55:UXF56"/>
    <mergeCell ref="UXG55:UXG56"/>
    <mergeCell ref="UXH55:UXH56"/>
    <mergeCell ref="UXI55:UXI56"/>
    <mergeCell ref="UWX55:UWX56"/>
    <mergeCell ref="UWY55:UWY56"/>
    <mergeCell ref="UWZ55:UWZ56"/>
    <mergeCell ref="UXA55:UXA56"/>
    <mergeCell ref="UXB55:UXB56"/>
    <mergeCell ref="UWQ55:UWQ56"/>
    <mergeCell ref="UWR55:UWR56"/>
    <mergeCell ref="UWS55:UWS56"/>
    <mergeCell ref="UWT55:UWT56"/>
    <mergeCell ref="UWW55:UWW56"/>
    <mergeCell ref="UWJ55:UWJ56"/>
    <mergeCell ref="UWK55:UWK56"/>
    <mergeCell ref="UWL55:UWL56"/>
    <mergeCell ref="UWO55:UWO56"/>
    <mergeCell ref="UWP55:UWP56"/>
    <mergeCell ref="UWC55:UWC56"/>
    <mergeCell ref="UWD55:UWD56"/>
    <mergeCell ref="UWG55:UWG56"/>
    <mergeCell ref="UWH55:UWH56"/>
    <mergeCell ref="UWI55:UWI56"/>
    <mergeCell ref="UVV55:UVV56"/>
    <mergeCell ref="UVY55:UVY56"/>
    <mergeCell ref="UVZ55:UVZ56"/>
    <mergeCell ref="UWA55:UWA56"/>
    <mergeCell ref="UWB55:UWB56"/>
    <mergeCell ref="UVQ55:UVQ56"/>
    <mergeCell ref="UVR55:UVR56"/>
    <mergeCell ref="UVS55:UVS56"/>
    <mergeCell ref="UVT55:UVT56"/>
    <mergeCell ref="UVU55:UVU56"/>
    <mergeCell ref="UVJ55:UVJ56"/>
    <mergeCell ref="UVK55:UVK56"/>
    <mergeCell ref="UVL55:UVL56"/>
    <mergeCell ref="UVM55:UVM56"/>
    <mergeCell ref="UVN55:UVN56"/>
    <mergeCell ref="UVC55:UVC56"/>
    <mergeCell ref="UVD55:UVD56"/>
    <mergeCell ref="UVE55:UVE56"/>
    <mergeCell ref="UVF55:UVF56"/>
    <mergeCell ref="UVI55:UVI56"/>
    <mergeCell ref="UUV55:UUV56"/>
    <mergeCell ref="UUW55:UUW56"/>
    <mergeCell ref="UUX55:UUX56"/>
    <mergeCell ref="UVA55:UVA56"/>
    <mergeCell ref="UVB55:UVB56"/>
    <mergeCell ref="UUO55:UUO56"/>
    <mergeCell ref="UUP55:UUP56"/>
    <mergeCell ref="UUS55:UUS56"/>
    <mergeCell ref="UUT55:UUT56"/>
    <mergeCell ref="UUU55:UUU56"/>
    <mergeCell ref="UUH55:UUH56"/>
    <mergeCell ref="UUK55:UUK56"/>
    <mergeCell ref="UUL55:UUL56"/>
    <mergeCell ref="UUM55:UUM56"/>
    <mergeCell ref="UUN55:UUN56"/>
    <mergeCell ref="UUC55:UUC56"/>
    <mergeCell ref="UUD55:UUD56"/>
    <mergeCell ref="UUE55:UUE56"/>
    <mergeCell ref="UUF55:UUF56"/>
    <mergeCell ref="UUG55:UUG56"/>
    <mergeCell ref="UTV55:UTV56"/>
    <mergeCell ref="UTW55:UTW56"/>
    <mergeCell ref="UTX55:UTX56"/>
    <mergeCell ref="UTY55:UTY56"/>
    <mergeCell ref="UTZ55:UTZ56"/>
    <mergeCell ref="UTO55:UTO56"/>
    <mergeCell ref="UTP55:UTP56"/>
    <mergeCell ref="UTQ55:UTQ56"/>
    <mergeCell ref="UTR55:UTR56"/>
    <mergeCell ref="UTU55:UTU56"/>
    <mergeCell ref="UTH55:UTH56"/>
    <mergeCell ref="UTI55:UTI56"/>
    <mergeCell ref="UTJ55:UTJ56"/>
    <mergeCell ref="UTM55:UTM56"/>
    <mergeCell ref="UTN55:UTN56"/>
    <mergeCell ref="UTA55:UTA56"/>
    <mergeCell ref="UTB55:UTB56"/>
    <mergeCell ref="UTE55:UTE56"/>
    <mergeCell ref="UTF55:UTF56"/>
    <mergeCell ref="UTG55:UTG56"/>
    <mergeCell ref="UST55:UST56"/>
    <mergeCell ref="USW55:USW56"/>
    <mergeCell ref="USX55:USX56"/>
    <mergeCell ref="USY55:USY56"/>
    <mergeCell ref="USZ55:USZ56"/>
    <mergeCell ref="USO55:USO56"/>
    <mergeCell ref="USP55:USP56"/>
    <mergeCell ref="USQ55:USQ56"/>
    <mergeCell ref="USR55:USR56"/>
    <mergeCell ref="USS55:USS56"/>
    <mergeCell ref="USH55:USH56"/>
    <mergeCell ref="USI55:USI56"/>
    <mergeCell ref="USJ55:USJ56"/>
    <mergeCell ref="USK55:USK56"/>
    <mergeCell ref="USL55:USL56"/>
    <mergeCell ref="USA55:USA56"/>
    <mergeCell ref="USB55:USB56"/>
    <mergeCell ref="USC55:USC56"/>
    <mergeCell ref="USD55:USD56"/>
    <mergeCell ref="USG55:USG56"/>
    <mergeCell ref="URT55:URT56"/>
    <mergeCell ref="URU55:URU56"/>
    <mergeCell ref="URV55:URV56"/>
    <mergeCell ref="URY55:URY56"/>
    <mergeCell ref="URZ55:URZ56"/>
    <mergeCell ref="URM55:URM56"/>
    <mergeCell ref="URN55:URN56"/>
    <mergeCell ref="URQ55:URQ56"/>
    <mergeCell ref="URR55:URR56"/>
    <mergeCell ref="URS55:URS56"/>
    <mergeCell ref="URF55:URF56"/>
    <mergeCell ref="URI55:URI56"/>
    <mergeCell ref="URJ55:URJ56"/>
    <mergeCell ref="URK55:URK56"/>
    <mergeCell ref="URL55:URL56"/>
    <mergeCell ref="URA55:URA56"/>
    <mergeCell ref="URB55:URB56"/>
    <mergeCell ref="URC55:URC56"/>
    <mergeCell ref="URD55:URD56"/>
    <mergeCell ref="URE55:URE56"/>
    <mergeCell ref="UQT55:UQT56"/>
    <mergeCell ref="UQU55:UQU56"/>
    <mergeCell ref="UQV55:UQV56"/>
    <mergeCell ref="UQW55:UQW56"/>
    <mergeCell ref="UQX55:UQX56"/>
    <mergeCell ref="UQM55:UQM56"/>
    <mergeCell ref="UQN55:UQN56"/>
    <mergeCell ref="UQO55:UQO56"/>
    <mergeCell ref="UQP55:UQP56"/>
    <mergeCell ref="UQS55:UQS56"/>
    <mergeCell ref="UQF55:UQF56"/>
    <mergeCell ref="UQG55:UQG56"/>
    <mergeCell ref="UQH55:UQH56"/>
    <mergeCell ref="UQK55:UQK56"/>
    <mergeCell ref="UQL55:UQL56"/>
    <mergeCell ref="UPY55:UPY56"/>
    <mergeCell ref="UPZ55:UPZ56"/>
    <mergeCell ref="UQC55:UQC56"/>
    <mergeCell ref="UQD55:UQD56"/>
    <mergeCell ref="UQE55:UQE56"/>
    <mergeCell ref="UPR55:UPR56"/>
    <mergeCell ref="UPU55:UPU56"/>
    <mergeCell ref="UPV55:UPV56"/>
    <mergeCell ref="UPW55:UPW56"/>
    <mergeCell ref="UPX55:UPX56"/>
    <mergeCell ref="UPM55:UPM56"/>
    <mergeCell ref="UPN55:UPN56"/>
    <mergeCell ref="UPO55:UPO56"/>
    <mergeCell ref="UPP55:UPP56"/>
    <mergeCell ref="UPQ55:UPQ56"/>
    <mergeCell ref="UPF55:UPF56"/>
    <mergeCell ref="UPG55:UPG56"/>
    <mergeCell ref="UPH55:UPH56"/>
    <mergeCell ref="UPI55:UPI56"/>
    <mergeCell ref="UPJ55:UPJ56"/>
    <mergeCell ref="UOY55:UOY56"/>
    <mergeCell ref="UOZ55:UOZ56"/>
    <mergeCell ref="UPA55:UPA56"/>
    <mergeCell ref="UPB55:UPB56"/>
    <mergeCell ref="UPE55:UPE56"/>
    <mergeCell ref="UOR55:UOR56"/>
    <mergeCell ref="UOS55:UOS56"/>
    <mergeCell ref="UOT55:UOT56"/>
    <mergeCell ref="UOW55:UOW56"/>
    <mergeCell ref="UOX55:UOX56"/>
    <mergeCell ref="UOK55:UOK56"/>
    <mergeCell ref="UOL55:UOL56"/>
    <mergeCell ref="UOO55:UOO56"/>
    <mergeCell ref="UOP55:UOP56"/>
    <mergeCell ref="UOQ55:UOQ56"/>
    <mergeCell ref="UOD55:UOD56"/>
    <mergeCell ref="UOG55:UOG56"/>
    <mergeCell ref="UOH55:UOH56"/>
    <mergeCell ref="UOI55:UOI56"/>
    <mergeCell ref="UOJ55:UOJ56"/>
    <mergeCell ref="UNY55:UNY56"/>
    <mergeCell ref="UNZ55:UNZ56"/>
    <mergeCell ref="UOA55:UOA56"/>
    <mergeCell ref="UOB55:UOB56"/>
    <mergeCell ref="UOC55:UOC56"/>
    <mergeCell ref="UNR55:UNR56"/>
    <mergeCell ref="UNS55:UNS56"/>
    <mergeCell ref="UNT55:UNT56"/>
    <mergeCell ref="UNU55:UNU56"/>
    <mergeCell ref="UNV55:UNV56"/>
    <mergeCell ref="UNK55:UNK56"/>
    <mergeCell ref="UNL55:UNL56"/>
    <mergeCell ref="UNM55:UNM56"/>
    <mergeCell ref="UNN55:UNN56"/>
    <mergeCell ref="UNQ55:UNQ56"/>
    <mergeCell ref="UND55:UND56"/>
    <mergeCell ref="UNE55:UNE56"/>
    <mergeCell ref="UNF55:UNF56"/>
    <mergeCell ref="UNI55:UNI56"/>
    <mergeCell ref="UNJ55:UNJ56"/>
    <mergeCell ref="UMW55:UMW56"/>
    <mergeCell ref="UMX55:UMX56"/>
    <mergeCell ref="UNA55:UNA56"/>
    <mergeCell ref="UNB55:UNB56"/>
    <mergeCell ref="UNC55:UNC56"/>
    <mergeCell ref="UMP55:UMP56"/>
    <mergeCell ref="UMS55:UMS56"/>
    <mergeCell ref="UMT55:UMT56"/>
    <mergeCell ref="UMU55:UMU56"/>
    <mergeCell ref="UMV55:UMV56"/>
    <mergeCell ref="UMK55:UMK56"/>
    <mergeCell ref="UML55:UML56"/>
    <mergeCell ref="UMM55:UMM56"/>
    <mergeCell ref="UMN55:UMN56"/>
    <mergeCell ref="UMO55:UMO56"/>
    <mergeCell ref="UMD55:UMD56"/>
    <mergeCell ref="UME55:UME56"/>
    <mergeCell ref="UMF55:UMF56"/>
    <mergeCell ref="UMG55:UMG56"/>
    <mergeCell ref="UMH55:UMH56"/>
    <mergeCell ref="ULW55:ULW56"/>
    <mergeCell ref="ULX55:ULX56"/>
    <mergeCell ref="ULY55:ULY56"/>
    <mergeCell ref="ULZ55:ULZ56"/>
    <mergeCell ref="UMC55:UMC56"/>
    <mergeCell ref="ULP55:ULP56"/>
    <mergeCell ref="ULQ55:ULQ56"/>
    <mergeCell ref="ULR55:ULR56"/>
    <mergeCell ref="ULU55:ULU56"/>
    <mergeCell ref="ULV55:ULV56"/>
    <mergeCell ref="ULI55:ULI56"/>
    <mergeCell ref="ULJ55:ULJ56"/>
    <mergeCell ref="ULM55:ULM56"/>
    <mergeCell ref="ULN55:ULN56"/>
    <mergeCell ref="ULO55:ULO56"/>
    <mergeCell ref="ULB55:ULB56"/>
    <mergeCell ref="ULE55:ULE56"/>
    <mergeCell ref="ULF55:ULF56"/>
    <mergeCell ref="ULG55:ULG56"/>
    <mergeCell ref="ULH55:ULH56"/>
    <mergeCell ref="UKW55:UKW56"/>
    <mergeCell ref="UKX55:UKX56"/>
    <mergeCell ref="UKY55:UKY56"/>
    <mergeCell ref="UKZ55:UKZ56"/>
    <mergeCell ref="ULA55:ULA56"/>
    <mergeCell ref="UKP55:UKP56"/>
    <mergeCell ref="UKQ55:UKQ56"/>
    <mergeCell ref="UKR55:UKR56"/>
    <mergeCell ref="UKS55:UKS56"/>
    <mergeCell ref="UKT55:UKT56"/>
    <mergeCell ref="UKI55:UKI56"/>
    <mergeCell ref="UKJ55:UKJ56"/>
    <mergeCell ref="UKK55:UKK56"/>
    <mergeCell ref="UKL55:UKL56"/>
    <mergeCell ref="UKO55:UKO56"/>
    <mergeCell ref="UKB55:UKB56"/>
    <mergeCell ref="UKC55:UKC56"/>
    <mergeCell ref="UKD55:UKD56"/>
    <mergeCell ref="UKG55:UKG56"/>
    <mergeCell ref="UKH55:UKH56"/>
    <mergeCell ref="UJU55:UJU56"/>
    <mergeCell ref="UJV55:UJV56"/>
    <mergeCell ref="UJY55:UJY56"/>
    <mergeCell ref="UJZ55:UJZ56"/>
    <mergeCell ref="UKA55:UKA56"/>
    <mergeCell ref="UJN55:UJN56"/>
    <mergeCell ref="UJQ55:UJQ56"/>
    <mergeCell ref="UJR55:UJR56"/>
    <mergeCell ref="UJS55:UJS56"/>
    <mergeCell ref="UJT55:UJT56"/>
    <mergeCell ref="UJI55:UJI56"/>
    <mergeCell ref="UJJ55:UJJ56"/>
    <mergeCell ref="UJK55:UJK56"/>
    <mergeCell ref="UJL55:UJL56"/>
    <mergeCell ref="UJM55:UJM56"/>
    <mergeCell ref="UJB55:UJB56"/>
    <mergeCell ref="UJC55:UJC56"/>
    <mergeCell ref="UJD55:UJD56"/>
    <mergeCell ref="UJE55:UJE56"/>
    <mergeCell ref="UJF55:UJF56"/>
    <mergeCell ref="UIU55:UIU56"/>
    <mergeCell ref="UIV55:UIV56"/>
    <mergeCell ref="UIW55:UIW56"/>
    <mergeCell ref="UIX55:UIX56"/>
    <mergeCell ref="UJA55:UJA56"/>
    <mergeCell ref="UIN55:UIN56"/>
    <mergeCell ref="UIO55:UIO56"/>
    <mergeCell ref="UIP55:UIP56"/>
    <mergeCell ref="UIS55:UIS56"/>
    <mergeCell ref="UIT55:UIT56"/>
    <mergeCell ref="UIG55:UIG56"/>
    <mergeCell ref="UIH55:UIH56"/>
    <mergeCell ref="UIK55:UIK56"/>
    <mergeCell ref="UIL55:UIL56"/>
    <mergeCell ref="UIM55:UIM56"/>
    <mergeCell ref="UHZ55:UHZ56"/>
    <mergeCell ref="UIC55:UIC56"/>
    <mergeCell ref="UID55:UID56"/>
    <mergeCell ref="UIE55:UIE56"/>
    <mergeCell ref="UIF55:UIF56"/>
    <mergeCell ref="UHU55:UHU56"/>
    <mergeCell ref="UHV55:UHV56"/>
    <mergeCell ref="UHW55:UHW56"/>
    <mergeCell ref="UHX55:UHX56"/>
    <mergeCell ref="UHY55:UHY56"/>
    <mergeCell ref="UHN55:UHN56"/>
    <mergeCell ref="UHO55:UHO56"/>
    <mergeCell ref="UHP55:UHP56"/>
    <mergeCell ref="UHQ55:UHQ56"/>
    <mergeCell ref="UHR55:UHR56"/>
    <mergeCell ref="UHG55:UHG56"/>
    <mergeCell ref="UHH55:UHH56"/>
    <mergeCell ref="UHI55:UHI56"/>
    <mergeCell ref="UHJ55:UHJ56"/>
    <mergeCell ref="UHM55:UHM56"/>
    <mergeCell ref="UGZ55:UGZ56"/>
    <mergeCell ref="UHA55:UHA56"/>
    <mergeCell ref="UHB55:UHB56"/>
    <mergeCell ref="UHE55:UHE56"/>
    <mergeCell ref="UHF55:UHF56"/>
    <mergeCell ref="UGS55:UGS56"/>
    <mergeCell ref="UGT55:UGT56"/>
    <mergeCell ref="UGW55:UGW56"/>
    <mergeCell ref="UGX55:UGX56"/>
    <mergeCell ref="UGY55:UGY56"/>
    <mergeCell ref="UGL55:UGL56"/>
    <mergeCell ref="UGO55:UGO56"/>
    <mergeCell ref="UGP55:UGP56"/>
    <mergeCell ref="UGQ55:UGQ56"/>
    <mergeCell ref="UGR55:UGR56"/>
    <mergeCell ref="UGG55:UGG56"/>
    <mergeCell ref="UGH55:UGH56"/>
    <mergeCell ref="UGI55:UGI56"/>
    <mergeCell ref="UGJ55:UGJ56"/>
    <mergeCell ref="UGK55:UGK56"/>
    <mergeCell ref="UFZ55:UFZ56"/>
    <mergeCell ref="UGA55:UGA56"/>
    <mergeCell ref="UGB55:UGB56"/>
    <mergeCell ref="UGC55:UGC56"/>
    <mergeCell ref="UGD55:UGD56"/>
    <mergeCell ref="UFS55:UFS56"/>
    <mergeCell ref="UFT55:UFT56"/>
    <mergeCell ref="UFU55:UFU56"/>
    <mergeCell ref="UFV55:UFV56"/>
    <mergeCell ref="UFY55:UFY56"/>
    <mergeCell ref="UFL55:UFL56"/>
    <mergeCell ref="UFM55:UFM56"/>
    <mergeCell ref="UFN55:UFN56"/>
    <mergeCell ref="UFQ55:UFQ56"/>
    <mergeCell ref="UFR55:UFR56"/>
    <mergeCell ref="UFE55:UFE56"/>
    <mergeCell ref="UFF55:UFF56"/>
    <mergeCell ref="UFI55:UFI56"/>
    <mergeCell ref="UFJ55:UFJ56"/>
    <mergeCell ref="UFK55:UFK56"/>
    <mergeCell ref="UEX55:UEX56"/>
    <mergeCell ref="UFA55:UFA56"/>
    <mergeCell ref="UFB55:UFB56"/>
    <mergeCell ref="UFC55:UFC56"/>
    <mergeCell ref="UFD55:UFD56"/>
    <mergeCell ref="UES55:UES56"/>
    <mergeCell ref="UET55:UET56"/>
    <mergeCell ref="UEU55:UEU56"/>
    <mergeCell ref="UEV55:UEV56"/>
    <mergeCell ref="UEW55:UEW56"/>
    <mergeCell ref="UEL55:UEL56"/>
    <mergeCell ref="UEM55:UEM56"/>
    <mergeCell ref="UEN55:UEN56"/>
    <mergeCell ref="UEO55:UEO56"/>
    <mergeCell ref="UEP55:UEP56"/>
    <mergeCell ref="UEE55:UEE56"/>
    <mergeCell ref="UEF55:UEF56"/>
    <mergeCell ref="UEG55:UEG56"/>
    <mergeCell ref="UEH55:UEH56"/>
    <mergeCell ref="UEK55:UEK56"/>
    <mergeCell ref="UDX55:UDX56"/>
    <mergeCell ref="UDY55:UDY56"/>
    <mergeCell ref="UDZ55:UDZ56"/>
    <mergeCell ref="UEC55:UEC56"/>
    <mergeCell ref="UED55:UED56"/>
    <mergeCell ref="UDQ55:UDQ56"/>
    <mergeCell ref="UDR55:UDR56"/>
    <mergeCell ref="UDU55:UDU56"/>
    <mergeCell ref="UDV55:UDV56"/>
    <mergeCell ref="UDW55:UDW56"/>
    <mergeCell ref="UDJ55:UDJ56"/>
    <mergeCell ref="UDM55:UDM56"/>
    <mergeCell ref="UDN55:UDN56"/>
    <mergeCell ref="UDO55:UDO56"/>
    <mergeCell ref="UDP55:UDP56"/>
    <mergeCell ref="UDE55:UDE56"/>
    <mergeCell ref="UDF55:UDF56"/>
    <mergeCell ref="UDG55:UDG56"/>
    <mergeCell ref="UDH55:UDH56"/>
    <mergeCell ref="UDI55:UDI56"/>
    <mergeCell ref="UCX55:UCX56"/>
    <mergeCell ref="UCY55:UCY56"/>
    <mergeCell ref="UCZ55:UCZ56"/>
    <mergeCell ref="UDA55:UDA56"/>
    <mergeCell ref="UDB55:UDB56"/>
    <mergeCell ref="UCQ55:UCQ56"/>
    <mergeCell ref="UCR55:UCR56"/>
    <mergeCell ref="UCS55:UCS56"/>
    <mergeCell ref="UCT55:UCT56"/>
    <mergeCell ref="UCW55:UCW56"/>
    <mergeCell ref="UCJ55:UCJ56"/>
    <mergeCell ref="UCK55:UCK56"/>
    <mergeCell ref="UCL55:UCL56"/>
    <mergeCell ref="UCO55:UCO56"/>
    <mergeCell ref="UCP55:UCP56"/>
    <mergeCell ref="UCC55:UCC56"/>
    <mergeCell ref="UCD55:UCD56"/>
    <mergeCell ref="UCG55:UCG56"/>
    <mergeCell ref="UCH55:UCH56"/>
    <mergeCell ref="UCI55:UCI56"/>
    <mergeCell ref="UBV55:UBV56"/>
    <mergeCell ref="UBY55:UBY56"/>
    <mergeCell ref="UBZ55:UBZ56"/>
    <mergeCell ref="UCA55:UCA56"/>
    <mergeCell ref="UCB55:UCB56"/>
    <mergeCell ref="UBQ55:UBQ56"/>
    <mergeCell ref="UBR55:UBR56"/>
    <mergeCell ref="UBS55:UBS56"/>
    <mergeCell ref="UBT55:UBT56"/>
    <mergeCell ref="UBU55:UBU56"/>
    <mergeCell ref="UBJ55:UBJ56"/>
    <mergeCell ref="UBK55:UBK56"/>
    <mergeCell ref="UBL55:UBL56"/>
    <mergeCell ref="UBM55:UBM56"/>
    <mergeCell ref="UBN55:UBN56"/>
    <mergeCell ref="UBC55:UBC56"/>
    <mergeCell ref="UBD55:UBD56"/>
    <mergeCell ref="UBE55:UBE56"/>
    <mergeCell ref="UBF55:UBF56"/>
    <mergeCell ref="UBI55:UBI56"/>
    <mergeCell ref="UAV55:UAV56"/>
    <mergeCell ref="UAW55:UAW56"/>
    <mergeCell ref="UAX55:UAX56"/>
    <mergeCell ref="UBA55:UBA56"/>
    <mergeCell ref="UBB55:UBB56"/>
    <mergeCell ref="UAO55:UAO56"/>
    <mergeCell ref="UAP55:UAP56"/>
    <mergeCell ref="UAS55:UAS56"/>
    <mergeCell ref="UAT55:UAT56"/>
    <mergeCell ref="UAU55:UAU56"/>
    <mergeCell ref="UAH55:UAH56"/>
    <mergeCell ref="UAK55:UAK56"/>
    <mergeCell ref="UAL55:UAL56"/>
    <mergeCell ref="UAM55:UAM56"/>
    <mergeCell ref="UAN55:UAN56"/>
    <mergeCell ref="UAC55:UAC56"/>
    <mergeCell ref="UAD55:UAD56"/>
    <mergeCell ref="UAE55:UAE56"/>
    <mergeCell ref="UAF55:UAF56"/>
    <mergeCell ref="UAG55:UAG56"/>
    <mergeCell ref="TZV55:TZV56"/>
    <mergeCell ref="TZW55:TZW56"/>
    <mergeCell ref="TZX55:TZX56"/>
    <mergeCell ref="TZY55:TZY56"/>
    <mergeCell ref="TZZ55:TZZ56"/>
    <mergeCell ref="TZO55:TZO56"/>
    <mergeCell ref="TZP55:TZP56"/>
    <mergeCell ref="TZQ55:TZQ56"/>
    <mergeCell ref="TZR55:TZR56"/>
    <mergeCell ref="TZU55:TZU56"/>
    <mergeCell ref="TZH55:TZH56"/>
    <mergeCell ref="TZI55:TZI56"/>
    <mergeCell ref="TZJ55:TZJ56"/>
    <mergeCell ref="TZM55:TZM56"/>
    <mergeCell ref="TZN55:TZN56"/>
    <mergeCell ref="TZA55:TZA56"/>
    <mergeCell ref="TZB55:TZB56"/>
    <mergeCell ref="TZE55:TZE56"/>
    <mergeCell ref="TZF55:TZF56"/>
    <mergeCell ref="TZG55:TZG56"/>
    <mergeCell ref="TYT55:TYT56"/>
    <mergeCell ref="TYW55:TYW56"/>
    <mergeCell ref="TYX55:TYX56"/>
    <mergeCell ref="TYY55:TYY56"/>
    <mergeCell ref="TYZ55:TYZ56"/>
    <mergeCell ref="TYO55:TYO56"/>
    <mergeCell ref="TYP55:TYP56"/>
    <mergeCell ref="TYQ55:TYQ56"/>
    <mergeCell ref="TYR55:TYR56"/>
    <mergeCell ref="TYS55:TYS56"/>
    <mergeCell ref="TYH55:TYH56"/>
    <mergeCell ref="TYI55:TYI56"/>
    <mergeCell ref="TYJ55:TYJ56"/>
    <mergeCell ref="TYK55:TYK56"/>
    <mergeCell ref="TYL55:TYL56"/>
    <mergeCell ref="TYA55:TYA56"/>
    <mergeCell ref="TYB55:TYB56"/>
    <mergeCell ref="TYC55:TYC56"/>
    <mergeCell ref="TYD55:TYD56"/>
    <mergeCell ref="TYG55:TYG56"/>
    <mergeCell ref="TXT55:TXT56"/>
    <mergeCell ref="TXU55:TXU56"/>
    <mergeCell ref="TXV55:TXV56"/>
    <mergeCell ref="TXY55:TXY56"/>
    <mergeCell ref="TXZ55:TXZ56"/>
    <mergeCell ref="TXM55:TXM56"/>
    <mergeCell ref="TXN55:TXN56"/>
    <mergeCell ref="TXQ55:TXQ56"/>
    <mergeCell ref="TXR55:TXR56"/>
    <mergeCell ref="TXS55:TXS56"/>
    <mergeCell ref="TXF55:TXF56"/>
    <mergeCell ref="TXI55:TXI56"/>
    <mergeCell ref="TXJ55:TXJ56"/>
    <mergeCell ref="TXK55:TXK56"/>
    <mergeCell ref="TXL55:TXL56"/>
    <mergeCell ref="TXA55:TXA56"/>
    <mergeCell ref="TXB55:TXB56"/>
    <mergeCell ref="TXC55:TXC56"/>
    <mergeCell ref="TXD55:TXD56"/>
    <mergeCell ref="TXE55:TXE56"/>
    <mergeCell ref="TWT55:TWT56"/>
    <mergeCell ref="TWU55:TWU56"/>
    <mergeCell ref="TWV55:TWV56"/>
    <mergeCell ref="TWW55:TWW56"/>
    <mergeCell ref="TWX55:TWX56"/>
    <mergeCell ref="TWM55:TWM56"/>
    <mergeCell ref="TWN55:TWN56"/>
    <mergeCell ref="TWO55:TWO56"/>
    <mergeCell ref="TWP55:TWP56"/>
    <mergeCell ref="TWS55:TWS56"/>
    <mergeCell ref="TWF55:TWF56"/>
    <mergeCell ref="TWG55:TWG56"/>
    <mergeCell ref="TWH55:TWH56"/>
    <mergeCell ref="TWK55:TWK56"/>
    <mergeCell ref="TWL55:TWL56"/>
    <mergeCell ref="TVY55:TVY56"/>
    <mergeCell ref="TVZ55:TVZ56"/>
    <mergeCell ref="TWC55:TWC56"/>
    <mergeCell ref="TWD55:TWD56"/>
    <mergeCell ref="TWE55:TWE56"/>
    <mergeCell ref="TVR55:TVR56"/>
    <mergeCell ref="TVU55:TVU56"/>
    <mergeCell ref="TVV55:TVV56"/>
    <mergeCell ref="TVW55:TVW56"/>
    <mergeCell ref="TVX55:TVX56"/>
    <mergeCell ref="TVM55:TVM56"/>
    <mergeCell ref="TVN55:TVN56"/>
    <mergeCell ref="TVO55:TVO56"/>
    <mergeCell ref="TVP55:TVP56"/>
    <mergeCell ref="TVQ55:TVQ56"/>
    <mergeCell ref="TVF55:TVF56"/>
    <mergeCell ref="TVG55:TVG56"/>
    <mergeCell ref="TVH55:TVH56"/>
    <mergeCell ref="TVI55:TVI56"/>
    <mergeCell ref="TVJ55:TVJ56"/>
    <mergeCell ref="TUY55:TUY56"/>
    <mergeCell ref="TUZ55:TUZ56"/>
    <mergeCell ref="TVA55:TVA56"/>
    <mergeCell ref="TVB55:TVB56"/>
    <mergeCell ref="TVE55:TVE56"/>
    <mergeCell ref="TUR55:TUR56"/>
    <mergeCell ref="TUS55:TUS56"/>
    <mergeCell ref="TUT55:TUT56"/>
    <mergeCell ref="TUW55:TUW56"/>
    <mergeCell ref="TUX55:TUX56"/>
    <mergeCell ref="TUK55:TUK56"/>
    <mergeCell ref="TUL55:TUL56"/>
    <mergeCell ref="TUO55:TUO56"/>
    <mergeCell ref="TUP55:TUP56"/>
    <mergeCell ref="TUQ55:TUQ56"/>
    <mergeCell ref="TUD55:TUD56"/>
    <mergeCell ref="TUG55:TUG56"/>
    <mergeCell ref="TUH55:TUH56"/>
    <mergeCell ref="TUI55:TUI56"/>
    <mergeCell ref="TUJ55:TUJ56"/>
    <mergeCell ref="TTY55:TTY56"/>
    <mergeCell ref="TTZ55:TTZ56"/>
    <mergeCell ref="TUA55:TUA56"/>
    <mergeCell ref="TUB55:TUB56"/>
    <mergeCell ref="TUC55:TUC56"/>
    <mergeCell ref="TTR55:TTR56"/>
    <mergeCell ref="TTS55:TTS56"/>
    <mergeCell ref="TTT55:TTT56"/>
    <mergeCell ref="TTU55:TTU56"/>
    <mergeCell ref="TTV55:TTV56"/>
    <mergeCell ref="TTK55:TTK56"/>
    <mergeCell ref="TTL55:TTL56"/>
    <mergeCell ref="TTM55:TTM56"/>
    <mergeCell ref="TTN55:TTN56"/>
    <mergeCell ref="TTQ55:TTQ56"/>
    <mergeCell ref="TTD55:TTD56"/>
    <mergeCell ref="TTE55:TTE56"/>
    <mergeCell ref="TTF55:TTF56"/>
    <mergeCell ref="TTI55:TTI56"/>
    <mergeCell ref="TTJ55:TTJ56"/>
    <mergeCell ref="TSW55:TSW56"/>
    <mergeCell ref="TSX55:TSX56"/>
    <mergeCell ref="TTA55:TTA56"/>
    <mergeCell ref="TTB55:TTB56"/>
    <mergeCell ref="TTC55:TTC56"/>
    <mergeCell ref="TSP55:TSP56"/>
    <mergeCell ref="TSS55:TSS56"/>
    <mergeCell ref="TST55:TST56"/>
    <mergeCell ref="TSU55:TSU56"/>
    <mergeCell ref="TSV55:TSV56"/>
    <mergeCell ref="TSK55:TSK56"/>
    <mergeCell ref="TSL55:TSL56"/>
    <mergeCell ref="TSM55:TSM56"/>
    <mergeCell ref="TSN55:TSN56"/>
    <mergeCell ref="TSO55:TSO56"/>
    <mergeCell ref="TSD55:TSD56"/>
    <mergeCell ref="TSE55:TSE56"/>
    <mergeCell ref="TSF55:TSF56"/>
    <mergeCell ref="TSG55:TSG56"/>
    <mergeCell ref="TSH55:TSH56"/>
    <mergeCell ref="TRW55:TRW56"/>
    <mergeCell ref="TRX55:TRX56"/>
    <mergeCell ref="TRY55:TRY56"/>
    <mergeCell ref="TRZ55:TRZ56"/>
    <mergeCell ref="TSC55:TSC56"/>
    <mergeCell ref="TRP55:TRP56"/>
    <mergeCell ref="TRQ55:TRQ56"/>
    <mergeCell ref="TRR55:TRR56"/>
    <mergeCell ref="TRU55:TRU56"/>
    <mergeCell ref="TRV55:TRV56"/>
    <mergeCell ref="TRI55:TRI56"/>
    <mergeCell ref="TRJ55:TRJ56"/>
    <mergeCell ref="TRM55:TRM56"/>
    <mergeCell ref="TRN55:TRN56"/>
    <mergeCell ref="TRO55:TRO56"/>
    <mergeCell ref="TRB55:TRB56"/>
    <mergeCell ref="TRE55:TRE56"/>
    <mergeCell ref="TRF55:TRF56"/>
    <mergeCell ref="TRG55:TRG56"/>
    <mergeCell ref="TRH55:TRH56"/>
    <mergeCell ref="TQW55:TQW56"/>
    <mergeCell ref="TQX55:TQX56"/>
    <mergeCell ref="TQY55:TQY56"/>
    <mergeCell ref="TQZ55:TQZ56"/>
    <mergeCell ref="TRA55:TRA56"/>
    <mergeCell ref="TQP55:TQP56"/>
    <mergeCell ref="TQQ55:TQQ56"/>
    <mergeCell ref="TQR55:TQR56"/>
    <mergeCell ref="TQS55:TQS56"/>
    <mergeCell ref="TQT55:TQT56"/>
    <mergeCell ref="TQI55:TQI56"/>
    <mergeCell ref="TQJ55:TQJ56"/>
    <mergeCell ref="TQK55:TQK56"/>
    <mergeCell ref="TQL55:TQL56"/>
    <mergeCell ref="TQO55:TQO56"/>
    <mergeCell ref="TQB55:TQB56"/>
    <mergeCell ref="TQC55:TQC56"/>
    <mergeCell ref="TQD55:TQD56"/>
    <mergeCell ref="TQG55:TQG56"/>
    <mergeCell ref="TQH55:TQH56"/>
    <mergeCell ref="TPU55:TPU56"/>
    <mergeCell ref="TPV55:TPV56"/>
    <mergeCell ref="TPY55:TPY56"/>
    <mergeCell ref="TPZ55:TPZ56"/>
    <mergeCell ref="TQA55:TQA56"/>
    <mergeCell ref="TPN55:TPN56"/>
    <mergeCell ref="TPQ55:TPQ56"/>
    <mergeCell ref="TPR55:TPR56"/>
    <mergeCell ref="TPS55:TPS56"/>
    <mergeCell ref="TPT55:TPT56"/>
    <mergeCell ref="TPI55:TPI56"/>
    <mergeCell ref="TPJ55:TPJ56"/>
    <mergeCell ref="TPK55:TPK56"/>
    <mergeCell ref="TPL55:TPL56"/>
    <mergeCell ref="TPM55:TPM56"/>
    <mergeCell ref="TPB55:TPB56"/>
    <mergeCell ref="TPC55:TPC56"/>
    <mergeCell ref="TPD55:TPD56"/>
    <mergeCell ref="TPE55:TPE56"/>
    <mergeCell ref="TPF55:TPF56"/>
    <mergeCell ref="TOU55:TOU56"/>
    <mergeCell ref="TOV55:TOV56"/>
    <mergeCell ref="TOW55:TOW56"/>
    <mergeCell ref="TOX55:TOX56"/>
    <mergeCell ref="TPA55:TPA56"/>
    <mergeCell ref="TON55:TON56"/>
    <mergeCell ref="TOO55:TOO56"/>
    <mergeCell ref="TOP55:TOP56"/>
    <mergeCell ref="TOS55:TOS56"/>
    <mergeCell ref="TOT55:TOT56"/>
    <mergeCell ref="TOG55:TOG56"/>
    <mergeCell ref="TOH55:TOH56"/>
    <mergeCell ref="TOK55:TOK56"/>
    <mergeCell ref="TOL55:TOL56"/>
    <mergeCell ref="TOM55:TOM56"/>
    <mergeCell ref="TNZ55:TNZ56"/>
    <mergeCell ref="TOC55:TOC56"/>
    <mergeCell ref="TOD55:TOD56"/>
    <mergeCell ref="TOE55:TOE56"/>
    <mergeCell ref="TOF55:TOF56"/>
    <mergeCell ref="TNU55:TNU56"/>
    <mergeCell ref="TNV55:TNV56"/>
    <mergeCell ref="TNW55:TNW56"/>
    <mergeCell ref="TNX55:TNX56"/>
    <mergeCell ref="TNY55:TNY56"/>
    <mergeCell ref="TNN55:TNN56"/>
    <mergeCell ref="TNO55:TNO56"/>
    <mergeCell ref="TNP55:TNP56"/>
    <mergeCell ref="TNQ55:TNQ56"/>
    <mergeCell ref="TNR55:TNR56"/>
    <mergeCell ref="TNG55:TNG56"/>
    <mergeCell ref="TNH55:TNH56"/>
    <mergeCell ref="TNI55:TNI56"/>
    <mergeCell ref="TNJ55:TNJ56"/>
    <mergeCell ref="TNM55:TNM56"/>
    <mergeCell ref="TMZ55:TMZ56"/>
    <mergeCell ref="TNA55:TNA56"/>
    <mergeCell ref="TNB55:TNB56"/>
    <mergeCell ref="TNE55:TNE56"/>
    <mergeCell ref="TNF55:TNF56"/>
    <mergeCell ref="TMS55:TMS56"/>
    <mergeCell ref="TMT55:TMT56"/>
    <mergeCell ref="TMW55:TMW56"/>
    <mergeCell ref="TMX55:TMX56"/>
    <mergeCell ref="TMY55:TMY56"/>
    <mergeCell ref="TML55:TML56"/>
    <mergeCell ref="TMO55:TMO56"/>
    <mergeCell ref="TMP55:TMP56"/>
    <mergeCell ref="TMQ55:TMQ56"/>
    <mergeCell ref="TMR55:TMR56"/>
    <mergeCell ref="TMG55:TMG56"/>
    <mergeCell ref="TMH55:TMH56"/>
    <mergeCell ref="TMI55:TMI56"/>
    <mergeCell ref="TMJ55:TMJ56"/>
    <mergeCell ref="TMK55:TMK56"/>
    <mergeCell ref="TLZ55:TLZ56"/>
    <mergeCell ref="TMA55:TMA56"/>
    <mergeCell ref="TMB55:TMB56"/>
    <mergeCell ref="TMC55:TMC56"/>
    <mergeCell ref="TMD55:TMD56"/>
    <mergeCell ref="TLS55:TLS56"/>
    <mergeCell ref="TLT55:TLT56"/>
    <mergeCell ref="TLU55:TLU56"/>
    <mergeCell ref="TLV55:TLV56"/>
    <mergeCell ref="TLY55:TLY56"/>
    <mergeCell ref="TLL55:TLL56"/>
    <mergeCell ref="TLM55:TLM56"/>
    <mergeCell ref="TLN55:TLN56"/>
    <mergeCell ref="TLQ55:TLQ56"/>
    <mergeCell ref="TLR55:TLR56"/>
    <mergeCell ref="TLE55:TLE56"/>
    <mergeCell ref="TLF55:TLF56"/>
    <mergeCell ref="TLI55:TLI56"/>
    <mergeCell ref="TLJ55:TLJ56"/>
    <mergeCell ref="TLK55:TLK56"/>
    <mergeCell ref="TKX55:TKX56"/>
    <mergeCell ref="TLA55:TLA56"/>
    <mergeCell ref="TLB55:TLB56"/>
    <mergeCell ref="TLC55:TLC56"/>
    <mergeCell ref="TLD55:TLD56"/>
    <mergeCell ref="TKS55:TKS56"/>
    <mergeCell ref="TKT55:TKT56"/>
    <mergeCell ref="TKU55:TKU56"/>
    <mergeCell ref="TKV55:TKV56"/>
    <mergeCell ref="TKW55:TKW56"/>
    <mergeCell ref="TKL55:TKL56"/>
    <mergeCell ref="TKM55:TKM56"/>
    <mergeCell ref="TKN55:TKN56"/>
    <mergeCell ref="TKO55:TKO56"/>
    <mergeCell ref="TKP55:TKP56"/>
    <mergeCell ref="TKE55:TKE56"/>
    <mergeCell ref="TKF55:TKF56"/>
    <mergeCell ref="TKG55:TKG56"/>
    <mergeCell ref="TKH55:TKH56"/>
    <mergeCell ref="TKK55:TKK56"/>
    <mergeCell ref="TJX55:TJX56"/>
    <mergeCell ref="TJY55:TJY56"/>
    <mergeCell ref="TJZ55:TJZ56"/>
    <mergeCell ref="TKC55:TKC56"/>
    <mergeCell ref="TKD55:TKD56"/>
    <mergeCell ref="TJQ55:TJQ56"/>
    <mergeCell ref="TJR55:TJR56"/>
    <mergeCell ref="TJU55:TJU56"/>
    <mergeCell ref="TJV55:TJV56"/>
    <mergeCell ref="TJW55:TJW56"/>
    <mergeCell ref="TJJ55:TJJ56"/>
    <mergeCell ref="TJM55:TJM56"/>
    <mergeCell ref="TJN55:TJN56"/>
    <mergeCell ref="TJO55:TJO56"/>
    <mergeCell ref="TJP55:TJP56"/>
    <mergeCell ref="TJE55:TJE56"/>
    <mergeCell ref="TJF55:TJF56"/>
    <mergeCell ref="TJG55:TJG56"/>
    <mergeCell ref="TJH55:TJH56"/>
    <mergeCell ref="TJI55:TJI56"/>
    <mergeCell ref="TIX55:TIX56"/>
    <mergeCell ref="TIY55:TIY56"/>
    <mergeCell ref="TIZ55:TIZ56"/>
    <mergeCell ref="TJA55:TJA56"/>
    <mergeCell ref="TJB55:TJB56"/>
    <mergeCell ref="TIQ55:TIQ56"/>
    <mergeCell ref="TIR55:TIR56"/>
    <mergeCell ref="TIS55:TIS56"/>
    <mergeCell ref="TIT55:TIT56"/>
    <mergeCell ref="TIW55:TIW56"/>
    <mergeCell ref="TIJ55:TIJ56"/>
    <mergeCell ref="TIK55:TIK56"/>
    <mergeCell ref="TIL55:TIL56"/>
    <mergeCell ref="TIO55:TIO56"/>
    <mergeCell ref="TIP55:TIP56"/>
    <mergeCell ref="TIC55:TIC56"/>
    <mergeCell ref="TID55:TID56"/>
    <mergeCell ref="TIG55:TIG56"/>
    <mergeCell ref="TIH55:TIH56"/>
    <mergeCell ref="TII55:TII56"/>
    <mergeCell ref="THV55:THV56"/>
    <mergeCell ref="THY55:THY56"/>
    <mergeCell ref="THZ55:THZ56"/>
    <mergeCell ref="TIA55:TIA56"/>
    <mergeCell ref="TIB55:TIB56"/>
    <mergeCell ref="THQ55:THQ56"/>
    <mergeCell ref="THR55:THR56"/>
    <mergeCell ref="THS55:THS56"/>
    <mergeCell ref="THT55:THT56"/>
    <mergeCell ref="THU55:THU56"/>
    <mergeCell ref="THJ55:THJ56"/>
    <mergeCell ref="THK55:THK56"/>
    <mergeCell ref="THL55:THL56"/>
    <mergeCell ref="THM55:THM56"/>
    <mergeCell ref="THN55:THN56"/>
    <mergeCell ref="THC55:THC56"/>
    <mergeCell ref="THD55:THD56"/>
    <mergeCell ref="THE55:THE56"/>
    <mergeCell ref="THF55:THF56"/>
    <mergeCell ref="THI55:THI56"/>
    <mergeCell ref="TGV55:TGV56"/>
    <mergeCell ref="TGW55:TGW56"/>
    <mergeCell ref="TGX55:TGX56"/>
    <mergeCell ref="THA55:THA56"/>
    <mergeCell ref="THB55:THB56"/>
    <mergeCell ref="TGO55:TGO56"/>
    <mergeCell ref="TGP55:TGP56"/>
    <mergeCell ref="TGS55:TGS56"/>
    <mergeCell ref="TGT55:TGT56"/>
    <mergeCell ref="TGU55:TGU56"/>
    <mergeCell ref="TGH55:TGH56"/>
    <mergeCell ref="TGK55:TGK56"/>
    <mergeCell ref="TGL55:TGL56"/>
    <mergeCell ref="TGM55:TGM56"/>
    <mergeCell ref="TGN55:TGN56"/>
    <mergeCell ref="TGC55:TGC56"/>
    <mergeCell ref="TGD55:TGD56"/>
    <mergeCell ref="TGE55:TGE56"/>
    <mergeCell ref="TGF55:TGF56"/>
    <mergeCell ref="TGG55:TGG56"/>
    <mergeCell ref="TFV55:TFV56"/>
    <mergeCell ref="TFW55:TFW56"/>
    <mergeCell ref="TFX55:TFX56"/>
    <mergeCell ref="TFY55:TFY56"/>
    <mergeCell ref="TFZ55:TFZ56"/>
    <mergeCell ref="TFO55:TFO56"/>
    <mergeCell ref="TFP55:TFP56"/>
    <mergeCell ref="TFQ55:TFQ56"/>
    <mergeCell ref="TFR55:TFR56"/>
    <mergeCell ref="TFU55:TFU56"/>
    <mergeCell ref="TFH55:TFH56"/>
    <mergeCell ref="TFI55:TFI56"/>
    <mergeCell ref="TFJ55:TFJ56"/>
    <mergeCell ref="TFM55:TFM56"/>
    <mergeCell ref="TFN55:TFN56"/>
    <mergeCell ref="TFA55:TFA56"/>
    <mergeCell ref="TFB55:TFB56"/>
    <mergeCell ref="TFE55:TFE56"/>
    <mergeCell ref="TFF55:TFF56"/>
    <mergeCell ref="TFG55:TFG56"/>
    <mergeCell ref="TET55:TET56"/>
    <mergeCell ref="TEW55:TEW56"/>
    <mergeCell ref="TEX55:TEX56"/>
    <mergeCell ref="TEY55:TEY56"/>
    <mergeCell ref="TEZ55:TEZ56"/>
    <mergeCell ref="TEO55:TEO56"/>
    <mergeCell ref="TEP55:TEP56"/>
    <mergeCell ref="TEQ55:TEQ56"/>
    <mergeCell ref="TER55:TER56"/>
    <mergeCell ref="TES55:TES56"/>
    <mergeCell ref="TEH55:TEH56"/>
    <mergeCell ref="TEI55:TEI56"/>
    <mergeCell ref="TEJ55:TEJ56"/>
    <mergeCell ref="TEK55:TEK56"/>
    <mergeCell ref="TEL55:TEL56"/>
    <mergeCell ref="TEA55:TEA56"/>
    <mergeCell ref="TEB55:TEB56"/>
    <mergeCell ref="TEC55:TEC56"/>
    <mergeCell ref="TED55:TED56"/>
    <mergeCell ref="TEG55:TEG56"/>
    <mergeCell ref="TDT55:TDT56"/>
    <mergeCell ref="TDU55:TDU56"/>
    <mergeCell ref="TDV55:TDV56"/>
    <mergeCell ref="TDY55:TDY56"/>
    <mergeCell ref="TDZ55:TDZ56"/>
    <mergeCell ref="TDM55:TDM56"/>
    <mergeCell ref="TDN55:TDN56"/>
    <mergeCell ref="TDQ55:TDQ56"/>
    <mergeCell ref="TDR55:TDR56"/>
    <mergeCell ref="TDS55:TDS56"/>
    <mergeCell ref="TDF55:TDF56"/>
    <mergeCell ref="TDI55:TDI56"/>
    <mergeCell ref="TDJ55:TDJ56"/>
    <mergeCell ref="TDK55:TDK56"/>
    <mergeCell ref="TDL55:TDL56"/>
    <mergeCell ref="TDA55:TDA56"/>
    <mergeCell ref="TDB55:TDB56"/>
    <mergeCell ref="TDC55:TDC56"/>
    <mergeCell ref="TDD55:TDD56"/>
    <mergeCell ref="TDE55:TDE56"/>
    <mergeCell ref="TCT55:TCT56"/>
    <mergeCell ref="TCU55:TCU56"/>
    <mergeCell ref="TCV55:TCV56"/>
    <mergeCell ref="TCW55:TCW56"/>
    <mergeCell ref="TCX55:TCX56"/>
    <mergeCell ref="TCM55:TCM56"/>
    <mergeCell ref="TCN55:TCN56"/>
    <mergeCell ref="TCO55:TCO56"/>
    <mergeCell ref="TCP55:TCP56"/>
    <mergeCell ref="TCS55:TCS56"/>
    <mergeCell ref="TCF55:TCF56"/>
    <mergeCell ref="TCG55:TCG56"/>
    <mergeCell ref="TCH55:TCH56"/>
    <mergeCell ref="TCK55:TCK56"/>
    <mergeCell ref="TCL55:TCL56"/>
    <mergeCell ref="TBY55:TBY56"/>
    <mergeCell ref="TBZ55:TBZ56"/>
    <mergeCell ref="TCC55:TCC56"/>
    <mergeCell ref="TCD55:TCD56"/>
    <mergeCell ref="TCE55:TCE56"/>
    <mergeCell ref="TBR55:TBR56"/>
    <mergeCell ref="TBU55:TBU56"/>
    <mergeCell ref="TBV55:TBV56"/>
    <mergeCell ref="TBW55:TBW56"/>
    <mergeCell ref="TBX55:TBX56"/>
    <mergeCell ref="TBM55:TBM56"/>
    <mergeCell ref="TBN55:TBN56"/>
    <mergeCell ref="TBO55:TBO56"/>
    <mergeCell ref="TBP55:TBP56"/>
    <mergeCell ref="TBQ55:TBQ56"/>
    <mergeCell ref="TBF55:TBF56"/>
    <mergeCell ref="TBG55:TBG56"/>
    <mergeCell ref="TBH55:TBH56"/>
    <mergeCell ref="TBI55:TBI56"/>
    <mergeCell ref="TBJ55:TBJ56"/>
    <mergeCell ref="TAY55:TAY56"/>
    <mergeCell ref="TAZ55:TAZ56"/>
    <mergeCell ref="TBA55:TBA56"/>
    <mergeCell ref="TBB55:TBB56"/>
    <mergeCell ref="TBE55:TBE56"/>
    <mergeCell ref="TAR55:TAR56"/>
    <mergeCell ref="TAS55:TAS56"/>
    <mergeCell ref="TAT55:TAT56"/>
    <mergeCell ref="TAW55:TAW56"/>
    <mergeCell ref="TAX55:TAX56"/>
    <mergeCell ref="TAK55:TAK56"/>
    <mergeCell ref="TAL55:TAL56"/>
    <mergeCell ref="TAO55:TAO56"/>
    <mergeCell ref="TAP55:TAP56"/>
    <mergeCell ref="TAQ55:TAQ56"/>
    <mergeCell ref="TAD55:TAD56"/>
    <mergeCell ref="TAG55:TAG56"/>
    <mergeCell ref="TAH55:TAH56"/>
    <mergeCell ref="TAI55:TAI56"/>
    <mergeCell ref="TAJ55:TAJ56"/>
    <mergeCell ref="SZY55:SZY56"/>
    <mergeCell ref="SZZ55:SZZ56"/>
    <mergeCell ref="TAA55:TAA56"/>
    <mergeCell ref="TAB55:TAB56"/>
    <mergeCell ref="TAC55:TAC56"/>
    <mergeCell ref="SZR55:SZR56"/>
    <mergeCell ref="SZS55:SZS56"/>
    <mergeCell ref="SZT55:SZT56"/>
    <mergeCell ref="SZU55:SZU56"/>
    <mergeCell ref="SZV55:SZV56"/>
    <mergeCell ref="SZK55:SZK56"/>
    <mergeCell ref="SZL55:SZL56"/>
    <mergeCell ref="SZM55:SZM56"/>
    <mergeCell ref="SZN55:SZN56"/>
    <mergeCell ref="SZQ55:SZQ56"/>
    <mergeCell ref="SZD55:SZD56"/>
    <mergeCell ref="SZE55:SZE56"/>
    <mergeCell ref="SZF55:SZF56"/>
    <mergeCell ref="SZI55:SZI56"/>
    <mergeCell ref="SZJ55:SZJ56"/>
    <mergeCell ref="SYW55:SYW56"/>
    <mergeCell ref="SYX55:SYX56"/>
    <mergeCell ref="SZA55:SZA56"/>
    <mergeCell ref="SZB55:SZB56"/>
    <mergeCell ref="SZC55:SZC56"/>
    <mergeCell ref="SYP55:SYP56"/>
    <mergeCell ref="SYS55:SYS56"/>
    <mergeCell ref="SYT55:SYT56"/>
    <mergeCell ref="SYU55:SYU56"/>
    <mergeCell ref="SYV55:SYV56"/>
    <mergeCell ref="SYK55:SYK56"/>
    <mergeCell ref="SYL55:SYL56"/>
    <mergeCell ref="SYM55:SYM56"/>
    <mergeCell ref="SYN55:SYN56"/>
    <mergeCell ref="SYO55:SYO56"/>
    <mergeCell ref="SYD55:SYD56"/>
    <mergeCell ref="SYE55:SYE56"/>
    <mergeCell ref="SYF55:SYF56"/>
    <mergeCell ref="SYG55:SYG56"/>
    <mergeCell ref="SYH55:SYH56"/>
    <mergeCell ref="SXW55:SXW56"/>
    <mergeCell ref="SXX55:SXX56"/>
    <mergeCell ref="SXY55:SXY56"/>
    <mergeCell ref="SXZ55:SXZ56"/>
    <mergeCell ref="SYC55:SYC56"/>
    <mergeCell ref="SXP55:SXP56"/>
    <mergeCell ref="SXQ55:SXQ56"/>
    <mergeCell ref="SXR55:SXR56"/>
    <mergeCell ref="SXU55:SXU56"/>
    <mergeCell ref="SXV55:SXV56"/>
    <mergeCell ref="SXI55:SXI56"/>
    <mergeCell ref="SXJ55:SXJ56"/>
    <mergeCell ref="SXM55:SXM56"/>
    <mergeCell ref="SXN55:SXN56"/>
    <mergeCell ref="SXO55:SXO56"/>
    <mergeCell ref="SXB55:SXB56"/>
    <mergeCell ref="SXE55:SXE56"/>
    <mergeCell ref="SXF55:SXF56"/>
    <mergeCell ref="SXG55:SXG56"/>
    <mergeCell ref="SXH55:SXH56"/>
    <mergeCell ref="SWW55:SWW56"/>
    <mergeCell ref="SWX55:SWX56"/>
    <mergeCell ref="SWY55:SWY56"/>
    <mergeCell ref="SWZ55:SWZ56"/>
    <mergeCell ref="SXA55:SXA56"/>
    <mergeCell ref="SWP55:SWP56"/>
    <mergeCell ref="SWQ55:SWQ56"/>
    <mergeCell ref="SWR55:SWR56"/>
    <mergeCell ref="SWS55:SWS56"/>
    <mergeCell ref="SWT55:SWT56"/>
    <mergeCell ref="SWI55:SWI56"/>
    <mergeCell ref="SWJ55:SWJ56"/>
    <mergeCell ref="SWK55:SWK56"/>
    <mergeCell ref="SWL55:SWL56"/>
    <mergeCell ref="SWO55:SWO56"/>
    <mergeCell ref="SWB55:SWB56"/>
    <mergeCell ref="SWC55:SWC56"/>
    <mergeCell ref="SWD55:SWD56"/>
    <mergeCell ref="SWG55:SWG56"/>
    <mergeCell ref="SWH55:SWH56"/>
    <mergeCell ref="SVU55:SVU56"/>
    <mergeCell ref="SVV55:SVV56"/>
    <mergeCell ref="SVY55:SVY56"/>
    <mergeCell ref="SVZ55:SVZ56"/>
    <mergeCell ref="SWA55:SWA56"/>
    <mergeCell ref="SVN55:SVN56"/>
    <mergeCell ref="SVQ55:SVQ56"/>
    <mergeCell ref="SVR55:SVR56"/>
    <mergeCell ref="SVS55:SVS56"/>
    <mergeCell ref="SVT55:SVT56"/>
    <mergeCell ref="SVI55:SVI56"/>
    <mergeCell ref="SVJ55:SVJ56"/>
    <mergeCell ref="SVK55:SVK56"/>
    <mergeCell ref="SVL55:SVL56"/>
    <mergeCell ref="SVM55:SVM56"/>
    <mergeCell ref="SVB55:SVB56"/>
    <mergeCell ref="SVC55:SVC56"/>
    <mergeCell ref="SVD55:SVD56"/>
    <mergeCell ref="SVE55:SVE56"/>
    <mergeCell ref="SVF55:SVF56"/>
    <mergeCell ref="SUU55:SUU56"/>
    <mergeCell ref="SUV55:SUV56"/>
    <mergeCell ref="SUW55:SUW56"/>
    <mergeCell ref="SUX55:SUX56"/>
    <mergeCell ref="SVA55:SVA56"/>
    <mergeCell ref="SUN55:SUN56"/>
    <mergeCell ref="SUO55:SUO56"/>
    <mergeCell ref="SUP55:SUP56"/>
    <mergeCell ref="SUS55:SUS56"/>
    <mergeCell ref="SUT55:SUT56"/>
    <mergeCell ref="SUG55:SUG56"/>
    <mergeCell ref="SUH55:SUH56"/>
    <mergeCell ref="SUK55:SUK56"/>
    <mergeCell ref="SUL55:SUL56"/>
    <mergeCell ref="SUM55:SUM56"/>
    <mergeCell ref="STZ55:STZ56"/>
    <mergeCell ref="SUC55:SUC56"/>
    <mergeCell ref="SUD55:SUD56"/>
    <mergeCell ref="SUE55:SUE56"/>
    <mergeCell ref="SUF55:SUF56"/>
    <mergeCell ref="STU55:STU56"/>
    <mergeCell ref="STV55:STV56"/>
    <mergeCell ref="STW55:STW56"/>
    <mergeCell ref="STX55:STX56"/>
    <mergeCell ref="STY55:STY56"/>
    <mergeCell ref="STN55:STN56"/>
    <mergeCell ref="STO55:STO56"/>
    <mergeCell ref="STP55:STP56"/>
    <mergeCell ref="STQ55:STQ56"/>
    <mergeCell ref="STR55:STR56"/>
    <mergeCell ref="STG55:STG56"/>
    <mergeCell ref="STH55:STH56"/>
    <mergeCell ref="STI55:STI56"/>
    <mergeCell ref="STJ55:STJ56"/>
    <mergeCell ref="STM55:STM56"/>
    <mergeCell ref="SSZ55:SSZ56"/>
    <mergeCell ref="STA55:STA56"/>
    <mergeCell ref="STB55:STB56"/>
    <mergeCell ref="STE55:STE56"/>
    <mergeCell ref="STF55:STF56"/>
    <mergeCell ref="SSS55:SSS56"/>
    <mergeCell ref="SST55:SST56"/>
    <mergeCell ref="SSW55:SSW56"/>
    <mergeCell ref="SSX55:SSX56"/>
    <mergeCell ref="SSY55:SSY56"/>
    <mergeCell ref="SSL55:SSL56"/>
    <mergeCell ref="SSO55:SSO56"/>
    <mergeCell ref="SSP55:SSP56"/>
    <mergeCell ref="SSQ55:SSQ56"/>
    <mergeCell ref="SSR55:SSR56"/>
    <mergeCell ref="SSG55:SSG56"/>
    <mergeCell ref="SSH55:SSH56"/>
    <mergeCell ref="SSI55:SSI56"/>
    <mergeCell ref="SSJ55:SSJ56"/>
    <mergeCell ref="SSK55:SSK56"/>
    <mergeCell ref="SRZ55:SRZ56"/>
    <mergeCell ref="SSA55:SSA56"/>
    <mergeCell ref="SSB55:SSB56"/>
    <mergeCell ref="SSC55:SSC56"/>
    <mergeCell ref="SSD55:SSD56"/>
    <mergeCell ref="SRS55:SRS56"/>
    <mergeCell ref="SRT55:SRT56"/>
    <mergeCell ref="SRU55:SRU56"/>
    <mergeCell ref="SRV55:SRV56"/>
    <mergeCell ref="SRY55:SRY56"/>
    <mergeCell ref="SRL55:SRL56"/>
    <mergeCell ref="SRM55:SRM56"/>
    <mergeCell ref="SRN55:SRN56"/>
    <mergeCell ref="SRQ55:SRQ56"/>
    <mergeCell ref="SRR55:SRR56"/>
    <mergeCell ref="SRE55:SRE56"/>
    <mergeCell ref="SRF55:SRF56"/>
    <mergeCell ref="SRI55:SRI56"/>
    <mergeCell ref="SRJ55:SRJ56"/>
    <mergeCell ref="SRK55:SRK56"/>
    <mergeCell ref="SQX55:SQX56"/>
    <mergeCell ref="SRA55:SRA56"/>
    <mergeCell ref="SRB55:SRB56"/>
    <mergeCell ref="SRC55:SRC56"/>
    <mergeCell ref="SRD55:SRD56"/>
    <mergeCell ref="SQS55:SQS56"/>
    <mergeCell ref="SQT55:SQT56"/>
    <mergeCell ref="SQU55:SQU56"/>
    <mergeCell ref="SQV55:SQV56"/>
    <mergeCell ref="SQW55:SQW56"/>
    <mergeCell ref="SQL55:SQL56"/>
    <mergeCell ref="SQM55:SQM56"/>
    <mergeCell ref="SQN55:SQN56"/>
    <mergeCell ref="SQO55:SQO56"/>
    <mergeCell ref="SQP55:SQP56"/>
    <mergeCell ref="SQE55:SQE56"/>
    <mergeCell ref="SQF55:SQF56"/>
    <mergeCell ref="SQG55:SQG56"/>
    <mergeCell ref="SQH55:SQH56"/>
    <mergeCell ref="SQK55:SQK56"/>
    <mergeCell ref="SPX55:SPX56"/>
    <mergeCell ref="SPY55:SPY56"/>
    <mergeCell ref="SPZ55:SPZ56"/>
    <mergeCell ref="SQC55:SQC56"/>
    <mergeCell ref="SQD55:SQD56"/>
    <mergeCell ref="SPQ55:SPQ56"/>
    <mergeCell ref="SPR55:SPR56"/>
    <mergeCell ref="SPU55:SPU56"/>
    <mergeCell ref="SPV55:SPV56"/>
    <mergeCell ref="SPW55:SPW56"/>
    <mergeCell ref="SPJ55:SPJ56"/>
    <mergeCell ref="SPM55:SPM56"/>
    <mergeCell ref="SPN55:SPN56"/>
    <mergeCell ref="SPO55:SPO56"/>
    <mergeCell ref="SPP55:SPP56"/>
    <mergeCell ref="SPE55:SPE56"/>
    <mergeCell ref="SPF55:SPF56"/>
    <mergeCell ref="SPG55:SPG56"/>
    <mergeCell ref="SPH55:SPH56"/>
    <mergeCell ref="SPI55:SPI56"/>
    <mergeCell ref="SOX55:SOX56"/>
    <mergeCell ref="SOY55:SOY56"/>
    <mergeCell ref="SOZ55:SOZ56"/>
    <mergeCell ref="SPA55:SPA56"/>
    <mergeCell ref="SPB55:SPB56"/>
    <mergeCell ref="SOQ55:SOQ56"/>
    <mergeCell ref="SOR55:SOR56"/>
    <mergeCell ref="SOS55:SOS56"/>
    <mergeCell ref="SOT55:SOT56"/>
    <mergeCell ref="SOW55:SOW56"/>
    <mergeCell ref="SOJ55:SOJ56"/>
    <mergeCell ref="SOK55:SOK56"/>
    <mergeCell ref="SOL55:SOL56"/>
    <mergeCell ref="SOO55:SOO56"/>
    <mergeCell ref="SOP55:SOP56"/>
    <mergeCell ref="SOC55:SOC56"/>
    <mergeCell ref="SOD55:SOD56"/>
    <mergeCell ref="SOG55:SOG56"/>
    <mergeCell ref="SOH55:SOH56"/>
    <mergeCell ref="SOI55:SOI56"/>
    <mergeCell ref="SNV55:SNV56"/>
    <mergeCell ref="SNY55:SNY56"/>
    <mergeCell ref="SNZ55:SNZ56"/>
    <mergeCell ref="SOA55:SOA56"/>
    <mergeCell ref="SOB55:SOB56"/>
    <mergeCell ref="SNQ55:SNQ56"/>
    <mergeCell ref="SNR55:SNR56"/>
    <mergeCell ref="SNS55:SNS56"/>
    <mergeCell ref="SNT55:SNT56"/>
    <mergeCell ref="SNU55:SNU56"/>
    <mergeCell ref="SNJ55:SNJ56"/>
    <mergeCell ref="SNK55:SNK56"/>
    <mergeCell ref="SNL55:SNL56"/>
    <mergeCell ref="SNM55:SNM56"/>
    <mergeCell ref="SNN55:SNN56"/>
    <mergeCell ref="SNC55:SNC56"/>
    <mergeCell ref="SND55:SND56"/>
    <mergeCell ref="SNE55:SNE56"/>
    <mergeCell ref="SNF55:SNF56"/>
    <mergeCell ref="SNI55:SNI56"/>
    <mergeCell ref="SMV55:SMV56"/>
    <mergeCell ref="SMW55:SMW56"/>
    <mergeCell ref="SMX55:SMX56"/>
    <mergeCell ref="SNA55:SNA56"/>
    <mergeCell ref="SNB55:SNB56"/>
    <mergeCell ref="SMO55:SMO56"/>
    <mergeCell ref="SMP55:SMP56"/>
    <mergeCell ref="SMS55:SMS56"/>
    <mergeCell ref="SMT55:SMT56"/>
    <mergeCell ref="SMU55:SMU56"/>
    <mergeCell ref="SMH55:SMH56"/>
    <mergeCell ref="SMK55:SMK56"/>
    <mergeCell ref="SML55:SML56"/>
    <mergeCell ref="SMM55:SMM56"/>
    <mergeCell ref="SMN55:SMN56"/>
    <mergeCell ref="SMC55:SMC56"/>
    <mergeCell ref="SMD55:SMD56"/>
    <mergeCell ref="SME55:SME56"/>
    <mergeCell ref="SMF55:SMF56"/>
    <mergeCell ref="SMG55:SMG56"/>
    <mergeCell ref="SLV55:SLV56"/>
    <mergeCell ref="SLW55:SLW56"/>
    <mergeCell ref="SLX55:SLX56"/>
    <mergeCell ref="SLY55:SLY56"/>
    <mergeCell ref="SLZ55:SLZ56"/>
    <mergeCell ref="SLO55:SLO56"/>
    <mergeCell ref="SLP55:SLP56"/>
    <mergeCell ref="SLQ55:SLQ56"/>
    <mergeCell ref="SLR55:SLR56"/>
    <mergeCell ref="SLU55:SLU56"/>
    <mergeCell ref="SLH55:SLH56"/>
    <mergeCell ref="SLI55:SLI56"/>
    <mergeCell ref="SLJ55:SLJ56"/>
    <mergeCell ref="SLM55:SLM56"/>
    <mergeCell ref="SLN55:SLN56"/>
    <mergeCell ref="SLA55:SLA56"/>
    <mergeCell ref="SLB55:SLB56"/>
    <mergeCell ref="SLE55:SLE56"/>
    <mergeCell ref="SLF55:SLF56"/>
    <mergeCell ref="SLG55:SLG56"/>
    <mergeCell ref="SKT55:SKT56"/>
    <mergeCell ref="SKW55:SKW56"/>
    <mergeCell ref="SKX55:SKX56"/>
    <mergeCell ref="SKY55:SKY56"/>
    <mergeCell ref="SKZ55:SKZ56"/>
    <mergeCell ref="SKO55:SKO56"/>
    <mergeCell ref="SKP55:SKP56"/>
    <mergeCell ref="SKQ55:SKQ56"/>
    <mergeCell ref="SKR55:SKR56"/>
    <mergeCell ref="SKS55:SKS56"/>
    <mergeCell ref="SKH55:SKH56"/>
    <mergeCell ref="SKI55:SKI56"/>
    <mergeCell ref="SKJ55:SKJ56"/>
    <mergeCell ref="SKK55:SKK56"/>
    <mergeCell ref="SKL55:SKL56"/>
    <mergeCell ref="SKA55:SKA56"/>
    <mergeCell ref="SKB55:SKB56"/>
    <mergeCell ref="SKC55:SKC56"/>
    <mergeCell ref="SKD55:SKD56"/>
    <mergeCell ref="SKG55:SKG56"/>
    <mergeCell ref="SJT55:SJT56"/>
    <mergeCell ref="SJU55:SJU56"/>
    <mergeCell ref="SJV55:SJV56"/>
    <mergeCell ref="SJY55:SJY56"/>
    <mergeCell ref="SJZ55:SJZ56"/>
    <mergeCell ref="SJM55:SJM56"/>
    <mergeCell ref="SJN55:SJN56"/>
    <mergeCell ref="SJQ55:SJQ56"/>
    <mergeCell ref="SJR55:SJR56"/>
    <mergeCell ref="SJS55:SJS56"/>
    <mergeCell ref="SJF55:SJF56"/>
    <mergeCell ref="SJI55:SJI56"/>
    <mergeCell ref="SJJ55:SJJ56"/>
    <mergeCell ref="SJK55:SJK56"/>
    <mergeCell ref="SJL55:SJL56"/>
    <mergeCell ref="SJA55:SJA56"/>
    <mergeCell ref="SJB55:SJB56"/>
    <mergeCell ref="SJC55:SJC56"/>
    <mergeCell ref="SJD55:SJD56"/>
    <mergeCell ref="SJE55:SJE56"/>
    <mergeCell ref="SIT55:SIT56"/>
    <mergeCell ref="SIU55:SIU56"/>
    <mergeCell ref="SIV55:SIV56"/>
    <mergeCell ref="SIW55:SIW56"/>
    <mergeCell ref="SIX55:SIX56"/>
    <mergeCell ref="SIM55:SIM56"/>
    <mergeCell ref="SIN55:SIN56"/>
    <mergeCell ref="SIO55:SIO56"/>
    <mergeCell ref="SIP55:SIP56"/>
    <mergeCell ref="SIS55:SIS56"/>
    <mergeCell ref="SIF55:SIF56"/>
    <mergeCell ref="SIG55:SIG56"/>
    <mergeCell ref="SIH55:SIH56"/>
    <mergeCell ref="SIK55:SIK56"/>
    <mergeCell ref="SIL55:SIL56"/>
    <mergeCell ref="SHY55:SHY56"/>
    <mergeCell ref="SHZ55:SHZ56"/>
    <mergeCell ref="SIC55:SIC56"/>
    <mergeCell ref="SID55:SID56"/>
    <mergeCell ref="SIE55:SIE56"/>
    <mergeCell ref="SHR55:SHR56"/>
    <mergeCell ref="SHU55:SHU56"/>
    <mergeCell ref="SHV55:SHV56"/>
    <mergeCell ref="SHW55:SHW56"/>
    <mergeCell ref="SHX55:SHX56"/>
    <mergeCell ref="SHM55:SHM56"/>
    <mergeCell ref="SHN55:SHN56"/>
    <mergeCell ref="SHO55:SHO56"/>
    <mergeCell ref="SHP55:SHP56"/>
    <mergeCell ref="SHQ55:SHQ56"/>
    <mergeCell ref="SHF55:SHF56"/>
    <mergeCell ref="SHG55:SHG56"/>
    <mergeCell ref="SHH55:SHH56"/>
    <mergeCell ref="SHI55:SHI56"/>
    <mergeCell ref="SHJ55:SHJ56"/>
    <mergeCell ref="SGY55:SGY56"/>
    <mergeCell ref="SGZ55:SGZ56"/>
    <mergeCell ref="SHA55:SHA56"/>
    <mergeCell ref="SHB55:SHB56"/>
    <mergeCell ref="SHE55:SHE56"/>
    <mergeCell ref="SGR55:SGR56"/>
    <mergeCell ref="SGS55:SGS56"/>
    <mergeCell ref="SGT55:SGT56"/>
    <mergeCell ref="SGW55:SGW56"/>
    <mergeCell ref="SGX55:SGX56"/>
    <mergeCell ref="SGK55:SGK56"/>
    <mergeCell ref="SGL55:SGL56"/>
    <mergeCell ref="SGO55:SGO56"/>
    <mergeCell ref="SGP55:SGP56"/>
    <mergeCell ref="SGQ55:SGQ56"/>
    <mergeCell ref="SGD55:SGD56"/>
    <mergeCell ref="SGG55:SGG56"/>
    <mergeCell ref="SGH55:SGH56"/>
    <mergeCell ref="SGI55:SGI56"/>
    <mergeCell ref="SGJ55:SGJ56"/>
    <mergeCell ref="SFY55:SFY56"/>
    <mergeCell ref="SFZ55:SFZ56"/>
    <mergeCell ref="SGA55:SGA56"/>
    <mergeCell ref="SGB55:SGB56"/>
    <mergeCell ref="SGC55:SGC56"/>
    <mergeCell ref="SFR55:SFR56"/>
    <mergeCell ref="SFS55:SFS56"/>
    <mergeCell ref="SFT55:SFT56"/>
    <mergeCell ref="SFU55:SFU56"/>
    <mergeCell ref="SFV55:SFV56"/>
    <mergeCell ref="SFK55:SFK56"/>
    <mergeCell ref="SFL55:SFL56"/>
    <mergeCell ref="SFM55:SFM56"/>
    <mergeCell ref="SFN55:SFN56"/>
    <mergeCell ref="SFQ55:SFQ56"/>
    <mergeCell ref="SFD55:SFD56"/>
    <mergeCell ref="SFE55:SFE56"/>
    <mergeCell ref="SFF55:SFF56"/>
    <mergeCell ref="SFI55:SFI56"/>
    <mergeCell ref="SFJ55:SFJ56"/>
    <mergeCell ref="SEW55:SEW56"/>
    <mergeCell ref="SEX55:SEX56"/>
    <mergeCell ref="SFA55:SFA56"/>
    <mergeCell ref="SFB55:SFB56"/>
    <mergeCell ref="SFC55:SFC56"/>
    <mergeCell ref="SEP55:SEP56"/>
    <mergeCell ref="SES55:SES56"/>
    <mergeCell ref="SET55:SET56"/>
    <mergeCell ref="SEU55:SEU56"/>
    <mergeCell ref="SEV55:SEV56"/>
    <mergeCell ref="SEK55:SEK56"/>
    <mergeCell ref="SEL55:SEL56"/>
    <mergeCell ref="SEM55:SEM56"/>
    <mergeCell ref="SEN55:SEN56"/>
    <mergeCell ref="SEO55:SEO56"/>
    <mergeCell ref="SED55:SED56"/>
    <mergeCell ref="SEE55:SEE56"/>
    <mergeCell ref="SEF55:SEF56"/>
    <mergeCell ref="SEG55:SEG56"/>
    <mergeCell ref="SEH55:SEH56"/>
    <mergeCell ref="SDW55:SDW56"/>
    <mergeCell ref="SDX55:SDX56"/>
    <mergeCell ref="SDY55:SDY56"/>
    <mergeCell ref="SDZ55:SDZ56"/>
    <mergeCell ref="SEC55:SEC56"/>
    <mergeCell ref="SDP55:SDP56"/>
    <mergeCell ref="SDQ55:SDQ56"/>
    <mergeCell ref="SDR55:SDR56"/>
    <mergeCell ref="SDU55:SDU56"/>
    <mergeCell ref="SDV55:SDV56"/>
    <mergeCell ref="SDI55:SDI56"/>
    <mergeCell ref="SDJ55:SDJ56"/>
    <mergeCell ref="SDM55:SDM56"/>
    <mergeCell ref="SDN55:SDN56"/>
    <mergeCell ref="SDO55:SDO56"/>
    <mergeCell ref="SDB55:SDB56"/>
    <mergeCell ref="SDE55:SDE56"/>
    <mergeCell ref="SDF55:SDF56"/>
    <mergeCell ref="SDG55:SDG56"/>
    <mergeCell ref="SDH55:SDH56"/>
    <mergeCell ref="SCW55:SCW56"/>
    <mergeCell ref="SCX55:SCX56"/>
    <mergeCell ref="SCY55:SCY56"/>
    <mergeCell ref="SCZ55:SCZ56"/>
    <mergeCell ref="SDA55:SDA56"/>
    <mergeCell ref="SCP55:SCP56"/>
    <mergeCell ref="SCQ55:SCQ56"/>
    <mergeCell ref="SCR55:SCR56"/>
    <mergeCell ref="SCS55:SCS56"/>
    <mergeCell ref="SCT55:SCT56"/>
    <mergeCell ref="SCI55:SCI56"/>
    <mergeCell ref="SCJ55:SCJ56"/>
    <mergeCell ref="SCK55:SCK56"/>
    <mergeCell ref="SCL55:SCL56"/>
    <mergeCell ref="SCO55:SCO56"/>
    <mergeCell ref="SCB55:SCB56"/>
    <mergeCell ref="SCC55:SCC56"/>
    <mergeCell ref="SCD55:SCD56"/>
    <mergeCell ref="SCG55:SCG56"/>
    <mergeCell ref="SCH55:SCH56"/>
    <mergeCell ref="SBU55:SBU56"/>
    <mergeCell ref="SBV55:SBV56"/>
    <mergeCell ref="SBY55:SBY56"/>
    <mergeCell ref="SBZ55:SBZ56"/>
    <mergeCell ref="SCA55:SCA56"/>
    <mergeCell ref="SBN55:SBN56"/>
    <mergeCell ref="SBQ55:SBQ56"/>
    <mergeCell ref="SBR55:SBR56"/>
    <mergeCell ref="SBS55:SBS56"/>
    <mergeCell ref="SBT55:SBT56"/>
    <mergeCell ref="SBI55:SBI56"/>
    <mergeCell ref="SBJ55:SBJ56"/>
    <mergeCell ref="SBK55:SBK56"/>
    <mergeCell ref="SBL55:SBL56"/>
    <mergeCell ref="SBM55:SBM56"/>
    <mergeCell ref="SBB55:SBB56"/>
    <mergeCell ref="SBC55:SBC56"/>
    <mergeCell ref="SBD55:SBD56"/>
    <mergeCell ref="SBE55:SBE56"/>
    <mergeCell ref="SBF55:SBF56"/>
    <mergeCell ref="SAU55:SAU56"/>
    <mergeCell ref="SAV55:SAV56"/>
    <mergeCell ref="SAW55:SAW56"/>
    <mergeCell ref="SAX55:SAX56"/>
    <mergeCell ref="SBA55:SBA56"/>
    <mergeCell ref="SAN55:SAN56"/>
    <mergeCell ref="SAO55:SAO56"/>
    <mergeCell ref="SAP55:SAP56"/>
    <mergeCell ref="SAS55:SAS56"/>
    <mergeCell ref="SAT55:SAT56"/>
    <mergeCell ref="SAG55:SAG56"/>
    <mergeCell ref="SAH55:SAH56"/>
    <mergeCell ref="SAK55:SAK56"/>
    <mergeCell ref="SAL55:SAL56"/>
    <mergeCell ref="SAM55:SAM56"/>
    <mergeCell ref="RZZ55:RZZ56"/>
    <mergeCell ref="SAC55:SAC56"/>
    <mergeCell ref="SAD55:SAD56"/>
    <mergeCell ref="SAE55:SAE56"/>
    <mergeCell ref="SAF55:SAF56"/>
    <mergeCell ref="RZU55:RZU56"/>
    <mergeCell ref="RZV55:RZV56"/>
    <mergeCell ref="RZW55:RZW56"/>
    <mergeCell ref="RZX55:RZX56"/>
    <mergeCell ref="RZY55:RZY56"/>
    <mergeCell ref="RZN55:RZN56"/>
    <mergeCell ref="RZO55:RZO56"/>
    <mergeCell ref="RZP55:RZP56"/>
    <mergeCell ref="RZQ55:RZQ56"/>
    <mergeCell ref="RZR55:RZR56"/>
    <mergeCell ref="RZG55:RZG56"/>
    <mergeCell ref="RZH55:RZH56"/>
    <mergeCell ref="RZI55:RZI56"/>
    <mergeCell ref="RZJ55:RZJ56"/>
    <mergeCell ref="RZM55:RZM56"/>
    <mergeCell ref="RYZ55:RYZ56"/>
    <mergeCell ref="RZA55:RZA56"/>
    <mergeCell ref="RZB55:RZB56"/>
    <mergeCell ref="RZE55:RZE56"/>
    <mergeCell ref="RZF55:RZF56"/>
    <mergeCell ref="RYS55:RYS56"/>
    <mergeCell ref="RYT55:RYT56"/>
    <mergeCell ref="RYW55:RYW56"/>
    <mergeCell ref="RYX55:RYX56"/>
    <mergeCell ref="RYY55:RYY56"/>
    <mergeCell ref="RYL55:RYL56"/>
    <mergeCell ref="RYO55:RYO56"/>
    <mergeCell ref="RYP55:RYP56"/>
    <mergeCell ref="RYQ55:RYQ56"/>
    <mergeCell ref="RYR55:RYR56"/>
    <mergeCell ref="RYG55:RYG56"/>
    <mergeCell ref="RYH55:RYH56"/>
    <mergeCell ref="RYI55:RYI56"/>
    <mergeCell ref="RYJ55:RYJ56"/>
    <mergeCell ref="RYK55:RYK56"/>
    <mergeCell ref="RXZ55:RXZ56"/>
    <mergeCell ref="RYA55:RYA56"/>
    <mergeCell ref="RYB55:RYB56"/>
    <mergeCell ref="RYC55:RYC56"/>
    <mergeCell ref="RYD55:RYD56"/>
    <mergeCell ref="RXS55:RXS56"/>
    <mergeCell ref="RXT55:RXT56"/>
    <mergeCell ref="RXU55:RXU56"/>
    <mergeCell ref="RXV55:RXV56"/>
    <mergeCell ref="RXY55:RXY56"/>
    <mergeCell ref="RXL55:RXL56"/>
    <mergeCell ref="RXM55:RXM56"/>
    <mergeCell ref="RXN55:RXN56"/>
    <mergeCell ref="RXQ55:RXQ56"/>
    <mergeCell ref="RXR55:RXR56"/>
    <mergeCell ref="RXE55:RXE56"/>
    <mergeCell ref="RXF55:RXF56"/>
    <mergeCell ref="RXI55:RXI56"/>
    <mergeCell ref="RXJ55:RXJ56"/>
    <mergeCell ref="RXK55:RXK56"/>
    <mergeCell ref="RWX55:RWX56"/>
    <mergeCell ref="RXA55:RXA56"/>
    <mergeCell ref="RXB55:RXB56"/>
    <mergeCell ref="RXC55:RXC56"/>
    <mergeCell ref="RXD55:RXD56"/>
    <mergeCell ref="RWS55:RWS56"/>
    <mergeCell ref="RWT55:RWT56"/>
    <mergeCell ref="RWU55:RWU56"/>
    <mergeCell ref="RWV55:RWV56"/>
    <mergeCell ref="RWW55:RWW56"/>
    <mergeCell ref="RWL55:RWL56"/>
    <mergeCell ref="RWM55:RWM56"/>
    <mergeCell ref="RWN55:RWN56"/>
    <mergeCell ref="RWO55:RWO56"/>
    <mergeCell ref="RWP55:RWP56"/>
    <mergeCell ref="RWE55:RWE56"/>
    <mergeCell ref="RWF55:RWF56"/>
    <mergeCell ref="RWG55:RWG56"/>
    <mergeCell ref="RWH55:RWH56"/>
    <mergeCell ref="RWK55:RWK56"/>
    <mergeCell ref="RVX55:RVX56"/>
    <mergeCell ref="RVY55:RVY56"/>
    <mergeCell ref="RVZ55:RVZ56"/>
    <mergeCell ref="RWC55:RWC56"/>
    <mergeCell ref="RWD55:RWD56"/>
    <mergeCell ref="RVQ55:RVQ56"/>
    <mergeCell ref="RVR55:RVR56"/>
    <mergeCell ref="RVU55:RVU56"/>
    <mergeCell ref="RVV55:RVV56"/>
    <mergeCell ref="RVW55:RVW56"/>
    <mergeCell ref="RVJ55:RVJ56"/>
    <mergeCell ref="RVM55:RVM56"/>
    <mergeCell ref="RVN55:RVN56"/>
    <mergeCell ref="RVO55:RVO56"/>
    <mergeCell ref="RVP55:RVP56"/>
    <mergeCell ref="RVE55:RVE56"/>
    <mergeCell ref="RVF55:RVF56"/>
    <mergeCell ref="RVG55:RVG56"/>
    <mergeCell ref="RVH55:RVH56"/>
    <mergeCell ref="RVI55:RVI56"/>
    <mergeCell ref="RUX55:RUX56"/>
    <mergeCell ref="RUY55:RUY56"/>
    <mergeCell ref="RUZ55:RUZ56"/>
    <mergeCell ref="RVA55:RVA56"/>
    <mergeCell ref="RVB55:RVB56"/>
    <mergeCell ref="RUQ55:RUQ56"/>
    <mergeCell ref="RUR55:RUR56"/>
    <mergeCell ref="RUS55:RUS56"/>
    <mergeCell ref="RUT55:RUT56"/>
    <mergeCell ref="RUW55:RUW56"/>
    <mergeCell ref="RUJ55:RUJ56"/>
    <mergeCell ref="RUK55:RUK56"/>
    <mergeCell ref="RUL55:RUL56"/>
    <mergeCell ref="RUO55:RUO56"/>
    <mergeCell ref="RUP55:RUP56"/>
    <mergeCell ref="RUC55:RUC56"/>
    <mergeCell ref="RUD55:RUD56"/>
    <mergeCell ref="RUG55:RUG56"/>
    <mergeCell ref="RUH55:RUH56"/>
    <mergeCell ref="RUI55:RUI56"/>
    <mergeCell ref="RTV55:RTV56"/>
    <mergeCell ref="RTY55:RTY56"/>
    <mergeCell ref="RTZ55:RTZ56"/>
    <mergeCell ref="RUA55:RUA56"/>
    <mergeCell ref="RUB55:RUB56"/>
    <mergeCell ref="RTQ55:RTQ56"/>
    <mergeCell ref="RTR55:RTR56"/>
    <mergeCell ref="RTS55:RTS56"/>
    <mergeCell ref="RTT55:RTT56"/>
    <mergeCell ref="RTU55:RTU56"/>
    <mergeCell ref="RTJ55:RTJ56"/>
    <mergeCell ref="RTK55:RTK56"/>
    <mergeCell ref="RTL55:RTL56"/>
    <mergeCell ref="RTM55:RTM56"/>
    <mergeCell ref="RTN55:RTN56"/>
    <mergeCell ref="RTC55:RTC56"/>
    <mergeCell ref="RTD55:RTD56"/>
    <mergeCell ref="RTE55:RTE56"/>
    <mergeCell ref="RTF55:RTF56"/>
    <mergeCell ref="RTI55:RTI56"/>
    <mergeCell ref="RSV55:RSV56"/>
    <mergeCell ref="RSW55:RSW56"/>
    <mergeCell ref="RSX55:RSX56"/>
    <mergeCell ref="RTA55:RTA56"/>
    <mergeCell ref="RTB55:RTB56"/>
    <mergeCell ref="RSO55:RSO56"/>
    <mergeCell ref="RSP55:RSP56"/>
    <mergeCell ref="RSS55:RSS56"/>
    <mergeCell ref="RST55:RST56"/>
    <mergeCell ref="RSU55:RSU56"/>
    <mergeCell ref="RSH55:RSH56"/>
    <mergeCell ref="RSK55:RSK56"/>
    <mergeCell ref="RSL55:RSL56"/>
    <mergeCell ref="RSM55:RSM56"/>
    <mergeCell ref="RSN55:RSN56"/>
    <mergeCell ref="RSC55:RSC56"/>
    <mergeCell ref="RSD55:RSD56"/>
    <mergeCell ref="RSE55:RSE56"/>
    <mergeCell ref="RSF55:RSF56"/>
    <mergeCell ref="RSG55:RSG56"/>
    <mergeCell ref="RRV55:RRV56"/>
    <mergeCell ref="RRW55:RRW56"/>
    <mergeCell ref="RRX55:RRX56"/>
    <mergeCell ref="RRY55:RRY56"/>
    <mergeCell ref="RRZ55:RRZ56"/>
    <mergeCell ref="RRO55:RRO56"/>
    <mergeCell ref="RRP55:RRP56"/>
    <mergeCell ref="RRQ55:RRQ56"/>
    <mergeCell ref="RRR55:RRR56"/>
    <mergeCell ref="RRU55:RRU56"/>
    <mergeCell ref="RRH55:RRH56"/>
    <mergeCell ref="RRI55:RRI56"/>
    <mergeCell ref="RRJ55:RRJ56"/>
    <mergeCell ref="RRM55:RRM56"/>
    <mergeCell ref="RRN55:RRN56"/>
    <mergeCell ref="RRA55:RRA56"/>
    <mergeCell ref="RRB55:RRB56"/>
    <mergeCell ref="RRE55:RRE56"/>
    <mergeCell ref="RRF55:RRF56"/>
    <mergeCell ref="RRG55:RRG56"/>
    <mergeCell ref="RQT55:RQT56"/>
    <mergeCell ref="RQW55:RQW56"/>
    <mergeCell ref="RQX55:RQX56"/>
    <mergeCell ref="RQY55:RQY56"/>
    <mergeCell ref="RQZ55:RQZ56"/>
    <mergeCell ref="RQO55:RQO56"/>
    <mergeCell ref="RQP55:RQP56"/>
    <mergeCell ref="RQQ55:RQQ56"/>
    <mergeCell ref="RQR55:RQR56"/>
    <mergeCell ref="RQS55:RQS56"/>
    <mergeCell ref="RQH55:RQH56"/>
    <mergeCell ref="RQI55:RQI56"/>
    <mergeCell ref="RQJ55:RQJ56"/>
    <mergeCell ref="RQK55:RQK56"/>
    <mergeCell ref="RQL55:RQL56"/>
    <mergeCell ref="RQA55:RQA56"/>
    <mergeCell ref="RQB55:RQB56"/>
    <mergeCell ref="RQC55:RQC56"/>
    <mergeCell ref="RQD55:RQD56"/>
    <mergeCell ref="RQG55:RQG56"/>
    <mergeCell ref="RPT55:RPT56"/>
    <mergeCell ref="RPU55:RPU56"/>
    <mergeCell ref="RPV55:RPV56"/>
    <mergeCell ref="RPY55:RPY56"/>
    <mergeCell ref="RPZ55:RPZ56"/>
    <mergeCell ref="RPM55:RPM56"/>
    <mergeCell ref="RPN55:RPN56"/>
    <mergeCell ref="RPQ55:RPQ56"/>
    <mergeCell ref="RPR55:RPR56"/>
    <mergeCell ref="RPS55:RPS56"/>
    <mergeCell ref="RPF55:RPF56"/>
    <mergeCell ref="RPI55:RPI56"/>
    <mergeCell ref="RPJ55:RPJ56"/>
    <mergeCell ref="RPK55:RPK56"/>
    <mergeCell ref="RPL55:RPL56"/>
    <mergeCell ref="RPA55:RPA56"/>
    <mergeCell ref="RPB55:RPB56"/>
    <mergeCell ref="RPC55:RPC56"/>
    <mergeCell ref="RPD55:RPD56"/>
    <mergeCell ref="RPE55:RPE56"/>
    <mergeCell ref="ROT55:ROT56"/>
    <mergeCell ref="ROU55:ROU56"/>
    <mergeCell ref="ROV55:ROV56"/>
    <mergeCell ref="ROW55:ROW56"/>
    <mergeCell ref="ROX55:ROX56"/>
    <mergeCell ref="ROM55:ROM56"/>
    <mergeCell ref="RON55:RON56"/>
    <mergeCell ref="ROO55:ROO56"/>
    <mergeCell ref="ROP55:ROP56"/>
    <mergeCell ref="ROS55:ROS56"/>
    <mergeCell ref="ROF55:ROF56"/>
    <mergeCell ref="ROG55:ROG56"/>
    <mergeCell ref="ROH55:ROH56"/>
    <mergeCell ref="ROK55:ROK56"/>
    <mergeCell ref="ROL55:ROL56"/>
    <mergeCell ref="RNY55:RNY56"/>
    <mergeCell ref="RNZ55:RNZ56"/>
    <mergeCell ref="ROC55:ROC56"/>
    <mergeCell ref="ROD55:ROD56"/>
    <mergeCell ref="ROE55:ROE56"/>
    <mergeCell ref="RNR55:RNR56"/>
    <mergeCell ref="RNU55:RNU56"/>
    <mergeCell ref="RNV55:RNV56"/>
    <mergeCell ref="RNW55:RNW56"/>
    <mergeCell ref="RNX55:RNX56"/>
    <mergeCell ref="RNM55:RNM56"/>
    <mergeCell ref="RNN55:RNN56"/>
    <mergeCell ref="RNO55:RNO56"/>
    <mergeCell ref="RNP55:RNP56"/>
    <mergeCell ref="RNQ55:RNQ56"/>
    <mergeCell ref="RNF55:RNF56"/>
    <mergeCell ref="RNG55:RNG56"/>
    <mergeCell ref="RNH55:RNH56"/>
    <mergeCell ref="RNI55:RNI56"/>
    <mergeCell ref="RNJ55:RNJ56"/>
    <mergeCell ref="RMY55:RMY56"/>
    <mergeCell ref="RMZ55:RMZ56"/>
    <mergeCell ref="RNA55:RNA56"/>
    <mergeCell ref="RNB55:RNB56"/>
    <mergeCell ref="RNE55:RNE56"/>
    <mergeCell ref="RMR55:RMR56"/>
    <mergeCell ref="RMS55:RMS56"/>
    <mergeCell ref="RMT55:RMT56"/>
    <mergeCell ref="RMW55:RMW56"/>
    <mergeCell ref="RMX55:RMX56"/>
    <mergeCell ref="RMK55:RMK56"/>
    <mergeCell ref="RML55:RML56"/>
    <mergeCell ref="RMO55:RMO56"/>
    <mergeCell ref="RMP55:RMP56"/>
    <mergeCell ref="RMQ55:RMQ56"/>
    <mergeCell ref="RMD55:RMD56"/>
    <mergeCell ref="RMG55:RMG56"/>
    <mergeCell ref="RMH55:RMH56"/>
    <mergeCell ref="RMI55:RMI56"/>
    <mergeCell ref="RMJ55:RMJ56"/>
    <mergeCell ref="RLY55:RLY56"/>
    <mergeCell ref="RLZ55:RLZ56"/>
    <mergeCell ref="RMA55:RMA56"/>
    <mergeCell ref="RMB55:RMB56"/>
    <mergeCell ref="RMC55:RMC56"/>
    <mergeCell ref="RLR55:RLR56"/>
    <mergeCell ref="RLS55:RLS56"/>
    <mergeCell ref="RLT55:RLT56"/>
    <mergeCell ref="RLU55:RLU56"/>
    <mergeCell ref="RLV55:RLV56"/>
    <mergeCell ref="RLK55:RLK56"/>
    <mergeCell ref="RLL55:RLL56"/>
    <mergeCell ref="RLM55:RLM56"/>
    <mergeCell ref="RLN55:RLN56"/>
    <mergeCell ref="RLQ55:RLQ56"/>
    <mergeCell ref="RLD55:RLD56"/>
    <mergeCell ref="RLE55:RLE56"/>
    <mergeCell ref="RLF55:RLF56"/>
    <mergeCell ref="RLI55:RLI56"/>
    <mergeCell ref="RLJ55:RLJ56"/>
    <mergeCell ref="RKW55:RKW56"/>
    <mergeCell ref="RKX55:RKX56"/>
    <mergeCell ref="RLA55:RLA56"/>
    <mergeCell ref="RLB55:RLB56"/>
    <mergeCell ref="RLC55:RLC56"/>
    <mergeCell ref="RKP55:RKP56"/>
    <mergeCell ref="RKS55:RKS56"/>
    <mergeCell ref="RKT55:RKT56"/>
    <mergeCell ref="RKU55:RKU56"/>
    <mergeCell ref="RKV55:RKV56"/>
    <mergeCell ref="RKK55:RKK56"/>
    <mergeCell ref="RKL55:RKL56"/>
    <mergeCell ref="RKM55:RKM56"/>
    <mergeCell ref="RKN55:RKN56"/>
    <mergeCell ref="RKO55:RKO56"/>
    <mergeCell ref="RKD55:RKD56"/>
    <mergeCell ref="RKE55:RKE56"/>
    <mergeCell ref="RKF55:RKF56"/>
    <mergeCell ref="RKG55:RKG56"/>
    <mergeCell ref="RKH55:RKH56"/>
    <mergeCell ref="RJW55:RJW56"/>
    <mergeCell ref="RJX55:RJX56"/>
    <mergeCell ref="RJY55:RJY56"/>
    <mergeCell ref="RJZ55:RJZ56"/>
    <mergeCell ref="RKC55:RKC56"/>
    <mergeCell ref="RJP55:RJP56"/>
    <mergeCell ref="RJQ55:RJQ56"/>
    <mergeCell ref="RJR55:RJR56"/>
    <mergeCell ref="RJU55:RJU56"/>
    <mergeCell ref="RJV55:RJV56"/>
    <mergeCell ref="RJI55:RJI56"/>
    <mergeCell ref="RJJ55:RJJ56"/>
    <mergeCell ref="RJM55:RJM56"/>
    <mergeCell ref="RJN55:RJN56"/>
    <mergeCell ref="RJO55:RJO56"/>
    <mergeCell ref="RJB55:RJB56"/>
    <mergeCell ref="RJE55:RJE56"/>
    <mergeCell ref="RJF55:RJF56"/>
    <mergeCell ref="RJG55:RJG56"/>
    <mergeCell ref="RJH55:RJH56"/>
    <mergeCell ref="RIW55:RIW56"/>
    <mergeCell ref="RIX55:RIX56"/>
    <mergeCell ref="RIY55:RIY56"/>
    <mergeCell ref="RIZ55:RIZ56"/>
    <mergeCell ref="RJA55:RJA56"/>
    <mergeCell ref="RIP55:RIP56"/>
    <mergeCell ref="RIQ55:RIQ56"/>
    <mergeCell ref="RIR55:RIR56"/>
    <mergeCell ref="RIS55:RIS56"/>
    <mergeCell ref="RIT55:RIT56"/>
    <mergeCell ref="RII55:RII56"/>
    <mergeCell ref="RIJ55:RIJ56"/>
    <mergeCell ref="RIK55:RIK56"/>
    <mergeCell ref="RIL55:RIL56"/>
    <mergeCell ref="RIO55:RIO56"/>
    <mergeCell ref="RIB55:RIB56"/>
    <mergeCell ref="RIC55:RIC56"/>
    <mergeCell ref="RID55:RID56"/>
    <mergeCell ref="RIG55:RIG56"/>
    <mergeCell ref="RIH55:RIH56"/>
    <mergeCell ref="RHU55:RHU56"/>
    <mergeCell ref="RHV55:RHV56"/>
    <mergeCell ref="RHY55:RHY56"/>
    <mergeCell ref="RHZ55:RHZ56"/>
    <mergeCell ref="RIA55:RIA56"/>
    <mergeCell ref="RHN55:RHN56"/>
    <mergeCell ref="RHQ55:RHQ56"/>
    <mergeCell ref="RHR55:RHR56"/>
    <mergeCell ref="RHS55:RHS56"/>
    <mergeCell ref="RHT55:RHT56"/>
    <mergeCell ref="RHI55:RHI56"/>
    <mergeCell ref="RHJ55:RHJ56"/>
    <mergeCell ref="RHK55:RHK56"/>
    <mergeCell ref="RHL55:RHL56"/>
    <mergeCell ref="RHM55:RHM56"/>
    <mergeCell ref="RHB55:RHB56"/>
    <mergeCell ref="RHC55:RHC56"/>
    <mergeCell ref="RHD55:RHD56"/>
    <mergeCell ref="RHE55:RHE56"/>
    <mergeCell ref="RHF55:RHF56"/>
    <mergeCell ref="RGU55:RGU56"/>
    <mergeCell ref="RGV55:RGV56"/>
    <mergeCell ref="RGW55:RGW56"/>
    <mergeCell ref="RGX55:RGX56"/>
    <mergeCell ref="RHA55:RHA56"/>
    <mergeCell ref="RGN55:RGN56"/>
    <mergeCell ref="RGO55:RGO56"/>
    <mergeCell ref="RGP55:RGP56"/>
    <mergeCell ref="RGS55:RGS56"/>
    <mergeCell ref="RGT55:RGT56"/>
    <mergeCell ref="RGG55:RGG56"/>
    <mergeCell ref="RGH55:RGH56"/>
    <mergeCell ref="RGK55:RGK56"/>
    <mergeCell ref="RGL55:RGL56"/>
    <mergeCell ref="RGM55:RGM56"/>
    <mergeCell ref="RFZ55:RFZ56"/>
    <mergeCell ref="RGC55:RGC56"/>
    <mergeCell ref="RGD55:RGD56"/>
    <mergeCell ref="RGE55:RGE56"/>
    <mergeCell ref="RGF55:RGF56"/>
    <mergeCell ref="RFU55:RFU56"/>
    <mergeCell ref="RFV55:RFV56"/>
    <mergeCell ref="RFW55:RFW56"/>
    <mergeCell ref="RFX55:RFX56"/>
    <mergeCell ref="RFY55:RFY56"/>
    <mergeCell ref="RFN55:RFN56"/>
    <mergeCell ref="RFO55:RFO56"/>
    <mergeCell ref="RFP55:RFP56"/>
    <mergeCell ref="RFQ55:RFQ56"/>
    <mergeCell ref="RFR55:RFR56"/>
    <mergeCell ref="RFG55:RFG56"/>
    <mergeCell ref="RFH55:RFH56"/>
    <mergeCell ref="RFI55:RFI56"/>
    <mergeCell ref="RFJ55:RFJ56"/>
    <mergeCell ref="RFM55:RFM56"/>
    <mergeCell ref="REZ55:REZ56"/>
    <mergeCell ref="RFA55:RFA56"/>
    <mergeCell ref="RFB55:RFB56"/>
    <mergeCell ref="RFE55:RFE56"/>
    <mergeCell ref="RFF55:RFF56"/>
    <mergeCell ref="RES55:RES56"/>
    <mergeCell ref="RET55:RET56"/>
    <mergeCell ref="REW55:REW56"/>
    <mergeCell ref="REX55:REX56"/>
    <mergeCell ref="REY55:REY56"/>
    <mergeCell ref="REL55:REL56"/>
    <mergeCell ref="REO55:REO56"/>
    <mergeCell ref="REP55:REP56"/>
    <mergeCell ref="REQ55:REQ56"/>
    <mergeCell ref="RER55:RER56"/>
    <mergeCell ref="REG55:REG56"/>
    <mergeCell ref="REH55:REH56"/>
    <mergeCell ref="REI55:REI56"/>
    <mergeCell ref="REJ55:REJ56"/>
    <mergeCell ref="REK55:REK56"/>
    <mergeCell ref="RDZ55:RDZ56"/>
    <mergeCell ref="REA55:REA56"/>
    <mergeCell ref="REB55:REB56"/>
    <mergeCell ref="REC55:REC56"/>
    <mergeCell ref="RED55:RED56"/>
    <mergeCell ref="RDS55:RDS56"/>
    <mergeCell ref="RDT55:RDT56"/>
    <mergeCell ref="RDU55:RDU56"/>
    <mergeCell ref="RDV55:RDV56"/>
    <mergeCell ref="RDY55:RDY56"/>
    <mergeCell ref="RDL55:RDL56"/>
    <mergeCell ref="RDM55:RDM56"/>
    <mergeCell ref="RDN55:RDN56"/>
    <mergeCell ref="RDQ55:RDQ56"/>
    <mergeCell ref="RDR55:RDR56"/>
    <mergeCell ref="RDE55:RDE56"/>
    <mergeCell ref="RDF55:RDF56"/>
    <mergeCell ref="RDI55:RDI56"/>
    <mergeCell ref="RDJ55:RDJ56"/>
    <mergeCell ref="RDK55:RDK56"/>
    <mergeCell ref="RCX55:RCX56"/>
    <mergeCell ref="RDA55:RDA56"/>
    <mergeCell ref="RDB55:RDB56"/>
    <mergeCell ref="RDC55:RDC56"/>
    <mergeCell ref="RDD55:RDD56"/>
    <mergeCell ref="RCS55:RCS56"/>
    <mergeCell ref="RCT55:RCT56"/>
    <mergeCell ref="RCU55:RCU56"/>
    <mergeCell ref="RCV55:RCV56"/>
    <mergeCell ref="RCW55:RCW56"/>
    <mergeCell ref="RCL55:RCL56"/>
    <mergeCell ref="RCM55:RCM56"/>
    <mergeCell ref="RCN55:RCN56"/>
    <mergeCell ref="RCO55:RCO56"/>
    <mergeCell ref="RCP55:RCP56"/>
    <mergeCell ref="RCE55:RCE56"/>
    <mergeCell ref="RCF55:RCF56"/>
    <mergeCell ref="RCG55:RCG56"/>
    <mergeCell ref="RCH55:RCH56"/>
    <mergeCell ref="RCK55:RCK56"/>
    <mergeCell ref="RBX55:RBX56"/>
    <mergeCell ref="RBY55:RBY56"/>
    <mergeCell ref="RBZ55:RBZ56"/>
    <mergeCell ref="RCC55:RCC56"/>
    <mergeCell ref="RCD55:RCD56"/>
    <mergeCell ref="RBQ55:RBQ56"/>
    <mergeCell ref="RBR55:RBR56"/>
    <mergeCell ref="RBU55:RBU56"/>
    <mergeCell ref="RBV55:RBV56"/>
    <mergeCell ref="RBW55:RBW56"/>
    <mergeCell ref="RBJ55:RBJ56"/>
    <mergeCell ref="RBM55:RBM56"/>
    <mergeCell ref="RBN55:RBN56"/>
    <mergeCell ref="RBO55:RBO56"/>
    <mergeCell ref="RBP55:RBP56"/>
    <mergeCell ref="RBE55:RBE56"/>
    <mergeCell ref="RBF55:RBF56"/>
    <mergeCell ref="RBG55:RBG56"/>
    <mergeCell ref="RBH55:RBH56"/>
    <mergeCell ref="RBI55:RBI56"/>
    <mergeCell ref="RAX55:RAX56"/>
    <mergeCell ref="RAY55:RAY56"/>
    <mergeCell ref="RAZ55:RAZ56"/>
    <mergeCell ref="RBA55:RBA56"/>
    <mergeCell ref="RBB55:RBB56"/>
    <mergeCell ref="RAQ55:RAQ56"/>
    <mergeCell ref="RAR55:RAR56"/>
    <mergeCell ref="RAS55:RAS56"/>
    <mergeCell ref="RAT55:RAT56"/>
    <mergeCell ref="RAW55:RAW56"/>
    <mergeCell ref="RAJ55:RAJ56"/>
    <mergeCell ref="RAK55:RAK56"/>
    <mergeCell ref="RAL55:RAL56"/>
    <mergeCell ref="RAO55:RAO56"/>
    <mergeCell ref="RAP55:RAP56"/>
    <mergeCell ref="RAC55:RAC56"/>
    <mergeCell ref="RAD55:RAD56"/>
    <mergeCell ref="RAG55:RAG56"/>
    <mergeCell ref="RAH55:RAH56"/>
    <mergeCell ref="RAI55:RAI56"/>
    <mergeCell ref="QZV55:QZV56"/>
    <mergeCell ref="QZY55:QZY56"/>
    <mergeCell ref="QZZ55:QZZ56"/>
    <mergeCell ref="RAA55:RAA56"/>
    <mergeCell ref="RAB55:RAB56"/>
    <mergeCell ref="QZQ55:QZQ56"/>
    <mergeCell ref="QZR55:QZR56"/>
    <mergeCell ref="QZS55:QZS56"/>
    <mergeCell ref="QZT55:QZT56"/>
    <mergeCell ref="QZU55:QZU56"/>
    <mergeCell ref="QZJ55:QZJ56"/>
    <mergeCell ref="QZK55:QZK56"/>
    <mergeCell ref="QZL55:QZL56"/>
    <mergeCell ref="QZM55:QZM56"/>
    <mergeCell ref="QZN55:QZN56"/>
    <mergeCell ref="QZC55:QZC56"/>
    <mergeCell ref="QZD55:QZD56"/>
    <mergeCell ref="QZE55:QZE56"/>
    <mergeCell ref="QZF55:QZF56"/>
    <mergeCell ref="QZI55:QZI56"/>
    <mergeCell ref="QYV55:QYV56"/>
    <mergeCell ref="QYW55:QYW56"/>
    <mergeCell ref="QYX55:QYX56"/>
    <mergeCell ref="QZA55:QZA56"/>
    <mergeCell ref="QZB55:QZB56"/>
    <mergeCell ref="QYO55:QYO56"/>
    <mergeCell ref="QYP55:QYP56"/>
    <mergeCell ref="QYS55:QYS56"/>
    <mergeCell ref="QYT55:QYT56"/>
    <mergeCell ref="QYU55:QYU56"/>
    <mergeCell ref="QYH55:QYH56"/>
    <mergeCell ref="QYK55:QYK56"/>
    <mergeCell ref="QYL55:QYL56"/>
    <mergeCell ref="QYM55:QYM56"/>
    <mergeCell ref="QYN55:QYN56"/>
    <mergeCell ref="QYC55:QYC56"/>
    <mergeCell ref="QYD55:QYD56"/>
    <mergeCell ref="QYE55:QYE56"/>
    <mergeCell ref="QYF55:QYF56"/>
    <mergeCell ref="QYG55:QYG56"/>
    <mergeCell ref="QXV55:QXV56"/>
    <mergeCell ref="QXW55:QXW56"/>
    <mergeCell ref="QXX55:QXX56"/>
    <mergeCell ref="QXY55:QXY56"/>
    <mergeCell ref="QXZ55:QXZ56"/>
    <mergeCell ref="QXO55:QXO56"/>
    <mergeCell ref="QXP55:QXP56"/>
    <mergeCell ref="QXQ55:QXQ56"/>
    <mergeCell ref="QXR55:QXR56"/>
    <mergeCell ref="QXU55:QXU56"/>
    <mergeCell ref="QXH55:QXH56"/>
    <mergeCell ref="QXI55:QXI56"/>
    <mergeCell ref="QXJ55:QXJ56"/>
    <mergeCell ref="QXM55:QXM56"/>
    <mergeCell ref="QXN55:QXN56"/>
    <mergeCell ref="QXA55:QXA56"/>
    <mergeCell ref="QXB55:QXB56"/>
    <mergeCell ref="QXE55:QXE56"/>
    <mergeCell ref="QXF55:QXF56"/>
    <mergeCell ref="QXG55:QXG56"/>
    <mergeCell ref="QWT55:QWT56"/>
    <mergeCell ref="QWW55:QWW56"/>
    <mergeCell ref="QWX55:QWX56"/>
    <mergeCell ref="QWY55:QWY56"/>
    <mergeCell ref="QWZ55:QWZ56"/>
    <mergeCell ref="QWO55:QWO56"/>
    <mergeCell ref="QWP55:QWP56"/>
    <mergeCell ref="QWQ55:QWQ56"/>
    <mergeCell ref="QWR55:QWR56"/>
    <mergeCell ref="QWS55:QWS56"/>
    <mergeCell ref="QWH55:QWH56"/>
    <mergeCell ref="QWI55:QWI56"/>
    <mergeCell ref="QWJ55:QWJ56"/>
    <mergeCell ref="QWK55:QWK56"/>
    <mergeCell ref="QWL55:QWL56"/>
    <mergeCell ref="QWA55:QWA56"/>
    <mergeCell ref="QWB55:QWB56"/>
    <mergeCell ref="QWC55:QWC56"/>
    <mergeCell ref="QWD55:QWD56"/>
    <mergeCell ref="QWG55:QWG56"/>
    <mergeCell ref="QVT55:QVT56"/>
    <mergeCell ref="QVU55:QVU56"/>
    <mergeCell ref="QVV55:QVV56"/>
    <mergeCell ref="QVY55:QVY56"/>
    <mergeCell ref="QVZ55:QVZ56"/>
    <mergeCell ref="QVM55:QVM56"/>
    <mergeCell ref="QVN55:QVN56"/>
    <mergeCell ref="QVQ55:QVQ56"/>
    <mergeCell ref="QVR55:QVR56"/>
    <mergeCell ref="QVS55:QVS56"/>
    <mergeCell ref="QVF55:QVF56"/>
    <mergeCell ref="QVI55:QVI56"/>
    <mergeCell ref="QVJ55:QVJ56"/>
    <mergeCell ref="QVK55:QVK56"/>
    <mergeCell ref="QVL55:QVL56"/>
    <mergeCell ref="QVA55:QVA56"/>
    <mergeCell ref="QVB55:QVB56"/>
    <mergeCell ref="QVC55:QVC56"/>
    <mergeCell ref="QVD55:QVD56"/>
    <mergeCell ref="QVE55:QVE56"/>
    <mergeCell ref="QUT55:QUT56"/>
    <mergeCell ref="QUU55:QUU56"/>
    <mergeCell ref="QUV55:QUV56"/>
    <mergeCell ref="QUW55:QUW56"/>
    <mergeCell ref="QUX55:QUX56"/>
    <mergeCell ref="QUM55:QUM56"/>
    <mergeCell ref="QUN55:QUN56"/>
    <mergeCell ref="QUO55:QUO56"/>
    <mergeCell ref="QUP55:QUP56"/>
    <mergeCell ref="QUS55:QUS56"/>
    <mergeCell ref="QUF55:QUF56"/>
    <mergeCell ref="QUG55:QUG56"/>
    <mergeCell ref="QUH55:QUH56"/>
    <mergeCell ref="QUK55:QUK56"/>
    <mergeCell ref="QUL55:QUL56"/>
    <mergeCell ref="QTY55:QTY56"/>
    <mergeCell ref="QTZ55:QTZ56"/>
    <mergeCell ref="QUC55:QUC56"/>
    <mergeCell ref="QUD55:QUD56"/>
    <mergeCell ref="QUE55:QUE56"/>
    <mergeCell ref="QTR55:QTR56"/>
    <mergeCell ref="QTU55:QTU56"/>
    <mergeCell ref="QTV55:QTV56"/>
    <mergeCell ref="QTW55:QTW56"/>
    <mergeCell ref="QTX55:QTX56"/>
    <mergeCell ref="QTM55:QTM56"/>
    <mergeCell ref="QTN55:QTN56"/>
    <mergeCell ref="QTO55:QTO56"/>
    <mergeCell ref="QTP55:QTP56"/>
    <mergeCell ref="QTQ55:QTQ56"/>
    <mergeCell ref="QTF55:QTF56"/>
    <mergeCell ref="QTG55:QTG56"/>
    <mergeCell ref="QTH55:QTH56"/>
    <mergeCell ref="QTI55:QTI56"/>
    <mergeCell ref="QTJ55:QTJ56"/>
    <mergeCell ref="QSY55:QSY56"/>
    <mergeCell ref="QSZ55:QSZ56"/>
    <mergeCell ref="QTA55:QTA56"/>
    <mergeCell ref="QTB55:QTB56"/>
    <mergeCell ref="QTE55:QTE56"/>
    <mergeCell ref="QSR55:QSR56"/>
    <mergeCell ref="QSS55:QSS56"/>
    <mergeCell ref="QST55:QST56"/>
    <mergeCell ref="QSW55:QSW56"/>
    <mergeCell ref="QSX55:QSX56"/>
    <mergeCell ref="QSK55:QSK56"/>
    <mergeCell ref="QSL55:QSL56"/>
    <mergeCell ref="QSO55:QSO56"/>
    <mergeCell ref="QSP55:QSP56"/>
    <mergeCell ref="QSQ55:QSQ56"/>
    <mergeCell ref="QSD55:QSD56"/>
    <mergeCell ref="QSG55:QSG56"/>
    <mergeCell ref="QSH55:QSH56"/>
    <mergeCell ref="QSI55:QSI56"/>
    <mergeCell ref="QSJ55:QSJ56"/>
    <mergeCell ref="QRY55:QRY56"/>
    <mergeCell ref="QRZ55:QRZ56"/>
    <mergeCell ref="QSA55:QSA56"/>
    <mergeCell ref="QSB55:QSB56"/>
    <mergeCell ref="QSC55:QSC56"/>
    <mergeCell ref="QRR55:QRR56"/>
    <mergeCell ref="QRS55:QRS56"/>
    <mergeCell ref="QRT55:QRT56"/>
    <mergeCell ref="QRU55:QRU56"/>
    <mergeCell ref="QRV55:QRV56"/>
    <mergeCell ref="QRK55:QRK56"/>
    <mergeCell ref="QRL55:QRL56"/>
    <mergeCell ref="QRM55:QRM56"/>
    <mergeCell ref="QRN55:QRN56"/>
    <mergeCell ref="QRQ55:QRQ56"/>
    <mergeCell ref="QRD55:QRD56"/>
    <mergeCell ref="QRE55:QRE56"/>
    <mergeCell ref="QRF55:QRF56"/>
    <mergeCell ref="QRI55:QRI56"/>
    <mergeCell ref="QRJ55:QRJ56"/>
    <mergeCell ref="QQW55:QQW56"/>
    <mergeCell ref="QQX55:QQX56"/>
    <mergeCell ref="QRA55:QRA56"/>
    <mergeCell ref="QRB55:QRB56"/>
    <mergeCell ref="QRC55:QRC56"/>
    <mergeCell ref="QQP55:QQP56"/>
    <mergeCell ref="QQS55:QQS56"/>
    <mergeCell ref="QQT55:QQT56"/>
    <mergeCell ref="QQU55:QQU56"/>
    <mergeCell ref="QQV55:QQV56"/>
    <mergeCell ref="QQK55:QQK56"/>
    <mergeCell ref="QQL55:QQL56"/>
    <mergeCell ref="QQM55:QQM56"/>
    <mergeCell ref="QQN55:QQN56"/>
    <mergeCell ref="QQO55:QQO56"/>
    <mergeCell ref="QQD55:QQD56"/>
    <mergeCell ref="QQE55:QQE56"/>
    <mergeCell ref="QQF55:QQF56"/>
    <mergeCell ref="QQG55:QQG56"/>
    <mergeCell ref="QQH55:QQH56"/>
    <mergeCell ref="QPW55:QPW56"/>
    <mergeCell ref="QPX55:QPX56"/>
    <mergeCell ref="QPY55:QPY56"/>
    <mergeCell ref="QPZ55:QPZ56"/>
    <mergeCell ref="QQC55:QQC56"/>
    <mergeCell ref="QPP55:QPP56"/>
    <mergeCell ref="QPQ55:QPQ56"/>
    <mergeCell ref="QPR55:QPR56"/>
    <mergeCell ref="QPU55:QPU56"/>
    <mergeCell ref="QPV55:QPV56"/>
    <mergeCell ref="QPI55:QPI56"/>
    <mergeCell ref="QPJ55:QPJ56"/>
    <mergeCell ref="QPM55:QPM56"/>
    <mergeCell ref="QPN55:QPN56"/>
    <mergeCell ref="QPO55:QPO56"/>
    <mergeCell ref="QPB55:QPB56"/>
    <mergeCell ref="QPE55:QPE56"/>
    <mergeCell ref="QPF55:QPF56"/>
    <mergeCell ref="QPG55:QPG56"/>
    <mergeCell ref="QPH55:QPH56"/>
    <mergeCell ref="QOW55:QOW56"/>
    <mergeCell ref="QOX55:QOX56"/>
    <mergeCell ref="QOY55:QOY56"/>
    <mergeCell ref="QOZ55:QOZ56"/>
    <mergeCell ref="QPA55:QPA56"/>
    <mergeCell ref="QOP55:QOP56"/>
    <mergeCell ref="QOQ55:QOQ56"/>
    <mergeCell ref="QOR55:QOR56"/>
    <mergeCell ref="QOS55:QOS56"/>
    <mergeCell ref="QOT55:QOT56"/>
    <mergeCell ref="QOI55:QOI56"/>
    <mergeCell ref="QOJ55:QOJ56"/>
    <mergeCell ref="QOK55:QOK56"/>
    <mergeCell ref="QOL55:QOL56"/>
    <mergeCell ref="QOO55:QOO56"/>
    <mergeCell ref="QOB55:QOB56"/>
    <mergeCell ref="QOC55:QOC56"/>
    <mergeCell ref="QOD55:QOD56"/>
    <mergeCell ref="QOG55:QOG56"/>
    <mergeCell ref="QOH55:QOH56"/>
    <mergeCell ref="QNU55:QNU56"/>
    <mergeCell ref="QNV55:QNV56"/>
    <mergeCell ref="QNY55:QNY56"/>
    <mergeCell ref="QNZ55:QNZ56"/>
    <mergeCell ref="QOA55:QOA56"/>
    <mergeCell ref="QNN55:QNN56"/>
    <mergeCell ref="QNQ55:QNQ56"/>
    <mergeCell ref="QNR55:QNR56"/>
    <mergeCell ref="QNS55:QNS56"/>
    <mergeCell ref="QNT55:QNT56"/>
    <mergeCell ref="QNI55:QNI56"/>
    <mergeCell ref="QNJ55:QNJ56"/>
    <mergeCell ref="QNK55:QNK56"/>
    <mergeCell ref="QNL55:QNL56"/>
    <mergeCell ref="QNM55:QNM56"/>
    <mergeCell ref="QNB55:QNB56"/>
    <mergeCell ref="QNC55:QNC56"/>
    <mergeCell ref="QND55:QND56"/>
    <mergeCell ref="QNE55:QNE56"/>
    <mergeCell ref="QNF55:QNF56"/>
    <mergeCell ref="QMU55:QMU56"/>
    <mergeCell ref="QMV55:QMV56"/>
    <mergeCell ref="QMW55:QMW56"/>
    <mergeCell ref="QMX55:QMX56"/>
    <mergeCell ref="QNA55:QNA56"/>
    <mergeCell ref="QMN55:QMN56"/>
    <mergeCell ref="QMO55:QMO56"/>
    <mergeCell ref="QMP55:QMP56"/>
    <mergeCell ref="QMS55:QMS56"/>
    <mergeCell ref="QMT55:QMT56"/>
    <mergeCell ref="QMG55:QMG56"/>
    <mergeCell ref="QMH55:QMH56"/>
    <mergeCell ref="QMK55:QMK56"/>
    <mergeCell ref="QML55:QML56"/>
    <mergeCell ref="QMM55:QMM56"/>
    <mergeCell ref="QLZ55:QLZ56"/>
    <mergeCell ref="QMC55:QMC56"/>
    <mergeCell ref="QMD55:QMD56"/>
    <mergeCell ref="QME55:QME56"/>
    <mergeCell ref="QMF55:QMF56"/>
    <mergeCell ref="QLU55:QLU56"/>
    <mergeCell ref="QLV55:QLV56"/>
    <mergeCell ref="QLW55:QLW56"/>
    <mergeCell ref="QLX55:QLX56"/>
    <mergeCell ref="QLY55:QLY56"/>
    <mergeCell ref="QLN55:QLN56"/>
    <mergeCell ref="QLO55:QLO56"/>
    <mergeCell ref="QLP55:QLP56"/>
    <mergeCell ref="QLQ55:QLQ56"/>
    <mergeCell ref="QLR55:QLR56"/>
    <mergeCell ref="QLG55:QLG56"/>
    <mergeCell ref="QLH55:QLH56"/>
    <mergeCell ref="QLI55:QLI56"/>
    <mergeCell ref="QLJ55:QLJ56"/>
    <mergeCell ref="QLM55:QLM56"/>
    <mergeCell ref="QKZ55:QKZ56"/>
    <mergeCell ref="QLA55:QLA56"/>
    <mergeCell ref="QLB55:QLB56"/>
    <mergeCell ref="QLE55:QLE56"/>
    <mergeCell ref="QLF55:QLF56"/>
    <mergeCell ref="QKS55:QKS56"/>
    <mergeCell ref="QKT55:QKT56"/>
    <mergeCell ref="QKW55:QKW56"/>
    <mergeCell ref="QKX55:QKX56"/>
    <mergeCell ref="QKY55:QKY56"/>
    <mergeCell ref="QKL55:QKL56"/>
    <mergeCell ref="QKO55:QKO56"/>
    <mergeCell ref="QKP55:QKP56"/>
    <mergeCell ref="QKQ55:QKQ56"/>
    <mergeCell ref="QKR55:QKR56"/>
    <mergeCell ref="QKG55:QKG56"/>
    <mergeCell ref="QKH55:QKH56"/>
    <mergeCell ref="QKI55:QKI56"/>
    <mergeCell ref="QKJ55:QKJ56"/>
    <mergeCell ref="QKK55:QKK56"/>
    <mergeCell ref="QJZ55:QJZ56"/>
    <mergeCell ref="QKA55:QKA56"/>
    <mergeCell ref="QKB55:QKB56"/>
    <mergeCell ref="QKC55:QKC56"/>
    <mergeCell ref="QKD55:QKD56"/>
    <mergeCell ref="QJS55:QJS56"/>
    <mergeCell ref="QJT55:QJT56"/>
    <mergeCell ref="QJU55:QJU56"/>
    <mergeCell ref="QJV55:QJV56"/>
    <mergeCell ref="QJY55:QJY56"/>
    <mergeCell ref="QJL55:QJL56"/>
    <mergeCell ref="QJM55:QJM56"/>
    <mergeCell ref="QJN55:QJN56"/>
    <mergeCell ref="QJQ55:QJQ56"/>
    <mergeCell ref="QJR55:QJR56"/>
    <mergeCell ref="QJE55:QJE56"/>
    <mergeCell ref="QJF55:QJF56"/>
    <mergeCell ref="QJI55:QJI56"/>
    <mergeCell ref="QJJ55:QJJ56"/>
    <mergeCell ref="QJK55:QJK56"/>
    <mergeCell ref="QIX55:QIX56"/>
    <mergeCell ref="QJA55:QJA56"/>
    <mergeCell ref="QJB55:QJB56"/>
    <mergeCell ref="QJC55:QJC56"/>
    <mergeCell ref="QJD55:QJD56"/>
    <mergeCell ref="QIS55:QIS56"/>
    <mergeCell ref="QIT55:QIT56"/>
    <mergeCell ref="QIU55:QIU56"/>
    <mergeCell ref="QIV55:QIV56"/>
    <mergeCell ref="QIW55:QIW56"/>
    <mergeCell ref="QIL55:QIL56"/>
    <mergeCell ref="QIM55:QIM56"/>
    <mergeCell ref="QIN55:QIN56"/>
    <mergeCell ref="QIO55:QIO56"/>
    <mergeCell ref="QIP55:QIP56"/>
    <mergeCell ref="QIE55:QIE56"/>
    <mergeCell ref="QIF55:QIF56"/>
    <mergeCell ref="QIG55:QIG56"/>
    <mergeCell ref="QIH55:QIH56"/>
    <mergeCell ref="QIK55:QIK56"/>
    <mergeCell ref="QHX55:QHX56"/>
    <mergeCell ref="QHY55:QHY56"/>
    <mergeCell ref="QHZ55:QHZ56"/>
    <mergeCell ref="QIC55:QIC56"/>
    <mergeCell ref="QID55:QID56"/>
    <mergeCell ref="QHQ55:QHQ56"/>
    <mergeCell ref="QHR55:QHR56"/>
    <mergeCell ref="QHU55:QHU56"/>
    <mergeCell ref="QHV55:QHV56"/>
    <mergeCell ref="QHW55:QHW56"/>
    <mergeCell ref="QHJ55:QHJ56"/>
    <mergeCell ref="QHM55:QHM56"/>
    <mergeCell ref="QHN55:QHN56"/>
    <mergeCell ref="QHO55:QHO56"/>
    <mergeCell ref="QHP55:QHP56"/>
    <mergeCell ref="QHE55:QHE56"/>
    <mergeCell ref="QHF55:QHF56"/>
    <mergeCell ref="QHG55:QHG56"/>
    <mergeCell ref="QHH55:QHH56"/>
    <mergeCell ref="QHI55:QHI56"/>
    <mergeCell ref="QGX55:QGX56"/>
    <mergeCell ref="QGY55:QGY56"/>
    <mergeCell ref="QGZ55:QGZ56"/>
    <mergeCell ref="QHA55:QHA56"/>
    <mergeCell ref="QHB55:QHB56"/>
    <mergeCell ref="QGQ55:QGQ56"/>
    <mergeCell ref="QGR55:QGR56"/>
    <mergeCell ref="QGS55:QGS56"/>
    <mergeCell ref="QGT55:QGT56"/>
    <mergeCell ref="QGW55:QGW56"/>
    <mergeCell ref="QGJ55:QGJ56"/>
    <mergeCell ref="QGK55:QGK56"/>
    <mergeCell ref="QGL55:QGL56"/>
    <mergeCell ref="QGO55:QGO56"/>
    <mergeCell ref="QGP55:QGP56"/>
    <mergeCell ref="QGC55:QGC56"/>
    <mergeCell ref="QGD55:QGD56"/>
    <mergeCell ref="QGG55:QGG56"/>
    <mergeCell ref="QGH55:QGH56"/>
    <mergeCell ref="QGI55:QGI56"/>
    <mergeCell ref="QFV55:QFV56"/>
    <mergeCell ref="QFY55:QFY56"/>
    <mergeCell ref="QFZ55:QFZ56"/>
    <mergeCell ref="QGA55:QGA56"/>
    <mergeCell ref="QGB55:QGB56"/>
    <mergeCell ref="QFQ55:QFQ56"/>
    <mergeCell ref="QFR55:QFR56"/>
    <mergeCell ref="QFS55:QFS56"/>
    <mergeCell ref="QFT55:QFT56"/>
    <mergeCell ref="QFU55:QFU56"/>
    <mergeCell ref="QFJ55:QFJ56"/>
    <mergeCell ref="QFK55:QFK56"/>
    <mergeCell ref="QFL55:QFL56"/>
    <mergeCell ref="QFM55:QFM56"/>
    <mergeCell ref="QFN55:QFN56"/>
    <mergeCell ref="QFC55:QFC56"/>
    <mergeCell ref="QFD55:QFD56"/>
    <mergeCell ref="QFE55:QFE56"/>
    <mergeCell ref="QFF55:QFF56"/>
    <mergeCell ref="QFI55:QFI56"/>
    <mergeCell ref="QEV55:QEV56"/>
    <mergeCell ref="QEW55:QEW56"/>
    <mergeCell ref="QEX55:QEX56"/>
    <mergeCell ref="QFA55:QFA56"/>
    <mergeCell ref="QFB55:QFB56"/>
    <mergeCell ref="QEO55:QEO56"/>
    <mergeCell ref="QEP55:QEP56"/>
    <mergeCell ref="QES55:QES56"/>
    <mergeCell ref="QET55:QET56"/>
    <mergeCell ref="QEU55:QEU56"/>
    <mergeCell ref="QEH55:QEH56"/>
    <mergeCell ref="QEK55:QEK56"/>
    <mergeCell ref="QEL55:QEL56"/>
    <mergeCell ref="QEM55:QEM56"/>
    <mergeCell ref="QEN55:QEN56"/>
    <mergeCell ref="QEC55:QEC56"/>
    <mergeCell ref="QED55:QED56"/>
    <mergeCell ref="QEE55:QEE56"/>
    <mergeCell ref="QEF55:QEF56"/>
    <mergeCell ref="QEG55:QEG56"/>
    <mergeCell ref="QDV55:QDV56"/>
    <mergeCell ref="QDW55:QDW56"/>
    <mergeCell ref="QDX55:QDX56"/>
    <mergeCell ref="QDY55:QDY56"/>
    <mergeCell ref="QDZ55:QDZ56"/>
    <mergeCell ref="QDO55:QDO56"/>
    <mergeCell ref="QDP55:QDP56"/>
    <mergeCell ref="QDQ55:QDQ56"/>
    <mergeCell ref="QDR55:QDR56"/>
    <mergeCell ref="QDU55:QDU56"/>
    <mergeCell ref="QDH55:QDH56"/>
    <mergeCell ref="QDI55:QDI56"/>
    <mergeCell ref="QDJ55:QDJ56"/>
    <mergeCell ref="QDM55:QDM56"/>
    <mergeCell ref="QDN55:QDN56"/>
    <mergeCell ref="QDA55:QDA56"/>
    <mergeCell ref="QDB55:QDB56"/>
    <mergeCell ref="QDE55:QDE56"/>
    <mergeCell ref="QDF55:QDF56"/>
    <mergeCell ref="QDG55:QDG56"/>
    <mergeCell ref="QCT55:QCT56"/>
    <mergeCell ref="QCW55:QCW56"/>
    <mergeCell ref="QCX55:QCX56"/>
    <mergeCell ref="QCY55:QCY56"/>
    <mergeCell ref="QCZ55:QCZ56"/>
    <mergeCell ref="QCO55:QCO56"/>
    <mergeCell ref="QCP55:QCP56"/>
    <mergeCell ref="QCQ55:QCQ56"/>
    <mergeCell ref="QCR55:QCR56"/>
    <mergeCell ref="QCS55:QCS56"/>
    <mergeCell ref="QCH55:QCH56"/>
    <mergeCell ref="QCI55:QCI56"/>
    <mergeCell ref="QCJ55:QCJ56"/>
    <mergeCell ref="QCK55:QCK56"/>
    <mergeCell ref="QCL55:QCL56"/>
    <mergeCell ref="QCA55:QCA56"/>
    <mergeCell ref="QCB55:QCB56"/>
    <mergeCell ref="QCC55:QCC56"/>
    <mergeCell ref="QCD55:QCD56"/>
    <mergeCell ref="QCG55:QCG56"/>
    <mergeCell ref="QBT55:QBT56"/>
    <mergeCell ref="QBU55:QBU56"/>
    <mergeCell ref="QBV55:QBV56"/>
    <mergeCell ref="QBY55:QBY56"/>
    <mergeCell ref="QBZ55:QBZ56"/>
    <mergeCell ref="QBM55:QBM56"/>
    <mergeCell ref="QBN55:QBN56"/>
    <mergeCell ref="QBQ55:QBQ56"/>
    <mergeCell ref="QBR55:QBR56"/>
    <mergeCell ref="QBS55:QBS56"/>
    <mergeCell ref="QBF55:QBF56"/>
    <mergeCell ref="QBI55:QBI56"/>
    <mergeCell ref="QBJ55:QBJ56"/>
    <mergeCell ref="QBK55:QBK56"/>
    <mergeCell ref="QBL55:QBL56"/>
    <mergeCell ref="QBA55:QBA56"/>
    <mergeCell ref="QBB55:QBB56"/>
    <mergeCell ref="QBC55:QBC56"/>
    <mergeCell ref="QBD55:QBD56"/>
    <mergeCell ref="QBE55:QBE56"/>
    <mergeCell ref="QAT55:QAT56"/>
    <mergeCell ref="QAU55:QAU56"/>
    <mergeCell ref="QAV55:QAV56"/>
    <mergeCell ref="QAW55:QAW56"/>
    <mergeCell ref="QAX55:QAX56"/>
    <mergeCell ref="QAM55:QAM56"/>
    <mergeCell ref="QAN55:QAN56"/>
    <mergeCell ref="QAO55:QAO56"/>
    <mergeCell ref="QAP55:QAP56"/>
    <mergeCell ref="QAS55:QAS56"/>
    <mergeCell ref="QAF55:QAF56"/>
    <mergeCell ref="QAG55:QAG56"/>
    <mergeCell ref="QAH55:QAH56"/>
    <mergeCell ref="QAK55:QAK56"/>
    <mergeCell ref="QAL55:QAL56"/>
    <mergeCell ref="PZY55:PZY56"/>
    <mergeCell ref="PZZ55:PZZ56"/>
    <mergeCell ref="QAC55:QAC56"/>
    <mergeCell ref="QAD55:QAD56"/>
    <mergeCell ref="QAE55:QAE56"/>
    <mergeCell ref="PZR55:PZR56"/>
    <mergeCell ref="PZU55:PZU56"/>
    <mergeCell ref="PZV55:PZV56"/>
    <mergeCell ref="PZW55:PZW56"/>
    <mergeCell ref="PZX55:PZX56"/>
    <mergeCell ref="PZM55:PZM56"/>
    <mergeCell ref="PZN55:PZN56"/>
    <mergeCell ref="PZO55:PZO56"/>
    <mergeCell ref="PZP55:PZP56"/>
    <mergeCell ref="PZQ55:PZQ56"/>
    <mergeCell ref="PZF55:PZF56"/>
    <mergeCell ref="PZG55:PZG56"/>
    <mergeCell ref="PZH55:PZH56"/>
    <mergeCell ref="PZI55:PZI56"/>
    <mergeCell ref="PZJ55:PZJ56"/>
    <mergeCell ref="PYY55:PYY56"/>
    <mergeCell ref="PYZ55:PYZ56"/>
    <mergeCell ref="PZA55:PZA56"/>
    <mergeCell ref="PZB55:PZB56"/>
    <mergeCell ref="PZE55:PZE56"/>
    <mergeCell ref="PYR55:PYR56"/>
    <mergeCell ref="PYS55:PYS56"/>
    <mergeCell ref="PYT55:PYT56"/>
    <mergeCell ref="PYW55:PYW56"/>
    <mergeCell ref="PYX55:PYX56"/>
    <mergeCell ref="PYK55:PYK56"/>
    <mergeCell ref="PYL55:PYL56"/>
    <mergeCell ref="PYO55:PYO56"/>
    <mergeCell ref="PYP55:PYP56"/>
    <mergeCell ref="PYQ55:PYQ56"/>
    <mergeCell ref="PYD55:PYD56"/>
    <mergeCell ref="PYG55:PYG56"/>
    <mergeCell ref="PYH55:PYH56"/>
    <mergeCell ref="PYI55:PYI56"/>
    <mergeCell ref="PYJ55:PYJ56"/>
    <mergeCell ref="PXY55:PXY56"/>
    <mergeCell ref="PXZ55:PXZ56"/>
    <mergeCell ref="PYA55:PYA56"/>
    <mergeCell ref="PYB55:PYB56"/>
    <mergeCell ref="PYC55:PYC56"/>
    <mergeCell ref="PXR55:PXR56"/>
    <mergeCell ref="PXS55:PXS56"/>
    <mergeCell ref="PXT55:PXT56"/>
    <mergeCell ref="PXU55:PXU56"/>
    <mergeCell ref="PXV55:PXV56"/>
    <mergeCell ref="PXK55:PXK56"/>
    <mergeCell ref="PXL55:PXL56"/>
    <mergeCell ref="PXM55:PXM56"/>
    <mergeCell ref="PXN55:PXN56"/>
    <mergeCell ref="PXQ55:PXQ56"/>
    <mergeCell ref="PXD55:PXD56"/>
    <mergeCell ref="PXE55:PXE56"/>
    <mergeCell ref="PXF55:PXF56"/>
    <mergeCell ref="PXI55:PXI56"/>
    <mergeCell ref="PXJ55:PXJ56"/>
    <mergeCell ref="PWW55:PWW56"/>
    <mergeCell ref="PWX55:PWX56"/>
    <mergeCell ref="PXA55:PXA56"/>
    <mergeCell ref="PXB55:PXB56"/>
    <mergeCell ref="PXC55:PXC56"/>
    <mergeCell ref="PWP55:PWP56"/>
    <mergeCell ref="PWS55:PWS56"/>
    <mergeCell ref="PWT55:PWT56"/>
    <mergeCell ref="PWU55:PWU56"/>
    <mergeCell ref="PWV55:PWV56"/>
    <mergeCell ref="PWK55:PWK56"/>
    <mergeCell ref="PWL55:PWL56"/>
    <mergeCell ref="PWM55:PWM56"/>
    <mergeCell ref="PWN55:PWN56"/>
    <mergeCell ref="PWO55:PWO56"/>
    <mergeCell ref="PWD55:PWD56"/>
    <mergeCell ref="PWE55:PWE56"/>
    <mergeCell ref="PWF55:PWF56"/>
    <mergeCell ref="PWG55:PWG56"/>
    <mergeCell ref="PWH55:PWH56"/>
    <mergeCell ref="PVW55:PVW56"/>
    <mergeCell ref="PVX55:PVX56"/>
    <mergeCell ref="PVY55:PVY56"/>
    <mergeCell ref="PVZ55:PVZ56"/>
    <mergeCell ref="PWC55:PWC56"/>
    <mergeCell ref="PVP55:PVP56"/>
    <mergeCell ref="PVQ55:PVQ56"/>
    <mergeCell ref="PVR55:PVR56"/>
    <mergeCell ref="PVU55:PVU56"/>
    <mergeCell ref="PVV55:PVV56"/>
    <mergeCell ref="PVI55:PVI56"/>
    <mergeCell ref="PVJ55:PVJ56"/>
    <mergeCell ref="PVM55:PVM56"/>
    <mergeCell ref="PVN55:PVN56"/>
    <mergeCell ref="PVO55:PVO56"/>
    <mergeCell ref="PVB55:PVB56"/>
    <mergeCell ref="PVE55:PVE56"/>
    <mergeCell ref="PVF55:PVF56"/>
    <mergeCell ref="PVG55:PVG56"/>
    <mergeCell ref="PVH55:PVH56"/>
    <mergeCell ref="PUW55:PUW56"/>
    <mergeCell ref="PUX55:PUX56"/>
    <mergeCell ref="PUY55:PUY56"/>
    <mergeCell ref="PUZ55:PUZ56"/>
    <mergeCell ref="PVA55:PVA56"/>
    <mergeCell ref="PUP55:PUP56"/>
    <mergeCell ref="PUQ55:PUQ56"/>
    <mergeCell ref="PUR55:PUR56"/>
    <mergeCell ref="PUS55:PUS56"/>
    <mergeCell ref="PUT55:PUT56"/>
    <mergeCell ref="PUI55:PUI56"/>
    <mergeCell ref="PUJ55:PUJ56"/>
    <mergeCell ref="PUK55:PUK56"/>
    <mergeCell ref="PUL55:PUL56"/>
    <mergeCell ref="PUO55:PUO56"/>
    <mergeCell ref="PUB55:PUB56"/>
    <mergeCell ref="PUC55:PUC56"/>
    <mergeCell ref="PUD55:PUD56"/>
    <mergeCell ref="PUG55:PUG56"/>
    <mergeCell ref="PUH55:PUH56"/>
    <mergeCell ref="PTU55:PTU56"/>
    <mergeCell ref="PTV55:PTV56"/>
    <mergeCell ref="PTY55:PTY56"/>
    <mergeCell ref="PTZ55:PTZ56"/>
    <mergeCell ref="PUA55:PUA56"/>
    <mergeCell ref="PTN55:PTN56"/>
    <mergeCell ref="PTQ55:PTQ56"/>
    <mergeCell ref="PTR55:PTR56"/>
    <mergeCell ref="PTS55:PTS56"/>
    <mergeCell ref="PTT55:PTT56"/>
    <mergeCell ref="PTI55:PTI56"/>
    <mergeCell ref="PTJ55:PTJ56"/>
    <mergeCell ref="PTK55:PTK56"/>
    <mergeCell ref="PTL55:PTL56"/>
    <mergeCell ref="PTM55:PTM56"/>
    <mergeCell ref="PTB55:PTB56"/>
    <mergeCell ref="PTC55:PTC56"/>
    <mergeCell ref="PTD55:PTD56"/>
    <mergeCell ref="PTE55:PTE56"/>
    <mergeCell ref="PTF55:PTF56"/>
    <mergeCell ref="PSU55:PSU56"/>
    <mergeCell ref="PSV55:PSV56"/>
    <mergeCell ref="PSW55:PSW56"/>
    <mergeCell ref="PSX55:PSX56"/>
    <mergeCell ref="PTA55:PTA56"/>
    <mergeCell ref="PSN55:PSN56"/>
    <mergeCell ref="PSO55:PSO56"/>
    <mergeCell ref="PSP55:PSP56"/>
    <mergeCell ref="PSS55:PSS56"/>
    <mergeCell ref="PST55:PST56"/>
    <mergeCell ref="PSG55:PSG56"/>
    <mergeCell ref="PSH55:PSH56"/>
    <mergeCell ref="PSK55:PSK56"/>
    <mergeCell ref="PSL55:PSL56"/>
    <mergeCell ref="PSM55:PSM56"/>
    <mergeCell ref="PRZ55:PRZ56"/>
    <mergeCell ref="PSC55:PSC56"/>
    <mergeCell ref="PSD55:PSD56"/>
    <mergeCell ref="PSE55:PSE56"/>
    <mergeCell ref="PSF55:PSF56"/>
    <mergeCell ref="PRU55:PRU56"/>
    <mergeCell ref="PRV55:PRV56"/>
    <mergeCell ref="PRW55:PRW56"/>
    <mergeCell ref="PRX55:PRX56"/>
    <mergeCell ref="PRY55:PRY56"/>
    <mergeCell ref="PRN55:PRN56"/>
    <mergeCell ref="PRO55:PRO56"/>
    <mergeCell ref="PRP55:PRP56"/>
    <mergeCell ref="PRQ55:PRQ56"/>
    <mergeCell ref="PRR55:PRR56"/>
    <mergeCell ref="PRG55:PRG56"/>
    <mergeCell ref="PRH55:PRH56"/>
    <mergeCell ref="PRI55:PRI56"/>
    <mergeCell ref="PRJ55:PRJ56"/>
    <mergeCell ref="PRM55:PRM56"/>
    <mergeCell ref="PQZ55:PQZ56"/>
    <mergeCell ref="PRA55:PRA56"/>
    <mergeCell ref="PRB55:PRB56"/>
    <mergeCell ref="PRE55:PRE56"/>
    <mergeCell ref="PRF55:PRF56"/>
    <mergeCell ref="PQS55:PQS56"/>
    <mergeCell ref="PQT55:PQT56"/>
    <mergeCell ref="PQW55:PQW56"/>
    <mergeCell ref="PQX55:PQX56"/>
    <mergeCell ref="PQY55:PQY56"/>
    <mergeCell ref="PQL55:PQL56"/>
    <mergeCell ref="PQO55:PQO56"/>
    <mergeCell ref="PQP55:PQP56"/>
    <mergeCell ref="PQQ55:PQQ56"/>
    <mergeCell ref="PQR55:PQR56"/>
    <mergeCell ref="PQG55:PQG56"/>
    <mergeCell ref="PQH55:PQH56"/>
    <mergeCell ref="PQI55:PQI56"/>
    <mergeCell ref="PQJ55:PQJ56"/>
    <mergeCell ref="PQK55:PQK56"/>
    <mergeCell ref="PPZ55:PPZ56"/>
    <mergeCell ref="PQA55:PQA56"/>
    <mergeCell ref="PQB55:PQB56"/>
    <mergeCell ref="PQC55:PQC56"/>
    <mergeCell ref="PQD55:PQD56"/>
    <mergeCell ref="PPS55:PPS56"/>
    <mergeCell ref="PPT55:PPT56"/>
    <mergeCell ref="PPU55:PPU56"/>
    <mergeCell ref="PPV55:PPV56"/>
    <mergeCell ref="PPY55:PPY56"/>
    <mergeCell ref="PPL55:PPL56"/>
    <mergeCell ref="PPM55:PPM56"/>
    <mergeCell ref="PPN55:PPN56"/>
    <mergeCell ref="PPQ55:PPQ56"/>
    <mergeCell ref="PPR55:PPR56"/>
    <mergeCell ref="PPE55:PPE56"/>
    <mergeCell ref="PPF55:PPF56"/>
    <mergeCell ref="PPI55:PPI56"/>
    <mergeCell ref="PPJ55:PPJ56"/>
    <mergeCell ref="PPK55:PPK56"/>
    <mergeCell ref="POX55:POX56"/>
    <mergeCell ref="PPA55:PPA56"/>
    <mergeCell ref="PPB55:PPB56"/>
    <mergeCell ref="PPC55:PPC56"/>
    <mergeCell ref="PPD55:PPD56"/>
    <mergeCell ref="POS55:POS56"/>
    <mergeCell ref="POT55:POT56"/>
    <mergeCell ref="POU55:POU56"/>
    <mergeCell ref="POV55:POV56"/>
    <mergeCell ref="POW55:POW56"/>
    <mergeCell ref="POL55:POL56"/>
    <mergeCell ref="POM55:POM56"/>
    <mergeCell ref="PON55:PON56"/>
    <mergeCell ref="POO55:POO56"/>
    <mergeCell ref="POP55:POP56"/>
    <mergeCell ref="POE55:POE56"/>
    <mergeCell ref="POF55:POF56"/>
    <mergeCell ref="POG55:POG56"/>
    <mergeCell ref="POH55:POH56"/>
    <mergeCell ref="POK55:POK56"/>
    <mergeCell ref="PNX55:PNX56"/>
    <mergeCell ref="PNY55:PNY56"/>
    <mergeCell ref="PNZ55:PNZ56"/>
    <mergeCell ref="POC55:POC56"/>
    <mergeCell ref="POD55:POD56"/>
    <mergeCell ref="PNQ55:PNQ56"/>
    <mergeCell ref="PNR55:PNR56"/>
    <mergeCell ref="PNU55:PNU56"/>
    <mergeCell ref="PNV55:PNV56"/>
    <mergeCell ref="PNW55:PNW56"/>
    <mergeCell ref="PNJ55:PNJ56"/>
    <mergeCell ref="PNM55:PNM56"/>
    <mergeCell ref="PNN55:PNN56"/>
    <mergeCell ref="PNO55:PNO56"/>
    <mergeCell ref="PNP55:PNP56"/>
    <mergeCell ref="PNE55:PNE56"/>
    <mergeCell ref="PNF55:PNF56"/>
    <mergeCell ref="PNG55:PNG56"/>
    <mergeCell ref="PNH55:PNH56"/>
    <mergeCell ref="PNI55:PNI56"/>
    <mergeCell ref="PMX55:PMX56"/>
    <mergeCell ref="PMY55:PMY56"/>
    <mergeCell ref="PMZ55:PMZ56"/>
    <mergeCell ref="PNA55:PNA56"/>
    <mergeCell ref="PNB55:PNB56"/>
    <mergeCell ref="PMQ55:PMQ56"/>
    <mergeCell ref="PMR55:PMR56"/>
    <mergeCell ref="PMS55:PMS56"/>
    <mergeCell ref="PMT55:PMT56"/>
    <mergeCell ref="PMW55:PMW56"/>
    <mergeCell ref="PMJ55:PMJ56"/>
    <mergeCell ref="PMK55:PMK56"/>
    <mergeCell ref="PML55:PML56"/>
    <mergeCell ref="PMO55:PMO56"/>
    <mergeCell ref="PMP55:PMP56"/>
    <mergeCell ref="PMC55:PMC56"/>
    <mergeCell ref="PMD55:PMD56"/>
    <mergeCell ref="PMG55:PMG56"/>
    <mergeCell ref="PMH55:PMH56"/>
    <mergeCell ref="PMI55:PMI56"/>
    <mergeCell ref="PLV55:PLV56"/>
    <mergeCell ref="PLY55:PLY56"/>
    <mergeCell ref="PLZ55:PLZ56"/>
    <mergeCell ref="PMA55:PMA56"/>
    <mergeCell ref="PMB55:PMB56"/>
    <mergeCell ref="PLQ55:PLQ56"/>
    <mergeCell ref="PLR55:PLR56"/>
    <mergeCell ref="PLS55:PLS56"/>
    <mergeCell ref="PLT55:PLT56"/>
    <mergeCell ref="PLU55:PLU56"/>
    <mergeCell ref="PLJ55:PLJ56"/>
    <mergeCell ref="PLK55:PLK56"/>
    <mergeCell ref="PLL55:PLL56"/>
    <mergeCell ref="PLM55:PLM56"/>
    <mergeCell ref="PLN55:PLN56"/>
    <mergeCell ref="PLC55:PLC56"/>
    <mergeCell ref="PLD55:PLD56"/>
    <mergeCell ref="PLE55:PLE56"/>
    <mergeCell ref="PLF55:PLF56"/>
    <mergeCell ref="PLI55:PLI56"/>
    <mergeCell ref="PKV55:PKV56"/>
    <mergeCell ref="PKW55:PKW56"/>
    <mergeCell ref="PKX55:PKX56"/>
    <mergeCell ref="PLA55:PLA56"/>
    <mergeCell ref="PLB55:PLB56"/>
    <mergeCell ref="PKO55:PKO56"/>
    <mergeCell ref="PKP55:PKP56"/>
    <mergeCell ref="PKS55:PKS56"/>
    <mergeCell ref="PKT55:PKT56"/>
    <mergeCell ref="PKU55:PKU56"/>
    <mergeCell ref="PKH55:PKH56"/>
    <mergeCell ref="PKK55:PKK56"/>
    <mergeCell ref="PKL55:PKL56"/>
    <mergeCell ref="PKM55:PKM56"/>
    <mergeCell ref="PKN55:PKN56"/>
    <mergeCell ref="PKC55:PKC56"/>
    <mergeCell ref="PKD55:PKD56"/>
    <mergeCell ref="PKE55:PKE56"/>
    <mergeCell ref="PKF55:PKF56"/>
    <mergeCell ref="PKG55:PKG56"/>
    <mergeCell ref="PJV55:PJV56"/>
    <mergeCell ref="PJW55:PJW56"/>
    <mergeCell ref="PJX55:PJX56"/>
    <mergeCell ref="PJY55:PJY56"/>
    <mergeCell ref="PJZ55:PJZ56"/>
    <mergeCell ref="PJO55:PJO56"/>
    <mergeCell ref="PJP55:PJP56"/>
    <mergeCell ref="PJQ55:PJQ56"/>
    <mergeCell ref="PJR55:PJR56"/>
    <mergeCell ref="PJU55:PJU56"/>
    <mergeCell ref="PJH55:PJH56"/>
    <mergeCell ref="PJI55:PJI56"/>
    <mergeCell ref="PJJ55:PJJ56"/>
    <mergeCell ref="PJM55:PJM56"/>
    <mergeCell ref="PJN55:PJN56"/>
    <mergeCell ref="PJA55:PJA56"/>
    <mergeCell ref="PJB55:PJB56"/>
    <mergeCell ref="PJE55:PJE56"/>
    <mergeCell ref="PJF55:PJF56"/>
    <mergeCell ref="PJG55:PJG56"/>
    <mergeCell ref="PIT55:PIT56"/>
    <mergeCell ref="PIW55:PIW56"/>
    <mergeCell ref="PIX55:PIX56"/>
    <mergeCell ref="PIY55:PIY56"/>
    <mergeCell ref="PIZ55:PIZ56"/>
    <mergeCell ref="PIO55:PIO56"/>
    <mergeCell ref="PIP55:PIP56"/>
    <mergeCell ref="PIQ55:PIQ56"/>
    <mergeCell ref="PIR55:PIR56"/>
    <mergeCell ref="PIS55:PIS56"/>
    <mergeCell ref="PIH55:PIH56"/>
    <mergeCell ref="PII55:PII56"/>
    <mergeCell ref="PIJ55:PIJ56"/>
    <mergeCell ref="PIK55:PIK56"/>
    <mergeCell ref="PIL55:PIL56"/>
    <mergeCell ref="PIA55:PIA56"/>
    <mergeCell ref="PIB55:PIB56"/>
    <mergeCell ref="PIC55:PIC56"/>
    <mergeCell ref="PID55:PID56"/>
    <mergeCell ref="PIG55:PIG56"/>
    <mergeCell ref="PHT55:PHT56"/>
    <mergeCell ref="PHU55:PHU56"/>
    <mergeCell ref="PHV55:PHV56"/>
    <mergeCell ref="PHY55:PHY56"/>
    <mergeCell ref="PHZ55:PHZ56"/>
    <mergeCell ref="PHM55:PHM56"/>
    <mergeCell ref="PHN55:PHN56"/>
    <mergeCell ref="PHQ55:PHQ56"/>
    <mergeCell ref="PHR55:PHR56"/>
    <mergeCell ref="PHS55:PHS56"/>
    <mergeCell ref="PHF55:PHF56"/>
    <mergeCell ref="PHI55:PHI56"/>
    <mergeCell ref="PHJ55:PHJ56"/>
    <mergeCell ref="PHK55:PHK56"/>
    <mergeCell ref="PHL55:PHL56"/>
    <mergeCell ref="PHA55:PHA56"/>
    <mergeCell ref="PHB55:PHB56"/>
    <mergeCell ref="PHC55:PHC56"/>
    <mergeCell ref="PHD55:PHD56"/>
    <mergeCell ref="PHE55:PHE56"/>
    <mergeCell ref="PGT55:PGT56"/>
    <mergeCell ref="PGU55:PGU56"/>
    <mergeCell ref="PGV55:PGV56"/>
    <mergeCell ref="PGW55:PGW56"/>
    <mergeCell ref="PGX55:PGX56"/>
    <mergeCell ref="PGM55:PGM56"/>
    <mergeCell ref="PGN55:PGN56"/>
    <mergeCell ref="PGO55:PGO56"/>
    <mergeCell ref="PGP55:PGP56"/>
    <mergeCell ref="PGS55:PGS56"/>
    <mergeCell ref="PGF55:PGF56"/>
    <mergeCell ref="PGG55:PGG56"/>
    <mergeCell ref="PGH55:PGH56"/>
    <mergeCell ref="PGK55:PGK56"/>
    <mergeCell ref="PGL55:PGL56"/>
    <mergeCell ref="PFY55:PFY56"/>
    <mergeCell ref="PFZ55:PFZ56"/>
    <mergeCell ref="PGC55:PGC56"/>
    <mergeCell ref="PGD55:PGD56"/>
    <mergeCell ref="PGE55:PGE56"/>
    <mergeCell ref="PFR55:PFR56"/>
    <mergeCell ref="PFU55:PFU56"/>
    <mergeCell ref="PFV55:PFV56"/>
    <mergeCell ref="PFW55:PFW56"/>
    <mergeCell ref="PFX55:PFX56"/>
    <mergeCell ref="PFM55:PFM56"/>
    <mergeCell ref="PFN55:PFN56"/>
    <mergeCell ref="PFO55:PFO56"/>
    <mergeCell ref="PFP55:PFP56"/>
    <mergeCell ref="PFQ55:PFQ56"/>
    <mergeCell ref="PFF55:PFF56"/>
    <mergeCell ref="PFG55:PFG56"/>
    <mergeCell ref="PFH55:PFH56"/>
    <mergeCell ref="PFI55:PFI56"/>
    <mergeCell ref="PFJ55:PFJ56"/>
    <mergeCell ref="PEY55:PEY56"/>
    <mergeCell ref="PEZ55:PEZ56"/>
    <mergeCell ref="PFA55:PFA56"/>
    <mergeCell ref="PFB55:PFB56"/>
    <mergeCell ref="PFE55:PFE56"/>
    <mergeCell ref="PER55:PER56"/>
    <mergeCell ref="PES55:PES56"/>
    <mergeCell ref="PET55:PET56"/>
    <mergeCell ref="PEW55:PEW56"/>
    <mergeCell ref="PEX55:PEX56"/>
    <mergeCell ref="PEK55:PEK56"/>
    <mergeCell ref="PEL55:PEL56"/>
    <mergeCell ref="PEO55:PEO56"/>
    <mergeCell ref="PEP55:PEP56"/>
    <mergeCell ref="PEQ55:PEQ56"/>
    <mergeCell ref="PED55:PED56"/>
    <mergeCell ref="PEG55:PEG56"/>
    <mergeCell ref="PEH55:PEH56"/>
    <mergeCell ref="PEI55:PEI56"/>
    <mergeCell ref="PEJ55:PEJ56"/>
    <mergeCell ref="PDY55:PDY56"/>
    <mergeCell ref="PDZ55:PDZ56"/>
    <mergeCell ref="PEA55:PEA56"/>
    <mergeCell ref="PEB55:PEB56"/>
    <mergeCell ref="PEC55:PEC56"/>
    <mergeCell ref="PDR55:PDR56"/>
    <mergeCell ref="PDS55:PDS56"/>
    <mergeCell ref="PDT55:PDT56"/>
    <mergeCell ref="PDU55:PDU56"/>
    <mergeCell ref="PDV55:PDV56"/>
    <mergeCell ref="PDK55:PDK56"/>
    <mergeCell ref="PDL55:PDL56"/>
    <mergeCell ref="PDM55:PDM56"/>
    <mergeCell ref="PDN55:PDN56"/>
    <mergeCell ref="PDQ55:PDQ56"/>
    <mergeCell ref="PDD55:PDD56"/>
    <mergeCell ref="PDE55:PDE56"/>
    <mergeCell ref="PDF55:PDF56"/>
    <mergeCell ref="PDI55:PDI56"/>
    <mergeCell ref="PDJ55:PDJ56"/>
    <mergeCell ref="PCW55:PCW56"/>
    <mergeCell ref="PCX55:PCX56"/>
    <mergeCell ref="PDA55:PDA56"/>
    <mergeCell ref="PDB55:PDB56"/>
    <mergeCell ref="PDC55:PDC56"/>
    <mergeCell ref="PCP55:PCP56"/>
    <mergeCell ref="PCS55:PCS56"/>
    <mergeCell ref="PCT55:PCT56"/>
    <mergeCell ref="PCU55:PCU56"/>
    <mergeCell ref="PCV55:PCV56"/>
    <mergeCell ref="PCK55:PCK56"/>
    <mergeCell ref="PCL55:PCL56"/>
    <mergeCell ref="PCM55:PCM56"/>
    <mergeCell ref="PCN55:PCN56"/>
    <mergeCell ref="PCO55:PCO56"/>
    <mergeCell ref="PCD55:PCD56"/>
    <mergeCell ref="PCE55:PCE56"/>
    <mergeCell ref="PCF55:PCF56"/>
    <mergeCell ref="PCG55:PCG56"/>
    <mergeCell ref="PCH55:PCH56"/>
    <mergeCell ref="PBW55:PBW56"/>
    <mergeCell ref="PBX55:PBX56"/>
    <mergeCell ref="PBY55:PBY56"/>
    <mergeCell ref="PBZ55:PBZ56"/>
    <mergeCell ref="PCC55:PCC56"/>
    <mergeCell ref="PBP55:PBP56"/>
    <mergeCell ref="PBQ55:PBQ56"/>
    <mergeCell ref="PBR55:PBR56"/>
    <mergeCell ref="PBU55:PBU56"/>
    <mergeCell ref="PBV55:PBV56"/>
    <mergeCell ref="PBI55:PBI56"/>
    <mergeCell ref="PBJ55:PBJ56"/>
    <mergeCell ref="PBM55:PBM56"/>
    <mergeCell ref="PBN55:PBN56"/>
    <mergeCell ref="PBO55:PBO56"/>
    <mergeCell ref="PBB55:PBB56"/>
    <mergeCell ref="PBE55:PBE56"/>
    <mergeCell ref="PBF55:PBF56"/>
    <mergeCell ref="PBG55:PBG56"/>
    <mergeCell ref="PBH55:PBH56"/>
    <mergeCell ref="PAW55:PAW56"/>
    <mergeCell ref="PAX55:PAX56"/>
    <mergeCell ref="PAY55:PAY56"/>
    <mergeCell ref="PAZ55:PAZ56"/>
    <mergeCell ref="PBA55:PBA56"/>
    <mergeCell ref="PAP55:PAP56"/>
    <mergeCell ref="PAQ55:PAQ56"/>
    <mergeCell ref="PAR55:PAR56"/>
    <mergeCell ref="PAS55:PAS56"/>
    <mergeCell ref="PAT55:PAT56"/>
    <mergeCell ref="PAI55:PAI56"/>
    <mergeCell ref="PAJ55:PAJ56"/>
    <mergeCell ref="PAK55:PAK56"/>
    <mergeCell ref="PAL55:PAL56"/>
    <mergeCell ref="PAO55:PAO56"/>
    <mergeCell ref="PAB55:PAB56"/>
    <mergeCell ref="PAC55:PAC56"/>
    <mergeCell ref="PAD55:PAD56"/>
    <mergeCell ref="PAG55:PAG56"/>
    <mergeCell ref="PAH55:PAH56"/>
    <mergeCell ref="OZU55:OZU56"/>
    <mergeCell ref="OZV55:OZV56"/>
    <mergeCell ref="OZY55:OZY56"/>
    <mergeCell ref="OZZ55:OZZ56"/>
    <mergeCell ref="PAA55:PAA56"/>
    <mergeCell ref="OZN55:OZN56"/>
    <mergeCell ref="OZQ55:OZQ56"/>
    <mergeCell ref="OZR55:OZR56"/>
    <mergeCell ref="OZS55:OZS56"/>
    <mergeCell ref="OZT55:OZT56"/>
    <mergeCell ref="OZI55:OZI56"/>
    <mergeCell ref="OZJ55:OZJ56"/>
    <mergeCell ref="OZK55:OZK56"/>
    <mergeCell ref="OZL55:OZL56"/>
    <mergeCell ref="OZM55:OZM56"/>
    <mergeCell ref="OZB55:OZB56"/>
    <mergeCell ref="OZC55:OZC56"/>
    <mergeCell ref="OZD55:OZD56"/>
    <mergeCell ref="OZE55:OZE56"/>
    <mergeCell ref="OZF55:OZF56"/>
    <mergeCell ref="OYU55:OYU56"/>
    <mergeCell ref="OYV55:OYV56"/>
    <mergeCell ref="OYW55:OYW56"/>
    <mergeCell ref="OYX55:OYX56"/>
    <mergeCell ref="OZA55:OZA56"/>
    <mergeCell ref="OYN55:OYN56"/>
    <mergeCell ref="OYO55:OYO56"/>
    <mergeCell ref="OYP55:OYP56"/>
    <mergeCell ref="OYS55:OYS56"/>
    <mergeCell ref="OYT55:OYT56"/>
    <mergeCell ref="OYG55:OYG56"/>
    <mergeCell ref="OYH55:OYH56"/>
    <mergeCell ref="OYK55:OYK56"/>
    <mergeCell ref="OYL55:OYL56"/>
    <mergeCell ref="OYM55:OYM56"/>
    <mergeCell ref="OXZ55:OXZ56"/>
    <mergeCell ref="OYC55:OYC56"/>
    <mergeCell ref="OYD55:OYD56"/>
    <mergeCell ref="OYE55:OYE56"/>
    <mergeCell ref="OYF55:OYF56"/>
    <mergeCell ref="OXU55:OXU56"/>
    <mergeCell ref="OXV55:OXV56"/>
    <mergeCell ref="OXW55:OXW56"/>
    <mergeCell ref="OXX55:OXX56"/>
    <mergeCell ref="OXY55:OXY56"/>
    <mergeCell ref="OXN55:OXN56"/>
    <mergeCell ref="OXO55:OXO56"/>
    <mergeCell ref="OXP55:OXP56"/>
    <mergeCell ref="OXQ55:OXQ56"/>
    <mergeCell ref="OXR55:OXR56"/>
    <mergeCell ref="OXG55:OXG56"/>
    <mergeCell ref="OXH55:OXH56"/>
    <mergeCell ref="OXI55:OXI56"/>
    <mergeCell ref="OXJ55:OXJ56"/>
    <mergeCell ref="OXM55:OXM56"/>
    <mergeCell ref="OWZ55:OWZ56"/>
    <mergeCell ref="OXA55:OXA56"/>
    <mergeCell ref="OXB55:OXB56"/>
    <mergeCell ref="OXE55:OXE56"/>
    <mergeCell ref="OXF55:OXF56"/>
    <mergeCell ref="OWS55:OWS56"/>
    <mergeCell ref="OWT55:OWT56"/>
    <mergeCell ref="OWW55:OWW56"/>
    <mergeCell ref="OWX55:OWX56"/>
    <mergeCell ref="OWY55:OWY56"/>
    <mergeCell ref="OWL55:OWL56"/>
    <mergeCell ref="OWO55:OWO56"/>
    <mergeCell ref="OWP55:OWP56"/>
    <mergeCell ref="OWQ55:OWQ56"/>
    <mergeCell ref="OWR55:OWR56"/>
    <mergeCell ref="OWG55:OWG56"/>
    <mergeCell ref="OWH55:OWH56"/>
    <mergeCell ref="OWI55:OWI56"/>
    <mergeCell ref="OWJ55:OWJ56"/>
    <mergeCell ref="OWK55:OWK56"/>
    <mergeCell ref="OVZ55:OVZ56"/>
    <mergeCell ref="OWA55:OWA56"/>
    <mergeCell ref="OWB55:OWB56"/>
    <mergeCell ref="OWC55:OWC56"/>
    <mergeCell ref="OWD55:OWD56"/>
    <mergeCell ref="OVS55:OVS56"/>
    <mergeCell ref="OVT55:OVT56"/>
    <mergeCell ref="OVU55:OVU56"/>
    <mergeCell ref="OVV55:OVV56"/>
    <mergeCell ref="OVY55:OVY56"/>
    <mergeCell ref="OVL55:OVL56"/>
    <mergeCell ref="OVM55:OVM56"/>
    <mergeCell ref="OVN55:OVN56"/>
    <mergeCell ref="OVQ55:OVQ56"/>
    <mergeCell ref="OVR55:OVR56"/>
    <mergeCell ref="OVE55:OVE56"/>
    <mergeCell ref="OVF55:OVF56"/>
    <mergeCell ref="OVI55:OVI56"/>
    <mergeCell ref="OVJ55:OVJ56"/>
    <mergeCell ref="OVK55:OVK56"/>
    <mergeCell ref="OUX55:OUX56"/>
    <mergeCell ref="OVA55:OVA56"/>
    <mergeCell ref="OVB55:OVB56"/>
    <mergeCell ref="OVC55:OVC56"/>
    <mergeCell ref="OVD55:OVD56"/>
    <mergeCell ref="OUS55:OUS56"/>
    <mergeCell ref="OUT55:OUT56"/>
    <mergeCell ref="OUU55:OUU56"/>
    <mergeCell ref="OUV55:OUV56"/>
    <mergeCell ref="OUW55:OUW56"/>
    <mergeCell ref="OUL55:OUL56"/>
    <mergeCell ref="OUM55:OUM56"/>
    <mergeCell ref="OUN55:OUN56"/>
    <mergeCell ref="OUO55:OUO56"/>
    <mergeCell ref="OUP55:OUP56"/>
    <mergeCell ref="OUE55:OUE56"/>
    <mergeCell ref="OUF55:OUF56"/>
    <mergeCell ref="OUG55:OUG56"/>
    <mergeCell ref="OUH55:OUH56"/>
    <mergeCell ref="OUK55:OUK56"/>
    <mergeCell ref="OTX55:OTX56"/>
    <mergeCell ref="OTY55:OTY56"/>
    <mergeCell ref="OTZ55:OTZ56"/>
    <mergeCell ref="OUC55:OUC56"/>
    <mergeCell ref="OUD55:OUD56"/>
    <mergeCell ref="OTQ55:OTQ56"/>
    <mergeCell ref="OTR55:OTR56"/>
    <mergeCell ref="OTU55:OTU56"/>
    <mergeCell ref="OTV55:OTV56"/>
    <mergeCell ref="OTW55:OTW56"/>
    <mergeCell ref="OTJ55:OTJ56"/>
    <mergeCell ref="OTM55:OTM56"/>
    <mergeCell ref="OTN55:OTN56"/>
    <mergeCell ref="OTO55:OTO56"/>
    <mergeCell ref="OTP55:OTP56"/>
    <mergeCell ref="OTE55:OTE56"/>
    <mergeCell ref="OTF55:OTF56"/>
    <mergeCell ref="OTG55:OTG56"/>
    <mergeCell ref="OTH55:OTH56"/>
    <mergeCell ref="OTI55:OTI56"/>
    <mergeCell ref="OSX55:OSX56"/>
    <mergeCell ref="OSY55:OSY56"/>
    <mergeCell ref="OSZ55:OSZ56"/>
    <mergeCell ref="OTA55:OTA56"/>
    <mergeCell ref="OTB55:OTB56"/>
    <mergeCell ref="OSQ55:OSQ56"/>
    <mergeCell ref="OSR55:OSR56"/>
    <mergeCell ref="OSS55:OSS56"/>
    <mergeCell ref="OST55:OST56"/>
    <mergeCell ref="OSW55:OSW56"/>
    <mergeCell ref="OSJ55:OSJ56"/>
    <mergeCell ref="OSK55:OSK56"/>
    <mergeCell ref="OSL55:OSL56"/>
    <mergeCell ref="OSO55:OSO56"/>
    <mergeCell ref="OSP55:OSP56"/>
    <mergeCell ref="OSC55:OSC56"/>
    <mergeCell ref="OSD55:OSD56"/>
    <mergeCell ref="OSG55:OSG56"/>
    <mergeCell ref="OSH55:OSH56"/>
    <mergeCell ref="OSI55:OSI56"/>
    <mergeCell ref="ORV55:ORV56"/>
    <mergeCell ref="ORY55:ORY56"/>
    <mergeCell ref="ORZ55:ORZ56"/>
    <mergeCell ref="OSA55:OSA56"/>
    <mergeCell ref="OSB55:OSB56"/>
    <mergeCell ref="ORQ55:ORQ56"/>
    <mergeCell ref="ORR55:ORR56"/>
    <mergeCell ref="ORS55:ORS56"/>
    <mergeCell ref="ORT55:ORT56"/>
    <mergeCell ref="ORU55:ORU56"/>
    <mergeCell ref="ORJ55:ORJ56"/>
    <mergeCell ref="ORK55:ORK56"/>
    <mergeCell ref="ORL55:ORL56"/>
    <mergeCell ref="ORM55:ORM56"/>
    <mergeCell ref="ORN55:ORN56"/>
    <mergeCell ref="ORC55:ORC56"/>
    <mergeCell ref="ORD55:ORD56"/>
    <mergeCell ref="ORE55:ORE56"/>
    <mergeCell ref="ORF55:ORF56"/>
    <mergeCell ref="ORI55:ORI56"/>
    <mergeCell ref="OQV55:OQV56"/>
    <mergeCell ref="OQW55:OQW56"/>
    <mergeCell ref="OQX55:OQX56"/>
    <mergeCell ref="ORA55:ORA56"/>
    <mergeCell ref="ORB55:ORB56"/>
    <mergeCell ref="OQO55:OQO56"/>
    <mergeCell ref="OQP55:OQP56"/>
    <mergeCell ref="OQS55:OQS56"/>
    <mergeCell ref="OQT55:OQT56"/>
    <mergeCell ref="OQU55:OQU56"/>
    <mergeCell ref="OQH55:OQH56"/>
    <mergeCell ref="OQK55:OQK56"/>
    <mergeCell ref="OQL55:OQL56"/>
    <mergeCell ref="OQM55:OQM56"/>
    <mergeCell ref="OQN55:OQN56"/>
    <mergeCell ref="OQC55:OQC56"/>
    <mergeCell ref="OQD55:OQD56"/>
    <mergeCell ref="OQE55:OQE56"/>
    <mergeCell ref="OQF55:OQF56"/>
    <mergeCell ref="OQG55:OQG56"/>
    <mergeCell ref="OPV55:OPV56"/>
    <mergeCell ref="OPW55:OPW56"/>
    <mergeCell ref="OPX55:OPX56"/>
    <mergeCell ref="OPY55:OPY56"/>
    <mergeCell ref="OPZ55:OPZ56"/>
    <mergeCell ref="OPO55:OPO56"/>
    <mergeCell ref="OPP55:OPP56"/>
    <mergeCell ref="OPQ55:OPQ56"/>
    <mergeCell ref="OPR55:OPR56"/>
    <mergeCell ref="OPU55:OPU56"/>
    <mergeCell ref="OPH55:OPH56"/>
    <mergeCell ref="OPI55:OPI56"/>
    <mergeCell ref="OPJ55:OPJ56"/>
    <mergeCell ref="OPM55:OPM56"/>
    <mergeCell ref="OPN55:OPN56"/>
    <mergeCell ref="OPA55:OPA56"/>
    <mergeCell ref="OPB55:OPB56"/>
    <mergeCell ref="OPE55:OPE56"/>
    <mergeCell ref="OPF55:OPF56"/>
    <mergeCell ref="OPG55:OPG56"/>
    <mergeCell ref="OOT55:OOT56"/>
    <mergeCell ref="OOW55:OOW56"/>
    <mergeCell ref="OOX55:OOX56"/>
    <mergeCell ref="OOY55:OOY56"/>
    <mergeCell ref="OOZ55:OOZ56"/>
    <mergeCell ref="OOO55:OOO56"/>
    <mergeCell ref="OOP55:OOP56"/>
    <mergeCell ref="OOQ55:OOQ56"/>
    <mergeCell ref="OOR55:OOR56"/>
    <mergeCell ref="OOS55:OOS56"/>
    <mergeCell ref="OOH55:OOH56"/>
    <mergeCell ref="OOI55:OOI56"/>
    <mergeCell ref="OOJ55:OOJ56"/>
    <mergeCell ref="OOK55:OOK56"/>
    <mergeCell ref="OOL55:OOL56"/>
    <mergeCell ref="OOA55:OOA56"/>
    <mergeCell ref="OOB55:OOB56"/>
    <mergeCell ref="OOC55:OOC56"/>
    <mergeCell ref="OOD55:OOD56"/>
    <mergeCell ref="OOG55:OOG56"/>
    <mergeCell ref="ONT55:ONT56"/>
    <mergeCell ref="ONU55:ONU56"/>
    <mergeCell ref="ONV55:ONV56"/>
    <mergeCell ref="ONY55:ONY56"/>
    <mergeCell ref="ONZ55:ONZ56"/>
    <mergeCell ref="ONM55:ONM56"/>
    <mergeCell ref="ONN55:ONN56"/>
    <mergeCell ref="ONQ55:ONQ56"/>
    <mergeCell ref="ONR55:ONR56"/>
    <mergeCell ref="ONS55:ONS56"/>
    <mergeCell ref="ONF55:ONF56"/>
    <mergeCell ref="ONI55:ONI56"/>
    <mergeCell ref="ONJ55:ONJ56"/>
    <mergeCell ref="ONK55:ONK56"/>
    <mergeCell ref="ONL55:ONL56"/>
    <mergeCell ref="ONA55:ONA56"/>
    <mergeCell ref="ONB55:ONB56"/>
    <mergeCell ref="ONC55:ONC56"/>
    <mergeCell ref="OND55:OND56"/>
    <mergeCell ref="ONE55:ONE56"/>
    <mergeCell ref="OMT55:OMT56"/>
    <mergeCell ref="OMU55:OMU56"/>
    <mergeCell ref="OMV55:OMV56"/>
    <mergeCell ref="OMW55:OMW56"/>
    <mergeCell ref="OMX55:OMX56"/>
    <mergeCell ref="OMM55:OMM56"/>
    <mergeCell ref="OMN55:OMN56"/>
    <mergeCell ref="OMO55:OMO56"/>
    <mergeCell ref="OMP55:OMP56"/>
    <mergeCell ref="OMS55:OMS56"/>
    <mergeCell ref="OMF55:OMF56"/>
    <mergeCell ref="OMG55:OMG56"/>
    <mergeCell ref="OMH55:OMH56"/>
    <mergeCell ref="OMK55:OMK56"/>
    <mergeCell ref="OML55:OML56"/>
    <mergeCell ref="OLY55:OLY56"/>
    <mergeCell ref="OLZ55:OLZ56"/>
    <mergeCell ref="OMC55:OMC56"/>
    <mergeCell ref="OMD55:OMD56"/>
    <mergeCell ref="OME55:OME56"/>
    <mergeCell ref="OLR55:OLR56"/>
    <mergeCell ref="OLU55:OLU56"/>
    <mergeCell ref="OLV55:OLV56"/>
    <mergeCell ref="OLW55:OLW56"/>
    <mergeCell ref="OLX55:OLX56"/>
    <mergeCell ref="OLM55:OLM56"/>
    <mergeCell ref="OLN55:OLN56"/>
    <mergeCell ref="OLO55:OLO56"/>
    <mergeCell ref="OLP55:OLP56"/>
    <mergeCell ref="OLQ55:OLQ56"/>
    <mergeCell ref="OLF55:OLF56"/>
    <mergeCell ref="OLG55:OLG56"/>
    <mergeCell ref="OLH55:OLH56"/>
    <mergeCell ref="OLI55:OLI56"/>
    <mergeCell ref="OLJ55:OLJ56"/>
    <mergeCell ref="OKY55:OKY56"/>
    <mergeCell ref="OKZ55:OKZ56"/>
    <mergeCell ref="OLA55:OLA56"/>
    <mergeCell ref="OLB55:OLB56"/>
    <mergeCell ref="OLE55:OLE56"/>
    <mergeCell ref="OKR55:OKR56"/>
    <mergeCell ref="OKS55:OKS56"/>
    <mergeCell ref="OKT55:OKT56"/>
    <mergeCell ref="OKW55:OKW56"/>
    <mergeCell ref="OKX55:OKX56"/>
    <mergeCell ref="OKK55:OKK56"/>
    <mergeCell ref="OKL55:OKL56"/>
    <mergeCell ref="OKO55:OKO56"/>
    <mergeCell ref="OKP55:OKP56"/>
    <mergeCell ref="OKQ55:OKQ56"/>
    <mergeCell ref="OKD55:OKD56"/>
    <mergeCell ref="OKG55:OKG56"/>
    <mergeCell ref="OKH55:OKH56"/>
    <mergeCell ref="OKI55:OKI56"/>
    <mergeCell ref="OKJ55:OKJ56"/>
    <mergeCell ref="OJY55:OJY56"/>
    <mergeCell ref="OJZ55:OJZ56"/>
    <mergeCell ref="OKA55:OKA56"/>
    <mergeCell ref="OKB55:OKB56"/>
    <mergeCell ref="OKC55:OKC56"/>
    <mergeCell ref="OJR55:OJR56"/>
    <mergeCell ref="OJS55:OJS56"/>
    <mergeCell ref="OJT55:OJT56"/>
    <mergeCell ref="OJU55:OJU56"/>
    <mergeCell ref="OJV55:OJV56"/>
    <mergeCell ref="OJK55:OJK56"/>
    <mergeCell ref="OJL55:OJL56"/>
    <mergeCell ref="OJM55:OJM56"/>
    <mergeCell ref="OJN55:OJN56"/>
    <mergeCell ref="OJQ55:OJQ56"/>
    <mergeCell ref="OJD55:OJD56"/>
    <mergeCell ref="OJE55:OJE56"/>
    <mergeCell ref="OJF55:OJF56"/>
    <mergeCell ref="OJI55:OJI56"/>
    <mergeCell ref="OJJ55:OJJ56"/>
    <mergeCell ref="OIW55:OIW56"/>
    <mergeCell ref="OIX55:OIX56"/>
    <mergeCell ref="OJA55:OJA56"/>
    <mergeCell ref="OJB55:OJB56"/>
    <mergeCell ref="OJC55:OJC56"/>
    <mergeCell ref="OIP55:OIP56"/>
    <mergeCell ref="OIS55:OIS56"/>
    <mergeCell ref="OIT55:OIT56"/>
    <mergeCell ref="OIU55:OIU56"/>
    <mergeCell ref="OIV55:OIV56"/>
    <mergeCell ref="OIK55:OIK56"/>
    <mergeCell ref="OIL55:OIL56"/>
    <mergeCell ref="OIM55:OIM56"/>
    <mergeCell ref="OIN55:OIN56"/>
    <mergeCell ref="OIO55:OIO56"/>
    <mergeCell ref="OID55:OID56"/>
    <mergeCell ref="OIE55:OIE56"/>
    <mergeCell ref="OIF55:OIF56"/>
    <mergeCell ref="OIG55:OIG56"/>
    <mergeCell ref="OIH55:OIH56"/>
    <mergeCell ref="OHW55:OHW56"/>
    <mergeCell ref="OHX55:OHX56"/>
    <mergeCell ref="OHY55:OHY56"/>
    <mergeCell ref="OHZ55:OHZ56"/>
    <mergeCell ref="OIC55:OIC56"/>
    <mergeCell ref="OHP55:OHP56"/>
    <mergeCell ref="OHQ55:OHQ56"/>
    <mergeCell ref="OHR55:OHR56"/>
    <mergeCell ref="OHU55:OHU56"/>
    <mergeCell ref="OHV55:OHV56"/>
    <mergeCell ref="OHI55:OHI56"/>
    <mergeCell ref="OHJ55:OHJ56"/>
    <mergeCell ref="OHM55:OHM56"/>
    <mergeCell ref="OHN55:OHN56"/>
    <mergeCell ref="OHO55:OHO56"/>
    <mergeCell ref="OHB55:OHB56"/>
    <mergeCell ref="OHE55:OHE56"/>
    <mergeCell ref="OHF55:OHF56"/>
    <mergeCell ref="OHG55:OHG56"/>
    <mergeCell ref="OHH55:OHH56"/>
    <mergeCell ref="OGW55:OGW56"/>
    <mergeCell ref="OGX55:OGX56"/>
    <mergeCell ref="OGY55:OGY56"/>
    <mergeCell ref="OGZ55:OGZ56"/>
    <mergeCell ref="OHA55:OHA56"/>
    <mergeCell ref="OGP55:OGP56"/>
    <mergeCell ref="OGQ55:OGQ56"/>
    <mergeCell ref="OGR55:OGR56"/>
    <mergeCell ref="OGS55:OGS56"/>
    <mergeCell ref="OGT55:OGT56"/>
    <mergeCell ref="OGI55:OGI56"/>
    <mergeCell ref="OGJ55:OGJ56"/>
    <mergeCell ref="OGK55:OGK56"/>
    <mergeCell ref="OGL55:OGL56"/>
    <mergeCell ref="OGO55:OGO56"/>
    <mergeCell ref="OGB55:OGB56"/>
    <mergeCell ref="OGC55:OGC56"/>
    <mergeCell ref="OGD55:OGD56"/>
    <mergeCell ref="OGG55:OGG56"/>
    <mergeCell ref="OGH55:OGH56"/>
    <mergeCell ref="OFU55:OFU56"/>
    <mergeCell ref="OFV55:OFV56"/>
    <mergeCell ref="OFY55:OFY56"/>
    <mergeCell ref="OFZ55:OFZ56"/>
    <mergeCell ref="OGA55:OGA56"/>
    <mergeCell ref="OFN55:OFN56"/>
    <mergeCell ref="OFQ55:OFQ56"/>
    <mergeCell ref="OFR55:OFR56"/>
    <mergeCell ref="OFS55:OFS56"/>
    <mergeCell ref="OFT55:OFT56"/>
    <mergeCell ref="OFI55:OFI56"/>
    <mergeCell ref="OFJ55:OFJ56"/>
    <mergeCell ref="OFK55:OFK56"/>
    <mergeCell ref="OFL55:OFL56"/>
    <mergeCell ref="OFM55:OFM56"/>
    <mergeCell ref="OFB55:OFB56"/>
    <mergeCell ref="OFC55:OFC56"/>
    <mergeCell ref="OFD55:OFD56"/>
    <mergeCell ref="OFE55:OFE56"/>
    <mergeCell ref="OFF55:OFF56"/>
    <mergeCell ref="OEU55:OEU56"/>
    <mergeCell ref="OEV55:OEV56"/>
    <mergeCell ref="OEW55:OEW56"/>
    <mergeCell ref="OEX55:OEX56"/>
    <mergeCell ref="OFA55:OFA56"/>
    <mergeCell ref="OEN55:OEN56"/>
    <mergeCell ref="OEO55:OEO56"/>
    <mergeCell ref="OEP55:OEP56"/>
    <mergeCell ref="OES55:OES56"/>
    <mergeCell ref="OET55:OET56"/>
    <mergeCell ref="OEG55:OEG56"/>
    <mergeCell ref="OEH55:OEH56"/>
    <mergeCell ref="OEK55:OEK56"/>
    <mergeCell ref="OEL55:OEL56"/>
    <mergeCell ref="OEM55:OEM56"/>
    <mergeCell ref="ODZ55:ODZ56"/>
    <mergeCell ref="OEC55:OEC56"/>
    <mergeCell ref="OED55:OED56"/>
    <mergeCell ref="OEE55:OEE56"/>
    <mergeCell ref="OEF55:OEF56"/>
    <mergeCell ref="ODU55:ODU56"/>
    <mergeCell ref="ODV55:ODV56"/>
    <mergeCell ref="ODW55:ODW56"/>
    <mergeCell ref="ODX55:ODX56"/>
    <mergeCell ref="ODY55:ODY56"/>
    <mergeCell ref="ODN55:ODN56"/>
    <mergeCell ref="ODO55:ODO56"/>
    <mergeCell ref="ODP55:ODP56"/>
    <mergeCell ref="ODQ55:ODQ56"/>
    <mergeCell ref="ODR55:ODR56"/>
    <mergeCell ref="ODG55:ODG56"/>
    <mergeCell ref="ODH55:ODH56"/>
    <mergeCell ref="ODI55:ODI56"/>
    <mergeCell ref="ODJ55:ODJ56"/>
    <mergeCell ref="ODM55:ODM56"/>
    <mergeCell ref="OCZ55:OCZ56"/>
    <mergeCell ref="ODA55:ODA56"/>
    <mergeCell ref="ODB55:ODB56"/>
    <mergeCell ref="ODE55:ODE56"/>
    <mergeCell ref="ODF55:ODF56"/>
    <mergeCell ref="OCS55:OCS56"/>
    <mergeCell ref="OCT55:OCT56"/>
    <mergeCell ref="OCW55:OCW56"/>
    <mergeCell ref="OCX55:OCX56"/>
    <mergeCell ref="OCY55:OCY56"/>
    <mergeCell ref="OCL55:OCL56"/>
    <mergeCell ref="OCO55:OCO56"/>
    <mergeCell ref="OCP55:OCP56"/>
    <mergeCell ref="OCQ55:OCQ56"/>
    <mergeCell ref="OCR55:OCR56"/>
    <mergeCell ref="OCG55:OCG56"/>
    <mergeCell ref="OCH55:OCH56"/>
    <mergeCell ref="OCI55:OCI56"/>
    <mergeCell ref="OCJ55:OCJ56"/>
    <mergeCell ref="OCK55:OCK56"/>
    <mergeCell ref="OBZ55:OBZ56"/>
    <mergeCell ref="OCA55:OCA56"/>
    <mergeCell ref="OCB55:OCB56"/>
    <mergeCell ref="OCC55:OCC56"/>
    <mergeCell ref="OCD55:OCD56"/>
    <mergeCell ref="OBS55:OBS56"/>
    <mergeCell ref="OBT55:OBT56"/>
    <mergeCell ref="OBU55:OBU56"/>
    <mergeCell ref="OBV55:OBV56"/>
    <mergeCell ref="OBY55:OBY56"/>
    <mergeCell ref="OBL55:OBL56"/>
    <mergeCell ref="OBM55:OBM56"/>
    <mergeCell ref="OBN55:OBN56"/>
    <mergeCell ref="OBQ55:OBQ56"/>
    <mergeCell ref="OBR55:OBR56"/>
    <mergeCell ref="OBE55:OBE56"/>
    <mergeCell ref="OBF55:OBF56"/>
    <mergeCell ref="OBI55:OBI56"/>
    <mergeCell ref="OBJ55:OBJ56"/>
    <mergeCell ref="OBK55:OBK56"/>
    <mergeCell ref="OAX55:OAX56"/>
    <mergeCell ref="OBA55:OBA56"/>
    <mergeCell ref="OBB55:OBB56"/>
    <mergeCell ref="OBC55:OBC56"/>
    <mergeCell ref="OBD55:OBD56"/>
    <mergeCell ref="OAS55:OAS56"/>
    <mergeCell ref="OAT55:OAT56"/>
    <mergeCell ref="OAU55:OAU56"/>
    <mergeCell ref="OAV55:OAV56"/>
    <mergeCell ref="OAW55:OAW56"/>
    <mergeCell ref="OAL55:OAL56"/>
    <mergeCell ref="OAM55:OAM56"/>
    <mergeCell ref="OAN55:OAN56"/>
    <mergeCell ref="OAO55:OAO56"/>
    <mergeCell ref="OAP55:OAP56"/>
    <mergeCell ref="OAE55:OAE56"/>
    <mergeCell ref="OAF55:OAF56"/>
    <mergeCell ref="OAG55:OAG56"/>
    <mergeCell ref="OAH55:OAH56"/>
    <mergeCell ref="OAK55:OAK56"/>
    <mergeCell ref="NZX55:NZX56"/>
    <mergeCell ref="NZY55:NZY56"/>
    <mergeCell ref="NZZ55:NZZ56"/>
    <mergeCell ref="OAC55:OAC56"/>
    <mergeCell ref="OAD55:OAD56"/>
    <mergeCell ref="NZQ55:NZQ56"/>
    <mergeCell ref="NZR55:NZR56"/>
    <mergeCell ref="NZU55:NZU56"/>
    <mergeCell ref="NZV55:NZV56"/>
    <mergeCell ref="NZW55:NZW56"/>
    <mergeCell ref="NZJ55:NZJ56"/>
    <mergeCell ref="NZM55:NZM56"/>
    <mergeCell ref="NZN55:NZN56"/>
    <mergeCell ref="NZO55:NZO56"/>
    <mergeCell ref="NZP55:NZP56"/>
    <mergeCell ref="NZE55:NZE56"/>
    <mergeCell ref="NZF55:NZF56"/>
    <mergeCell ref="NZG55:NZG56"/>
    <mergeCell ref="NZH55:NZH56"/>
    <mergeCell ref="NZI55:NZI56"/>
    <mergeCell ref="NYX55:NYX56"/>
    <mergeCell ref="NYY55:NYY56"/>
    <mergeCell ref="NYZ55:NYZ56"/>
    <mergeCell ref="NZA55:NZA56"/>
    <mergeCell ref="NZB55:NZB56"/>
    <mergeCell ref="NYQ55:NYQ56"/>
    <mergeCell ref="NYR55:NYR56"/>
    <mergeCell ref="NYS55:NYS56"/>
    <mergeCell ref="NYT55:NYT56"/>
    <mergeCell ref="NYW55:NYW56"/>
    <mergeCell ref="NYJ55:NYJ56"/>
    <mergeCell ref="NYK55:NYK56"/>
    <mergeCell ref="NYL55:NYL56"/>
    <mergeCell ref="NYO55:NYO56"/>
    <mergeCell ref="NYP55:NYP56"/>
    <mergeCell ref="NYC55:NYC56"/>
    <mergeCell ref="NYD55:NYD56"/>
    <mergeCell ref="NYG55:NYG56"/>
    <mergeCell ref="NYH55:NYH56"/>
    <mergeCell ref="NYI55:NYI56"/>
    <mergeCell ref="NXV55:NXV56"/>
    <mergeCell ref="NXY55:NXY56"/>
    <mergeCell ref="NXZ55:NXZ56"/>
    <mergeCell ref="NYA55:NYA56"/>
    <mergeCell ref="NYB55:NYB56"/>
    <mergeCell ref="NXQ55:NXQ56"/>
    <mergeCell ref="NXR55:NXR56"/>
    <mergeCell ref="NXS55:NXS56"/>
    <mergeCell ref="NXT55:NXT56"/>
    <mergeCell ref="NXU55:NXU56"/>
    <mergeCell ref="NXJ55:NXJ56"/>
    <mergeCell ref="NXK55:NXK56"/>
    <mergeCell ref="NXL55:NXL56"/>
    <mergeCell ref="NXM55:NXM56"/>
    <mergeCell ref="NXN55:NXN56"/>
    <mergeCell ref="NXC55:NXC56"/>
    <mergeCell ref="NXD55:NXD56"/>
    <mergeCell ref="NXE55:NXE56"/>
    <mergeCell ref="NXF55:NXF56"/>
    <mergeCell ref="NXI55:NXI56"/>
    <mergeCell ref="NWV55:NWV56"/>
    <mergeCell ref="NWW55:NWW56"/>
    <mergeCell ref="NWX55:NWX56"/>
    <mergeCell ref="NXA55:NXA56"/>
    <mergeCell ref="NXB55:NXB56"/>
    <mergeCell ref="NWO55:NWO56"/>
    <mergeCell ref="NWP55:NWP56"/>
    <mergeCell ref="NWS55:NWS56"/>
    <mergeCell ref="NWT55:NWT56"/>
    <mergeCell ref="NWU55:NWU56"/>
    <mergeCell ref="NWH55:NWH56"/>
    <mergeCell ref="NWK55:NWK56"/>
    <mergeCell ref="NWL55:NWL56"/>
    <mergeCell ref="NWM55:NWM56"/>
    <mergeCell ref="NWN55:NWN56"/>
    <mergeCell ref="NWC55:NWC56"/>
    <mergeCell ref="NWD55:NWD56"/>
    <mergeCell ref="NWE55:NWE56"/>
    <mergeCell ref="NWF55:NWF56"/>
    <mergeCell ref="NWG55:NWG56"/>
    <mergeCell ref="NVV55:NVV56"/>
    <mergeCell ref="NVW55:NVW56"/>
    <mergeCell ref="NVX55:NVX56"/>
    <mergeCell ref="NVY55:NVY56"/>
    <mergeCell ref="NVZ55:NVZ56"/>
    <mergeCell ref="NVO55:NVO56"/>
    <mergeCell ref="NVP55:NVP56"/>
    <mergeCell ref="NVQ55:NVQ56"/>
    <mergeCell ref="NVR55:NVR56"/>
    <mergeCell ref="NVU55:NVU56"/>
    <mergeCell ref="NVH55:NVH56"/>
    <mergeCell ref="NVI55:NVI56"/>
    <mergeCell ref="NVJ55:NVJ56"/>
    <mergeCell ref="NVM55:NVM56"/>
    <mergeCell ref="NVN55:NVN56"/>
    <mergeCell ref="NVA55:NVA56"/>
    <mergeCell ref="NVB55:NVB56"/>
    <mergeCell ref="NVE55:NVE56"/>
    <mergeCell ref="NVF55:NVF56"/>
    <mergeCell ref="NVG55:NVG56"/>
    <mergeCell ref="NUT55:NUT56"/>
    <mergeCell ref="NUW55:NUW56"/>
    <mergeCell ref="NUX55:NUX56"/>
    <mergeCell ref="NUY55:NUY56"/>
    <mergeCell ref="NUZ55:NUZ56"/>
    <mergeCell ref="NUO55:NUO56"/>
    <mergeCell ref="NUP55:NUP56"/>
    <mergeCell ref="NUQ55:NUQ56"/>
    <mergeCell ref="NUR55:NUR56"/>
    <mergeCell ref="NUS55:NUS56"/>
    <mergeCell ref="NUH55:NUH56"/>
    <mergeCell ref="NUI55:NUI56"/>
    <mergeCell ref="NUJ55:NUJ56"/>
    <mergeCell ref="NUK55:NUK56"/>
    <mergeCell ref="NUL55:NUL56"/>
    <mergeCell ref="NUA55:NUA56"/>
    <mergeCell ref="NUB55:NUB56"/>
    <mergeCell ref="NUC55:NUC56"/>
    <mergeCell ref="NUD55:NUD56"/>
    <mergeCell ref="NUG55:NUG56"/>
    <mergeCell ref="NTT55:NTT56"/>
    <mergeCell ref="NTU55:NTU56"/>
    <mergeCell ref="NTV55:NTV56"/>
    <mergeCell ref="NTY55:NTY56"/>
    <mergeCell ref="NTZ55:NTZ56"/>
    <mergeCell ref="NTM55:NTM56"/>
    <mergeCell ref="NTN55:NTN56"/>
    <mergeCell ref="NTQ55:NTQ56"/>
    <mergeCell ref="NTR55:NTR56"/>
    <mergeCell ref="NTS55:NTS56"/>
    <mergeCell ref="NTF55:NTF56"/>
    <mergeCell ref="NTI55:NTI56"/>
    <mergeCell ref="NTJ55:NTJ56"/>
    <mergeCell ref="NTK55:NTK56"/>
    <mergeCell ref="NTL55:NTL56"/>
    <mergeCell ref="NTA55:NTA56"/>
    <mergeCell ref="NTB55:NTB56"/>
    <mergeCell ref="NTC55:NTC56"/>
    <mergeCell ref="NTD55:NTD56"/>
    <mergeCell ref="NTE55:NTE56"/>
    <mergeCell ref="NST55:NST56"/>
    <mergeCell ref="NSU55:NSU56"/>
    <mergeCell ref="NSV55:NSV56"/>
    <mergeCell ref="NSW55:NSW56"/>
    <mergeCell ref="NSX55:NSX56"/>
    <mergeCell ref="NSM55:NSM56"/>
    <mergeCell ref="NSN55:NSN56"/>
    <mergeCell ref="NSO55:NSO56"/>
    <mergeCell ref="NSP55:NSP56"/>
    <mergeCell ref="NSS55:NSS56"/>
    <mergeCell ref="NSF55:NSF56"/>
    <mergeCell ref="NSG55:NSG56"/>
    <mergeCell ref="NSH55:NSH56"/>
    <mergeCell ref="NSK55:NSK56"/>
    <mergeCell ref="NSL55:NSL56"/>
    <mergeCell ref="NRY55:NRY56"/>
    <mergeCell ref="NRZ55:NRZ56"/>
    <mergeCell ref="NSC55:NSC56"/>
    <mergeCell ref="NSD55:NSD56"/>
    <mergeCell ref="NSE55:NSE56"/>
    <mergeCell ref="NRR55:NRR56"/>
    <mergeCell ref="NRU55:NRU56"/>
    <mergeCell ref="NRV55:NRV56"/>
    <mergeCell ref="NRW55:NRW56"/>
    <mergeCell ref="NRX55:NRX56"/>
    <mergeCell ref="NRM55:NRM56"/>
    <mergeCell ref="NRN55:NRN56"/>
    <mergeCell ref="NRO55:NRO56"/>
    <mergeCell ref="NRP55:NRP56"/>
    <mergeCell ref="NRQ55:NRQ56"/>
    <mergeCell ref="NRF55:NRF56"/>
    <mergeCell ref="NRG55:NRG56"/>
    <mergeCell ref="NRH55:NRH56"/>
    <mergeCell ref="NRI55:NRI56"/>
    <mergeCell ref="NRJ55:NRJ56"/>
    <mergeCell ref="NQY55:NQY56"/>
    <mergeCell ref="NQZ55:NQZ56"/>
    <mergeCell ref="NRA55:NRA56"/>
    <mergeCell ref="NRB55:NRB56"/>
    <mergeCell ref="NRE55:NRE56"/>
    <mergeCell ref="NQR55:NQR56"/>
    <mergeCell ref="NQS55:NQS56"/>
    <mergeCell ref="NQT55:NQT56"/>
    <mergeCell ref="NQW55:NQW56"/>
    <mergeCell ref="NQX55:NQX56"/>
    <mergeCell ref="NQK55:NQK56"/>
    <mergeCell ref="NQL55:NQL56"/>
    <mergeCell ref="NQO55:NQO56"/>
    <mergeCell ref="NQP55:NQP56"/>
    <mergeCell ref="NQQ55:NQQ56"/>
    <mergeCell ref="NQD55:NQD56"/>
    <mergeCell ref="NQG55:NQG56"/>
    <mergeCell ref="NQH55:NQH56"/>
    <mergeCell ref="NQI55:NQI56"/>
    <mergeCell ref="NQJ55:NQJ56"/>
    <mergeCell ref="NPY55:NPY56"/>
    <mergeCell ref="NPZ55:NPZ56"/>
    <mergeCell ref="NQA55:NQA56"/>
    <mergeCell ref="NQB55:NQB56"/>
    <mergeCell ref="NQC55:NQC56"/>
    <mergeCell ref="NPR55:NPR56"/>
    <mergeCell ref="NPS55:NPS56"/>
    <mergeCell ref="NPT55:NPT56"/>
    <mergeCell ref="NPU55:NPU56"/>
    <mergeCell ref="NPV55:NPV56"/>
    <mergeCell ref="NPK55:NPK56"/>
    <mergeCell ref="NPL55:NPL56"/>
    <mergeCell ref="NPM55:NPM56"/>
    <mergeCell ref="NPN55:NPN56"/>
    <mergeCell ref="NPQ55:NPQ56"/>
    <mergeCell ref="NPD55:NPD56"/>
    <mergeCell ref="NPE55:NPE56"/>
    <mergeCell ref="NPF55:NPF56"/>
    <mergeCell ref="NPI55:NPI56"/>
    <mergeCell ref="NPJ55:NPJ56"/>
    <mergeCell ref="NOW55:NOW56"/>
    <mergeCell ref="NOX55:NOX56"/>
    <mergeCell ref="NPA55:NPA56"/>
    <mergeCell ref="NPB55:NPB56"/>
    <mergeCell ref="NPC55:NPC56"/>
    <mergeCell ref="NOP55:NOP56"/>
    <mergeCell ref="NOS55:NOS56"/>
    <mergeCell ref="NOT55:NOT56"/>
    <mergeCell ref="NOU55:NOU56"/>
    <mergeCell ref="NOV55:NOV56"/>
    <mergeCell ref="NOK55:NOK56"/>
    <mergeCell ref="NOL55:NOL56"/>
    <mergeCell ref="NOM55:NOM56"/>
    <mergeCell ref="NON55:NON56"/>
    <mergeCell ref="NOO55:NOO56"/>
    <mergeCell ref="NOD55:NOD56"/>
    <mergeCell ref="NOE55:NOE56"/>
    <mergeCell ref="NOF55:NOF56"/>
    <mergeCell ref="NOG55:NOG56"/>
    <mergeCell ref="NOH55:NOH56"/>
    <mergeCell ref="NNW55:NNW56"/>
    <mergeCell ref="NNX55:NNX56"/>
    <mergeCell ref="NNY55:NNY56"/>
    <mergeCell ref="NNZ55:NNZ56"/>
    <mergeCell ref="NOC55:NOC56"/>
    <mergeCell ref="NNP55:NNP56"/>
    <mergeCell ref="NNQ55:NNQ56"/>
    <mergeCell ref="NNR55:NNR56"/>
    <mergeCell ref="NNU55:NNU56"/>
    <mergeCell ref="NNV55:NNV56"/>
    <mergeCell ref="NNI55:NNI56"/>
    <mergeCell ref="NNJ55:NNJ56"/>
    <mergeCell ref="NNM55:NNM56"/>
    <mergeCell ref="NNN55:NNN56"/>
    <mergeCell ref="NNO55:NNO56"/>
    <mergeCell ref="NNB55:NNB56"/>
    <mergeCell ref="NNE55:NNE56"/>
    <mergeCell ref="NNF55:NNF56"/>
    <mergeCell ref="NNG55:NNG56"/>
    <mergeCell ref="NNH55:NNH56"/>
    <mergeCell ref="NMW55:NMW56"/>
    <mergeCell ref="NMX55:NMX56"/>
    <mergeCell ref="NMY55:NMY56"/>
    <mergeCell ref="NMZ55:NMZ56"/>
    <mergeCell ref="NNA55:NNA56"/>
    <mergeCell ref="NMP55:NMP56"/>
    <mergeCell ref="NMQ55:NMQ56"/>
    <mergeCell ref="NMR55:NMR56"/>
    <mergeCell ref="NMS55:NMS56"/>
    <mergeCell ref="NMT55:NMT56"/>
    <mergeCell ref="NMI55:NMI56"/>
    <mergeCell ref="NMJ55:NMJ56"/>
    <mergeCell ref="NMK55:NMK56"/>
    <mergeCell ref="NML55:NML56"/>
    <mergeCell ref="NMO55:NMO56"/>
    <mergeCell ref="NMB55:NMB56"/>
    <mergeCell ref="NMC55:NMC56"/>
    <mergeCell ref="NMD55:NMD56"/>
    <mergeCell ref="NMG55:NMG56"/>
    <mergeCell ref="NMH55:NMH56"/>
    <mergeCell ref="NLU55:NLU56"/>
    <mergeCell ref="NLV55:NLV56"/>
    <mergeCell ref="NLY55:NLY56"/>
    <mergeCell ref="NLZ55:NLZ56"/>
    <mergeCell ref="NMA55:NMA56"/>
    <mergeCell ref="NLN55:NLN56"/>
    <mergeCell ref="NLQ55:NLQ56"/>
    <mergeCell ref="NLR55:NLR56"/>
    <mergeCell ref="NLS55:NLS56"/>
    <mergeCell ref="NLT55:NLT56"/>
    <mergeCell ref="NLI55:NLI56"/>
    <mergeCell ref="NLJ55:NLJ56"/>
    <mergeCell ref="NLK55:NLK56"/>
    <mergeCell ref="NLL55:NLL56"/>
    <mergeCell ref="NLM55:NLM56"/>
    <mergeCell ref="NLB55:NLB56"/>
    <mergeCell ref="NLC55:NLC56"/>
    <mergeCell ref="NLD55:NLD56"/>
    <mergeCell ref="NLE55:NLE56"/>
    <mergeCell ref="NLF55:NLF56"/>
    <mergeCell ref="NKU55:NKU56"/>
    <mergeCell ref="NKV55:NKV56"/>
    <mergeCell ref="NKW55:NKW56"/>
    <mergeCell ref="NKX55:NKX56"/>
    <mergeCell ref="NLA55:NLA56"/>
    <mergeCell ref="NKN55:NKN56"/>
    <mergeCell ref="NKO55:NKO56"/>
    <mergeCell ref="NKP55:NKP56"/>
    <mergeCell ref="NKS55:NKS56"/>
    <mergeCell ref="NKT55:NKT56"/>
    <mergeCell ref="NKG55:NKG56"/>
    <mergeCell ref="NKH55:NKH56"/>
    <mergeCell ref="NKK55:NKK56"/>
    <mergeCell ref="NKL55:NKL56"/>
    <mergeCell ref="NKM55:NKM56"/>
    <mergeCell ref="NJZ55:NJZ56"/>
    <mergeCell ref="NKC55:NKC56"/>
    <mergeCell ref="NKD55:NKD56"/>
    <mergeCell ref="NKE55:NKE56"/>
    <mergeCell ref="NKF55:NKF56"/>
    <mergeCell ref="NJU55:NJU56"/>
    <mergeCell ref="NJV55:NJV56"/>
    <mergeCell ref="NJW55:NJW56"/>
    <mergeCell ref="NJX55:NJX56"/>
    <mergeCell ref="NJY55:NJY56"/>
    <mergeCell ref="NJN55:NJN56"/>
    <mergeCell ref="NJO55:NJO56"/>
    <mergeCell ref="NJP55:NJP56"/>
    <mergeCell ref="NJQ55:NJQ56"/>
    <mergeCell ref="NJR55:NJR56"/>
    <mergeCell ref="NJG55:NJG56"/>
    <mergeCell ref="NJH55:NJH56"/>
    <mergeCell ref="NJI55:NJI56"/>
    <mergeCell ref="NJJ55:NJJ56"/>
    <mergeCell ref="NJM55:NJM56"/>
    <mergeCell ref="NIZ55:NIZ56"/>
    <mergeCell ref="NJA55:NJA56"/>
    <mergeCell ref="NJB55:NJB56"/>
    <mergeCell ref="NJE55:NJE56"/>
    <mergeCell ref="NJF55:NJF56"/>
    <mergeCell ref="NIS55:NIS56"/>
    <mergeCell ref="NIT55:NIT56"/>
    <mergeCell ref="NIW55:NIW56"/>
    <mergeCell ref="NIX55:NIX56"/>
    <mergeCell ref="NIY55:NIY56"/>
    <mergeCell ref="NIL55:NIL56"/>
    <mergeCell ref="NIO55:NIO56"/>
    <mergeCell ref="NIP55:NIP56"/>
    <mergeCell ref="NIQ55:NIQ56"/>
    <mergeCell ref="NIR55:NIR56"/>
    <mergeCell ref="NIG55:NIG56"/>
    <mergeCell ref="NIH55:NIH56"/>
    <mergeCell ref="NII55:NII56"/>
    <mergeCell ref="NIJ55:NIJ56"/>
    <mergeCell ref="NIK55:NIK56"/>
    <mergeCell ref="NHZ55:NHZ56"/>
    <mergeCell ref="NIA55:NIA56"/>
    <mergeCell ref="NIB55:NIB56"/>
    <mergeCell ref="NIC55:NIC56"/>
    <mergeCell ref="NID55:NID56"/>
    <mergeCell ref="NHS55:NHS56"/>
    <mergeCell ref="NHT55:NHT56"/>
    <mergeCell ref="NHU55:NHU56"/>
    <mergeCell ref="NHV55:NHV56"/>
    <mergeCell ref="NHY55:NHY56"/>
    <mergeCell ref="NHL55:NHL56"/>
    <mergeCell ref="NHM55:NHM56"/>
    <mergeCell ref="NHN55:NHN56"/>
    <mergeCell ref="NHQ55:NHQ56"/>
    <mergeCell ref="NHR55:NHR56"/>
    <mergeCell ref="NHE55:NHE56"/>
    <mergeCell ref="NHF55:NHF56"/>
    <mergeCell ref="NHI55:NHI56"/>
    <mergeCell ref="NHJ55:NHJ56"/>
    <mergeCell ref="NHK55:NHK56"/>
    <mergeCell ref="NGX55:NGX56"/>
    <mergeCell ref="NHA55:NHA56"/>
    <mergeCell ref="NHB55:NHB56"/>
    <mergeCell ref="NHC55:NHC56"/>
    <mergeCell ref="NHD55:NHD56"/>
    <mergeCell ref="NGS55:NGS56"/>
    <mergeCell ref="NGT55:NGT56"/>
    <mergeCell ref="NGU55:NGU56"/>
    <mergeCell ref="NGV55:NGV56"/>
    <mergeCell ref="NGW55:NGW56"/>
    <mergeCell ref="NGL55:NGL56"/>
    <mergeCell ref="NGM55:NGM56"/>
    <mergeCell ref="NGN55:NGN56"/>
    <mergeCell ref="NGO55:NGO56"/>
    <mergeCell ref="NGP55:NGP56"/>
    <mergeCell ref="NGE55:NGE56"/>
    <mergeCell ref="NGF55:NGF56"/>
    <mergeCell ref="NGG55:NGG56"/>
    <mergeCell ref="NGH55:NGH56"/>
    <mergeCell ref="NGK55:NGK56"/>
    <mergeCell ref="NFX55:NFX56"/>
    <mergeCell ref="NFY55:NFY56"/>
    <mergeCell ref="NFZ55:NFZ56"/>
    <mergeCell ref="NGC55:NGC56"/>
    <mergeCell ref="NGD55:NGD56"/>
    <mergeCell ref="NFQ55:NFQ56"/>
    <mergeCell ref="NFR55:NFR56"/>
    <mergeCell ref="NFU55:NFU56"/>
    <mergeCell ref="NFV55:NFV56"/>
    <mergeCell ref="NFW55:NFW56"/>
    <mergeCell ref="NFJ55:NFJ56"/>
    <mergeCell ref="NFM55:NFM56"/>
    <mergeCell ref="NFN55:NFN56"/>
    <mergeCell ref="NFO55:NFO56"/>
    <mergeCell ref="NFP55:NFP56"/>
    <mergeCell ref="NFE55:NFE56"/>
    <mergeCell ref="NFF55:NFF56"/>
    <mergeCell ref="NFG55:NFG56"/>
    <mergeCell ref="NFH55:NFH56"/>
    <mergeCell ref="NFI55:NFI56"/>
    <mergeCell ref="NEX55:NEX56"/>
    <mergeCell ref="NEY55:NEY56"/>
    <mergeCell ref="NEZ55:NEZ56"/>
    <mergeCell ref="NFA55:NFA56"/>
    <mergeCell ref="NFB55:NFB56"/>
    <mergeCell ref="NEQ55:NEQ56"/>
    <mergeCell ref="NER55:NER56"/>
    <mergeCell ref="NES55:NES56"/>
    <mergeCell ref="NET55:NET56"/>
    <mergeCell ref="NEW55:NEW56"/>
    <mergeCell ref="NEJ55:NEJ56"/>
    <mergeCell ref="NEK55:NEK56"/>
    <mergeCell ref="NEL55:NEL56"/>
    <mergeCell ref="NEO55:NEO56"/>
    <mergeCell ref="NEP55:NEP56"/>
    <mergeCell ref="NEC55:NEC56"/>
    <mergeCell ref="NED55:NED56"/>
    <mergeCell ref="NEG55:NEG56"/>
    <mergeCell ref="NEH55:NEH56"/>
    <mergeCell ref="NEI55:NEI56"/>
    <mergeCell ref="NDV55:NDV56"/>
    <mergeCell ref="NDY55:NDY56"/>
    <mergeCell ref="NDZ55:NDZ56"/>
    <mergeCell ref="NEA55:NEA56"/>
    <mergeCell ref="NEB55:NEB56"/>
    <mergeCell ref="NDQ55:NDQ56"/>
    <mergeCell ref="NDR55:NDR56"/>
    <mergeCell ref="NDS55:NDS56"/>
    <mergeCell ref="NDT55:NDT56"/>
    <mergeCell ref="NDU55:NDU56"/>
    <mergeCell ref="NDJ55:NDJ56"/>
    <mergeCell ref="NDK55:NDK56"/>
    <mergeCell ref="NDL55:NDL56"/>
    <mergeCell ref="NDM55:NDM56"/>
    <mergeCell ref="NDN55:NDN56"/>
    <mergeCell ref="NDC55:NDC56"/>
    <mergeCell ref="NDD55:NDD56"/>
    <mergeCell ref="NDE55:NDE56"/>
    <mergeCell ref="NDF55:NDF56"/>
    <mergeCell ref="NDI55:NDI56"/>
    <mergeCell ref="NCV55:NCV56"/>
    <mergeCell ref="NCW55:NCW56"/>
    <mergeCell ref="NCX55:NCX56"/>
    <mergeCell ref="NDA55:NDA56"/>
    <mergeCell ref="NDB55:NDB56"/>
    <mergeCell ref="NCO55:NCO56"/>
    <mergeCell ref="NCP55:NCP56"/>
    <mergeCell ref="NCS55:NCS56"/>
    <mergeCell ref="NCT55:NCT56"/>
    <mergeCell ref="NCU55:NCU56"/>
    <mergeCell ref="NCH55:NCH56"/>
    <mergeCell ref="NCK55:NCK56"/>
    <mergeCell ref="NCL55:NCL56"/>
    <mergeCell ref="NCM55:NCM56"/>
    <mergeCell ref="NCN55:NCN56"/>
    <mergeCell ref="NCC55:NCC56"/>
    <mergeCell ref="NCD55:NCD56"/>
    <mergeCell ref="NCE55:NCE56"/>
    <mergeCell ref="NCF55:NCF56"/>
    <mergeCell ref="NCG55:NCG56"/>
    <mergeCell ref="NBV55:NBV56"/>
    <mergeCell ref="NBW55:NBW56"/>
    <mergeCell ref="NBX55:NBX56"/>
    <mergeCell ref="NBY55:NBY56"/>
    <mergeCell ref="NBZ55:NBZ56"/>
    <mergeCell ref="NBO55:NBO56"/>
    <mergeCell ref="NBP55:NBP56"/>
    <mergeCell ref="NBQ55:NBQ56"/>
    <mergeCell ref="NBR55:NBR56"/>
    <mergeCell ref="NBU55:NBU56"/>
    <mergeCell ref="NBH55:NBH56"/>
    <mergeCell ref="NBI55:NBI56"/>
    <mergeCell ref="NBJ55:NBJ56"/>
    <mergeCell ref="NBM55:NBM56"/>
    <mergeCell ref="NBN55:NBN56"/>
    <mergeCell ref="NBA55:NBA56"/>
    <mergeCell ref="NBB55:NBB56"/>
    <mergeCell ref="NBE55:NBE56"/>
    <mergeCell ref="NBF55:NBF56"/>
    <mergeCell ref="NBG55:NBG56"/>
    <mergeCell ref="NAT55:NAT56"/>
    <mergeCell ref="NAW55:NAW56"/>
    <mergeCell ref="NAX55:NAX56"/>
    <mergeCell ref="NAY55:NAY56"/>
    <mergeCell ref="NAZ55:NAZ56"/>
    <mergeCell ref="NAO55:NAO56"/>
    <mergeCell ref="NAP55:NAP56"/>
    <mergeCell ref="NAQ55:NAQ56"/>
    <mergeCell ref="NAR55:NAR56"/>
    <mergeCell ref="NAS55:NAS56"/>
    <mergeCell ref="NAH55:NAH56"/>
    <mergeCell ref="NAI55:NAI56"/>
    <mergeCell ref="NAJ55:NAJ56"/>
    <mergeCell ref="NAK55:NAK56"/>
    <mergeCell ref="NAL55:NAL56"/>
    <mergeCell ref="NAA55:NAA56"/>
    <mergeCell ref="NAB55:NAB56"/>
    <mergeCell ref="NAC55:NAC56"/>
    <mergeCell ref="NAD55:NAD56"/>
    <mergeCell ref="NAG55:NAG56"/>
    <mergeCell ref="MZT55:MZT56"/>
    <mergeCell ref="MZU55:MZU56"/>
    <mergeCell ref="MZV55:MZV56"/>
    <mergeCell ref="MZY55:MZY56"/>
    <mergeCell ref="MZZ55:MZZ56"/>
    <mergeCell ref="MZM55:MZM56"/>
    <mergeCell ref="MZN55:MZN56"/>
    <mergeCell ref="MZQ55:MZQ56"/>
    <mergeCell ref="MZR55:MZR56"/>
    <mergeCell ref="MZS55:MZS56"/>
    <mergeCell ref="MZF55:MZF56"/>
    <mergeCell ref="MZI55:MZI56"/>
    <mergeCell ref="MZJ55:MZJ56"/>
    <mergeCell ref="MZK55:MZK56"/>
    <mergeCell ref="MZL55:MZL56"/>
    <mergeCell ref="MZA55:MZA56"/>
    <mergeCell ref="MZB55:MZB56"/>
    <mergeCell ref="MZC55:MZC56"/>
    <mergeCell ref="MZD55:MZD56"/>
    <mergeCell ref="MZE55:MZE56"/>
    <mergeCell ref="MYT55:MYT56"/>
    <mergeCell ref="MYU55:MYU56"/>
    <mergeCell ref="MYV55:MYV56"/>
    <mergeCell ref="MYW55:MYW56"/>
    <mergeCell ref="MYX55:MYX56"/>
    <mergeCell ref="MYM55:MYM56"/>
    <mergeCell ref="MYN55:MYN56"/>
    <mergeCell ref="MYO55:MYO56"/>
    <mergeCell ref="MYP55:MYP56"/>
    <mergeCell ref="MYS55:MYS56"/>
    <mergeCell ref="MYF55:MYF56"/>
    <mergeCell ref="MYG55:MYG56"/>
    <mergeCell ref="MYH55:MYH56"/>
    <mergeCell ref="MYK55:MYK56"/>
    <mergeCell ref="MYL55:MYL56"/>
    <mergeCell ref="MXY55:MXY56"/>
    <mergeCell ref="MXZ55:MXZ56"/>
    <mergeCell ref="MYC55:MYC56"/>
    <mergeCell ref="MYD55:MYD56"/>
    <mergeCell ref="MYE55:MYE56"/>
    <mergeCell ref="MXR55:MXR56"/>
    <mergeCell ref="MXU55:MXU56"/>
    <mergeCell ref="MXV55:MXV56"/>
    <mergeCell ref="MXW55:MXW56"/>
    <mergeCell ref="MXX55:MXX56"/>
    <mergeCell ref="MXM55:MXM56"/>
    <mergeCell ref="MXN55:MXN56"/>
    <mergeCell ref="MXO55:MXO56"/>
    <mergeCell ref="MXP55:MXP56"/>
    <mergeCell ref="MXQ55:MXQ56"/>
    <mergeCell ref="MXF55:MXF56"/>
    <mergeCell ref="MXG55:MXG56"/>
    <mergeCell ref="MXH55:MXH56"/>
    <mergeCell ref="MXI55:MXI56"/>
    <mergeCell ref="MXJ55:MXJ56"/>
    <mergeCell ref="MWY55:MWY56"/>
    <mergeCell ref="MWZ55:MWZ56"/>
    <mergeCell ref="MXA55:MXA56"/>
    <mergeCell ref="MXB55:MXB56"/>
    <mergeCell ref="MXE55:MXE56"/>
    <mergeCell ref="MWR55:MWR56"/>
    <mergeCell ref="MWS55:MWS56"/>
    <mergeCell ref="MWT55:MWT56"/>
    <mergeCell ref="MWW55:MWW56"/>
    <mergeCell ref="MWX55:MWX56"/>
    <mergeCell ref="MWK55:MWK56"/>
    <mergeCell ref="MWL55:MWL56"/>
    <mergeCell ref="MWO55:MWO56"/>
    <mergeCell ref="MWP55:MWP56"/>
    <mergeCell ref="MWQ55:MWQ56"/>
    <mergeCell ref="MWD55:MWD56"/>
    <mergeCell ref="MWG55:MWG56"/>
    <mergeCell ref="MWH55:MWH56"/>
    <mergeCell ref="MWI55:MWI56"/>
    <mergeCell ref="MWJ55:MWJ56"/>
    <mergeCell ref="MVY55:MVY56"/>
    <mergeCell ref="MVZ55:MVZ56"/>
    <mergeCell ref="MWA55:MWA56"/>
    <mergeCell ref="MWB55:MWB56"/>
    <mergeCell ref="MWC55:MWC56"/>
    <mergeCell ref="MVR55:MVR56"/>
    <mergeCell ref="MVS55:MVS56"/>
    <mergeCell ref="MVT55:MVT56"/>
    <mergeCell ref="MVU55:MVU56"/>
    <mergeCell ref="MVV55:MVV56"/>
    <mergeCell ref="MVK55:MVK56"/>
    <mergeCell ref="MVL55:MVL56"/>
    <mergeCell ref="MVM55:MVM56"/>
    <mergeCell ref="MVN55:MVN56"/>
    <mergeCell ref="MVQ55:MVQ56"/>
    <mergeCell ref="MVD55:MVD56"/>
    <mergeCell ref="MVE55:MVE56"/>
    <mergeCell ref="MVF55:MVF56"/>
    <mergeCell ref="MVI55:MVI56"/>
    <mergeCell ref="MVJ55:MVJ56"/>
    <mergeCell ref="MUW55:MUW56"/>
    <mergeCell ref="MUX55:MUX56"/>
    <mergeCell ref="MVA55:MVA56"/>
    <mergeCell ref="MVB55:MVB56"/>
    <mergeCell ref="MVC55:MVC56"/>
    <mergeCell ref="MUP55:MUP56"/>
    <mergeCell ref="MUS55:MUS56"/>
    <mergeCell ref="MUT55:MUT56"/>
    <mergeCell ref="MUU55:MUU56"/>
    <mergeCell ref="MUV55:MUV56"/>
    <mergeCell ref="MUK55:MUK56"/>
    <mergeCell ref="MUL55:MUL56"/>
    <mergeCell ref="MUM55:MUM56"/>
    <mergeCell ref="MUN55:MUN56"/>
    <mergeCell ref="MUO55:MUO56"/>
    <mergeCell ref="MUD55:MUD56"/>
    <mergeCell ref="MUE55:MUE56"/>
    <mergeCell ref="MUF55:MUF56"/>
    <mergeCell ref="MUG55:MUG56"/>
    <mergeCell ref="MUH55:MUH56"/>
    <mergeCell ref="MTW55:MTW56"/>
    <mergeCell ref="MTX55:MTX56"/>
    <mergeCell ref="MTY55:MTY56"/>
    <mergeCell ref="MTZ55:MTZ56"/>
    <mergeCell ref="MUC55:MUC56"/>
    <mergeCell ref="MTP55:MTP56"/>
    <mergeCell ref="MTQ55:MTQ56"/>
    <mergeCell ref="MTR55:MTR56"/>
    <mergeCell ref="MTU55:MTU56"/>
    <mergeCell ref="MTV55:MTV56"/>
    <mergeCell ref="MTI55:MTI56"/>
    <mergeCell ref="MTJ55:MTJ56"/>
    <mergeCell ref="MTM55:MTM56"/>
    <mergeCell ref="MTN55:MTN56"/>
    <mergeCell ref="MTO55:MTO56"/>
    <mergeCell ref="MTB55:MTB56"/>
    <mergeCell ref="MTE55:MTE56"/>
    <mergeCell ref="MTF55:MTF56"/>
    <mergeCell ref="MTG55:MTG56"/>
    <mergeCell ref="MTH55:MTH56"/>
    <mergeCell ref="MSW55:MSW56"/>
    <mergeCell ref="MSX55:MSX56"/>
    <mergeCell ref="MSY55:MSY56"/>
    <mergeCell ref="MSZ55:MSZ56"/>
    <mergeCell ref="MTA55:MTA56"/>
    <mergeCell ref="MSP55:MSP56"/>
    <mergeCell ref="MSQ55:MSQ56"/>
    <mergeCell ref="MSR55:MSR56"/>
    <mergeCell ref="MSS55:MSS56"/>
    <mergeCell ref="MST55:MST56"/>
    <mergeCell ref="MSI55:MSI56"/>
    <mergeCell ref="MSJ55:MSJ56"/>
    <mergeCell ref="MSK55:MSK56"/>
    <mergeCell ref="MSL55:MSL56"/>
    <mergeCell ref="MSO55:MSO56"/>
    <mergeCell ref="MSB55:MSB56"/>
    <mergeCell ref="MSC55:MSC56"/>
    <mergeCell ref="MSD55:MSD56"/>
    <mergeCell ref="MSG55:MSG56"/>
    <mergeCell ref="MSH55:MSH56"/>
    <mergeCell ref="MRU55:MRU56"/>
    <mergeCell ref="MRV55:MRV56"/>
    <mergeCell ref="MRY55:MRY56"/>
    <mergeCell ref="MRZ55:MRZ56"/>
    <mergeCell ref="MSA55:MSA56"/>
    <mergeCell ref="MRN55:MRN56"/>
    <mergeCell ref="MRQ55:MRQ56"/>
    <mergeCell ref="MRR55:MRR56"/>
    <mergeCell ref="MRS55:MRS56"/>
    <mergeCell ref="MRT55:MRT56"/>
    <mergeCell ref="MRI55:MRI56"/>
    <mergeCell ref="MRJ55:MRJ56"/>
    <mergeCell ref="MRK55:MRK56"/>
    <mergeCell ref="MRL55:MRL56"/>
    <mergeCell ref="MRM55:MRM56"/>
    <mergeCell ref="MRB55:MRB56"/>
    <mergeCell ref="MRC55:MRC56"/>
    <mergeCell ref="MRD55:MRD56"/>
    <mergeCell ref="MRE55:MRE56"/>
    <mergeCell ref="MRF55:MRF56"/>
    <mergeCell ref="MQU55:MQU56"/>
    <mergeCell ref="MQV55:MQV56"/>
    <mergeCell ref="MQW55:MQW56"/>
    <mergeCell ref="MQX55:MQX56"/>
    <mergeCell ref="MRA55:MRA56"/>
    <mergeCell ref="MQN55:MQN56"/>
    <mergeCell ref="MQO55:MQO56"/>
    <mergeCell ref="MQP55:MQP56"/>
    <mergeCell ref="MQS55:MQS56"/>
    <mergeCell ref="MQT55:MQT56"/>
    <mergeCell ref="MQG55:MQG56"/>
    <mergeCell ref="MQH55:MQH56"/>
    <mergeCell ref="MQK55:MQK56"/>
    <mergeCell ref="MQL55:MQL56"/>
    <mergeCell ref="MQM55:MQM56"/>
    <mergeCell ref="MPZ55:MPZ56"/>
    <mergeCell ref="MQC55:MQC56"/>
    <mergeCell ref="MQD55:MQD56"/>
    <mergeCell ref="MQE55:MQE56"/>
    <mergeCell ref="MQF55:MQF56"/>
    <mergeCell ref="MPU55:MPU56"/>
    <mergeCell ref="MPV55:MPV56"/>
    <mergeCell ref="MPW55:MPW56"/>
    <mergeCell ref="MPX55:MPX56"/>
    <mergeCell ref="MPY55:MPY56"/>
    <mergeCell ref="MPN55:MPN56"/>
    <mergeCell ref="MPO55:MPO56"/>
    <mergeCell ref="MPP55:MPP56"/>
    <mergeCell ref="MPQ55:MPQ56"/>
    <mergeCell ref="MPR55:MPR56"/>
    <mergeCell ref="MPG55:MPG56"/>
    <mergeCell ref="MPH55:MPH56"/>
    <mergeCell ref="MPI55:MPI56"/>
    <mergeCell ref="MPJ55:MPJ56"/>
    <mergeCell ref="MPM55:MPM56"/>
    <mergeCell ref="MOZ55:MOZ56"/>
    <mergeCell ref="MPA55:MPA56"/>
    <mergeCell ref="MPB55:MPB56"/>
    <mergeCell ref="MPE55:MPE56"/>
    <mergeCell ref="MPF55:MPF56"/>
    <mergeCell ref="MOS55:MOS56"/>
    <mergeCell ref="MOT55:MOT56"/>
    <mergeCell ref="MOW55:MOW56"/>
    <mergeCell ref="MOX55:MOX56"/>
    <mergeCell ref="MOY55:MOY56"/>
    <mergeCell ref="MOL55:MOL56"/>
    <mergeCell ref="MOO55:MOO56"/>
    <mergeCell ref="MOP55:MOP56"/>
    <mergeCell ref="MOQ55:MOQ56"/>
    <mergeCell ref="MOR55:MOR56"/>
    <mergeCell ref="MOG55:MOG56"/>
    <mergeCell ref="MOH55:MOH56"/>
    <mergeCell ref="MOI55:MOI56"/>
    <mergeCell ref="MOJ55:MOJ56"/>
    <mergeCell ref="MOK55:MOK56"/>
    <mergeCell ref="MNZ55:MNZ56"/>
    <mergeCell ref="MOA55:MOA56"/>
    <mergeCell ref="MOB55:MOB56"/>
    <mergeCell ref="MOC55:MOC56"/>
    <mergeCell ref="MOD55:MOD56"/>
    <mergeCell ref="MNS55:MNS56"/>
    <mergeCell ref="MNT55:MNT56"/>
    <mergeCell ref="MNU55:MNU56"/>
    <mergeCell ref="MNV55:MNV56"/>
    <mergeCell ref="MNY55:MNY56"/>
    <mergeCell ref="MNL55:MNL56"/>
    <mergeCell ref="MNM55:MNM56"/>
    <mergeCell ref="MNN55:MNN56"/>
    <mergeCell ref="MNQ55:MNQ56"/>
    <mergeCell ref="MNR55:MNR56"/>
    <mergeCell ref="MNE55:MNE56"/>
    <mergeCell ref="MNF55:MNF56"/>
    <mergeCell ref="MNI55:MNI56"/>
    <mergeCell ref="MNJ55:MNJ56"/>
    <mergeCell ref="MNK55:MNK56"/>
    <mergeCell ref="MMX55:MMX56"/>
    <mergeCell ref="MNA55:MNA56"/>
    <mergeCell ref="MNB55:MNB56"/>
    <mergeCell ref="MNC55:MNC56"/>
    <mergeCell ref="MND55:MND56"/>
    <mergeCell ref="MMS55:MMS56"/>
    <mergeCell ref="MMT55:MMT56"/>
    <mergeCell ref="MMU55:MMU56"/>
    <mergeCell ref="MMV55:MMV56"/>
    <mergeCell ref="MMW55:MMW56"/>
    <mergeCell ref="MML55:MML56"/>
    <mergeCell ref="MMM55:MMM56"/>
    <mergeCell ref="MMN55:MMN56"/>
    <mergeCell ref="MMO55:MMO56"/>
    <mergeCell ref="MMP55:MMP56"/>
    <mergeCell ref="MME55:MME56"/>
    <mergeCell ref="MMF55:MMF56"/>
    <mergeCell ref="MMG55:MMG56"/>
    <mergeCell ref="MMH55:MMH56"/>
    <mergeCell ref="MMK55:MMK56"/>
    <mergeCell ref="MLX55:MLX56"/>
    <mergeCell ref="MLY55:MLY56"/>
    <mergeCell ref="MLZ55:MLZ56"/>
    <mergeCell ref="MMC55:MMC56"/>
    <mergeCell ref="MMD55:MMD56"/>
    <mergeCell ref="MLQ55:MLQ56"/>
    <mergeCell ref="MLR55:MLR56"/>
    <mergeCell ref="MLU55:MLU56"/>
    <mergeCell ref="MLV55:MLV56"/>
    <mergeCell ref="MLW55:MLW56"/>
    <mergeCell ref="MLJ55:MLJ56"/>
    <mergeCell ref="MLM55:MLM56"/>
    <mergeCell ref="MLN55:MLN56"/>
    <mergeCell ref="MLO55:MLO56"/>
    <mergeCell ref="MLP55:MLP56"/>
    <mergeCell ref="MLE55:MLE56"/>
    <mergeCell ref="MLF55:MLF56"/>
    <mergeCell ref="MLG55:MLG56"/>
    <mergeCell ref="MLH55:MLH56"/>
    <mergeCell ref="MLI55:MLI56"/>
    <mergeCell ref="MKX55:MKX56"/>
    <mergeCell ref="MKY55:MKY56"/>
    <mergeCell ref="MKZ55:MKZ56"/>
    <mergeCell ref="MLA55:MLA56"/>
    <mergeCell ref="MLB55:MLB56"/>
    <mergeCell ref="MKQ55:MKQ56"/>
    <mergeCell ref="MKR55:MKR56"/>
    <mergeCell ref="MKS55:MKS56"/>
    <mergeCell ref="MKT55:MKT56"/>
    <mergeCell ref="MKW55:MKW56"/>
    <mergeCell ref="MKJ55:MKJ56"/>
    <mergeCell ref="MKK55:MKK56"/>
    <mergeCell ref="MKL55:MKL56"/>
    <mergeCell ref="MKO55:MKO56"/>
    <mergeCell ref="MKP55:MKP56"/>
    <mergeCell ref="MKC55:MKC56"/>
    <mergeCell ref="MKD55:MKD56"/>
    <mergeCell ref="MKG55:MKG56"/>
    <mergeCell ref="MKH55:MKH56"/>
    <mergeCell ref="MKI55:MKI56"/>
    <mergeCell ref="MJV55:MJV56"/>
    <mergeCell ref="MJY55:MJY56"/>
    <mergeCell ref="MJZ55:MJZ56"/>
    <mergeCell ref="MKA55:MKA56"/>
    <mergeCell ref="MKB55:MKB56"/>
    <mergeCell ref="MJQ55:MJQ56"/>
    <mergeCell ref="MJR55:MJR56"/>
    <mergeCell ref="MJS55:MJS56"/>
    <mergeCell ref="MJT55:MJT56"/>
    <mergeCell ref="MJU55:MJU56"/>
    <mergeCell ref="MJJ55:MJJ56"/>
    <mergeCell ref="MJK55:MJK56"/>
    <mergeCell ref="MJL55:MJL56"/>
    <mergeCell ref="MJM55:MJM56"/>
    <mergeCell ref="MJN55:MJN56"/>
    <mergeCell ref="MJC55:MJC56"/>
    <mergeCell ref="MJD55:MJD56"/>
    <mergeCell ref="MJE55:MJE56"/>
    <mergeCell ref="MJF55:MJF56"/>
    <mergeCell ref="MJI55:MJI56"/>
    <mergeCell ref="MIV55:MIV56"/>
    <mergeCell ref="MIW55:MIW56"/>
    <mergeCell ref="MIX55:MIX56"/>
    <mergeCell ref="MJA55:MJA56"/>
    <mergeCell ref="MJB55:MJB56"/>
    <mergeCell ref="MIO55:MIO56"/>
    <mergeCell ref="MIP55:MIP56"/>
    <mergeCell ref="MIS55:MIS56"/>
    <mergeCell ref="MIT55:MIT56"/>
    <mergeCell ref="MIU55:MIU56"/>
    <mergeCell ref="MIH55:MIH56"/>
    <mergeCell ref="MIK55:MIK56"/>
    <mergeCell ref="MIL55:MIL56"/>
    <mergeCell ref="MIM55:MIM56"/>
    <mergeCell ref="MIN55:MIN56"/>
    <mergeCell ref="MIC55:MIC56"/>
    <mergeCell ref="MID55:MID56"/>
    <mergeCell ref="MIE55:MIE56"/>
    <mergeCell ref="MIF55:MIF56"/>
    <mergeCell ref="MIG55:MIG56"/>
    <mergeCell ref="MHV55:MHV56"/>
    <mergeCell ref="MHW55:MHW56"/>
    <mergeCell ref="MHX55:MHX56"/>
    <mergeCell ref="MHY55:MHY56"/>
    <mergeCell ref="MHZ55:MHZ56"/>
    <mergeCell ref="MHO55:MHO56"/>
    <mergeCell ref="MHP55:MHP56"/>
    <mergeCell ref="MHQ55:MHQ56"/>
    <mergeCell ref="MHR55:MHR56"/>
    <mergeCell ref="MHU55:MHU56"/>
    <mergeCell ref="MHH55:MHH56"/>
    <mergeCell ref="MHI55:MHI56"/>
    <mergeCell ref="MHJ55:MHJ56"/>
    <mergeCell ref="MHM55:MHM56"/>
    <mergeCell ref="MHN55:MHN56"/>
    <mergeCell ref="MHA55:MHA56"/>
    <mergeCell ref="MHB55:MHB56"/>
    <mergeCell ref="MHE55:MHE56"/>
    <mergeCell ref="MHF55:MHF56"/>
    <mergeCell ref="MHG55:MHG56"/>
    <mergeCell ref="MGT55:MGT56"/>
    <mergeCell ref="MGW55:MGW56"/>
    <mergeCell ref="MGX55:MGX56"/>
    <mergeCell ref="MGY55:MGY56"/>
    <mergeCell ref="MGZ55:MGZ56"/>
    <mergeCell ref="MGO55:MGO56"/>
    <mergeCell ref="MGP55:MGP56"/>
    <mergeCell ref="MGQ55:MGQ56"/>
    <mergeCell ref="MGR55:MGR56"/>
    <mergeCell ref="MGS55:MGS56"/>
    <mergeCell ref="MGH55:MGH56"/>
    <mergeCell ref="MGI55:MGI56"/>
    <mergeCell ref="MGJ55:MGJ56"/>
    <mergeCell ref="MGK55:MGK56"/>
    <mergeCell ref="MGL55:MGL56"/>
    <mergeCell ref="MGA55:MGA56"/>
    <mergeCell ref="MGB55:MGB56"/>
    <mergeCell ref="MGC55:MGC56"/>
    <mergeCell ref="MGD55:MGD56"/>
    <mergeCell ref="MGG55:MGG56"/>
    <mergeCell ref="MFT55:MFT56"/>
    <mergeCell ref="MFU55:MFU56"/>
    <mergeCell ref="MFV55:MFV56"/>
    <mergeCell ref="MFY55:MFY56"/>
    <mergeCell ref="MFZ55:MFZ56"/>
    <mergeCell ref="MFM55:MFM56"/>
    <mergeCell ref="MFN55:MFN56"/>
    <mergeCell ref="MFQ55:MFQ56"/>
    <mergeCell ref="MFR55:MFR56"/>
    <mergeCell ref="MFS55:MFS56"/>
    <mergeCell ref="MFF55:MFF56"/>
    <mergeCell ref="MFI55:MFI56"/>
    <mergeCell ref="MFJ55:MFJ56"/>
    <mergeCell ref="MFK55:MFK56"/>
    <mergeCell ref="MFL55:MFL56"/>
    <mergeCell ref="MFA55:MFA56"/>
    <mergeCell ref="MFB55:MFB56"/>
    <mergeCell ref="MFC55:MFC56"/>
    <mergeCell ref="MFD55:MFD56"/>
    <mergeCell ref="MFE55:MFE56"/>
    <mergeCell ref="MET55:MET56"/>
    <mergeCell ref="MEU55:MEU56"/>
    <mergeCell ref="MEV55:MEV56"/>
    <mergeCell ref="MEW55:MEW56"/>
    <mergeCell ref="MEX55:MEX56"/>
    <mergeCell ref="MEM55:MEM56"/>
    <mergeCell ref="MEN55:MEN56"/>
    <mergeCell ref="MEO55:MEO56"/>
    <mergeCell ref="MEP55:MEP56"/>
    <mergeCell ref="MES55:MES56"/>
    <mergeCell ref="MEF55:MEF56"/>
    <mergeCell ref="MEG55:MEG56"/>
    <mergeCell ref="MEH55:MEH56"/>
    <mergeCell ref="MEK55:MEK56"/>
    <mergeCell ref="MEL55:MEL56"/>
    <mergeCell ref="MDY55:MDY56"/>
    <mergeCell ref="MDZ55:MDZ56"/>
    <mergeCell ref="MEC55:MEC56"/>
    <mergeCell ref="MED55:MED56"/>
    <mergeCell ref="MEE55:MEE56"/>
    <mergeCell ref="MDR55:MDR56"/>
    <mergeCell ref="MDU55:MDU56"/>
    <mergeCell ref="MDV55:MDV56"/>
    <mergeCell ref="MDW55:MDW56"/>
    <mergeCell ref="MDX55:MDX56"/>
    <mergeCell ref="MDM55:MDM56"/>
    <mergeCell ref="MDN55:MDN56"/>
    <mergeCell ref="MDO55:MDO56"/>
    <mergeCell ref="MDP55:MDP56"/>
    <mergeCell ref="MDQ55:MDQ56"/>
    <mergeCell ref="MDF55:MDF56"/>
    <mergeCell ref="MDG55:MDG56"/>
    <mergeCell ref="MDH55:MDH56"/>
    <mergeCell ref="MDI55:MDI56"/>
    <mergeCell ref="MDJ55:MDJ56"/>
    <mergeCell ref="MCY55:MCY56"/>
    <mergeCell ref="MCZ55:MCZ56"/>
    <mergeCell ref="MDA55:MDA56"/>
    <mergeCell ref="MDB55:MDB56"/>
    <mergeCell ref="MDE55:MDE56"/>
    <mergeCell ref="MCR55:MCR56"/>
    <mergeCell ref="MCS55:MCS56"/>
    <mergeCell ref="MCT55:MCT56"/>
    <mergeCell ref="MCW55:MCW56"/>
    <mergeCell ref="MCX55:MCX56"/>
    <mergeCell ref="MCK55:MCK56"/>
    <mergeCell ref="MCL55:MCL56"/>
    <mergeCell ref="MCO55:MCO56"/>
    <mergeCell ref="MCP55:MCP56"/>
    <mergeCell ref="MCQ55:MCQ56"/>
    <mergeCell ref="MCD55:MCD56"/>
    <mergeCell ref="MCG55:MCG56"/>
    <mergeCell ref="MCH55:MCH56"/>
    <mergeCell ref="MCI55:MCI56"/>
    <mergeCell ref="MCJ55:MCJ56"/>
    <mergeCell ref="MBY55:MBY56"/>
    <mergeCell ref="MBZ55:MBZ56"/>
    <mergeCell ref="MCA55:MCA56"/>
    <mergeCell ref="MCB55:MCB56"/>
    <mergeCell ref="MCC55:MCC56"/>
    <mergeCell ref="MBR55:MBR56"/>
    <mergeCell ref="MBS55:MBS56"/>
    <mergeCell ref="MBT55:MBT56"/>
    <mergeCell ref="MBU55:MBU56"/>
    <mergeCell ref="MBV55:MBV56"/>
    <mergeCell ref="MBK55:MBK56"/>
    <mergeCell ref="MBL55:MBL56"/>
    <mergeCell ref="MBM55:MBM56"/>
    <mergeCell ref="MBN55:MBN56"/>
    <mergeCell ref="MBQ55:MBQ56"/>
    <mergeCell ref="MBD55:MBD56"/>
    <mergeCell ref="MBE55:MBE56"/>
    <mergeCell ref="MBF55:MBF56"/>
    <mergeCell ref="MBI55:MBI56"/>
    <mergeCell ref="MBJ55:MBJ56"/>
    <mergeCell ref="MAW55:MAW56"/>
    <mergeCell ref="MAX55:MAX56"/>
    <mergeCell ref="MBA55:MBA56"/>
    <mergeCell ref="MBB55:MBB56"/>
    <mergeCell ref="MBC55:MBC56"/>
    <mergeCell ref="MAP55:MAP56"/>
    <mergeCell ref="MAS55:MAS56"/>
    <mergeCell ref="MAT55:MAT56"/>
    <mergeCell ref="MAU55:MAU56"/>
    <mergeCell ref="MAV55:MAV56"/>
    <mergeCell ref="MAK55:MAK56"/>
    <mergeCell ref="MAL55:MAL56"/>
    <mergeCell ref="MAM55:MAM56"/>
    <mergeCell ref="MAN55:MAN56"/>
    <mergeCell ref="MAO55:MAO56"/>
    <mergeCell ref="MAD55:MAD56"/>
    <mergeCell ref="MAE55:MAE56"/>
    <mergeCell ref="MAF55:MAF56"/>
    <mergeCell ref="MAG55:MAG56"/>
    <mergeCell ref="MAH55:MAH56"/>
    <mergeCell ref="LZW55:LZW56"/>
    <mergeCell ref="LZX55:LZX56"/>
    <mergeCell ref="LZY55:LZY56"/>
    <mergeCell ref="LZZ55:LZZ56"/>
    <mergeCell ref="MAC55:MAC56"/>
    <mergeCell ref="LZP55:LZP56"/>
    <mergeCell ref="LZQ55:LZQ56"/>
    <mergeCell ref="LZR55:LZR56"/>
    <mergeCell ref="LZU55:LZU56"/>
    <mergeCell ref="LZV55:LZV56"/>
    <mergeCell ref="LZI55:LZI56"/>
    <mergeCell ref="LZJ55:LZJ56"/>
    <mergeCell ref="LZM55:LZM56"/>
    <mergeCell ref="LZN55:LZN56"/>
    <mergeCell ref="LZO55:LZO56"/>
    <mergeCell ref="LZB55:LZB56"/>
    <mergeCell ref="LZE55:LZE56"/>
    <mergeCell ref="LZF55:LZF56"/>
    <mergeCell ref="LZG55:LZG56"/>
    <mergeCell ref="LZH55:LZH56"/>
    <mergeCell ref="LYW55:LYW56"/>
    <mergeCell ref="LYX55:LYX56"/>
    <mergeCell ref="LYY55:LYY56"/>
    <mergeCell ref="LYZ55:LYZ56"/>
    <mergeCell ref="LZA55:LZA56"/>
    <mergeCell ref="LYP55:LYP56"/>
    <mergeCell ref="LYQ55:LYQ56"/>
    <mergeCell ref="LYR55:LYR56"/>
    <mergeCell ref="LYS55:LYS56"/>
    <mergeCell ref="LYT55:LYT56"/>
    <mergeCell ref="LYI55:LYI56"/>
    <mergeCell ref="LYJ55:LYJ56"/>
    <mergeCell ref="LYK55:LYK56"/>
    <mergeCell ref="LYL55:LYL56"/>
    <mergeCell ref="LYO55:LYO56"/>
    <mergeCell ref="LYB55:LYB56"/>
    <mergeCell ref="LYC55:LYC56"/>
    <mergeCell ref="LYD55:LYD56"/>
    <mergeCell ref="LYG55:LYG56"/>
    <mergeCell ref="LYH55:LYH56"/>
    <mergeCell ref="LXU55:LXU56"/>
    <mergeCell ref="LXV55:LXV56"/>
    <mergeCell ref="LXY55:LXY56"/>
    <mergeCell ref="LXZ55:LXZ56"/>
    <mergeCell ref="LYA55:LYA56"/>
    <mergeCell ref="LXN55:LXN56"/>
    <mergeCell ref="LXQ55:LXQ56"/>
    <mergeCell ref="LXR55:LXR56"/>
    <mergeCell ref="LXS55:LXS56"/>
    <mergeCell ref="LXT55:LXT56"/>
    <mergeCell ref="LXI55:LXI56"/>
    <mergeCell ref="LXJ55:LXJ56"/>
    <mergeCell ref="LXK55:LXK56"/>
    <mergeCell ref="LXL55:LXL56"/>
    <mergeCell ref="LXM55:LXM56"/>
    <mergeCell ref="LXB55:LXB56"/>
    <mergeCell ref="LXC55:LXC56"/>
    <mergeCell ref="LXD55:LXD56"/>
    <mergeCell ref="LXE55:LXE56"/>
    <mergeCell ref="LXF55:LXF56"/>
    <mergeCell ref="LWU55:LWU56"/>
    <mergeCell ref="LWV55:LWV56"/>
    <mergeCell ref="LWW55:LWW56"/>
    <mergeCell ref="LWX55:LWX56"/>
    <mergeCell ref="LXA55:LXA56"/>
    <mergeCell ref="LWN55:LWN56"/>
    <mergeCell ref="LWO55:LWO56"/>
    <mergeCell ref="LWP55:LWP56"/>
    <mergeCell ref="LWS55:LWS56"/>
    <mergeCell ref="LWT55:LWT56"/>
    <mergeCell ref="LWG55:LWG56"/>
    <mergeCell ref="LWH55:LWH56"/>
    <mergeCell ref="LWK55:LWK56"/>
    <mergeCell ref="LWL55:LWL56"/>
    <mergeCell ref="LWM55:LWM56"/>
    <mergeCell ref="LVZ55:LVZ56"/>
    <mergeCell ref="LWC55:LWC56"/>
    <mergeCell ref="LWD55:LWD56"/>
    <mergeCell ref="LWE55:LWE56"/>
    <mergeCell ref="LWF55:LWF56"/>
    <mergeCell ref="LVU55:LVU56"/>
    <mergeCell ref="LVV55:LVV56"/>
    <mergeCell ref="LVW55:LVW56"/>
    <mergeCell ref="LVX55:LVX56"/>
    <mergeCell ref="LVY55:LVY56"/>
    <mergeCell ref="LVN55:LVN56"/>
    <mergeCell ref="LVO55:LVO56"/>
    <mergeCell ref="LVP55:LVP56"/>
    <mergeCell ref="LVQ55:LVQ56"/>
    <mergeCell ref="LVR55:LVR56"/>
    <mergeCell ref="LVG55:LVG56"/>
    <mergeCell ref="LVH55:LVH56"/>
    <mergeCell ref="LVI55:LVI56"/>
    <mergeCell ref="LVJ55:LVJ56"/>
    <mergeCell ref="LVM55:LVM56"/>
    <mergeCell ref="LUZ55:LUZ56"/>
    <mergeCell ref="LVA55:LVA56"/>
    <mergeCell ref="LVB55:LVB56"/>
    <mergeCell ref="LVE55:LVE56"/>
    <mergeCell ref="LVF55:LVF56"/>
    <mergeCell ref="LUS55:LUS56"/>
    <mergeCell ref="LUT55:LUT56"/>
    <mergeCell ref="LUW55:LUW56"/>
    <mergeCell ref="LUX55:LUX56"/>
    <mergeCell ref="LUY55:LUY56"/>
    <mergeCell ref="LUL55:LUL56"/>
    <mergeCell ref="LUO55:LUO56"/>
    <mergeCell ref="LUP55:LUP56"/>
    <mergeCell ref="LUQ55:LUQ56"/>
    <mergeCell ref="LUR55:LUR56"/>
    <mergeCell ref="LUG55:LUG56"/>
    <mergeCell ref="LUH55:LUH56"/>
    <mergeCell ref="LUI55:LUI56"/>
    <mergeCell ref="LUJ55:LUJ56"/>
    <mergeCell ref="LUK55:LUK56"/>
    <mergeCell ref="LTZ55:LTZ56"/>
    <mergeCell ref="LUA55:LUA56"/>
    <mergeCell ref="LUB55:LUB56"/>
    <mergeCell ref="LUC55:LUC56"/>
    <mergeCell ref="LUD55:LUD56"/>
    <mergeCell ref="LTS55:LTS56"/>
    <mergeCell ref="LTT55:LTT56"/>
    <mergeCell ref="LTU55:LTU56"/>
    <mergeCell ref="LTV55:LTV56"/>
    <mergeCell ref="LTY55:LTY56"/>
    <mergeCell ref="LTL55:LTL56"/>
    <mergeCell ref="LTM55:LTM56"/>
    <mergeCell ref="LTN55:LTN56"/>
    <mergeCell ref="LTQ55:LTQ56"/>
    <mergeCell ref="LTR55:LTR56"/>
    <mergeCell ref="LTE55:LTE56"/>
    <mergeCell ref="LTF55:LTF56"/>
    <mergeCell ref="LTI55:LTI56"/>
    <mergeCell ref="LTJ55:LTJ56"/>
    <mergeCell ref="LTK55:LTK56"/>
    <mergeCell ref="LSX55:LSX56"/>
    <mergeCell ref="LTA55:LTA56"/>
    <mergeCell ref="LTB55:LTB56"/>
    <mergeCell ref="LTC55:LTC56"/>
    <mergeCell ref="LTD55:LTD56"/>
    <mergeCell ref="LSS55:LSS56"/>
    <mergeCell ref="LST55:LST56"/>
    <mergeCell ref="LSU55:LSU56"/>
    <mergeCell ref="LSV55:LSV56"/>
    <mergeCell ref="LSW55:LSW56"/>
    <mergeCell ref="LSL55:LSL56"/>
    <mergeCell ref="LSM55:LSM56"/>
    <mergeCell ref="LSN55:LSN56"/>
    <mergeCell ref="LSO55:LSO56"/>
    <mergeCell ref="LSP55:LSP56"/>
    <mergeCell ref="LSE55:LSE56"/>
    <mergeCell ref="LSF55:LSF56"/>
    <mergeCell ref="LSG55:LSG56"/>
    <mergeCell ref="LSH55:LSH56"/>
    <mergeCell ref="LSK55:LSK56"/>
    <mergeCell ref="LRX55:LRX56"/>
    <mergeCell ref="LRY55:LRY56"/>
    <mergeCell ref="LRZ55:LRZ56"/>
    <mergeCell ref="LSC55:LSC56"/>
    <mergeCell ref="LSD55:LSD56"/>
    <mergeCell ref="LRQ55:LRQ56"/>
    <mergeCell ref="LRR55:LRR56"/>
    <mergeCell ref="LRU55:LRU56"/>
    <mergeCell ref="LRV55:LRV56"/>
    <mergeCell ref="LRW55:LRW56"/>
    <mergeCell ref="LRJ55:LRJ56"/>
    <mergeCell ref="LRM55:LRM56"/>
    <mergeCell ref="LRN55:LRN56"/>
    <mergeCell ref="LRO55:LRO56"/>
    <mergeCell ref="LRP55:LRP56"/>
    <mergeCell ref="LRE55:LRE56"/>
    <mergeCell ref="LRF55:LRF56"/>
    <mergeCell ref="LRG55:LRG56"/>
    <mergeCell ref="LRH55:LRH56"/>
    <mergeCell ref="LRI55:LRI56"/>
    <mergeCell ref="LQX55:LQX56"/>
    <mergeCell ref="LQY55:LQY56"/>
    <mergeCell ref="LQZ55:LQZ56"/>
    <mergeCell ref="LRA55:LRA56"/>
    <mergeCell ref="LRB55:LRB56"/>
    <mergeCell ref="LQQ55:LQQ56"/>
    <mergeCell ref="LQR55:LQR56"/>
    <mergeCell ref="LQS55:LQS56"/>
    <mergeCell ref="LQT55:LQT56"/>
    <mergeCell ref="LQW55:LQW56"/>
    <mergeCell ref="LQJ55:LQJ56"/>
    <mergeCell ref="LQK55:LQK56"/>
    <mergeCell ref="LQL55:LQL56"/>
    <mergeCell ref="LQO55:LQO56"/>
    <mergeCell ref="LQP55:LQP56"/>
    <mergeCell ref="LQC55:LQC56"/>
    <mergeCell ref="LQD55:LQD56"/>
    <mergeCell ref="LQG55:LQG56"/>
    <mergeCell ref="LQH55:LQH56"/>
    <mergeCell ref="LQI55:LQI56"/>
    <mergeCell ref="LPV55:LPV56"/>
    <mergeCell ref="LPY55:LPY56"/>
    <mergeCell ref="LPZ55:LPZ56"/>
    <mergeCell ref="LQA55:LQA56"/>
    <mergeCell ref="LQB55:LQB56"/>
    <mergeCell ref="LPQ55:LPQ56"/>
    <mergeCell ref="LPR55:LPR56"/>
    <mergeCell ref="LPS55:LPS56"/>
    <mergeCell ref="LPT55:LPT56"/>
    <mergeCell ref="LPU55:LPU56"/>
    <mergeCell ref="LPJ55:LPJ56"/>
    <mergeCell ref="LPK55:LPK56"/>
    <mergeCell ref="LPL55:LPL56"/>
    <mergeCell ref="LPM55:LPM56"/>
    <mergeCell ref="LPN55:LPN56"/>
    <mergeCell ref="LPC55:LPC56"/>
    <mergeCell ref="LPD55:LPD56"/>
    <mergeCell ref="LPE55:LPE56"/>
    <mergeCell ref="LPF55:LPF56"/>
    <mergeCell ref="LPI55:LPI56"/>
    <mergeCell ref="LOV55:LOV56"/>
    <mergeCell ref="LOW55:LOW56"/>
    <mergeCell ref="LOX55:LOX56"/>
    <mergeCell ref="LPA55:LPA56"/>
    <mergeCell ref="LPB55:LPB56"/>
    <mergeCell ref="LOO55:LOO56"/>
    <mergeCell ref="LOP55:LOP56"/>
    <mergeCell ref="LOS55:LOS56"/>
    <mergeCell ref="LOT55:LOT56"/>
    <mergeCell ref="LOU55:LOU56"/>
    <mergeCell ref="LOH55:LOH56"/>
    <mergeCell ref="LOK55:LOK56"/>
    <mergeCell ref="LOL55:LOL56"/>
    <mergeCell ref="LOM55:LOM56"/>
    <mergeCell ref="LON55:LON56"/>
    <mergeCell ref="LOC55:LOC56"/>
    <mergeCell ref="LOD55:LOD56"/>
    <mergeCell ref="LOE55:LOE56"/>
    <mergeCell ref="LOF55:LOF56"/>
    <mergeCell ref="LOG55:LOG56"/>
    <mergeCell ref="LNV55:LNV56"/>
    <mergeCell ref="LNW55:LNW56"/>
    <mergeCell ref="LNX55:LNX56"/>
    <mergeCell ref="LNY55:LNY56"/>
    <mergeCell ref="LNZ55:LNZ56"/>
    <mergeCell ref="LNO55:LNO56"/>
    <mergeCell ref="LNP55:LNP56"/>
    <mergeCell ref="LNQ55:LNQ56"/>
    <mergeCell ref="LNR55:LNR56"/>
    <mergeCell ref="LNU55:LNU56"/>
    <mergeCell ref="LNH55:LNH56"/>
    <mergeCell ref="LNI55:LNI56"/>
    <mergeCell ref="LNJ55:LNJ56"/>
    <mergeCell ref="LNM55:LNM56"/>
    <mergeCell ref="LNN55:LNN56"/>
    <mergeCell ref="LNA55:LNA56"/>
    <mergeCell ref="LNB55:LNB56"/>
    <mergeCell ref="LNE55:LNE56"/>
    <mergeCell ref="LNF55:LNF56"/>
    <mergeCell ref="LNG55:LNG56"/>
    <mergeCell ref="LMT55:LMT56"/>
    <mergeCell ref="LMW55:LMW56"/>
    <mergeCell ref="LMX55:LMX56"/>
    <mergeCell ref="LMY55:LMY56"/>
    <mergeCell ref="LMZ55:LMZ56"/>
    <mergeCell ref="LMO55:LMO56"/>
    <mergeCell ref="LMP55:LMP56"/>
    <mergeCell ref="LMQ55:LMQ56"/>
    <mergeCell ref="LMR55:LMR56"/>
    <mergeCell ref="LMS55:LMS56"/>
    <mergeCell ref="LMH55:LMH56"/>
    <mergeCell ref="LMI55:LMI56"/>
    <mergeCell ref="LMJ55:LMJ56"/>
    <mergeCell ref="LMK55:LMK56"/>
    <mergeCell ref="LML55:LML56"/>
    <mergeCell ref="LMA55:LMA56"/>
    <mergeCell ref="LMB55:LMB56"/>
    <mergeCell ref="LMC55:LMC56"/>
    <mergeCell ref="LMD55:LMD56"/>
    <mergeCell ref="LMG55:LMG56"/>
    <mergeCell ref="LLT55:LLT56"/>
    <mergeCell ref="LLU55:LLU56"/>
    <mergeCell ref="LLV55:LLV56"/>
    <mergeCell ref="LLY55:LLY56"/>
    <mergeCell ref="LLZ55:LLZ56"/>
    <mergeCell ref="LLM55:LLM56"/>
    <mergeCell ref="LLN55:LLN56"/>
    <mergeCell ref="LLQ55:LLQ56"/>
    <mergeCell ref="LLR55:LLR56"/>
    <mergeCell ref="LLS55:LLS56"/>
    <mergeCell ref="LLF55:LLF56"/>
    <mergeCell ref="LLI55:LLI56"/>
    <mergeCell ref="LLJ55:LLJ56"/>
    <mergeCell ref="LLK55:LLK56"/>
    <mergeCell ref="LLL55:LLL56"/>
    <mergeCell ref="LLA55:LLA56"/>
    <mergeCell ref="LLB55:LLB56"/>
    <mergeCell ref="LLC55:LLC56"/>
    <mergeCell ref="LLD55:LLD56"/>
    <mergeCell ref="LLE55:LLE56"/>
    <mergeCell ref="LKT55:LKT56"/>
    <mergeCell ref="LKU55:LKU56"/>
    <mergeCell ref="LKV55:LKV56"/>
    <mergeCell ref="LKW55:LKW56"/>
    <mergeCell ref="LKX55:LKX56"/>
    <mergeCell ref="LKM55:LKM56"/>
    <mergeCell ref="LKN55:LKN56"/>
    <mergeCell ref="LKO55:LKO56"/>
    <mergeCell ref="LKP55:LKP56"/>
    <mergeCell ref="LKS55:LKS56"/>
    <mergeCell ref="LKF55:LKF56"/>
    <mergeCell ref="LKG55:LKG56"/>
    <mergeCell ref="LKH55:LKH56"/>
    <mergeCell ref="LKK55:LKK56"/>
    <mergeCell ref="LKL55:LKL56"/>
    <mergeCell ref="LJY55:LJY56"/>
    <mergeCell ref="LJZ55:LJZ56"/>
    <mergeCell ref="LKC55:LKC56"/>
    <mergeCell ref="LKD55:LKD56"/>
    <mergeCell ref="LKE55:LKE56"/>
    <mergeCell ref="LJR55:LJR56"/>
    <mergeCell ref="LJU55:LJU56"/>
    <mergeCell ref="LJV55:LJV56"/>
    <mergeCell ref="LJW55:LJW56"/>
    <mergeCell ref="LJX55:LJX56"/>
    <mergeCell ref="LJM55:LJM56"/>
    <mergeCell ref="LJN55:LJN56"/>
    <mergeCell ref="LJO55:LJO56"/>
    <mergeCell ref="LJP55:LJP56"/>
    <mergeCell ref="LJQ55:LJQ56"/>
    <mergeCell ref="LJF55:LJF56"/>
    <mergeCell ref="LJG55:LJG56"/>
    <mergeCell ref="LJH55:LJH56"/>
    <mergeCell ref="LJI55:LJI56"/>
    <mergeCell ref="LJJ55:LJJ56"/>
    <mergeCell ref="LIY55:LIY56"/>
    <mergeCell ref="LIZ55:LIZ56"/>
    <mergeCell ref="LJA55:LJA56"/>
    <mergeCell ref="LJB55:LJB56"/>
    <mergeCell ref="LJE55:LJE56"/>
    <mergeCell ref="LIR55:LIR56"/>
    <mergeCell ref="LIS55:LIS56"/>
    <mergeCell ref="LIT55:LIT56"/>
    <mergeCell ref="LIW55:LIW56"/>
    <mergeCell ref="LIX55:LIX56"/>
    <mergeCell ref="LIK55:LIK56"/>
    <mergeCell ref="LIL55:LIL56"/>
    <mergeCell ref="LIO55:LIO56"/>
    <mergeCell ref="LIP55:LIP56"/>
    <mergeCell ref="LIQ55:LIQ56"/>
    <mergeCell ref="LID55:LID56"/>
    <mergeCell ref="LIG55:LIG56"/>
    <mergeCell ref="LIH55:LIH56"/>
    <mergeCell ref="LII55:LII56"/>
    <mergeCell ref="LIJ55:LIJ56"/>
    <mergeCell ref="LHY55:LHY56"/>
    <mergeCell ref="LHZ55:LHZ56"/>
    <mergeCell ref="LIA55:LIA56"/>
    <mergeCell ref="LIB55:LIB56"/>
    <mergeCell ref="LIC55:LIC56"/>
    <mergeCell ref="LHR55:LHR56"/>
    <mergeCell ref="LHS55:LHS56"/>
    <mergeCell ref="LHT55:LHT56"/>
    <mergeCell ref="LHU55:LHU56"/>
    <mergeCell ref="LHV55:LHV56"/>
    <mergeCell ref="LHK55:LHK56"/>
    <mergeCell ref="LHL55:LHL56"/>
    <mergeCell ref="LHM55:LHM56"/>
    <mergeCell ref="LHN55:LHN56"/>
    <mergeCell ref="LHQ55:LHQ56"/>
    <mergeCell ref="LHD55:LHD56"/>
    <mergeCell ref="LHE55:LHE56"/>
    <mergeCell ref="LHF55:LHF56"/>
    <mergeCell ref="LHI55:LHI56"/>
    <mergeCell ref="LHJ55:LHJ56"/>
    <mergeCell ref="LGW55:LGW56"/>
    <mergeCell ref="LGX55:LGX56"/>
    <mergeCell ref="LHA55:LHA56"/>
    <mergeCell ref="LHB55:LHB56"/>
    <mergeCell ref="LHC55:LHC56"/>
    <mergeCell ref="LGP55:LGP56"/>
    <mergeCell ref="LGS55:LGS56"/>
    <mergeCell ref="LGT55:LGT56"/>
    <mergeCell ref="LGU55:LGU56"/>
    <mergeCell ref="LGV55:LGV56"/>
    <mergeCell ref="LGK55:LGK56"/>
    <mergeCell ref="LGL55:LGL56"/>
    <mergeCell ref="LGM55:LGM56"/>
    <mergeCell ref="LGN55:LGN56"/>
    <mergeCell ref="LGO55:LGO56"/>
    <mergeCell ref="LGD55:LGD56"/>
    <mergeCell ref="LGE55:LGE56"/>
    <mergeCell ref="LGF55:LGF56"/>
    <mergeCell ref="LGG55:LGG56"/>
    <mergeCell ref="LGH55:LGH56"/>
    <mergeCell ref="LFW55:LFW56"/>
    <mergeCell ref="LFX55:LFX56"/>
    <mergeCell ref="LFY55:LFY56"/>
    <mergeCell ref="LFZ55:LFZ56"/>
    <mergeCell ref="LGC55:LGC56"/>
    <mergeCell ref="LFP55:LFP56"/>
    <mergeCell ref="LFQ55:LFQ56"/>
    <mergeCell ref="LFR55:LFR56"/>
    <mergeCell ref="LFU55:LFU56"/>
    <mergeCell ref="LFV55:LFV56"/>
    <mergeCell ref="LFI55:LFI56"/>
    <mergeCell ref="LFJ55:LFJ56"/>
    <mergeCell ref="LFM55:LFM56"/>
    <mergeCell ref="LFN55:LFN56"/>
    <mergeCell ref="LFO55:LFO56"/>
    <mergeCell ref="LFB55:LFB56"/>
    <mergeCell ref="LFE55:LFE56"/>
    <mergeCell ref="LFF55:LFF56"/>
    <mergeCell ref="LFG55:LFG56"/>
    <mergeCell ref="LFH55:LFH56"/>
    <mergeCell ref="LEW55:LEW56"/>
    <mergeCell ref="LEX55:LEX56"/>
    <mergeCell ref="LEY55:LEY56"/>
    <mergeCell ref="LEZ55:LEZ56"/>
    <mergeCell ref="LFA55:LFA56"/>
    <mergeCell ref="LEP55:LEP56"/>
    <mergeCell ref="LEQ55:LEQ56"/>
    <mergeCell ref="LER55:LER56"/>
    <mergeCell ref="LES55:LES56"/>
    <mergeCell ref="LET55:LET56"/>
    <mergeCell ref="LEI55:LEI56"/>
    <mergeCell ref="LEJ55:LEJ56"/>
    <mergeCell ref="LEK55:LEK56"/>
    <mergeCell ref="LEL55:LEL56"/>
    <mergeCell ref="LEO55:LEO56"/>
    <mergeCell ref="LEB55:LEB56"/>
    <mergeCell ref="LEC55:LEC56"/>
    <mergeCell ref="LED55:LED56"/>
    <mergeCell ref="LEG55:LEG56"/>
    <mergeCell ref="LEH55:LEH56"/>
    <mergeCell ref="LDU55:LDU56"/>
    <mergeCell ref="LDV55:LDV56"/>
    <mergeCell ref="LDY55:LDY56"/>
    <mergeCell ref="LDZ55:LDZ56"/>
    <mergeCell ref="LEA55:LEA56"/>
    <mergeCell ref="LDN55:LDN56"/>
    <mergeCell ref="LDQ55:LDQ56"/>
    <mergeCell ref="LDR55:LDR56"/>
    <mergeCell ref="LDS55:LDS56"/>
    <mergeCell ref="LDT55:LDT56"/>
    <mergeCell ref="LDI55:LDI56"/>
    <mergeCell ref="LDJ55:LDJ56"/>
    <mergeCell ref="LDK55:LDK56"/>
    <mergeCell ref="LDL55:LDL56"/>
    <mergeCell ref="LDM55:LDM56"/>
    <mergeCell ref="LDB55:LDB56"/>
    <mergeCell ref="LDC55:LDC56"/>
    <mergeCell ref="LDD55:LDD56"/>
    <mergeCell ref="LDE55:LDE56"/>
    <mergeCell ref="LDF55:LDF56"/>
    <mergeCell ref="LCU55:LCU56"/>
    <mergeCell ref="LCV55:LCV56"/>
    <mergeCell ref="LCW55:LCW56"/>
    <mergeCell ref="LCX55:LCX56"/>
    <mergeCell ref="LDA55:LDA56"/>
    <mergeCell ref="LCN55:LCN56"/>
    <mergeCell ref="LCO55:LCO56"/>
    <mergeCell ref="LCP55:LCP56"/>
    <mergeCell ref="LCS55:LCS56"/>
    <mergeCell ref="LCT55:LCT56"/>
    <mergeCell ref="LCG55:LCG56"/>
    <mergeCell ref="LCH55:LCH56"/>
    <mergeCell ref="LCK55:LCK56"/>
    <mergeCell ref="LCL55:LCL56"/>
    <mergeCell ref="LCM55:LCM56"/>
    <mergeCell ref="LBZ55:LBZ56"/>
    <mergeCell ref="LCC55:LCC56"/>
    <mergeCell ref="LCD55:LCD56"/>
    <mergeCell ref="LCE55:LCE56"/>
    <mergeCell ref="LCF55:LCF56"/>
    <mergeCell ref="LBU55:LBU56"/>
    <mergeCell ref="LBV55:LBV56"/>
    <mergeCell ref="LBW55:LBW56"/>
    <mergeCell ref="LBX55:LBX56"/>
    <mergeCell ref="LBY55:LBY56"/>
    <mergeCell ref="LBN55:LBN56"/>
    <mergeCell ref="LBO55:LBO56"/>
    <mergeCell ref="LBP55:LBP56"/>
    <mergeCell ref="LBQ55:LBQ56"/>
    <mergeCell ref="LBR55:LBR56"/>
    <mergeCell ref="LBG55:LBG56"/>
    <mergeCell ref="LBH55:LBH56"/>
    <mergeCell ref="LBI55:LBI56"/>
    <mergeCell ref="LBJ55:LBJ56"/>
    <mergeCell ref="LBM55:LBM56"/>
    <mergeCell ref="LAZ55:LAZ56"/>
    <mergeCell ref="LBA55:LBA56"/>
    <mergeCell ref="LBB55:LBB56"/>
    <mergeCell ref="LBE55:LBE56"/>
    <mergeCell ref="LBF55:LBF56"/>
    <mergeCell ref="LAS55:LAS56"/>
    <mergeCell ref="LAT55:LAT56"/>
    <mergeCell ref="LAW55:LAW56"/>
    <mergeCell ref="LAX55:LAX56"/>
    <mergeCell ref="LAY55:LAY56"/>
    <mergeCell ref="LAL55:LAL56"/>
    <mergeCell ref="LAO55:LAO56"/>
    <mergeCell ref="LAP55:LAP56"/>
    <mergeCell ref="LAQ55:LAQ56"/>
    <mergeCell ref="LAR55:LAR56"/>
    <mergeCell ref="LAG55:LAG56"/>
    <mergeCell ref="LAH55:LAH56"/>
    <mergeCell ref="LAI55:LAI56"/>
    <mergeCell ref="LAJ55:LAJ56"/>
    <mergeCell ref="LAK55:LAK56"/>
    <mergeCell ref="KZZ55:KZZ56"/>
    <mergeCell ref="LAA55:LAA56"/>
    <mergeCell ref="LAB55:LAB56"/>
    <mergeCell ref="LAC55:LAC56"/>
    <mergeCell ref="LAD55:LAD56"/>
    <mergeCell ref="KZS55:KZS56"/>
    <mergeCell ref="KZT55:KZT56"/>
    <mergeCell ref="KZU55:KZU56"/>
    <mergeCell ref="KZV55:KZV56"/>
    <mergeCell ref="KZY55:KZY56"/>
    <mergeCell ref="KZL55:KZL56"/>
    <mergeCell ref="KZM55:KZM56"/>
    <mergeCell ref="KZN55:KZN56"/>
    <mergeCell ref="KZQ55:KZQ56"/>
    <mergeCell ref="KZR55:KZR56"/>
    <mergeCell ref="KZE55:KZE56"/>
    <mergeCell ref="KZF55:KZF56"/>
    <mergeCell ref="KZI55:KZI56"/>
    <mergeCell ref="KZJ55:KZJ56"/>
    <mergeCell ref="KZK55:KZK56"/>
    <mergeCell ref="KYX55:KYX56"/>
    <mergeCell ref="KZA55:KZA56"/>
    <mergeCell ref="KZB55:KZB56"/>
    <mergeCell ref="KZC55:KZC56"/>
    <mergeCell ref="KZD55:KZD56"/>
    <mergeCell ref="KYS55:KYS56"/>
    <mergeCell ref="KYT55:KYT56"/>
    <mergeCell ref="KYU55:KYU56"/>
    <mergeCell ref="KYV55:KYV56"/>
    <mergeCell ref="KYW55:KYW56"/>
    <mergeCell ref="KYL55:KYL56"/>
    <mergeCell ref="KYM55:KYM56"/>
    <mergeCell ref="KYN55:KYN56"/>
    <mergeCell ref="KYO55:KYO56"/>
    <mergeCell ref="KYP55:KYP56"/>
    <mergeCell ref="KYE55:KYE56"/>
    <mergeCell ref="KYF55:KYF56"/>
    <mergeCell ref="KYG55:KYG56"/>
    <mergeCell ref="KYH55:KYH56"/>
    <mergeCell ref="KYK55:KYK56"/>
    <mergeCell ref="KXX55:KXX56"/>
    <mergeCell ref="KXY55:KXY56"/>
    <mergeCell ref="KXZ55:KXZ56"/>
    <mergeCell ref="KYC55:KYC56"/>
    <mergeCell ref="KYD55:KYD56"/>
    <mergeCell ref="KXQ55:KXQ56"/>
    <mergeCell ref="KXR55:KXR56"/>
    <mergeCell ref="KXU55:KXU56"/>
    <mergeCell ref="KXV55:KXV56"/>
    <mergeCell ref="KXW55:KXW56"/>
    <mergeCell ref="KXJ55:KXJ56"/>
    <mergeCell ref="KXM55:KXM56"/>
    <mergeCell ref="KXN55:KXN56"/>
    <mergeCell ref="KXO55:KXO56"/>
    <mergeCell ref="KXP55:KXP56"/>
    <mergeCell ref="KXE55:KXE56"/>
    <mergeCell ref="KXF55:KXF56"/>
    <mergeCell ref="KXG55:KXG56"/>
    <mergeCell ref="KXH55:KXH56"/>
    <mergeCell ref="KXI55:KXI56"/>
    <mergeCell ref="KWX55:KWX56"/>
    <mergeCell ref="KWY55:KWY56"/>
    <mergeCell ref="KWZ55:KWZ56"/>
    <mergeCell ref="KXA55:KXA56"/>
    <mergeCell ref="KXB55:KXB56"/>
    <mergeCell ref="KWQ55:KWQ56"/>
    <mergeCell ref="KWR55:KWR56"/>
    <mergeCell ref="KWS55:KWS56"/>
    <mergeCell ref="KWT55:KWT56"/>
    <mergeCell ref="KWW55:KWW56"/>
    <mergeCell ref="KWJ55:KWJ56"/>
    <mergeCell ref="KWK55:KWK56"/>
    <mergeCell ref="KWL55:KWL56"/>
    <mergeCell ref="KWO55:KWO56"/>
    <mergeCell ref="KWP55:KWP56"/>
    <mergeCell ref="KWC55:KWC56"/>
    <mergeCell ref="KWD55:KWD56"/>
    <mergeCell ref="KWG55:KWG56"/>
    <mergeCell ref="KWH55:KWH56"/>
    <mergeCell ref="KWI55:KWI56"/>
    <mergeCell ref="KVV55:KVV56"/>
    <mergeCell ref="KVY55:KVY56"/>
    <mergeCell ref="KVZ55:KVZ56"/>
    <mergeCell ref="KWA55:KWA56"/>
    <mergeCell ref="KWB55:KWB56"/>
    <mergeCell ref="KVQ55:KVQ56"/>
    <mergeCell ref="KVR55:KVR56"/>
    <mergeCell ref="KVS55:KVS56"/>
    <mergeCell ref="KVT55:KVT56"/>
    <mergeCell ref="KVU55:KVU56"/>
    <mergeCell ref="KVJ55:KVJ56"/>
    <mergeCell ref="KVK55:KVK56"/>
    <mergeCell ref="KVL55:KVL56"/>
    <mergeCell ref="KVM55:KVM56"/>
    <mergeCell ref="KVN55:KVN56"/>
    <mergeCell ref="KVC55:KVC56"/>
    <mergeCell ref="KVD55:KVD56"/>
    <mergeCell ref="KVE55:KVE56"/>
    <mergeCell ref="KVF55:KVF56"/>
    <mergeCell ref="KVI55:KVI56"/>
    <mergeCell ref="KUV55:KUV56"/>
    <mergeCell ref="KUW55:KUW56"/>
    <mergeCell ref="KUX55:KUX56"/>
    <mergeCell ref="KVA55:KVA56"/>
    <mergeCell ref="KVB55:KVB56"/>
    <mergeCell ref="KUO55:KUO56"/>
    <mergeCell ref="KUP55:KUP56"/>
    <mergeCell ref="KUS55:KUS56"/>
    <mergeCell ref="KUT55:KUT56"/>
    <mergeCell ref="KUU55:KUU56"/>
    <mergeCell ref="KUH55:KUH56"/>
    <mergeCell ref="KUK55:KUK56"/>
    <mergeCell ref="KUL55:KUL56"/>
    <mergeCell ref="KUM55:KUM56"/>
    <mergeCell ref="KUN55:KUN56"/>
    <mergeCell ref="KUC55:KUC56"/>
    <mergeCell ref="KUD55:KUD56"/>
    <mergeCell ref="KUE55:KUE56"/>
    <mergeCell ref="KUF55:KUF56"/>
    <mergeCell ref="KUG55:KUG56"/>
    <mergeCell ref="KTV55:KTV56"/>
    <mergeCell ref="KTW55:KTW56"/>
    <mergeCell ref="KTX55:KTX56"/>
    <mergeCell ref="KTY55:KTY56"/>
    <mergeCell ref="KTZ55:KTZ56"/>
    <mergeCell ref="KTO55:KTO56"/>
    <mergeCell ref="KTP55:KTP56"/>
    <mergeCell ref="KTQ55:KTQ56"/>
    <mergeCell ref="KTR55:KTR56"/>
    <mergeCell ref="KTU55:KTU56"/>
    <mergeCell ref="KTH55:KTH56"/>
    <mergeCell ref="KTI55:KTI56"/>
    <mergeCell ref="KTJ55:KTJ56"/>
    <mergeCell ref="KTM55:KTM56"/>
    <mergeCell ref="KTN55:KTN56"/>
    <mergeCell ref="KTA55:KTA56"/>
    <mergeCell ref="KTB55:KTB56"/>
    <mergeCell ref="KTE55:KTE56"/>
    <mergeCell ref="KTF55:KTF56"/>
    <mergeCell ref="KTG55:KTG56"/>
    <mergeCell ref="KST55:KST56"/>
    <mergeCell ref="KSW55:KSW56"/>
    <mergeCell ref="KSX55:KSX56"/>
    <mergeCell ref="KSY55:KSY56"/>
    <mergeCell ref="KSZ55:KSZ56"/>
    <mergeCell ref="KSO55:KSO56"/>
    <mergeCell ref="KSP55:KSP56"/>
    <mergeCell ref="KSQ55:KSQ56"/>
    <mergeCell ref="KSR55:KSR56"/>
    <mergeCell ref="KSS55:KSS56"/>
    <mergeCell ref="KSH55:KSH56"/>
    <mergeCell ref="KSI55:KSI56"/>
    <mergeCell ref="KSJ55:KSJ56"/>
    <mergeCell ref="KSK55:KSK56"/>
    <mergeCell ref="KSL55:KSL56"/>
    <mergeCell ref="KSA55:KSA56"/>
    <mergeCell ref="KSB55:KSB56"/>
    <mergeCell ref="KSC55:KSC56"/>
    <mergeCell ref="KSD55:KSD56"/>
    <mergeCell ref="KSG55:KSG56"/>
    <mergeCell ref="KRT55:KRT56"/>
    <mergeCell ref="KRU55:KRU56"/>
    <mergeCell ref="KRV55:KRV56"/>
    <mergeCell ref="KRY55:KRY56"/>
    <mergeCell ref="KRZ55:KRZ56"/>
    <mergeCell ref="KRM55:KRM56"/>
    <mergeCell ref="KRN55:KRN56"/>
    <mergeCell ref="KRQ55:KRQ56"/>
    <mergeCell ref="KRR55:KRR56"/>
    <mergeCell ref="KRS55:KRS56"/>
    <mergeCell ref="KRF55:KRF56"/>
    <mergeCell ref="KRI55:KRI56"/>
    <mergeCell ref="KRJ55:KRJ56"/>
    <mergeCell ref="KRK55:KRK56"/>
    <mergeCell ref="KRL55:KRL56"/>
    <mergeCell ref="KRA55:KRA56"/>
    <mergeCell ref="KRB55:KRB56"/>
    <mergeCell ref="KRC55:KRC56"/>
    <mergeCell ref="KRD55:KRD56"/>
    <mergeCell ref="KRE55:KRE56"/>
    <mergeCell ref="KQT55:KQT56"/>
    <mergeCell ref="KQU55:KQU56"/>
    <mergeCell ref="KQV55:KQV56"/>
    <mergeCell ref="KQW55:KQW56"/>
    <mergeCell ref="KQX55:KQX56"/>
    <mergeCell ref="KQM55:KQM56"/>
    <mergeCell ref="KQN55:KQN56"/>
    <mergeCell ref="KQO55:KQO56"/>
    <mergeCell ref="KQP55:KQP56"/>
    <mergeCell ref="KQS55:KQS56"/>
    <mergeCell ref="KQF55:KQF56"/>
    <mergeCell ref="KQG55:KQG56"/>
    <mergeCell ref="KQH55:KQH56"/>
    <mergeCell ref="KQK55:KQK56"/>
    <mergeCell ref="KQL55:KQL56"/>
    <mergeCell ref="KPY55:KPY56"/>
    <mergeCell ref="KPZ55:KPZ56"/>
    <mergeCell ref="KQC55:KQC56"/>
    <mergeCell ref="KQD55:KQD56"/>
    <mergeCell ref="KQE55:KQE56"/>
    <mergeCell ref="KPR55:KPR56"/>
    <mergeCell ref="KPU55:KPU56"/>
    <mergeCell ref="KPV55:KPV56"/>
    <mergeCell ref="KPW55:KPW56"/>
    <mergeCell ref="KPX55:KPX56"/>
    <mergeCell ref="KPM55:KPM56"/>
    <mergeCell ref="KPN55:KPN56"/>
    <mergeCell ref="KPO55:KPO56"/>
    <mergeCell ref="KPP55:KPP56"/>
    <mergeCell ref="KPQ55:KPQ56"/>
    <mergeCell ref="KPF55:KPF56"/>
    <mergeCell ref="KPG55:KPG56"/>
    <mergeCell ref="KPH55:KPH56"/>
    <mergeCell ref="KPI55:KPI56"/>
    <mergeCell ref="KPJ55:KPJ56"/>
    <mergeCell ref="KOY55:KOY56"/>
    <mergeCell ref="KOZ55:KOZ56"/>
    <mergeCell ref="KPA55:KPA56"/>
    <mergeCell ref="KPB55:KPB56"/>
    <mergeCell ref="KPE55:KPE56"/>
    <mergeCell ref="KOR55:KOR56"/>
    <mergeCell ref="KOS55:KOS56"/>
    <mergeCell ref="KOT55:KOT56"/>
    <mergeCell ref="KOW55:KOW56"/>
    <mergeCell ref="KOX55:KOX56"/>
    <mergeCell ref="KOK55:KOK56"/>
    <mergeCell ref="KOL55:KOL56"/>
    <mergeCell ref="KOO55:KOO56"/>
    <mergeCell ref="KOP55:KOP56"/>
    <mergeCell ref="KOQ55:KOQ56"/>
    <mergeCell ref="KOD55:KOD56"/>
    <mergeCell ref="KOG55:KOG56"/>
    <mergeCell ref="KOH55:KOH56"/>
    <mergeCell ref="KOI55:KOI56"/>
    <mergeCell ref="KOJ55:KOJ56"/>
    <mergeCell ref="KNY55:KNY56"/>
    <mergeCell ref="KNZ55:KNZ56"/>
    <mergeCell ref="KOA55:KOA56"/>
    <mergeCell ref="KOB55:KOB56"/>
    <mergeCell ref="KOC55:KOC56"/>
    <mergeCell ref="KNR55:KNR56"/>
    <mergeCell ref="KNS55:KNS56"/>
    <mergeCell ref="KNT55:KNT56"/>
    <mergeCell ref="KNU55:KNU56"/>
    <mergeCell ref="KNV55:KNV56"/>
    <mergeCell ref="KNK55:KNK56"/>
    <mergeCell ref="KNL55:KNL56"/>
    <mergeCell ref="KNM55:KNM56"/>
    <mergeCell ref="KNN55:KNN56"/>
    <mergeCell ref="KNQ55:KNQ56"/>
    <mergeCell ref="KND55:KND56"/>
    <mergeCell ref="KNE55:KNE56"/>
    <mergeCell ref="KNF55:KNF56"/>
    <mergeCell ref="KNI55:KNI56"/>
    <mergeCell ref="KNJ55:KNJ56"/>
    <mergeCell ref="KMW55:KMW56"/>
    <mergeCell ref="KMX55:KMX56"/>
    <mergeCell ref="KNA55:KNA56"/>
    <mergeCell ref="KNB55:KNB56"/>
    <mergeCell ref="KNC55:KNC56"/>
    <mergeCell ref="KMP55:KMP56"/>
    <mergeCell ref="KMS55:KMS56"/>
    <mergeCell ref="KMT55:KMT56"/>
    <mergeCell ref="KMU55:KMU56"/>
    <mergeCell ref="KMV55:KMV56"/>
    <mergeCell ref="KMK55:KMK56"/>
    <mergeCell ref="KML55:KML56"/>
    <mergeCell ref="KMM55:KMM56"/>
    <mergeCell ref="KMN55:KMN56"/>
    <mergeCell ref="KMO55:KMO56"/>
    <mergeCell ref="KMD55:KMD56"/>
    <mergeCell ref="KME55:KME56"/>
    <mergeCell ref="KMF55:KMF56"/>
    <mergeCell ref="KMG55:KMG56"/>
    <mergeCell ref="KMH55:KMH56"/>
    <mergeCell ref="KLW55:KLW56"/>
    <mergeCell ref="KLX55:KLX56"/>
    <mergeCell ref="KLY55:KLY56"/>
    <mergeCell ref="KLZ55:KLZ56"/>
    <mergeCell ref="KMC55:KMC56"/>
    <mergeCell ref="KLP55:KLP56"/>
    <mergeCell ref="KLQ55:KLQ56"/>
    <mergeCell ref="KLR55:KLR56"/>
    <mergeCell ref="KLU55:KLU56"/>
    <mergeCell ref="KLV55:KLV56"/>
    <mergeCell ref="KLI55:KLI56"/>
    <mergeCell ref="KLJ55:KLJ56"/>
    <mergeCell ref="KLM55:KLM56"/>
    <mergeCell ref="KLN55:KLN56"/>
    <mergeCell ref="KLO55:KLO56"/>
    <mergeCell ref="KLB55:KLB56"/>
    <mergeCell ref="KLE55:KLE56"/>
    <mergeCell ref="KLF55:KLF56"/>
    <mergeCell ref="KLG55:KLG56"/>
    <mergeCell ref="KLH55:KLH56"/>
    <mergeCell ref="KKW55:KKW56"/>
    <mergeCell ref="KKX55:KKX56"/>
    <mergeCell ref="KKY55:KKY56"/>
    <mergeCell ref="KKZ55:KKZ56"/>
    <mergeCell ref="KLA55:KLA56"/>
    <mergeCell ref="KKP55:KKP56"/>
    <mergeCell ref="KKQ55:KKQ56"/>
    <mergeCell ref="KKR55:KKR56"/>
    <mergeCell ref="KKS55:KKS56"/>
    <mergeCell ref="KKT55:KKT56"/>
    <mergeCell ref="KKI55:KKI56"/>
    <mergeCell ref="KKJ55:KKJ56"/>
    <mergeCell ref="KKK55:KKK56"/>
    <mergeCell ref="KKL55:KKL56"/>
    <mergeCell ref="KKO55:KKO56"/>
    <mergeCell ref="KKB55:KKB56"/>
    <mergeCell ref="KKC55:KKC56"/>
    <mergeCell ref="KKD55:KKD56"/>
    <mergeCell ref="KKG55:KKG56"/>
    <mergeCell ref="KKH55:KKH56"/>
    <mergeCell ref="KJU55:KJU56"/>
    <mergeCell ref="KJV55:KJV56"/>
    <mergeCell ref="KJY55:KJY56"/>
    <mergeCell ref="KJZ55:KJZ56"/>
    <mergeCell ref="KKA55:KKA56"/>
    <mergeCell ref="KJN55:KJN56"/>
    <mergeCell ref="KJQ55:KJQ56"/>
    <mergeCell ref="KJR55:KJR56"/>
    <mergeCell ref="KJS55:KJS56"/>
    <mergeCell ref="KJT55:KJT56"/>
    <mergeCell ref="KJI55:KJI56"/>
    <mergeCell ref="KJJ55:KJJ56"/>
    <mergeCell ref="KJK55:KJK56"/>
    <mergeCell ref="KJL55:KJL56"/>
    <mergeCell ref="KJM55:KJM56"/>
    <mergeCell ref="KJB55:KJB56"/>
    <mergeCell ref="KJC55:KJC56"/>
    <mergeCell ref="KJD55:KJD56"/>
    <mergeCell ref="KJE55:KJE56"/>
    <mergeCell ref="KJF55:KJF56"/>
    <mergeCell ref="KIU55:KIU56"/>
    <mergeCell ref="KIV55:KIV56"/>
    <mergeCell ref="KIW55:KIW56"/>
    <mergeCell ref="KIX55:KIX56"/>
    <mergeCell ref="KJA55:KJA56"/>
    <mergeCell ref="KIN55:KIN56"/>
    <mergeCell ref="KIO55:KIO56"/>
    <mergeCell ref="KIP55:KIP56"/>
    <mergeCell ref="KIS55:KIS56"/>
    <mergeCell ref="KIT55:KIT56"/>
    <mergeCell ref="KIG55:KIG56"/>
    <mergeCell ref="KIH55:KIH56"/>
    <mergeCell ref="KIK55:KIK56"/>
    <mergeCell ref="KIL55:KIL56"/>
    <mergeCell ref="KIM55:KIM56"/>
    <mergeCell ref="KHZ55:KHZ56"/>
    <mergeCell ref="KIC55:KIC56"/>
    <mergeCell ref="KID55:KID56"/>
    <mergeCell ref="KIE55:KIE56"/>
    <mergeCell ref="KIF55:KIF56"/>
    <mergeCell ref="KHU55:KHU56"/>
    <mergeCell ref="KHV55:KHV56"/>
    <mergeCell ref="KHW55:KHW56"/>
    <mergeCell ref="KHX55:KHX56"/>
    <mergeCell ref="KHY55:KHY56"/>
    <mergeCell ref="KHN55:KHN56"/>
    <mergeCell ref="KHO55:KHO56"/>
    <mergeCell ref="KHP55:KHP56"/>
    <mergeCell ref="KHQ55:KHQ56"/>
    <mergeCell ref="KHR55:KHR56"/>
    <mergeCell ref="KHG55:KHG56"/>
    <mergeCell ref="KHH55:KHH56"/>
    <mergeCell ref="KHI55:KHI56"/>
    <mergeCell ref="KHJ55:KHJ56"/>
    <mergeCell ref="KHM55:KHM56"/>
    <mergeCell ref="KGZ55:KGZ56"/>
    <mergeCell ref="KHA55:KHA56"/>
    <mergeCell ref="KHB55:KHB56"/>
    <mergeCell ref="KHE55:KHE56"/>
    <mergeCell ref="KHF55:KHF56"/>
    <mergeCell ref="KGS55:KGS56"/>
    <mergeCell ref="KGT55:KGT56"/>
    <mergeCell ref="KGW55:KGW56"/>
    <mergeCell ref="KGX55:KGX56"/>
    <mergeCell ref="KGY55:KGY56"/>
    <mergeCell ref="KGL55:KGL56"/>
    <mergeCell ref="KGO55:KGO56"/>
    <mergeCell ref="KGP55:KGP56"/>
    <mergeCell ref="KGQ55:KGQ56"/>
    <mergeCell ref="KGR55:KGR56"/>
    <mergeCell ref="KGG55:KGG56"/>
    <mergeCell ref="KGH55:KGH56"/>
    <mergeCell ref="KGI55:KGI56"/>
    <mergeCell ref="KGJ55:KGJ56"/>
    <mergeCell ref="KGK55:KGK56"/>
    <mergeCell ref="KFZ55:KFZ56"/>
    <mergeCell ref="KGA55:KGA56"/>
    <mergeCell ref="KGB55:KGB56"/>
    <mergeCell ref="KGC55:KGC56"/>
    <mergeCell ref="KGD55:KGD56"/>
    <mergeCell ref="KFS55:KFS56"/>
    <mergeCell ref="KFT55:KFT56"/>
    <mergeCell ref="KFU55:KFU56"/>
    <mergeCell ref="KFV55:KFV56"/>
    <mergeCell ref="KFY55:KFY56"/>
    <mergeCell ref="KFL55:KFL56"/>
    <mergeCell ref="KFM55:KFM56"/>
    <mergeCell ref="KFN55:KFN56"/>
    <mergeCell ref="KFQ55:KFQ56"/>
    <mergeCell ref="KFR55:KFR56"/>
    <mergeCell ref="KFE55:KFE56"/>
    <mergeCell ref="KFF55:KFF56"/>
    <mergeCell ref="KFI55:KFI56"/>
    <mergeCell ref="KFJ55:KFJ56"/>
    <mergeCell ref="KFK55:KFK56"/>
    <mergeCell ref="KEX55:KEX56"/>
    <mergeCell ref="KFA55:KFA56"/>
    <mergeCell ref="KFB55:KFB56"/>
    <mergeCell ref="KFC55:KFC56"/>
    <mergeCell ref="KFD55:KFD56"/>
    <mergeCell ref="KES55:KES56"/>
    <mergeCell ref="KET55:KET56"/>
    <mergeCell ref="KEU55:KEU56"/>
    <mergeCell ref="KEV55:KEV56"/>
    <mergeCell ref="KEW55:KEW56"/>
    <mergeCell ref="KEL55:KEL56"/>
    <mergeCell ref="KEM55:KEM56"/>
    <mergeCell ref="KEN55:KEN56"/>
    <mergeCell ref="KEO55:KEO56"/>
    <mergeCell ref="KEP55:KEP56"/>
    <mergeCell ref="KEE55:KEE56"/>
    <mergeCell ref="KEF55:KEF56"/>
    <mergeCell ref="KEG55:KEG56"/>
    <mergeCell ref="KEH55:KEH56"/>
    <mergeCell ref="KEK55:KEK56"/>
    <mergeCell ref="KDX55:KDX56"/>
    <mergeCell ref="KDY55:KDY56"/>
    <mergeCell ref="KDZ55:KDZ56"/>
    <mergeCell ref="KEC55:KEC56"/>
    <mergeCell ref="KED55:KED56"/>
    <mergeCell ref="KDQ55:KDQ56"/>
    <mergeCell ref="KDR55:KDR56"/>
    <mergeCell ref="KDU55:KDU56"/>
    <mergeCell ref="KDV55:KDV56"/>
    <mergeCell ref="KDW55:KDW56"/>
    <mergeCell ref="KDJ55:KDJ56"/>
    <mergeCell ref="KDM55:KDM56"/>
    <mergeCell ref="KDN55:KDN56"/>
    <mergeCell ref="KDO55:KDO56"/>
    <mergeCell ref="KDP55:KDP56"/>
    <mergeCell ref="KDE55:KDE56"/>
    <mergeCell ref="KDF55:KDF56"/>
    <mergeCell ref="KDG55:KDG56"/>
    <mergeCell ref="KDH55:KDH56"/>
    <mergeCell ref="KDI55:KDI56"/>
    <mergeCell ref="KCX55:KCX56"/>
    <mergeCell ref="KCY55:KCY56"/>
    <mergeCell ref="KCZ55:KCZ56"/>
    <mergeCell ref="KDA55:KDA56"/>
    <mergeCell ref="KDB55:KDB56"/>
    <mergeCell ref="KCQ55:KCQ56"/>
    <mergeCell ref="KCR55:KCR56"/>
    <mergeCell ref="KCS55:KCS56"/>
    <mergeCell ref="KCT55:KCT56"/>
    <mergeCell ref="KCW55:KCW56"/>
    <mergeCell ref="KCJ55:KCJ56"/>
    <mergeCell ref="KCK55:KCK56"/>
    <mergeCell ref="KCL55:KCL56"/>
    <mergeCell ref="KCO55:KCO56"/>
    <mergeCell ref="KCP55:KCP56"/>
    <mergeCell ref="KCC55:KCC56"/>
    <mergeCell ref="KCD55:KCD56"/>
    <mergeCell ref="KCG55:KCG56"/>
    <mergeCell ref="KCH55:KCH56"/>
    <mergeCell ref="KCI55:KCI56"/>
    <mergeCell ref="KBV55:KBV56"/>
    <mergeCell ref="KBY55:KBY56"/>
    <mergeCell ref="KBZ55:KBZ56"/>
    <mergeCell ref="KCA55:KCA56"/>
    <mergeCell ref="KCB55:KCB56"/>
    <mergeCell ref="KBQ55:KBQ56"/>
    <mergeCell ref="KBR55:KBR56"/>
    <mergeCell ref="KBS55:KBS56"/>
    <mergeCell ref="KBT55:KBT56"/>
    <mergeCell ref="KBU55:KBU56"/>
    <mergeCell ref="KBJ55:KBJ56"/>
    <mergeCell ref="KBK55:KBK56"/>
    <mergeCell ref="KBL55:KBL56"/>
    <mergeCell ref="KBM55:KBM56"/>
    <mergeCell ref="KBN55:KBN56"/>
    <mergeCell ref="KBC55:KBC56"/>
    <mergeCell ref="KBD55:KBD56"/>
    <mergeCell ref="KBE55:KBE56"/>
    <mergeCell ref="KBF55:KBF56"/>
    <mergeCell ref="KBI55:KBI56"/>
    <mergeCell ref="KAV55:KAV56"/>
    <mergeCell ref="KAW55:KAW56"/>
    <mergeCell ref="KAX55:KAX56"/>
    <mergeCell ref="KBA55:KBA56"/>
    <mergeCell ref="KBB55:KBB56"/>
    <mergeCell ref="KAO55:KAO56"/>
    <mergeCell ref="KAP55:KAP56"/>
    <mergeCell ref="KAS55:KAS56"/>
    <mergeCell ref="KAT55:KAT56"/>
    <mergeCell ref="KAU55:KAU56"/>
    <mergeCell ref="KAH55:KAH56"/>
    <mergeCell ref="KAK55:KAK56"/>
    <mergeCell ref="KAL55:KAL56"/>
    <mergeCell ref="KAM55:KAM56"/>
    <mergeCell ref="KAN55:KAN56"/>
    <mergeCell ref="KAC55:KAC56"/>
    <mergeCell ref="KAD55:KAD56"/>
    <mergeCell ref="KAE55:KAE56"/>
    <mergeCell ref="KAF55:KAF56"/>
    <mergeCell ref="KAG55:KAG56"/>
    <mergeCell ref="JZV55:JZV56"/>
    <mergeCell ref="JZW55:JZW56"/>
    <mergeCell ref="JZX55:JZX56"/>
    <mergeCell ref="JZY55:JZY56"/>
    <mergeCell ref="JZZ55:JZZ56"/>
    <mergeCell ref="JZO55:JZO56"/>
    <mergeCell ref="JZP55:JZP56"/>
    <mergeCell ref="JZQ55:JZQ56"/>
    <mergeCell ref="JZR55:JZR56"/>
    <mergeCell ref="JZU55:JZU56"/>
    <mergeCell ref="JZH55:JZH56"/>
    <mergeCell ref="JZI55:JZI56"/>
    <mergeCell ref="JZJ55:JZJ56"/>
    <mergeCell ref="JZM55:JZM56"/>
    <mergeCell ref="JZN55:JZN56"/>
    <mergeCell ref="JZA55:JZA56"/>
    <mergeCell ref="JZB55:JZB56"/>
    <mergeCell ref="JZE55:JZE56"/>
    <mergeCell ref="JZF55:JZF56"/>
    <mergeCell ref="JZG55:JZG56"/>
    <mergeCell ref="JYT55:JYT56"/>
    <mergeCell ref="JYW55:JYW56"/>
    <mergeCell ref="JYX55:JYX56"/>
    <mergeCell ref="JYY55:JYY56"/>
    <mergeCell ref="JYZ55:JYZ56"/>
    <mergeCell ref="JYO55:JYO56"/>
    <mergeCell ref="JYP55:JYP56"/>
    <mergeCell ref="JYQ55:JYQ56"/>
    <mergeCell ref="JYR55:JYR56"/>
    <mergeCell ref="JYS55:JYS56"/>
    <mergeCell ref="JYH55:JYH56"/>
    <mergeCell ref="JYI55:JYI56"/>
    <mergeCell ref="JYJ55:JYJ56"/>
    <mergeCell ref="JYK55:JYK56"/>
    <mergeCell ref="JYL55:JYL56"/>
    <mergeCell ref="JYA55:JYA56"/>
    <mergeCell ref="JYB55:JYB56"/>
    <mergeCell ref="JYC55:JYC56"/>
    <mergeCell ref="JYD55:JYD56"/>
    <mergeCell ref="JYG55:JYG56"/>
    <mergeCell ref="JXT55:JXT56"/>
    <mergeCell ref="JXU55:JXU56"/>
    <mergeCell ref="JXV55:JXV56"/>
    <mergeCell ref="JXY55:JXY56"/>
    <mergeCell ref="JXZ55:JXZ56"/>
    <mergeCell ref="JXM55:JXM56"/>
    <mergeCell ref="JXN55:JXN56"/>
    <mergeCell ref="JXQ55:JXQ56"/>
    <mergeCell ref="JXR55:JXR56"/>
    <mergeCell ref="JXS55:JXS56"/>
    <mergeCell ref="JXF55:JXF56"/>
    <mergeCell ref="JXI55:JXI56"/>
    <mergeCell ref="JXJ55:JXJ56"/>
    <mergeCell ref="JXK55:JXK56"/>
    <mergeCell ref="JXL55:JXL56"/>
    <mergeCell ref="JXA55:JXA56"/>
    <mergeCell ref="JXB55:JXB56"/>
    <mergeCell ref="JXC55:JXC56"/>
    <mergeCell ref="JXD55:JXD56"/>
    <mergeCell ref="JXE55:JXE56"/>
    <mergeCell ref="JWT55:JWT56"/>
    <mergeCell ref="JWU55:JWU56"/>
    <mergeCell ref="JWV55:JWV56"/>
    <mergeCell ref="JWW55:JWW56"/>
    <mergeCell ref="JWX55:JWX56"/>
    <mergeCell ref="JWM55:JWM56"/>
    <mergeCell ref="JWN55:JWN56"/>
    <mergeCell ref="JWO55:JWO56"/>
    <mergeCell ref="JWP55:JWP56"/>
    <mergeCell ref="JWS55:JWS56"/>
    <mergeCell ref="JWF55:JWF56"/>
    <mergeCell ref="JWG55:JWG56"/>
    <mergeCell ref="JWH55:JWH56"/>
    <mergeCell ref="JWK55:JWK56"/>
    <mergeCell ref="JWL55:JWL56"/>
    <mergeCell ref="JVY55:JVY56"/>
    <mergeCell ref="JVZ55:JVZ56"/>
    <mergeCell ref="JWC55:JWC56"/>
    <mergeCell ref="JWD55:JWD56"/>
    <mergeCell ref="JWE55:JWE56"/>
    <mergeCell ref="JVR55:JVR56"/>
    <mergeCell ref="JVU55:JVU56"/>
    <mergeCell ref="JVV55:JVV56"/>
    <mergeCell ref="JVW55:JVW56"/>
    <mergeCell ref="JVX55:JVX56"/>
    <mergeCell ref="JVM55:JVM56"/>
    <mergeCell ref="JVN55:JVN56"/>
    <mergeCell ref="JVO55:JVO56"/>
    <mergeCell ref="JVP55:JVP56"/>
    <mergeCell ref="JVQ55:JVQ56"/>
    <mergeCell ref="JVF55:JVF56"/>
    <mergeCell ref="JVG55:JVG56"/>
    <mergeCell ref="JVH55:JVH56"/>
    <mergeCell ref="JVI55:JVI56"/>
    <mergeCell ref="JVJ55:JVJ56"/>
    <mergeCell ref="JUY55:JUY56"/>
    <mergeCell ref="JUZ55:JUZ56"/>
    <mergeCell ref="JVA55:JVA56"/>
    <mergeCell ref="JVB55:JVB56"/>
    <mergeCell ref="JVE55:JVE56"/>
    <mergeCell ref="JUR55:JUR56"/>
    <mergeCell ref="JUS55:JUS56"/>
    <mergeCell ref="JUT55:JUT56"/>
    <mergeCell ref="JUW55:JUW56"/>
    <mergeCell ref="JUX55:JUX56"/>
    <mergeCell ref="JUK55:JUK56"/>
    <mergeCell ref="JUL55:JUL56"/>
    <mergeCell ref="JUO55:JUO56"/>
    <mergeCell ref="JUP55:JUP56"/>
    <mergeCell ref="JUQ55:JUQ56"/>
    <mergeCell ref="JUD55:JUD56"/>
    <mergeCell ref="JUG55:JUG56"/>
    <mergeCell ref="JUH55:JUH56"/>
    <mergeCell ref="JUI55:JUI56"/>
    <mergeCell ref="JUJ55:JUJ56"/>
    <mergeCell ref="JTY55:JTY56"/>
    <mergeCell ref="JTZ55:JTZ56"/>
    <mergeCell ref="JUA55:JUA56"/>
    <mergeCell ref="JUB55:JUB56"/>
    <mergeCell ref="JUC55:JUC56"/>
    <mergeCell ref="JTR55:JTR56"/>
    <mergeCell ref="JTS55:JTS56"/>
    <mergeCell ref="JTT55:JTT56"/>
    <mergeCell ref="JTU55:JTU56"/>
    <mergeCell ref="JTV55:JTV56"/>
    <mergeCell ref="JTK55:JTK56"/>
    <mergeCell ref="JTL55:JTL56"/>
    <mergeCell ref="JTM55:JTM56"/>
    <mergeCell ref="JTN55:JTN56"/>
    <mergeCell ref="JTQ55:JTQ56"/>
    <mergeCell ref="JTD55:JTD56"/>
    <mergeCell ref="JTE55:JTE56"/>
    <mergeCell ref="JTF55:JTF56"/>
    <mergeCell ref="JTI55:JTI56"/>
    <mergeCell ref="JTJ55:JTJ56"/>
    <mergeCell ref="JSW55:JSW56"/>
    <mergeCell ref="JSX55:JSX56"/>
    <mergeCell ref="JTA55:JTA56"/>
    <mergeCell ref="JTB55:JTB56"/>
    <mergeCell ref="JTC55:JTC56"/>
    <mergeCell ref="JSP55:JSP56"/>
    <mergeCell ref="JSS55:JSS56"/>
    <mergeCell ref="JST55:JST56"/>
    <mergeCell ref="JSU55:JSU56"/>
    <mergeCell ref="JSV55:JSV56"/>
    <mergeCell ref="JSK55:JSK56"/>
    <mergeCell ref="JSL55:JSL56"/>
    <mergeCell ref="JSM55:JSM56"/>
    <mergeCell ref="JSN55:JSN56"/>
    <mergeCell ref="JSO55:JSO56"/>
    <mergeCell ref="JSD55:JSD56"/>
    <mergeCell ref="JSE55:JSE56"/>
    <mergeCell ref="JSF55:JSF56"/>
    <mergeCell ref="JSG55:JSG56"/>
    <mergeCell ref="JSH55:JSH56"/>
    <mergeCell ref="JRW55:JRW56"/>
    <mergeCell ref="JRX55:JRX56"/>
    <mergeCell ref="JRY55:JRY56"/>
    <mergeCell ref="JRZ55:JRZ56"/>
    <mergeCell ref="JSC55:JSC56"/>
    <mergeCell ref="JRP55:JRP56"/>
    <mergeCell ref="JRQ55:JRQ56"/>
    <mergeCell ref="JRR55:JRR56"/>
    <mergeCell ref="JRU55:JRU56"/>
    <mergeCell ref="JRV55:JRV56"/>
    <mergeCell ref="JRI55:JRI56"/>
    <mergeCell ref="JRJ55:JRJ56"/>
    <mergeCell ref="JRM55:JRM56"/>
    <mergeCell ref="JRN55:JRN56"/>
    <mergeCell ref="JRO55:JRO56"/>
    <mergeCell ref="JRB55:JRB56"/>
    <mergeCell ref="JRE55:JRE56"/>
    <mergeCell ref="JRF55:JRF56"/>
    <mergeCell ref="JRG55:JRG56"/>
    <mergeCell ref="JRH55:JRH56"/>
    <mergeCell ref="JQW55:JQW56"/>
    <mergeCell ref="JQX55:JQX56"/>
    <mergeCell ref="JQY55:JQY56"/>
    <mergeCell ref="JQZ55:JQZ56"/>
    <mergeCell ref="JRA55:JRA56"/>
    <mergeCell ref="JQP55:JQP56"/>
    <mergeCell ref="JQQ55:JQQ56"/>
    <mergeCell ref="JQR55:JQR56"/>
    <mergeCell ref="JQS55:JQS56"/>
    <mergeCell ref="JQT55:JQT56"/>
    <mergeCell ref="JQI55:JQI56"/>
    <mergeCell ref="JQJ55:JQJ56"/>
    <mergeCell ref="JQK55:JQK56"/>
    <mergeCell ref="JQL55:JQL56"/>
    <mergeCell ref="JQO55:JQO56"/>
    <mergeCell ref="JQB55:JQB56"/>
    <mergeCell ref="JQC55:JQC56"/>
    <mergeCell ref="JQD55:JQD56"/>
    <mergeCell ref="JQG55:JQG56"/>
    <mergeCell ref="JQH55:JQH56"/>
    <mergeCell ref="JPU55:JPU56"/>
    <mergeCell ref="JPV55:JPV56"/>
    <mergeCell ref="JPY55:JPY56"/>
    <mergeCell ref="JPZ55:JPZ56"/>
    <mergeCell ref="JQA55:JQA56"/>
    <mergeCell ref="JPN55:JPN56"/>
    <mergeCell ref="JPQ55:JPQ56"/>
    <mergeCell ref="JPR55:JPR56"/>
    <mergeCell ref="JPS55:JPS56"/>
    <mergeCell ref="JPT55:JPT56"/>
    <mergeCell ref="JPI55:JPI56"/>
    <mergeCell ref="JPJ55:JPJ56"/>
    <mergeCell ref="JPK55:JPK56"/>
    <mergeCell ref="JPL55:JPL56"/>
    <mergeCell ref="JPM55:JPM56"/>
    <mergeCell ref="JPB55:JPB56"/>
    <mergeCell ref="JPC55:JPC56"/>
    <mergeCell ref="JPD55:JPD56"/>
    <mergeCell ref="JPE55:JPE56"/>
    <mergeCell ref="JPF55:JPF56"/>
    <mergeCell ref="JOU55:JOU56"/>
    <mergeCell ref="JOV55:JOV56"/>
    <mergeCell ref="JOW55:JOW56"/>
    <mergeCell ref="JOX55:JOX56"/>
    <mergeCell ref="JPA55:JPA56"/>
    <mergeCell ref="JON55:JON56"/>
    <mergeCell ref="JOO55:JOO56"/>
    <mergeCell ref="JOP55:JOP56"/>
    <mergeCell ref="JOS55:JOS56"/>
    <mergeCell ref="JOT55:JOT56"/>
    <mergeCell ref="JOG55:JOG56"/>
    <mergeCell ref="JOH55:JOH56"/>
    <mergeCell ref="JOK55:JOK56"/>
    <mergeCell ref="JOL55:JOL56"/>
    <mergeCell ref="JOM55:JOM56"/>
    <mergeCell ref="JNZ55:JNZ56"/>
    <mergeCell ref="JOC55:JOC56"/>
    <mergeCell ref="JOD55:JOD56"/>
    <mergeCell ref="JOE55:JOE56"/>
    <mergeCell ref="JOF55:JOF56"/>
    <mergeCell ref="JNU55:JNU56"/>
    <mergeCell ref="JNV55:JNV56"/>
    <mergeCell ref="JNW55:JNW56"/>
    <mergeCell ref="JNX55:JNX56"/>
    <mergeCell ref="JNY55:JNY56"/>
    <mergeCell ref="JNN55:JNN56"/>
    <mergeCell ref="JNO55:JNO56"/>
    <mergeCell ref="JNP55:JNP56"/>
    <mergeCell ref="JNQ55:JNQ56"/>
    <mergeCell ref="JNR55:JNR56"/>
    <mergeCell ref="JNG55:JNG56"/>
    <mergeCell ref="JNH55:JNH56"/>
    <mergeCell ref="JNI55:JNI56"/>
    <mergeCell ref="JNJ55:JNJ56"/>
    <mergeCell ref="JNM55:JNM56"/>
    <mergeCell ref="JMZ55:JMZ56"/>
    <mergeCell ref="JNA55:JNA56"/>
    <mergeCell ref="JNB55:JNB56"/>
    <mergeCell ref="JNE55:JNE56"/>
    <mergeCell ref="JNF55:JNF56"/>
    <mergeCell ref="JMS55:JMS56"/>
    <mergeCell ref="JMT55:JMT56"/>
    <mergeCell ref="JMW55:JMW56"/>
    <mergeCell ref="JMX55:JMX56"/>
    <mergeCell ref="JMY55:JMY56"/>
    <mergeCell ref="JML55:JML56"/>
    <mergeCell ref="JMO55:JMO56"/>
    <mergeCell ref="JMP55:JMP56"/>
    <mergeCell ref="JMQ55:JMQ56"/>
    <mergeCell ref="JMR55:JMR56"/>
    <mergeCell ref="JMG55:JMG56"/>
    <mergeCell ref="JMH55:JMH56"/>
    <mergeCell ref="JMI55:JMI56"/>
    <mergeCell ref="JMJ55:JMJ56"/>
    <mergeCell ref="JMK55:JMK56"/>
    <mergeCell ref="JLZ55:JLZ56"/>
    <mergeCell ref="JMA55:JMA56"/>
    <mergeCell ref="JMB55:JMB56"/>
    <mergeCell ref="JMC55:JMC56"/>
    <mergeCell ref="JMD55:JMD56"/>
    <mergeCell ref="JLS55:JLS56"/>
    <mergeCell ref="JLT55:JLT56"/>
    <mergeCell ref="JLU55:JLU56"/>
    <mergeCell ref="JLV55:JLV56"/>
    <mergeCell ref="JLY55:JLY56"/>
    <mergeCell ref="JLL55:JLL56"/>
    <mergeCell ref="JLM55:JLM56"/>
    <mergeCell ref="JLN55:JLN56"/>
    <mergeCell ref="JLQ55:JLQ56"/>
    <mergeCell ref="JLR55:JLR56"/>
    <mergeCell ref="JLE55:JLE56"/>
    <mergeCell ref="JLF55:JLF56"/>
    <mergeCell ref="JLI55:JLI56"/>
    <mergeCell ref="JLJ55:JLJ56"/>
    <mergeCell ref="JLK55:JLK56"/>
    <mergeCell ref="JKX55:JKX56"/>
    <mergeCell ref="JLA55:JLA56"/>
    <mergeCell ref="JLB55:JLB56"/>
    <mergeCell ref="JLC55:JLC56"/>
    <mergeCell ref="JLD55:JLD56"/>
    <mergeCell ref="JKS55:JKS56"/>
    <mergeCell ref="JKT55:JKT56"/>
    <mergeCell ref="JKU55:JKU56"/>
    <mergeCell ref="JKV55:JKV56"/>
    <mergeCell ref="JKW55:JKW56"/>
    <mergeCell ref="JKL55:JKL56"/>
    <mergeCell ref="JKM55:JKM56"/>
    <mergeCell ref="JKN55:JKN56"/>
    <mergeCell ref="JKO55:JKO56"/>
    <mergeCell ref="JKP55:JKP56"/>
    <mergeCell ref="JKE55:JKE56"/>
    <mergeCell ref="JKF55:JKF56"/>
    <mergeCell ref="JKG55:JKG56"/>
    <mergeCell ref="JKH55:JKH56"/>
    <mergeCell ref="JKK55:JKK56"/>
    <mergeCell ref="JJX55:JJX56"/>
    <mergeCell ref="JJY55:JJY56"/>
    <mergeCell ref="JJZ55:JJZ56"/>
    <mergeCell ref="JKC55:JKC56"/>
    <mergeCell ref="JKD55:JKD56"/>
    <mergeCell ref="JJQ55:JJQ56"/>
    <mergeCell ref="JJR55:JJR56"/>
    <mergeCell ref="JJU55:JJU56"/>
    <mergeCell ref="JJV55:JJV56"/>
    <mergeCell ref="JJW55:JJW56"/>
    <mergeCell ref="JJJ55:JJJ56"/>
    <mergeCell ref="JJM55:JJM56"/>
    <mergeCell ref="JJN55:JJN56"/>
    <mergeCell ref="JJO55:JJO56"/>
    <mergeCell ref="JJP55:JJP56"/>
    <mergeCell ref="JJE55:JJE56"/>
    <mergeCell ref="JJF55:JJF56"/>
    <mergeCell ref="JJG55:JJG56"/>
    <mergeCell ref="JJH55:JJH56"/>
    <mergeCell ref="JJI55:JJI56"/>
    <mergeCell ref="JIX55:JIX56"/>
    <mergeCell ref="JIY55:JIY56"/>
    <mergeCell ref="JIZ55:JIZ56"/>
    <mergeCell ref="JJA55:JJA56"/>
    <mergeCell ref="JJB55:JJB56"/>
    <mergeCell ref="JIQ55:JIQ56"/>
    <mergeCell ref="JIR55:JIR56"/>
    <mergeCell ref="JIS55:JIS56"/>
    <mergeCell ref="JIT55:JIT56"/>
    <mergeCell ref="JIW55:JIW56"/>
    <mergeCell ref="JIJ55:JIJ56"/>
    <mergeCell ref="JIK55:JIK56"/>
    <mergeCell ref="JIL55:JIL56"/>
    <mergeCell ref="JIO55:JIO56"/>
    <mergeCell ref="JIP55:JIP56"/>
    <mergeCell ref="JIC55:JIC56"/>
    <mergeCell ref="JID55:JID56"/>
    <mergeCell ref="JIG55:JIG56"/>
    <mergeCell ref="JIH55:JIH56"/>
    <mergeCell ref="JII55:JII56"/>
    <mergeCell ref="JHV55:JHV56"/>
    <mergeCell ref="JHY55:JHY56"/>
    <mergeCell ref="JHZ55:JHZ56"/>
    <mergeCell ref="JIA55:JIA56"/>
    <mergeCell ref="JIB55:JIB56"/>
    <mergeCell ref="JHQ55:JHQ56"/>
    <mergeCell ref="JHR55:JHR56"/>
    <mergeCell ref="JHS55:JHS56"/>
    <mergeCell ref="JHT55:JHT56"/>
    <mergeCell ref="JHU55:JHU56"/>
    <mergeCell ref="JHJ55:JHJ56"/>
    <mergeCell ref="JHK55:JHK56"/>
    <mergeCell ref="JHL55:JHL56"/>
    <mergeCell ref="JHM55:JHM56"/>
    <mergeCell ref="JHN55:JHN56"/>
    <mergeCell ref="JHC55:JHC56"/>
    <mergeCell ref="JHD55:JHD56"/>
    <mergeCell ref="JHE55:JHE56"/>
    <mergeCell ref="JHF55:JHF56"/>
    <mergeCell ref="JHI55:JHI56"/>
    <mergeCell ref="JGV55:JGV56"/>
    <mergeCell ref="JGW55:JGW56"/>
    <mergeCell ref="JGX55:JGX56"/>
    <mergeCell ref="JHA55:JHA56"/>
    <mergeCell ref="JHB55:JHB56"/>
    <mergeCell ref="JGO55:JGO56"/>
    <mergeCell ref="JGP55:JGP56"/>
    <mergeCell ref="JGS55:JGS56"/>
    <mergeCell ref="JGT55:JGT56"/>
    <mergeCell ref="JGU55:JGU56"/>
    <mergeCell ref="JGH55:JGH56"/>
    <mergeCell ref="JGK55:JGK56"/>
    <mergeCell ref="JGL55:JGL56"/>
    <mergeCell ref="JGM55:JGM56"/>
    <mergeCell ref="JGN55:JGN56"/>
    <mergeCell ref="JGC55:JGC56"/>
    <mergeCell ref="JGD55:JGD56"/>
    <mergeCell ref="JGE55:JGE56"/>
    <mergeCell ref="JGF55:JGF56"/>
    <mergeCell ref="JGG55:JGG56"/>
    <mergeCell ref="JFV55:JFV56"/>
    <mergeCell ref="JFW55:JFW56"/>
    <mergeCell ref="JFX55:JFX56"/>
    <mergeCell ref="JFY55:JFY56"/>
    <mergeCell ref="JFZ55:JFZ56"/>
    <mergeCell ref="JFO55:JFO56"/>
    <mergeCell ref="JFP55:JFP56"/>
    <mergeCell ref="JFQ55:JFQ56"/>
    <mergeCell ref="JFR55:JFR56"/>
    <mergeCell ref="JFU55:JFU56"/>
    <mergeCell ref="JFH55:JFH56"/>
    <mergeCell ref="JFI55:JFI56"/>
    <mergeCell ref="JFJ55:JFJ56"/>
    <mergeCell ref="JFM55:JFM56"/>
    <mergeCell ref="JFN55:JFN56"/>
    <mergeCell ref="JFA55:JFA56"/>
    <mergeCell ref="JFB55:JFB56"/>
    <mergeCell ref="JFE55:JFE56"/>
    <mergeCell ref="JFF55:JFF56"/>
    <mergeCell ref="JFG55:JFG56"/>
    <mergeCell ref="JET55:JET56"/>
    <mergeCell ref="JEW55:JEW56"/>
    <mergeCell ref="JEX55:JEX56"/>
    <mergeCell ref="JEY55:JEY56"/>
    <mergeCell ref="JEZ55:JEZ56"/>
    <mergeCell ref="JEO55:JEO56"/>
    <mergeCell ref="JEP55:JEP56"/>
    <mergeCell ref="JEQ55:JEQ56"/>
    <mergeCell ref="JER55:JER56"/>
    <mergeCell ref="JES55:JES56"/>
    <mergeCell ref="JEH55:JEH56"/>
    <mergeCell ref="JEI55:JEI56"/>
    <mergeCell ref="JEJ55:JEJ56"/>
    <mergeCell ref="JEK55:JEK56"/>
    <mergeCell ref="JEL55:JEL56"/>
    <mergeCell ref="JEA55:JEA56"/>
    <mergeCell ref="JEB55:JEB56"/>
    <mergeCell ref="JEC55:JEC56"/>
    <mergeCell ref="JED55:JED56"/>
    <mergeCell ref="JEG55:JEG56"/>
    <mergeCell ref="JDT55:JDT56"/>
    <mergeCell ref="JDU55:JDU56"/>
    <mergeCell ref="JDV55:JDV56"/>
    <mergeCell ref="JDY55:JDY56"/>
    <mergeCell ref="JDZ55:JDZ56"/>
    <mergeCell ref="JDM55:JDM56"/>
    <mergeCell ref="JDN55:JDN56"/>
    <mergeCell ref="JDQ55:JDQ56"/>
    <mergeCell ref="JDR55:JDR56"/>
    <mergeCell ref="JDS55:JDS56"/>
    <mergeCell ref="JDF55:JDF56"/>
    <mergeCell ref="JDI55:JDI56"/>
    <mergeCell ref="JDJ55:JDJ56"/>
    <mergeCell ref="JDK55:JDK56"/>
    <mergeCell ref="JDL55:JDL56"/>
    <mergeCell ref="JDA55:JDA56"/>
    <mergeCell ref="JDB55:JDB56"/>
    <mergeCell ref="JDC55:JDC56"/>
    <mergeCell ref="JDD55:JDD56"/>
    <mergeCell ref="JDE55:JDE56"/>
    <mergeCell ref="JCT55:JCT56"/>
    <mergeCell ref="JCU55:JCU56"/>
    <mergeCell ref="JCV55:JCV56"/>
    <mergeCell ref="JCW55:JCW56"/>
    <mergeCell ref="JCX55:JCX56"/>
    <mergeCell ref="JCM55:JCM56"/>
    <mergeCell ref="JCN55:JCN56"/>
    <mergeCell ref="JCO55:JCO56"/>
    <mergeCell ref="JCP55:JCP56"/>
    <mergeCell ref="JCS55:JCS56"/>
    <mergeCell ref="JCF55:JCF56"/>
    <mergeCell ref="JCG55:JCG56"/>
    <mergeCell ref="JCH55:JCH56"/>
    <mergeCell ref="JCK55:JCK56"/>
    <mergeCell ref="JCL55:JCL56"/>
    <mergeCell ref="JBY55:JBY56"/>
    <mergeCell ref="JBZ55:JBZ56"/>
    <mergeCell ref="JCC55:JCC56"/>
    <mergeCell ref="JCD55:JCD56"/>
    <mergeCell ref="JCE55:JCE56"/>
    <mergeCell ref="JBR55:JBR56"/>
    <mergeCell ref="JBU55:JBU56"/>
    <mergeCell ref="JBV55:JBV56"/>
    <mergeCell ref="JBW55:JBW56"/>
    <mergeCell ref="JBX55:JBX56"/>
    <mergeCell ref="JBM55:JBM56"/>
    <mergeCell ref="JBN55:JBN56"/>
    <mergeCell ref="JBO55:JBO56"/>
    <mergeCell ref="JBP55:JBP56"/>
    <mergeCell ref="JBQ55:JBQ56"/>
    <mergeCell ref="JBF55:JBF56"/>
    <mergeCell ref="JBG55:JBG56"/>
    <mergeCell ref="JBH55:JBH56"/>
    <mergeCell ref="JBI55:JBI56"/>
    <mergeCell ref="JBJ55:JBJ56"/>
    <mergeCell ref="JAY55:JAY56"/>
    <mergeCell ref="JAZ55:JAZ56"/>
    <mergeCell ref="JBA55:JBA56"/>
    <mergeCell ref="JBB55:JBB56"/>
    <mergeCell ref="JBE55:JBE56"/>
    <mergeCell ref="JAR55:JAR56"/>
    <mergeCell ref="JAS55:JAS56"/>
    <mergeCell ref="JAT55:JAT56"/>
    <mergeCell ref="JAW55:JAW56"/>
    <mergeCell ref="JAX55:JAX56"/>
    <mergeCell ref="JAK55:JAK56"/>
    <mergeCell ref="JAL55:JAL56"/>
    <mergeCell ref="JAO55:JAO56"/>
    <mergeCell ref="JAP55:JAP56"/>
    <mergeCell ref="JAQ55:JAQ56"/>
    <mergeCell ref="JAD55:JAD56"/>
    <mergeCell ref="JAG55:JAG56"/>
    <mergeCell ref="JAH55:JAH56"/>
    <mergeCell ref="JAI55:JAI56"/>
    <mergeCell ref="JAJ55:JAJ56"/>
    <mergeCell ref="IZY55:IZY56"/>
    <mergeCell ref="IZZ55:IZZ56"/>
    <mergeCell ref="JAA55:JAA56"/>
    <mergeCell ref="JAB55:JAB56"/>
    <mergeCell ref="JAC55:JAC56"/>
    <mergeCell ref="IZR55:IZR56"/>
    <mergeCell ref="IZS55:IZS56"/>
    <mergeCell ref="IZT55:IZT56"/>
    <mergeCell ref="IZU55:IZU56"/>
    <mergeCell ref="IZV55:IZV56"/>
    <mergeCell ref="IZK55:IZK56"/>
    <mergeCell ref="IZL55:IZL56"/>
    <mergeCell ref="IZM55:IZM56"/>
    <mergeCell ref="IZN55:IZN56"/>
    <mergeCell ref="IZQ55:IZQ56"/>
    <mergeCell ref="IZD55:IZD56"/>
    <mergeCell ref="IZE55:IZE56"/>
    <mergeCell ref="IZF55:IZF56"/>
    <mergeCell ref="IZI55:IZI56"/>
    <mergeCell ref="IZJ55:IZJ56"/>
    <mergeCell ref="IYW55:IYW56"/>
    <mergeCell ref="IYX55:IYX56"/>
    <mergeCell ref="IZA55:IZA56"/>
    <mergeCell ref="IZB55:IZB56"/>
    <mergeCell ref="IZC55:IZC56"/>
    <mergeCell ref="IYP55:IYP56"/>
    <mergeCell ref="IYS55:IYS56"/>
    <mergeCell ref="IYT55:IYT56"/>
    <mergeCell ref="IYU55:IYU56"/>
    <mergeCell ref="IYV55:IYV56"/>
    <mergeCell ref="IYK55:IYK56"/>
    <mergeCell ref="IYL55:IYL56"/>
    <mergeCell ref="IYM55:IYM56"/>
    <mergeCell ref="IYN55:IYN56"/>
    <mergeCell ref="IYO55:IYO56"/>
    <mergeCell ref="IYD55:IYD56"/>
    <mergeCell ref="IYE55:IYE56"/>
    <mergeCell ref="IYF55:IYF56"/>
    <mergeCell ref="IYG55:IYG56"/>
    <mergeCell ref="IYH55:IYH56"/>
    <mergeCell ref="IXW55:IXW56"/>
    <mergeCell ref="IXX55:IXX56"/>
    <mergeCell ref="IXY55:IXY56"/>
    <mergeCell ref="IXZ55:IXZ56"/>
    <mergeCell ref="IYC55:IYC56"/>
    <mergeCell ref="IXP55:IXP56"/>
    <mergeCell ref="IXQ55:IXQ56"/>
    <mergeCell ref="IXR55:IXR56"/>
    <mergeCell ref="IXU55:IXU56"/>
    <mergeCell ref="IXV55:IXV56"/>
    <mergeCell ref="IXI55:IXI56"/>
    <mergeCell ref="IXJ55:IXJ56"/>
    <mergeCell ref="IXM55:IXM56"/>
    <mergeCell ref="IXN55:IXN56"/>
    <mergeCell ref="IXO55:IXO56"/>
    <mergeCell ref="IXB55:IXB56"/>
    <mergeCell ref="IXE55:IXE56"/>
    <mergeCell ref="IXF55:IXF56"/>
    <mergeCell ref="IXG55:IXG56"/>
    <mergeCell ref="IXH55:IXH56"/>
    <mergeCell ref="IWW55:IWW56"/>
    <mergeCell ref="IWX55:IWX56"/>
    <mergeCell ref="IWY55:IWY56"/>
    <mergeCell ref="IWZ55:IWZ56"/>
    <mergeCell ref="IXA55:IXA56"/>
    <mergeCell ref="IWP55:IWP56"/>
    <mergeCell ref="IWQ55:IWQ56"/>
    <mergeCell ref="IWR55:IWR56"/>
    <mergeCell ref="IWS55:IWS56"/>
    <mergeCell ref="IWT55:IWT56"/>
    <mergeCell ref="IWI55:IWI56"/>
    <mergeCell ref="IWJ55:IWJ56"/>
    <mergeCell ref="IWK55:IWK56"/>
    <mergeCell ref="IWL55:IWL56"/>
    <mergeCell ref="IWO55:IWO56"/>
    <mergeCell ref="IWB55:IWB56"/>
    <mergeCell ref="IWC55:IWC56"/>
    <mergeCell ref="IWD55:IWD56"/>
    <mergeCell ref="IWG55:IWG56"/>
    <mergeCell ref="IWH55:IWH56"/>
    <mergeCell ref="IVU55:IVU56"/>
    <mergeCell ref="IVV55:IVV56"/>
    <mergeCell ref="IVY55:IVY56"/>
    <mergeCell ref="IVZ55:IVZ56"/>
    <mergeCell ref="IWA55:IWA56"/>
    <mergeCell ref="IVN55:IVN56"/>
    <mergeCell ref="IVQ55:IVQ56"/>
    <mergeCell ref="IVR55:IVR56"/>
    <mergeCell ref="IVS55:IVS56"/>
    <mergeCell ref="IVT55:IVT56"/>
    <mergeCell ref="IVI55:IVI56"/>
    <mergeCell ref="IVJ55:IVJ56"/>
    <mergeCell ref="IVK55:IVK56"/>
    <mergeCell ref="IVL55:IVL56"/>
    <mergeCell ref="IVM55:IVM56"/>
    <mergeCell ref="IVB55:IVB56"/>
    <mergeCell ref="IVC55:IVC56"/>
    <mergeCell ref="IVD55:IVD56"/>
    <mergeCell ref="IVE55:IVE56"/>
    <mergeCell ref="IVF55:IVF56"/>
    <mergeCell ref="IUU55:IUU56"/>
    <mergeCell ref="IUV55:IUV56"/>
    <mergeCell ref="IUW55:IUW56"/>
    <mergeCell ref="IUX55:IUX56"/>
    <mergeCell ref="IVA55:IVA56"/>
    <mergeCell ref="IUN55:IUN56"/>
    <mergeCell ref="IUO55:IUO56"/>
    <mergeCell ref="IUP55:IUP56"/>
    <mergeCell ref="IUS55:IUS56"/>
    <mergeCell ref="IUT55:IUT56"/>
    <mergeCell ref="IUG55:IUG56"/>
    <mergeCell ref="IUH55:IUH56"/>
    <mergeCell ref="IUK55:IUK56"/>
    <mergeCell ref="IUL55:IUL56"/>
    <mergeCell ref="IUM55:IUM56"/>
    <mergeCell ref="ITZ55:ITZ56"/>
    <mergeCell ref="IUC55:IUC56"/>
    <mergeCell ref="IUD55:IUD56"/>
    <mergeCell ref="IUE55:IUE56"/>
    <mergeCell ref="IUF55:IUF56"/>
    <mergeCell ref="ITU55:ITU56"/>
    <mergeCell ref="ITV55:ITV56"/>
    <mergeCell ref="ITW55:ITW56"/>
    <mergeCell ref="ITX55:ITX56"/>
    <mergeCell ref="ITY55:ITY56"/>
    <mergeCell ref="ITN55:ITN56"/>
    <mergeCell ref="ITO55:ITO56"/>
    <mergeCell ref="ITP55:ITP56"/>
    <mergeCell ref="ITQ55:ITQ56"/>
    <mergeCell ref="ITR55:ITR56"/>
    <mergeCell ref="ITG55:ITG56"/>
    <mergeCell ref="ITH55:ITH56"/>
    <mergeCell ref="ITI55:ITI56"/>
    <mergeCell ref="ITJ55:ITJ56"/>
    <mergeCell ref="ITM55:ITM56"/>
    <mergeCell ref="ISZ55:ISZ56"/>
    <mergeCell ref="ITA55:ITA56"/>
    <mergeCell ref="ITB55:ITB56"/>
    <mergeCell ref="ITE55:ITE56"/>
    <mergeCell ref="ITF55:ITF56"/>
    <mergeCell ref="ISS55:ISS56"/>
    <mergeCell ref="IST55:IST56"/>
    <mergeCell ref="ISW55:ISW56"/>
    <mergeCell ref="ISX55:ISX56"/>
    <mergeCell ref="ISY55:ISY56"/>
    <mergeCell ref="ISL55:ISL56"/>
    <mergeCell ref="ISO55:ISO56"/>
    <mergeCell ref="ISP55:ISP56"/>
    <mergeCell ref="ISQ55:ISQ56"/>
    <mergeCell ref="ISR55:ISR56"/>
    <mergeCell ref="ISG55:ISG56"/>
    <mergeCell ref="ISH55:ISH56"/>
    <mergeCell ref="ISI55:ISI56"/>
    <mergeCell ref="ISJ55:ISJ56"/>
    <mergeCell ref="ISK55:ISK56"/>
    <mergeCell ref="IRZ55:IRZ56"/>
    <mergeCell ref="ISA55:ISA56"/>
    <mergeCell ref="ISB55:ISB56"/>
    <mergeCell ref="ISC55:ISC56"/>
    <mergeCell ref="ISD55:ISD56"/>
    <mergeCell ref="IRS55:IRS56"/>
    <mergeCell ref="IRT55:IRT56"/>
    <mergeCell ref="IRU55:IRU56"/>
    <mergeCell ref="IRV55:IRV56"/>
    <mergeCell ref="IRY55:IRY56"/>
    <mergeCell ref="IRL55:IRL56"/>
    <mergeCell ref="IRM55:IRM56"/>
    <mergeCell ref="IRN55:IRN56"/>
    <mergeCell ref="IRQ55:IRQ56"/>
    <mergeCell ref="IRR55:IRR56"/>
    <mergeCell ref="IRE55:IRE56"/>
    <mergeCell ref="IRF55:IRF56"/>
    <mergeCell ref="IRI55:IRI56"/>
    <mergeCell ref="IRJ55:IRJ56"/>
    <mergeCell ref="IRK55:IRK56"/>
    <mergeCell ref="IQX55:IQX56"/>
    <mergeCell ref="IRA55:IRA56"/>
    <mergeCell ref="IRB55:IRB56"/>
    <mergeCell ref="IRC55:IRC56"/>
    <mergeCell ref="IRD55:IRD56"/>
    <mergeCell ref="IQS55:IQS56"/>
    <mergeCell ref="IQT55:IQT56"/>
    <mergeCell ref="IQU55:IQU56"/>
    <mergeCell ref="IQV55:IQV56"/>
    <mergeCell ref="IQW55:IQW56"/>
    <mergeCell ref="IQL55:IQL56"/>
    <mergeCell ref="IQM55:IQM56"/>
    <mergeCell ref="IQN55:IQN56"/>
    <mergeCell ref="IQO55:IQO56"/>
    <mergeCell ref="IQP55:IQP56"/>
    <mergeCell ref="IQE55:IQE56"/>
    <mergeCell ref="IQF55:IQF56"/>
    <mergeCell ref="IQG55:IQG56"/>
    <mergeCell ref="IQH55:IQH56"/>
    <mergeCell ref="IQK55:IQK56"/>
    <mergeCell ref="IPX55:IPX56"/>
    <mergeCell ref="IPY55:IPY56"/>
    <mergeCell ref="IPZ55:IPZ56"/>
    <mergeCell ref="IQC55:IQC56"/>
    <mergeCell ref="IQD55:IQD56"/>
    <mergeCell ref="IPQ55:IPQ56"/>
    <mergeCell ref="IPR55:IPR56"/>
    <mergeCell ref="IPU55:IPU56"/>
    <mergeCell ref="IPV55:IPV56"/>
    <mergeCell ref="IPW55:IPW56"/>
    <mergeCell ref="IPJ55:IPJ56"/>
    <mergeCell ref="IPM55:IPM56"/>
    <mergeCell ref="IPN55:IPN56"/>
    <mergeCell ref="IPO55:IPO56"/>
    <mergeCell ref="IPP55:IPP56"/>
    <mergeCell ref="IPE55:IPE56"/>
    <mergeCell ref="IPF55:IPF56"/>
    <mergeCell ref="IPG55:IPG56"/>
    <mergeCell ref="IPH55:IPH56"/>
    <mergeCell ref="IPI55:IPI56"/>
    <mergeCell ref="IOX55:IOX56"/>
    <mergeCell ref="IOY55:IOY56"/>
    <mergeCell ref="IOZ55:IOZ56"/>
    <mergeCell ref="IPA55:IPA56"/>
    <mergeCell ref="IPB55:IPB56"/>
    <mergeCell ref="IOQ55:IOQ56"/>
    <mergeCell ref="IOR55:IOR56"/>
    <mergeCell ref="IOS55:IOS56"/>
    <mergeCell ref="IOT55:IOT56"/>
    <mergeCell ref="IOW55:IOW56"/>
    <mergeCell ref="IOJ55:IOJ56"/>
    <mergeCell ref="IOK55:IOK56"/>
    <mergeCell ref="IOL55:IOL56"/>
    <mergeCell ref="IOO55:IOO56"/>
    <mergeCell ref="IOP55:IOP56"/>
    <mergeCell ref="IOC55:IOC56"/>
    <mergeCell ref="IOD55:IOD56"/>
    <mergeCell ref="IOG55:IOG56"/>
    <mergeCell ref="IOH55:IOH56"/>
    <mergeCell ref="IOI55:IOI56"/>
    <mergeCell ref="INV55:INV56"/>
    <mergeCell ref="INY55:INY56"/>
    <mergeCell ref="INZ55:INZ56"/>
    <mergeCell ref="IOA55:IOA56"/>
    <mergeCell ref="IOB55:IOB56"/>
    <mergeCell ref="INQ55:INQ56"/>
    <mergeCell ref="INR55:INR56"/>
    <mergeCell ref="INS55:INS56"/>
    <mergeCell ref="INT55:INT56"/>
    <mergeCell ref="INU55:INU56"/>
    <mergeCell ref="INJ55:INJ56"/>
    <mergeCell ref="INK55:INK56"/>
    <mergeCell ref="INL55:INL56"/>
    <mergeCell ref="INM55:INM56"/>
    <mergeCell ref="INN55:INN56"/>
    <mergeCell ref="INC55:INC56"/>
    <mergeCell ref="IND55:IND56"/>
    <mergeCell ref="INE55:INE56"/>
    <mergeCell ref="INF55:INF56"/>
    <mergeCell ref="INI55:INI56"/>
    <mergeCell ref="IMV55:IMV56"/>
    <mergeCell ref="IMW55:IMW56"/>
    <mergeCell ref="IMX55:IMX56"/>
    <mergeCell ref="INA55:INA56"/>
    <mergeCell ref="INB55:INB56"/>
    <mergeCell ref="IMO55:IMO56"/>
    <mergeCell ref="IMP55:IMP56"/>
    <mergeCell ref="IMS55:IMS56"/>
    <mergeCell ref="IMT55:IMT56"/>
    <mergeCell ref="IMU55:IMU56"/>
    <mergeCell ref="IMH55:IMH56"/>
    <mergeCell ref="IMK55:IMK56"/>
    <mergeCell ref="IML55:IML56"/>
    <mergeCell ref="IMM55:IMM56"/>
    <mergeCell ref="IMN55:IMN56"/>
    <mergeCell ref="IMC55:IMC56"/>
    <mergeCell ref="IMD55:IMD56"/>
    <mergeCell ref="IME55:IME56"/>
    <mergeCell ref="IMF55:IMF56"/>
    <mergeCell ref="IMG55:IMG56"/>
    <mergeCell ref="ILV55:ILV56"/>
    <mergeCell ref="ILW55:ILW56"/>
    <mergeCell ref="ILX55:ILX56"/>
    <mergeCell ref="ILY55:ILY56"/>
    <mergeCell ref="ILZ55:ILZ56"/>
    <mergeCell ref="ILO55:ILO56"/>
    <mergeCell ref="ILP55:ILP56"/>
    <mergeCell ref="ILQ55:ILQ56"/>
    <mergeCell ref="ILR55:ILR56"/>
    <mergeCell ref="ILU55:ILU56"/>
    <mergeCell ref="ILH55:ILH56"/>
    <mergeCell ref="ILI55:ILI56"/>
    <mergeCell ref="ILJ55:ILJ56"/>
    <mergeCell ref="ILM55:ILM56"/>
    <mergeCell ref="ILN55:ILN56"/>
    <mergeCell ref="ILA55:ILA56"/>
    <mergeCell ref="ILB55:ILB56"/>
    <mergeCell ref="ILE55:ILE56"/>
    <mergeCell ref="ILF55:ILF56"/>
    <mergeCell ref="ILG55:ILG56"/>
    <mergeCell ref="IKT55:IKT56"/>
    <mergeCell ref="IKW55:IKW56"/>
    <mergeCell ref="IKX55:IKX56"/>
    <mergeCell ref="IKY55:IKY56"/>
    <mergeCell ref="IKZ55:IKZ56"/>
    <mergeCell ref="IKO55:IKO56"/>
    <mergeCell ref="IKP55:IKP56"/>
    <mergeCell ref="IKQ55:IKQ56"/>
    <mergeCell ref="IKR55:IKR56"/>
    <mergeCell ref="IKS55:IKS56"/>
    <mergeCell ref="IKH55:IKH56"/>
    <mergeCell ref="IKI55:IKI56"/>
    <mergeCell ref="IKJ55:IKJ56"/>
    <mergeCell ref="IKK55:IKK56"/>
    <mergeCell ref="IKL55:IKL56"/>
    <mergeCell ref="IKA55:IKA56"/>
    <mergeCell ref="IKB55:IKB56"/>
    <mergeCell ref="IKC55:IKC56"/>
    <mergeCell ref="IKD55:IKD56"/>
    <mergeCell ref="IKG55:IKG56"/>
    <mergeCell ref="IJT55:IJT56"/>
    <mergeCell ref="IJU55:IJU56"/>
    <mergeCell ref="IJV55:IJV56"/>
    <mergeCell ref="IJY55:IJY56"/>
    <mergeCell ref="IJZ55:IJZ56"/>
    <mergeCell ref="IJM55:IJM56"/>
    <mergeCell ref="IJN55:IJN56"/>
    <mergeCell ref="IJQ55:IJQ56"/>
    <mergeCell ref="IJR55:IJR56"/>
    <mergeCell ref="IJS55:IJS56"/>
    <mergeCell ref="IJF55:IJF56"/>
    <mergeCell ref="IJI55:IJI56"/>
    <mergeCell ref="IJJ55:IJJ56"/>
    <mergeCell ref="IJK55:IJK56"/>
    <mergeCell ref="IJL55:IJL56"/>
    <mergeCell ref="IJA55:IJA56"/>
    <mergeCell ref="IJB55:IJB56"/>
    <mergeCell ref="IJC55:IJC56"/>
    <mergeCell ref="IJD55:IJD56"/>
    <mergeCell ref="IJE55:IJE56"/>
    <mergeCell ref="IIT55:IIT56"/>
    <mergeCell ref="IIU55:IIU56"/>
    <mergeCell ref="IIV55:IIV56"/>
    <mergeCell ref="IIW55:IIW56"/>
    <mergeCell ref="IIX55:IIX56"/>
    <mergeCell ref="IIM55:IIM56"/>
    <mergeCell ref="IIN55:IIN56"/>
    <mergeCell ref="IIO55:IIO56"/>
    <mergeCell ref="IIP55:IIP56"/>
    <mergeCell ref="IIS55:IIS56"/>
    <mergeCell ref="IIF55:IIF56"/>
    <mergeCell ref="IIG55:IIG56"/>
    <mergeCell ref="IIH55:IIH56"/>
    <mergeCell ref="IIK55:IIK56"/>
    <mergeCell ref="IIL55:IIL56"/>
    <mergeCell ref="IHY55:IHY56"/>
    <mergeCell ref="IHZ55:IHZ56"/>
    <mergeCell ref="IIC55:IIC56"/>
    <mergeCell ref="IID55:IID56"/>
    <mergeCell ref="IIE55:IIE56"/>
    <mergeCell ref="IHR55:IHR56"/>
    <mergeCell ref="IHU55:IHU56"/>
    <mergeCell ref="IHV55:IHV56"/>
    <mergeCell ref="IHW55:IHW56"/>
    <mergeCell ref="IHX55:IHX56"/>
    <mergeCell ref="IHM55:IHM56"/>
    <mergeCell ref="IHN55:IHN56"/>
    <mergeCell ref="IHO55:IHO56"/>
    <mergeCell ref="IHP55:IHP56"/>
    <mergeCell ref="IHQ55:IHQ56"/>
    <mergeCell ref="IHF55:IHF56"/>
    <mergeCell ref="IHG55:IHG56"/>
    <mergeCell ref="IHH55:IHH56"/>
    <mergeCell ref="IHI55:IHI56"/>
    <mergeCell ref="IHJ55:IHJ56"/>
    <mergeCell ref="IGY55:IGY56"/>
    <mergeCell ref="IGZ55:IGZ56"/>
    <mergeCell ref="IHA55:IHA56"/>
    <mergeCell ref="IHB55:IHB56"/>
    <mergeCell ref="IHE55:IHE56"/>
    <mergeCell ref="IGR55:IGR56"/>
    <mergeCell ref="IGS55:IGS56"/>
    <mergeCell ref="IGT55:IGT56"/>
    <mergeCell ref="IGW55:IGW56"/>
    <mergeCell ref="IGX55:IGX56"/>
    <mergeCell ref="IGK55:IGK56"/>
    <mergeCell ref="IGL55:IGL56"/>
    <mergeCell ref="IGO55:IGO56"/>
    <mergeCell ref="IGP55:IGP56"/>
    <mergeCell ref="IGQ55:IGQ56"/>
    <mergeCell ref="IGD55:IGD56"/>
    <mergeCell ref="IGG55:IGG56"/>
    <mergeCell ref="IGH55:IGH56"/>
    <mergeCell ref="IGI55:IGI56"/>
    <mergeCell ref="IGJ55:IGJ56"/>
    <mergeCell ref="IFY55:IFY56"/>
    <mergeCell ref="IFZ55:IFZ56"/>
    <mergeCell ref="IGA55:IGA56"/>
    <mergeCell ref="IGB55:IGB56"/>
    <mergeCell ref="IGC55:IGC56"/>
    <mergeCell ref="IFR55:IFR56"/>
    <mergeCell ref="IFS55:IFS56"/>
    <mergeCell ref="IFT55:IFT56"/>
    <mergeCell ref="IFU55:IFU56"/>
    <mergeCell ref="IFV55:IFV56"/>
    <mergeCell ref="IFK55:IFK56"/>
    <mergeCell ref="IFL55:IFL56"/>
    <mergeCell ref="IFM55:IFM56"/>
    <mergeCell ref="IFN55:IFN56"/>
    <mergeCell ref="IFQ55:IFQ56"/>
    <mergeCell ref="IFD55:IFD56"/>
    <mergeCell ref="IFE55:IFE56"/>
    <mergeCell ref="IFF55:IFF56"/>
    <mergeCell ref="IFI55:IFI56"/>
    <mergeCell ref="IFJ55:IFJ56"/>
    <mergeCell ref="IEW55:IEW56"/>
    <mergeCell ref="IEX55:IEX56"/>
    <mergeCell ref="IFA55:IFA56"/>
    <mergeCell ref="IFB55:IFB56"/>
    <mergeCell ref="IFC55:IFC56"/>
    <mergeCell ref="IEP55:IEP56"/>
    <mergeCell ref="IES55:IES56"/>
    <mergeCell ref="IET55:IET56"/>
    <mergeCell ref="IEU55:IEU56"/>
    <mergeCell ref="IEV55:IEV56"/>
    <mergeCell ref="IEK55:IEK56"/>
    <mergeCell ref="IEL55:IEL56"/>
    <mergeCell ref="IEM55:IEM56"/>
    <mergeCell ref="IEN55:IEN56"/>
    <mergeCell ref="IEO55:IEO56"/>
    <mergeCell ref="IED55:IED56"/>
    <mergeCell ref="IEE55:IEE56"/>
    <mergeCell ref="IEF55:IEF56"/>
    <mergeCell ref="IEG55:IEG56"/>
    <mergeCell ref="IEH55:IEH56"/>
    <mergeCell ref="IDW55:IDW56"/>
    <mergeCell ref="IDX55:IDX56"/>
    <mergeCell ref="IDY55:IDY56"/>
    <mergeCell ref="IDZ55:IDZ56"/>
    <mergeCell ref="IEC55:IEC56"/>
    <mergeCell ref="IDP55:IDP56"/>
    <mergeCell ref="IDQ55:IDQ56"/>
    <mergeCell ref="IDR55:IDR56"/>
    <mergeCell ref="IDU55:IDU56"/>
    <mergeCell ref="IDV55:IDV56"/>
    <mergeCell ref="IDI55:IDI56"/>
    <mergeCell ref="IDJ55:IDJ56"/>
    <mergeCell ref="IDM55:IDM56"/>
    <mergeCell ref="IDN55:IDN56"/>
    <mergeCell ref="IDO55:IDO56"/>
    <mergeCell ref="IDB55:IDB56"/>
    <mergeCell ref="IDE55:IDE56"/>
    <mergeCell ref="IDF55:IDF56"/>
    <mergeCell ref="IDG55:IDG56"/>
    <mergeCell ref="IDH55:IDH56"/>
    <mergeCell ref="ICW55:ICW56"/>
    <mergeCell ref="ICX55:ICX56"/>
    <mergeCell ref="ICY55:ICY56"/>
    <mergeCell ref="ICZ55:ICZ56"/>
    <mergeCell ref="IDA55:IDA56"/>
    <mergeCell ref="ICP55:ICP56"/>
    <mergeCell ref="ICQ55:ICQ56"/>
    <mergeCell ref="ICR55:ICR56"/>
    <mergeCell ref="ICS55:ICS56"/>
    <mergeCell ref="ICT55:ICT56"/>
    <mergeCell ref="ICI55:ICI56"/>
    <mergeCell ref="ICJ55:ICJ56"/>
    <mergeCell ref="ICK55:ICK56"/>
    <mergeCell ref="ICL55:ICL56"/>
    <mergeCell ref="ICO55:ICO56"/>
    <mergeCell ref="ICB55:ICB56"/>
    <mergeCell ref="ICC55:ICC56"/>
    <mergeCell ref="ICD55:ICD56"/>
    <mergeCell ref="ICG55:ICG56"/>
    <mergeCell ref="ICH55:ICH56"/>
    <mergeCell ref="IBU55:IBU56"/>
    <mergeCell ref="IBV55:IBV56"/>
    <mergeCell ref="IBY55:IBY56"/>
    <mergeCell ref="IBZ55:IBZ56"/>
    <mergeCell ref="ICA55:ICA56"/>
    <mergeCell ref="IBN55:IBN56"/>
    <mergeCell ref="IBQ55:IBQ56"/>
    <mergeCell ref="IBR55:IBR56"/>
    <mergeCell ref="IBS55:IBS56"/>
    <mergeCell ref="IBT55:IBT56"/>
    <mergeCell ref="IBI55:IBI56"/>
    <mergeCell ref="IBJ55:IBJ56"/>
    <mergeCell ref="IBK55:IBK56"/>
    <mergeCell ref="IBL55:IBL56"/>
    <mergeCell ref="IBM55:IBM56"/>
    <mergeCell ref="IBB55:IBB56"/>
    <mergeCell ref="IBC55:IBC56"/>
    <mergeCell ref="IBD55:IBD56"/>
    <mergeCell ref="IBE55:IBE56"/>
    <mergeCell ref="IBF55:IBF56"/>
    <mergeCell ref="IAU55:IAU56"/>
    <mergeCell ref="IAV55:IAV56"/>
    <mergeCell ref="IAW55:IAW56"/>
    <mergeCell ref="IAX55:IAX56"/>
    <mergeCell ref="IBA55:IBA56"/>
    <mergeCell ref="IAN55:IAN56"/>
    <mergeCell ref="IAO55:IAO56"/>
    <mergeCell ref="IAP55:IAP56"/>
    <mergeCell ref="IAS55:IAS56"/>
    <mergeCell ref="IAT55:IAT56"/>
    <mergeCell ref="IAG55:IAG56"/>
    <mergeCell ref="IAH55:IAH56"/>
    <mergeCell ref="IAK55:IAK56"/>
    <mergeCell ref="IAL55:IAL56"/>
    <mergeCell ref="IAM55:IAM56"/>
    <mergeCell ref="HZZ55:HZZ56"/>
    <mergeCell ref="IAC55:IAC56"/>
    <mergeCell ref="IAD55:IAD56"/>
    <mergeCell ref="IAE55:IAE56"/>
    <mergeCell ref="IAF55:IAF56"/>
    <mergeCell ref="HZU55:HZU56"/>
    <mergeCell ref="HZV55:HZV56"/>
    <mergeCell ref="HZW55:HZW56"/>
    <mergeCell ref="HZX55:HZX56"/>
    <mergeCell ref="HZY55:HZY56"/>
    <mergeCell ref="HZN55:HZN56"/>
    <mergeCell ref="HZO55:HZO56"/>
    <mergeCell ref="HZP55:HZP56"/>
    <mergeCell ref="HZQ55:HZQ56"/>
    <mergeCell ref="HZR55:HZR56"/>
    <mergeCell ref="HZG55:HZG56"/>
    <mergeCell ref="HZH55:HZH56"/>
    <mergeCell ref="HZI55:HZI56"/>
    <mergeCell ref="HZJ55:HZJ56"/>
    <mergeCell ref="HZM55:HZM56"/>
    <mergeCell ref="HYZ55:HYZ56"/>
    <mergeCell ref="HZA55:HZA56"/>
    <mergeCell ref="HZB55:HZB56"/>
    <mergeCell ref="HZE55:HZE56"/>
    <mergeCell ref="HZF55:HZF56"/>
    <mergeCell ref="HYS55:HYS56"/>
    <mergeCell ref="HYT55:HYT56"/>
    <mergeCell ref="HYW55:HYW56"/>
    <mergeCell ref="HYX55:HYX56"/>
    <mergeCell ref="HYY55:HYY56"/>
    <mergeCell ref="HYL55:HYL56"/>
    <mergeCell ref="HYO55:HYO56"/>
    <mergeCell ref="HYP55:HYP56"/>
    <mergeCell ref="HYQ55:HYQ56"/>
    <mergeCell ref="HYR55:HYR56"/>
    <mergeCell ref="HYG55:HYG56"/>
    <mergeCell ref="HYH55:HYH56"/>
    <mergeCell ref="HYI55:HYI56"/>
    <mergeCell ref="HYJ55:HYJ56"/>
    <mergeCell ref="HYK55:HYK56"/>
    <mergeCell ref="HXZ55:HXZ56"/>
    <mergeCell ref="HYA55:HYA56"/>
    <mergeCell ref="HYB55:HYB56"/>
    <mergeCell ref="HYC55:HYC56"/>
    <mergeCell ref="HYD55:HYD56"/>
    <mergeCell ref="HXS55:HXS56"/>
    <mergeCell ref="HXT55:HXT56"/>
    <mergeCell ref="HXU55:HXU56"/>
    <mergeCell ref="HXV55:HXV56"/>
    <mergeCell ref="HXY55:HXY56"/>
    <mergeCell ref="HXL55:HXL56"/>
    <mergeCell ref="HXM55:HXM56"/>
    <mergeCell ref="HXN55:HXN56"/>
    <mergeCell ref="HXQ55:HXQ56"/>
    <mergeCell ref="HXR55:HXR56"/>
    <mergeCell ref="HXE55:HXE56"/>
    <mergeCell ref="HXF55:HXF56"/>
    <mergeCell ref="HXI55:HXI56"/>
    <mergeCell ref="HXJ55:HXJ56"/>
    <mergeCell ref="HXK55:HXK56"/>
    <mergeCell ref="HWX55:HWX56"/>
    <mergeCell ref="HXA55:HXA56"/>
    <mergeCell ref="HXB55:HXB56"/>
    <mergeCell ref="HXC55:HXC56"/>
    <mergeCell ref="HXD55:HXD56"/>
    <mergeCell ref="HWS55:HWS56"/>
    <mergeCell ref="HWT55:HWT56"/>
    <mergeCell ref="HWU55:HWU56"/>
    <mergeCell ref="HWV55:HWV56"/>
    <mergeCell ref="HWW55:HWW56"/>
    <mergeCell ref="HWL55:HWL56"/>
    <mergeCell ref="HWM55:HWM56"/>
    <mergeCell ref="HWN55:HWN56"/>
    <mergeCell ref="HWO55:HWO56"/>
    <mergeCell ref="HWP55:HWP56"/>
    <mergeCell ref="HWE55:HWE56"/>
    <mergeCell ref="HWF55:HWF56"/>
    <mergeCell ref="HWG55:HWG56"/>
    <mergeCell ref="HWH55:HWH56"/>
    <mergeCell ref="HWK55:HWK56"/>
    <mergeCell ref="HVX55:HVX56"/>
    <mergeCell ref="HVY55:HVY56"/>
    <mergeCell ref="HVZ55:HVZ56"/>
    <mergeCell ref="HWC55:HWC56"/>
    <mergeCell ref="HWD55:HWD56"/>
    <mergeCell ref="HVQ55:HVQ56"/>
    <mergeCell ref="HVR55:HVR56"/>
    <mergeCell ref="HVU55:HVU56"/>
    <mergeCell ref="HVV55:HVV56"/>
    <mergeCell ref="HVW55:HVW56"/>
    <mergeCell ref="HVJ55:HVJ56"/>
    <mergeCell ref="HVM55:HVM56"/>
    <mergeCell ref="HVN55:HVN56"/>
    <mergeCell ref="HVO55:HVO56"/>
    <mergeCell ref="HVP55:HVP56"/>
    <mergeCell ref="HVE55:HVE56"/>
    <mergeCell ref="HVF55:HVF56"/>
    <mergeCell ref="HVG55:HVG56"/>
    <mergeCell ref="HVH55:HVH56"/>
    <mergeCell ref="HVI55:HVI56"/>
    <mergeCell ref="HUX55:HUX56"/>
    <mergeCell ref="HUY55:HUY56"/>
    <mergeCell ref="HUZ55:HUZ56"/>
    <mergeCell ref="HVA55:HVA56"/>
    <mergeCell ref="HVB55:HVB56"/>
    <mergeCell ref="HUQ55:HUQ56"/>
    <mergeCell ref="HUR55:HUR56"/>
    <mergeCell ref="HUS55:HUS56"/>
    <mergeCell ref="HUT55:HUT56"/>
    <mergeCell ref="HUW55:HUW56"/>
    <mergeCell ref="HUJ55:HUJ56"/>
    <mergeCell ref="HUK55:HUK56"/>
    <mergeCell ref="HUL55:HUL56"/>
    <mergeCell ref="HUO55:HUO56"/>
    <mergeCell ref="HUP55:HUP56"/>
    <mergeCell ref="HUC55:HUC56"/>
    <mergeCell ref="HUD55:HUD56"/>
    <mergeCell ref="HUG55:HUG56"/>
    <mergeCell ref="HUH55:HUH56"/>
    <mergeCell ref="HUI55:HUI56"/>
    <mergeCell ref="HTV55:HTV56"/>
    <mergeCell ref="HTY55:HTY56"/>
    <mergeCell ref="HTZ55:HTZ56"/>
    <mergeCell ref="HUA55:HUA56"/>
    <mergeCell ref="HUB55:HUB56"/>
    <mergeCell ref="HTQ55:HTQ56"/>
    <mergeCell ref="HTR55:HTR56"/>
    <mergeCell ref="HTS55:HTS56"/>
    <mergeCell ref="HTT55:HTT56"/>
    <mergeCell ref="HTU55:HTU56"/>
    <mergeCell ref="HTJ55:HTJ56"/>
    <mergeCell ref="HTK55:HTK56"/>
    <mergeCell ref="HTL55:HTL56"/>
    <mergeCell ref="HTM55:HTM56"/>
    <mergeCell ref="HTN55:HTN56"/>
    <mergeCell ref="HTC55:HTC56"/>
    <mergeCell ref="HTD55:HTD56"/>
    <mergeCell ref="HTE55:HTE56"/>
    <mergeCell ref="HTF55:HTF56"/>
    <mergeCell ref="HTI55:HTI56"/>
    <mergeCell ref="HSV55:HSV56"/>
    <mergeCell ref="HSW55:HSW56"/>
    <mergeCell ref="HSX55:HSX56"/>
    <mergeCell ref="HTA55:HTA56"/>
    <mergeCell ref="HTB55:HTB56"/>
    <mergeCell ref="HSO55:HSO56"/>
    <mergeCell ref="HSP55:HSP56"/>
    <mergeCell ref="HSS55:HSS56"/>
    <mergeCell ref="HST55:HST56"/>
    <mergeCell ref="HSU55:HSU56"/>
    <mergeCell ref="HSH55:HSH56"/>
    <mergeCell ref="HSK55:HSK56"/>
    <mergeCell ref="HSL55:HSL56"/>
    <mergeCell ref="HSM55:HSM56"/>
    <mergeCell ref="HSN55:HSN56"/>
    <mergeCell ref="HSC55:HSC56"/>
    <mergeCell ref="HSD55:HSD56"/>
    <mergeCell ref="HSE55:HSE56"/>
    <mergeCell ref="HSF55:HSF56"/>
    <mergeCell ref="HSG55:HSG56"/>
    <mergeCell ref="HRV55:HRV56"/>
    <mergeCell ref="HRW55:HRW56"/>
    <mergeCell ref="HRX55:HRX56"/>
    <mergeCell ref="HRY55:HRY56"/>
    <mergeCell ref="HRZ55:HRZ56"/>
    <mergeCell ref="HRO55:HRO56"/>
    <mergeCell ref="HRP55:HRP56"/>
    <mergeCell ref="HRQ55:HRQ56"/>
    <mergeCell ref="HRR55:HRR56"/>
    <mergeCell ref="HRU55:HRU56"/>
    <mergeCell ref="HRH55:HRH56"/>
    <mergeCell ref="HRI55:HRI56"/>
    <mergeCell ref="HRJ55:HRJ56"/>
    <mergeCell ref="HRM55:HRM56"/>
    <mergeCell ref="HRN55:HRN56"/>
    <mergeCell ref="HRA55:HRA56"/>
    <mergeCell ref="HRB55:HRB56"/>
    <mergeCell ref="HRE55:HRE56"/>
    <mergeCell ref="HRF55:HRF56"/>
    <mergeCell ref="HRG55:HRG56"/>
    <mergeCell ref="HQT55:HQT56"/>
    <mergeCell ref="HQW55:HQW56"/>
    <mergeCell ref="HQX55:HQX56"/>
    <mergeCell ref="HQY55:HQY56"/>
    <mergeCell ref="HQZ55:HQZ56"/>
    <mergeCell ref="HQO55:HQO56"/>
    <mergeCell ref="HQP55:HQP56"/>
    <mergeCell ref="HQQ55:HQQ56"/>
    <mergeCell ref="HQR55:HQR56"/>
    <mergeCell ref="HQS55:HQS56"/>
    <mergeCell ref="HQH55:HQH56"/>
    <mergeCell ref="HQI55:HQI56"/>
    <mergeCell ref="HQJ55:HQJ56"/>
    <mergeCell ref="HQK55:HQK56"/>
    <mergeCell ref="HQL55:HQL56"/>
    <mergeCell ref="HQA55:HQA56"/>
    <mergeCell ref="HQB55:HQB56"/>
    <mergeCell ref="HQC55:HQC56"/>
    <mergeCell ref="HQD55:HQD56"/>
    <mergeCell ref="HQG55:HQG56"/>
    <mergeCell ref="HPT55:HPT56"/>
    <mergeCell ref="HPU55:HPU56"/>
    <mergeCell ref="HPV55:HPV56"/>
    <mergeCell ref="HPY55:HPY56"/>
    <mergeCell ref="HPZ55:HPZ56"/>
    <mergeCell ref="HPM55:HPM56"/>
    <mergeCell ref="HPN55:HPN56"/>
    <mergeCell ref="HPQ55:HPQ56"/>
    <mergeCell ref="HPR55:HPR56"/>
    <mergeCell ref="HPS55:HPS56"/>
    <mergeCell ref="HPF55:HPF56"/>
    <mergeCell ref="HPI55:HPI56"/>
    <mergeCell ref="HPJ55:HPJ56"/>
    <mergeCell ref="HPK55:HPK56"/>
    <mergeCell ref="HPL55:HPL56"/>
    <mergeCell ref="HPA55:HPA56"/>
    <mergeCell ref="HPB55:HPB56"/>
    <mergeCell ref="HPC55:HPC56"/>
    <mergeCell ref="HPD55:HPD56"/>
    <mergeCell ref="HPE55:HPE56"/>
    <mergeCell ref="HOT55:HOT56"/>
    <mergeCell ref="HOU55:HOU56"/>
    <mergeCell ref="HOV55:HOV56"/>
    <mergeCell ref="HOW55:HOW56"/>
    <mergeCell ref="HOX55:HOX56"/>
    <mergeCell ref="HOM55:HOM56"/>
    <mergeCell ref="HON55:HON56"/>
    <mergeCell ref="HOO55:HOO56"/>
    <mergeCell ref="HOP55:HOP56"/>
    <mergeCell ref="HOS55:HOS56"/>
    <mergeCell ref="HOF55:HOF56"/>
    <mergeCell ref="HOG55:HOG56"/>
    <mergeCell ref="HOH55:HOH56"/>
    <mergeCell ref="HOK55:HOK56"/>
    <mergeCell ref="HOL55:HOL56"/>
    <mergeCell ref="HNY55:HNY56"/>
    <mergeCell ref="HNZ55:HNZ56"/>
    <mergeCell ref="HOC55:HOC56"/>
    <mergeCell ref="HOD55:HOD56"/>
    <mergeCell ref="HOE55:HOE56"/>
    <mergeCell ref="HNR55:HNR56"/>
    <mergeCell ref="HNU55:HNU56"/>
    <mergeCell ref="HNV55:HNV56"/>
    <mergeCell ref="HNW55:HNW56"/>
    <mergeCell ref="HNX55:HNX56"/>
    <mergeCell ref="HNM55:HNM56"/>
    <mergeCell ref="HNN55:HNN56"/>
    <mergeCell ref="HNO55:HNO56"/>
    <mergeCell ref="HNP55:HNP56"/>
    <mergeCell ref="HNQ55:HNQ56"/>
    <mergeCell ref="HNF55:HNF56"/>
    <mergeCell ref="HNG55:HNG56"/>
    <mergeCell ref="HNH55:HNH56"/>
    <mergeCell ref="HNI55:HNI56"/>
    <mergeCell ref="HNJ55:HNJ56"/>
    <mergeCell ref="HMY55:HMY56"/>
    <mergeCell ref="HMZ55:HMZ56"/>
    <mergeCell ref="HNA55:HNA56"/>
    <mergeCell ref="HNB55:HNB56"/>
    <mergeCell ref="HNE55:HNE56"/>
    <mergeCell ref="HMR55:HMR56"/>
    <mergeCell ref="HMS55:HMS56"/>
    <mergeCell ref="HMT55:HMT56"/>
    <mergeCell ref="HMW55:HMW56"/>
    <mergeCell ref="HMX55:HMX56"/>
    <mergeCell ref="HMK55:HMK56"/>
    <mergeCell ref="HML55:HML56"/>
    <mergeCell ref="HMO55:HMO56"/>
    <mergeCell ref="HMP55:HMP56"/>
    <mergeCell ref="HMQ55:HMQ56"/>
    <mergeCell ref="HMD55:HMD56"/>
    <mergeCell ref="HMG55:HMG56"/>
    <mergeCell ref="HMH55:HMH56"/>
    <mergeCell ref="HMI55:HMI56"/>
    <mergeCell ref="HMJ55:HMJ56"/>
    <mergeCell ref="HLY55:HLY56"/>
    <mergeCell ref="HLZ55:HLZ56"/>
    <mergeCell ref="HMA55:HMA56"/>
    <mergeCell ref="HMB55:HMB56"/>
    <mergeCell ref="HMC55:HMC56"/>
    <mergeCell ref="HLR55:HLR56"/>
    <mergeCell ref="HLS55:HLS56"/>
    <mergeCell ref="HLT55:HLT56"/>
    <mergeCell ref="HLU55:HLU56"/>
    <mergeCell ref="HLV55:HLV56"/>
    <mergeCell ref="HLK55:HLK56"/>
    <mergeCell ref="HLL55:HLL56"/>
    <mergeCell ref="HLM55:HLM56"/>
    <mergeCell ref="HLN55:HLN56"/>
    <mergeCell ref="HLQ55:HLQ56"/>
    <mergeCell ref="HLD55:HLD56"/>
    <mergeCell ref="HLE55:HLE56"/>
    <mergeCell ref="HLF55:HLF56"/>
    <mergeCell ref="HLI55:HLI56"/>
    <mergeCell ref="HLJ55:HLJ56"/>
    <mergeCell ref="HKW55:HKW56"/>
    <mergeCell ref="HKX55:HKX56"/>
    <mergeCell ref="HLA55:HLA56"/>
    <mergeCell ref="HLB55:HLB56"/>
    <mergeCell ref="HLC55:HLC56"/>
    <mergeCell ref="HKP55:HKP56"/>
    <mergeCell ref="HKS55:HKS56"/>
    <mergeCell ref="HKT55:HKT56"/>
    <mergeCell ref="HKU55:HKU56"/>
    <mergeCell ref="HKV55:HKV56"/>
    <mergeCell ref="HKK55:HKK56"/>
    <mergeCell ref="HKL55:HKL56"/>
    <mergeCell ref="HKM55:HKM56"/>
    <mergeCell ref="HKN55:HKN56"/>
    <mergeCell ref="HKO55:HKO56"/>
    <mergeCell ref="HKD55:HKD56"/>
    <mergeCell ref="HKE55:HKE56"/>
    <mergeCell ref="HKF55:HKF56"/>
    <mergeCell ref="HKG55:HKG56"/>
    <mergeCell ref="HKH55:HKH56"/>
    <mergeCell ref="HJW55:HJW56"/>
    <mergeCell ref="HJX55:HJX56"/>
    <mergeCell ref="HJY55:HJY56"/>
    <mergeCell ref="HJZ55:HJZ56"/>
    <mergeCell ref="HKC55:HKC56"/>
    <mergeCell ref="HJP55:HJP56"/>
    <mergeCell ref="HJQ55:HJQ56"/>
    <mergeCell ref="HJR55:HJR56"/>
    <mergeCell ref="HJU55:HJU56"/>
    <mergeCell ref="HJV55:HJV56"/>
    <mergeCell ref="HJI55:HJI56"/>
    <mergeCell ref="HJJ55:HJJ56"/>
    <mergeCell ref="HJM55:HJM56"/>
    <mergeCell ref="HJN55:HJN56"/>
    <mergeCell ref="HJO55:HJO56"/>
    <mergeCell ref="HJB55:HJB56"/>
    <mergeCell ref="HJE55:HJE56"/>
    <mergeCell ref="HJF55:HJF56"/>
    <mergeCell ref="HJG55:HJG56"/>
    <mergeCell ref="HJH55:HJH56"/>
    <mergeCell ref="HIW55:HIW56"/>
    <mergeCell ref="HIX55:HIX56"/>
    <mergeCell ref="HIY55:HIY56"/>
    <mergeCell ref="HIZ55:HIZ56"/>
    <mergeCell ref="HJA55:HJA56"/>
    <mergeCell ref="HIP55:HIP56"/>
    <mergeCell ref="HIQ55:HIQ56"/>
    <mergeCell ref="HIR55:HIR56"/>
    <mergeCell ref="HIS55:HIS56"/>
    <mergeCell ref="HIT55:HIT56"/>
    <mergeCell ref="HII55:HII56"/>
    <mergeCell ref="HIJ55:HIJ56"/>
    <mergeCell ref="HIK55:HIK56"/>
    <mergeCell ref="HIL55:HIL56"/>
    <mergeCell ref="HIO55:HIO56"/>
    <mergeCell ref="HIB55:HIB56"/>
    <mergeCell ref="HIC55:HIC56"/>
    <mergeCell ref="HID55:HID56"/>
    <mergeCell ref="HIG55:HIG56"/>
    <mergeCell ref="HIH55:HIH56"/>
    <mergeCell ref="HHU55:HHU56"/>
    <mergeCell ref="HHV55:HHV56"/>
    <mergeCell ref="HHY55:HHY56"/>
    <mergeCell ref="HHZ55:HHZ56"/>
    <mergeCell ref="HIA55:HIA56"/>
    <mergeCell ref="HHN55:HHN56"/>
    <mergeCell ref="HHQ55:HHQ56"/>
    <mergeCell ref="HHR55:HHR56"/>
    <mergeCell ref="HHS55:HHS56"/>
    <mergeCell ref="HHT55:HHT56"/>
    <mergeCell ref="HHI55:HHI56"/>
    <mergeCell ref="HHJ55:HHJ56"/>
    <mergeCell ref="HHK55:HHK56"/>
    <mergeCell ref="HHL55:HHL56"/>
    <mergeCell ref="HHM55:HHM56"/>
    <mergeCell ref="HHB55:HHB56"/>
    <mergeCell ref="HHC55:HHC56"/>
    <mergeCell ref="HHD55:HHD56"/>
    <mergeCell ref="HHE55:HHE56"/>
    <mergeCell ref="HHF55:HHF56"/>
    <mergeCell ref="HGU55:HGU56"/>
    <mergeCell ref="HGV55:HGV56"/>
    <mergeCell ref="HGW55:HGW56"/>
    <mergeCell ref="HGX55:HGX56"/>
    <mergeCell ref="HHA55:HHA56"/>
    <mergeCell ref="HGN55:HGN56"/>
    <mergeCell ref="HGO55:HGO56"/>
    <mergeCell ref="HGP55:HGP56"/>
    <mergeCell ref="HGS55:HGS56"/>
    <mergeCell ref="HGT55:HGT56"/>
    <mergeCell ref="HGG55:HGG56"/>
    <mergeCell ref="HGH55:HGH56"/>
    <mergeCell ref="HGK55:HGK56"/>
    <mergeCell ref="HGL55:HGL56"/>
    <mergeCell ref="HGM55:HGM56"/>
    <mergeCell ref="HFZ55:HFZ56"/>
    <mergeCell ref="HGC55:HGC56"/>
    <mergeCell ref="HGD55:HGD56"/>
    <mergeCell ref="HGE55:HGE56"/>
    <mergeCell ref="HGF55:HGF56"/>
    <mergeCell ref="HFU55:HFU56"/>
    <mergeCell ref="HFV55:HFV56"/>
    <mergeCell ref="HFW55:HFW56"/>
    <mergeCell ref="HFX55:HFX56"/>
    <mergeCell ref="HFY55:HFY56"/>
    <mergeCell ref="HFN55:HFN56"/>
    <mergeCell ref="HFO55:HFO56"/>
    <mergeCell ref="HFP55:HFP56"/>
    <mergeCell ref="HFQ55:HFQ56"/>
    <mergeCell ref="HFR55:HFR56"/>
    <mergeCell ref="HFG55:HFG56"/>
    <mergeCell ref="HFH55:HFH56"/>
    <mergeCell ref="HFI55:HFI56"/>
    <mergeCell ref="HFJ55:HFJ56"/>
    <mergeCell ref="HFM55:HFM56"/>
    <mergeCell ref="HEZ55:HEZ56"/>
    <mergeCell ref="HFA55:HFA56"/>
    <mergeCell ref="HFB55:HFB56"/>
    <mergeCell ref="HFE55:HFE56"/>
    <mergeCell ref="HFF55:HFF56"/>
    <mergeCell ref="HES55:HES56"/>
    <mergeCell ref="HET55:HET56"/>
    <mergeCell ref="HEW55:HEW56"/>
    <mergeCell ref="HEX55:HEX56"/>
    <mergeCell ref="HEY55:HEY56"/>
    <mergeCell ref="HEL55:HEL56"/>
    <mergeCell ref="HEO55:HEO56"/>
    <mergeCell ref="HEP55:HEP56"/>
    <mergeCell ref="HEQ55:HEQ56"/>
    <mergeCell ref="HER55:HER56"/>
    <mergeCell ref="HEG55:HEG56"/>
    <mergeCell ref="HEH55:HEH56"/>
    <mergeCell ref="HEI55:HEI56"/>
    <mergeCell ref="HEJ55:HEJ56"/>
    <mergeCell ref="HEK55:HEK56"/>
    <mergeCell ref="HDZ55:HDZ56"/>
    <mergeCell ref="HEA55:HEA56"/>
    <mergeCell ref="HEB55:HEB56"/>
    <mergeCell ref="HEC55:HEC56"/>
    <mergeCell ref="HED55:HED56"/>
    <mergeCell ref="HDS55:HDS56"/>
    <mergeCell ref="HDT55:HDT56"/>
    <mergeCell ref="HDU55:HDU56"/>
    <mergeCell ref="HDV55:HDV56"/>
    <mergeCell ref="HDY55:HDY56"/>
    <mergeCell ref="HDL55:HDL56"/>
    <mergeCell ref="HDM55:HDM56"/>
    <mergeCell ref="HDN55:HDN56"/>
    <mergeCell ref="HDQ55:HDQ56"/>
    <mergeCell ref="HDR55:HDR56"/>
    <mergeCell ref="HDE55:HDE56"/>
    <mergeCell ref="HDF55:HDF56"/>
    <mergeCell ref="HDI55:HDI56"/>
    <mergeCell ref="HDJ55:HDJ56"/>
    <mergeCell ref="HDK55:HDK56"/>
    <mergeCell ref="HCX55:HCX56"/>
    <mergeCell ref="HDA55:HDA56"/>
    <mergeCell ref="HDB55:HDB56"/>
    <mergeCell ref="HDC55:HDC56"/>
    <mergeCell ref="HDD55:HDD56"/>
    <mergeCell ref="HCS55:HCS56"/>
    <mergeCell ref="HCT55:HCT56"/>
    <mergeCell ref="HCU55:HCU56"/>
    <mergeCell ref="HCV55:HCV56"/>
    <mergeCell ref="HCW55:HCW56"/>
    <mergeCell ref="HCL55:HCL56"/>
    <mergeCell ref="HCM55:HCM56"/>
    <mergeCell ref="HCN55:HCN56"/>
    <mergeCell ref="HCO55:HCO56"/>
    <mergeCell ref="HCP55:HCP56"/>
    <mergeCell ref="HCE55:HCE56"/>
    <mergeCell ref="HCF55:HCF56"/>
    <mergeCell ref="HCG55:HCG56"/>
    <mergeCell ref="HCH55:HCH56"/>
    <mergeCell ref="HCK55:HCK56"/>
    <mergeCell ref="HBX55:HBX56"/>
    <mergeCell ref="HBY55:HBY56"/>
    <mergeCell ref="HBZ55:HBZ56"/>
    <mergeCell ref="HCC55:HCC56"/>
    <mergeCell ref="HCD55:HCD56"/>
    <mergeCell ref="HBQ55:HBQ56"/>
    <mergeCell ref="HBR55:HBR56"/>
    <mergeCell ref="HBU55:HBU56"/>
    <mergeCell ref="HBV55:HBV56"/>
    <mergeCell ref="HBW55:HBW56"/>
    <mergeCell ref="HBJ55:HBJ56"/>
    <mergeCell ref="HBM55:HBM56"/>
    <mergeCell ref="HBN55:HBN56"/>
    <mergeCell ref="HBO55:HBO56"/>
    <mergeCell ref="HBP55:HBP56"/>
    <mergeCell ref="HBE55:HBE56"/>
    <mergeCell ref="HBF55:HBF56"/>
    <mergeCell ref="HBG55:HBG56"/>
    <mergeCell ref="HBH55:HBH56"/>
    <mergeCell ref="HBI55:HBI56"/>
    <mergeCell ref="HAX55:HAX56"/>
    <mergeCell ref="HAY55:HAY56"/>
    <mergeCell ref="HAZ55:HAZ56"/>
    <mergeCell ref="HBA55:HBA56"/>
    <mergeCell ref="HBB55:HBB56"/>
    <mergeCell ref="HAQ55:HAQ56"/>
    <mergeCell ref="HAR55:HAR56"/>
    <mergeCell ref="HAS55:HAS56"/>
    <mergeCell ref="HAT55:HAT56"/>
    <mergeCell ref="HAW55:HAW56"/>
    <mergeCell ref="HAJ55:HAJ56"/>
    <mergeCell ref="HAK55:HAK56"/>
    <mergeCell ref="HAL55:HAL56"/>
    <mergeCell ref="HAO55:HAO56"/>
    <mergeCell ref="HAP55:HAP56"/>
    <mergeCell ref="HAC55:HAC56"/>
    <mergeCell ref="HAD55:HAD56"/>
    <mergeCell ref="HAG55:HAG56"/>
    <mergeCell ref="HAH55:HAH56"/>
    <mergeCell ref="HAI55:HAI56"/>
    <mergeCell ref="GZV55:GZV56"/>
    <mergeCell ref="GZY55:GZY56"/>
    <mergeCell ref="GZZ55:GZZ56"/>
    <mergeCell ref="HAA55:HAA56"/>
    <mergeCell ref="HAB55:HAB56"/>
    <mergeCell ref="GZQ55:GZQ56"/>
    <mergeCell ref="GZR55:GZR56"/>
    <mergeCell ref="GZS55:GZS56"/>
    <mergeCell ref="GZT55:GZT56"/>
    <mergeCell ref="GZU55:GZU56"/>
    <mergeCell ref="GZJ55:GZJ56"/>
    <mergeCell ref="GZK55:GZK56"/>
    <mergeCell ref="GZL55:GZL56"/>
    <mergeCell ref="GZM55:GZM56"/>
    <mergeCell ref="GZN55:GZN56"/>
    <mergeCell ref="GZC55:GZC56"/>
    <mergeCell ref="GZD55:GZD56"/>
    <mergeCell ref="GZE55:GZE56"/>
    <mergeCell ref="GZF55:GZF56"/>
    <mergeCell ref="GZI55:GZI56"/>
    <mergeCell ref="GYV55:GYV56"/>
    <mergeCell ref="GYW55:GYW56"/>
    <mergeCell ref="GYX55:GYX56"/>
    <mergeCell ref="GZA55:GZA56"/>
    <mergeCell ref="GZB55:GZB56"/>
    <mergeCell ref="GYO55:GYO56"/>
    <mergeCell ref="GYP55:GYP56"/>
    <mergeCell ref="GYS55:GYS56"/>
    <mergeCell ref="GYT55:GYT56"/>
    <mergeCell ref="GYU55:GYU56"/>
    <mergeCell ref="GYH55:GYH56"/>
    <mergeCell ref="GYK55:GYK56"/>
    <mergeCell ref="GYL55:GYL56"/>
    <mergeCell ref="GYM55:GYM56"/>
    <mergeCell ref="GYN55:GYN56"/>
    <mergeCell ref="GYC55:GYC56"/>
    <mergeCell ref="GYD55:GYD56"/>
    <mergeCell ref="GYE55:GYE56"/>
    <mergeCell ref="GYF55:GYF56"/>
    <mergeCell ref="GYG55:GYG56"/>
    <mergeCell ref="GXV55:GXV56"/>
    <mergeCell ref="GXW55:GXW56"/>
    <mergeCell ref="GXX55:GXX56"/>
    <mergeCell ref="GXY55:GXY56"/>
    <mergeCell ref="GXZ55:GXZ56"/>
    <mergeCell ref="GXO55:GXO56"/>
    <mergeCell ref="GXP55:GXP56"/>
    <mergeCell ref="GXQ55:GXQ56"/>
    <mergeCell ref="GXR55:GXR56"/>
    <mergeCell ref="GXU55:GXU56"/>
    <mergeCell ref="GXH55:GXH56"/>
    <mergeCell ref="GXI55:GXI56"/>
    <mergeCell ref="GXJ55:GXJ56"/>
    <mergeCell ref="GXM55:GXM56"/>
    <mergeCell ref="GXN55:GXN56"/>
    <mergeCell ref="GXA55:GXA56"/>
    <mergeCell ref="GXB55:GXB56"/>
    <mergeCell ref="GXE55:GXE56"/>
    <mergeCell ref="GXF55:GXF56"/>
    <mergeCell ref="GXG55:GXG56"/>
    <mergeCell ref="GWT55:GWT56"/>
    <mergeCell ref="GWW55:GWW56"/>
    <mergeCell ref="GWX55:GWX56"/>
    <mergeCell ref="GWY55:GWY56"/>
    <mergeCell ref="GWZ55:GWZ56"/>
    <mergeCell ref="GWO55:GWO56"/>
    <mergeCell ref="GWP55:GWP56"/>
    <mergeCell ref="GWQ55:GWQ56"/>
    <mergeCell ref="GWR55:GWR56"/>
    <mergeCell ref="GWS55:GWS56"/>
    <mergeCell ref="GWH55:GWH56"/>
    <mergeCell ref="GWI55:GWI56"/>
    <mergeCell ref="GWJ55:GWJ56"/>
    <mergeCell ref="GWK55:GWK56"/>
    <mergeCell ref="GWL55:GWL56"/>
    <mergeCell ref="GWA55:GWA56"/>
    <mergeCell ref="GWB55:GWB56"/>
    <mergeCell ref="GWC55:GWC56"/>
    <mergeCell ref="GWD55:GWD56"/>
    <mergeCell ref="GWG55:GWG56"/>
    <mergeCell ref="GVT55:GVT56"/>
    <mergeCell ref="GVU55:GVU56"/>
    <mergeCell ref="GVV55:GVV56"/>
    <mergeCell ref="GVY55:GVY56"/>
    <mergeCell ref="GVZ55:GVZ56"/>
    <mergeCell ref="GVM55:GVM56"/>
    <mergeCell ref="GVN55:GVN56"/>
    <mergeCell ref="GVQ55:GVQ56"/>
    <mergeCell ref="GVR55:GVR56"/>
    <mergeCell ref="GVS55:GVS56"/>
    <mergeCell ref="GVF55:GVF56"/>
    <mergeCell ref="GVI55:GVI56"/>
    <mergeCell ref="GVJ55:GVJ56"/>
    <mergeCell ref="GVK55:GVK56"/>
    <mergeCell ref="GVL55:GVL56"/>
    <mergeCell ref="GVA55:GVA56"/>
    <mergeCell ref="GVB55:GVB56"/>
    <mergeCell ref="GVC55:GVC56"/>
    <mergeCell ref="GVD55:GVD56"/>
    <mergeCell ref="GVE55:GVE56"/>
    <mergeCell ref="GUT55:GUT56"/>
    <mergeCell ref="GUU55:GUU56"/>
    <mergeCell ref="GUV55:GUV56"/>
    <mergeCell ref="GUW55:GUW56"/>
    <mergeCell ref="GUX55:GUX56"/>
    <mergeCell ref="GUM55:GUM56"/>
    <mergeCell ref="GUN55:GUN56"/>
    <mergeCell ref="GUO55:GUO56"/>
    <mergeCell ref="GUP55:GUP56"/>
    <mergeCell ref="GUS55:GUS56"/>
    <mergeCell ref="GUF55:GUF56"/>
    <mergeCell ref="GUG55:GUG56"/>
    <mergeCell ref="GUH55:GUH56"/>
    <mergeCell ref="GUK55:GUK56"/>
    <mergeCell ref="GUL55:GUL56"/>
    <mergeCell ref="GTY55:GTY56"/>
    <mergeCell ref="GTZ55:GTZ56"/>
    <mergeCell ref="GUC55:GUC56"/>
    <mergeCell ref="GUD55:GUD56"/>
    <mergeCell ref="GUE55:GUE56"/>
    <mergeCell ref="GTR55:GTR56"/>
    <mergeCell ref="GTU55:GTU56"/>
    <mergeCell ref="GTV55:GTV56"/>
    <mergeCell ref="GTW55:GTW56"/>
    <mergeCell ref="GTX55:GTX56"/>
    <mergeCell ref="GTM55:GTM56"/>
    <mergeCell ref="GTN55:GTN56"/>
    <mergeCell ref="GTO55:GTO56"/>
    <mergeCell ref="GTP55:GTP56"/>
    <mergeCell ref="GTQ55:GTQ56"/>
    <mergeCell ref="GTF55:GTF56"/>
    <mergeCell ref="GTG55:GTG56"/>
    <mergeCell ref="GTH55:GTH56"/>
    <mergeCell ref="GTI55:GTI56"/>
    <mergeCell ref="GTJ55:GTJ56"/>
    <mergeCell ref="GSY55:GSY56"/>
    <mergeCell ref="GSZ55:GSZ56"/>
    <mergeCell ref="GTA55:GTA56"/>
    <mergeCell ref="GTB55:GTB56"/>
    <mergeCell ref="GTE55:GTE56"/>
    <mergeCell ref="GSR55:GSR56"/>
    <mergeCell ref="GSS55:GSS56"/>
    <mergeCell ref="GST55:GST56"/>
    <mergeCell ref="GSW55:GSW56"/>
    <mergeCell ref="GSX55:GSX56"/>
    <mergeCell ref="GSK55:GSK56"/>
    <mergeCell ref="GSL55:GSL56"/>
    <mergeCell ref="GSO55:GSO56"/>
    <mergeCell ref="GSP55:GSP56"/>
    <mergeCell ref="GSQ55:GSQ56"/>
    <mergeCell ref="GSD55:GSD56"/>
    <mergeCell ref="GSG55:GSG56"/>
    <mergeCell ref="GSH55:GSH56"/>
    <mergeCell ref="GSI55:GSI56"/>
    <mergeCell ref="GSJ55:GSJ56"/>
    <mergeCell ref="GRY55:GRY56"/>
    <mergeCell ref="GRZ55:GRZ56"/>
    <mergeCell ref="GSA55:GSA56"/>
    <mergeCell ref="GSB55:GSB56"/>
    <mergeCell ref="GSC55:GSC56"/>
    <mergeCell ref="GRR55:GRR56"/>
    <mergeCell ref="GRS55:GRS56"/>
    <mergeCell ref="GRT55:GRT56"/>
    <mergeCell ref="GRU55:GRU56"/>
    <mergeCell ref="GRV55:GRV56"/>
    <mergeCell ref="GRK55:GRK56"/>
    <mergeCell ref="GRL55:GRL56"/>
    <mergeCell ref="GRM55:GRM56"/>
    <mergeCell ref="GRN55:GRN56"/>
    <mergeCell ref="GRQ55:GRQ56"/>
    <mergeCell ref="GRD55:GRD56"/>
    <mergeCell ref="GRE55:GRE56"/>
    <mergeCell ref="GRF55:GRF56"/>
    <mergeCell ref="GRI55:GRI56"/>
    <mergeCell ref="GRJ55:GRJ56"/>
    <mergeCell ref="GQW55:GQW56"/>
    <mergeCell ref="GQX55:GQX56"/>
    <mergeCell ref="GRA55:GRA56"/>
    <mergeCell ref="GRB55:GRB56"/>
    <mergeCell ref="GRC55:GRC56"/>
    <mergeCell ref="GQP55:GQP56"/>
    <mergeCell ref="GQS55:GQS56"/>
    <mergeCell ref="GQT55:GQT56"/>
    <mergeCell ref="GQU55:GQU56"/>
    <mergeCell ref="GQV55:GQV56"/>
    <mergeCell ref="GQK55:GQK56"/>
    <mergeCell ref="GQL55:GQL56"/>
    <mergeCell ref="GQM55:GQM56"/>
    <mergeCell ref="GQN55:GQN56"/>
    <mergeCell ref="GQO55:GQO56"/>
    <mergeCell ref="GQD55:GQD56"/>
    <mergeCell ref="GQE55:GQE56"/>
    <mergeCell ref="GQF55:GQF56"/>
    <mergeCell ref="GQG55:GQG56"/>
    <mergeCell ref="GQH55:GQH56"/>
    <mergeCell ref="GPW55:GPW56"/>
    <mergeCell ref="GPX55:GPX56"/>
    <mergeCell ref="GPY55:GPY56"/>
    <mergeCell ref="GPZ55:GPZ56"/>
    <mergeCell ref="GQC55:GQC56"/>
    <mergeCell ref="GPP55:GPP56"/>
    <mergeCell ref="GPQ55:GPQ56"/>
    <mergeCell ref="GPR55:GPR56"/>
    <mergeCell ref="GPU55:GPU56"/>
    <mergeCell ref="GPV55:GPV56"/>
    <mergeCell ref="GPI55:GPI56"/>
    <mergeCell ref="GPJ55:GPJ56"/>
    <mergeCell ref="GPM55:GPM56"/>
    <mergeCell ref="GPN55:GPN56"/>
    <mergeCell ref="GPO55:GPO56"/>
    <mergeCell ref="GPB55:GPB56"/>
    <mergeCell ref="GPE55:GPE56"/>
    <mergeCell ref="GPF55:GPF56"/>
    <mergeCell ref="GPG55:GPG56"/>
    <mergeCell ref="GPH55:GPH56"/>
    <mergeCell ref="GOW55:GOW56"/>
    <mergeCell ref="GOX55:GOX56"/>
    <mergeCell ref="GOY55:GOY56"/>
    <mergeCell ref="GOZ55:GOZ56"/>
    <mergeCell ref="GPA55:GPA56"/>
    <mergeCell ref="GOP55:GOP56"/>
    <mergeCell ref="GOQ55:GOQ56"/>
    <mergeCell ref="GOR55:GOR56"/>
    <mergeCell ref="GOS55:GOS56"/>
    <mergeCell ref="GOT55:GOT56"/>
    <mergeCell ref="GOI55:GOI56"/>
    <mergeCell ref="GOJ55:GOJ56"/>
    <mergeCell ref="GOK55:GOK56"/>
    <mergeCell ref="GOL55:GOL56"/>
    <mergeCell ref="GOO55:GOO56"/>
    <mergeCell ref="GOB55:GOB56"/>
    <mergeCell ref="GOC55:GOC56"/>
    <mergeCell ref="GOD55:GOD56"/>
    <mergeCell ref="GOG55:GOG56"/>
    <mergeCell ref="GOH55:GOH56"/>
    <mergeCell ref="GNU55:GNU56"/>
    <mergeCell ref="GNV55:GNV56"/>
    <mergeCell ref="GNY55:GNY56"/>
    <mergeCell ref="GNZ55:GNZ56"/>
    <mergeCell ref="GOA55:GOA56"/>
    <mergeCell ref="GNN55:GNN56"/>
    <mergeCell ref="GNQ55:GNQ56"/>
    <mergeCell ref="GNR55:GNR56"/>
    <mergeCell ref="GNS55:GNS56"/>
    <mergeCell ref="GNT55:GNT56"/>
    <mergeCell ref="GNI55:GNI56"/>
    <mergeCell ref="GNJ55:GNJ56"/>
    <mergeCell ref="GNK55:GNK56"/>
    <mergeCell ref="GNL55:GNL56"/>
    <mergeCell ref="GNM55:GNM56"/>
    <mergeCell ref="GNB55:GNB56"/>
    <mergeCell ref="GNC55:GNC56"/>
    <mergeCell ref="GND55:GND56"/>
    <mergeCell ref="GNE55:GNE56"/>
    <mergeCell ref="GNF55:GNF56"/>
    <mergeCell ref="GMU55:GMU56"/>
    <mergeCell ref="GMV55:GMV56"/>
    <mergeCell ref="GMW55:GMW56"/>
    <mergeCell ref="GMX55:GMX56"/>
    <mergeCell ref="GNA55:GNA56"/>
    <mergeCell ref="GMN55:GMN56"/>
    <mergeCell ref="GMO55:GMO56"/>
    <mergeCell ref="GMP55:GMP56"/>
    <mergeCell ref="GMS55:GMS56"/>
    <mergeCell ref="GMT55:GMT56"/>
    <mergeCell ref="GMG55:GMG56"/>
    <mergeCell ref="GMH55:GMH56"/>
    <mergeCell ref="GMK55:GMK56"/>
    <mergeCell ref="GML55:GML56"/>
    <mergeCell ref="GMM55:GMM56"/>
    <mergeCell ref="GLZ55:GLZ56"/>
    <mergeCell ref="GMC55:GMC56"/>
    <mergeCell ref="GMD55:GMD56"/>
    <mergeCell ref="GME55:GME56"/>
    <mergeCell ref="GMF55:GMF56"/>
    <mergeCell ref="GLU55:GLU56"/>
    <mergeCell ref="GLV55:GLV56"/>
    <mergeCell ref="GLW55:GLW56"/>
    <mergeCell ref="GLX55:GLX56"/>
    <mergeCell ref="GLY55:GLY56"/>
    <mergeCell ref="GLN55:GLN56"/>
    <mergeCell ref="GLO55:GLO56"/>
    <mergeCell ref="GLP55:GLP56"/>
    <mergeCell ref="GLQ55:GLQ56"/>
    <mergeCell ref="GLR55:GLR56"/>
    <mergeCell ref="GLG55:GLG56"/>
    <mergeCell ref="GLH55:GLH56"/>
    <mergeCell ref="GLI55:GLI56"/>
    <mergeCell ref="GLJ55:GLJ56"/>
    <mergeCell ref="GLM55:GLM56"/>
    <mergeCell ref="GKZ55:GKZ56"/>
    <mergeCell ref="GLA55:GLA56"/>
    <mergeCell ref="GLB55:GLB56"/>
    <mergeCell ref="GLE55:GLE56"/>
    <mergeCell ref="GLF55:GLF56"/>
    <mergeCell ref="GKS55:GKS56"/>
    <mergeCell ref="GKT55:GKT56"/>
    <mergeCell ref="GKW55:GKW56"/>
    <mergeCell ref="GKX55:GKX56"/>
    <mergeCell ref="GKY55:GKY56"/>
    <mergeCell ref="GKL55:GKL56"/>
    <mergeCell ref="GKO55:GKO56"/>
    <mergeCell ref="GKP55:GKP56"/>
    <mergeCell ref="GKQ55:GKQ56"/>
    <mergeCell ref="GKR55:GKR56"/>
    <mergeCell ref="GKG55:GKG56"/>
    <mergeCell ref="GKH55:GKH56"/>
    <mergeCell ref="GKI55:GKI56"/>
    <mergeCell ref="GKJ55:GKJ56"/>
    <mergeCell ref="GKK55:GKK56"/>
    <mergeCell ref="GJZ55:GJZ56"/>
    <mergeCell ref="GKA55:GKA56"/>
    <mergeCell ref="GKB55:GKB56"/>
    <mergeCell ref="GKC55:GKC56"/>
    <mergeCell ref="GKD55:GKD56"/>
    <mergeCell ref="GJS55:GJS56"/>
    <mergeCell ref="GJT55:GJT56"/>
    <mergeCell ref="GJU55:GJU56"/>
    <mergeCell ref="GJV55:GJV56"/>
    <mergeCell ref="GJY55:GJY56"/>
    <mergeCell ref="GJL55:GJL56"/>
    <mergeCell ref="GJM55:GJM56"/>
    <mergeCell ref="GJN55:GJN56"/>
    <mergeCell ref="GJQ55:GJQ56"/>
    <mergeCell ref="GJR55:GJR56"/>
    <mergeCell ref="GJE55:GJE56"/>
    <mergeCell ref="GJF55:GJF56"/>
    <mergeCell ref="GJI55:GJI56"/>
    <mergeCell ref="GJJ55:GJJ56"/>
    <mergeCell ref="GJK55:GJK56"/>
    <mergeCell ref="GIX55:GIX56"/>
    <mergeCell ref="GJA55:GJA56"/>
    <mergeCell ref="GJB55:GJB56"/>
    <mergeCell ref="GJC55:GJC56"/>
    <mergeCell ref="GJD55:GJD56"/>
    <mergeCell ref="GIS55:GIS56"/>
    <mergeCell ref="GIT55:GIT56"/>
    <mergeCell ref="GIU55:GIU56"/>
    <mergeCell ref="GIV55:GIV56"/>
    <mergeCell ref="GIW55:GIW56"/>
    <mergeCell ref="GIL55:GIL56"/>
    <mergeCell ref="GIM55:GIM56"/>
    <mergeCell ref="GIN55:GIN56"/>
    <mergeCell ref="GIO55:GIO56"/>
    <mergeCell ref="GIP55:GIP56"/>
    <mergeCell ref="GIE55:GIE56"/>
    <mergeCell ref="GIF55:GIF56"/>
    <mergeCell ref="GIG55:GIG56"/>
    <mergeCell ref="GIH55:GIH56"/>
    <mergeCell ref="GIK55:GIK56"/>
    <mergeCell ref="GHX55:GHX56"/>
    <mergeCell ref="GHY55:GHY56"/>
    <mergeCell ref="GHZ55:GHZ56"/>
    <mergeCell ref="GIC55:GIC56"/>
    <mergeCell ref="GID55:GID56"/>
    <mergeCell ref="GHQ55:GHQ56"/>
    <mergeCell ref="GHR55:GHR56"/>
    <mergeCell ref="GHU55:GHU56"/>
    <mergeCell ref="GHV55:GHV56"/>
    <mergeCell ref="GHW55:GHW56"/>
    <mergeCell ref="GHJ55:GHJ56"/>
    <mergeCell ref="GHM55:GHM56"/>
    <mergeCell ref="GHN55:GHN56"/>
    <mergeCell ref="GHO55:GHO56"/>
    <mergeCell ref="GHP55:GHP56"/>
    <mergeCell ref="GHE55:GHE56"/>
    <mergeCell ref="GHF55:GHF56"/>
    <mergeCell ref="GHG55:GHG56"/>
    <mergeCell ref="GHH55:GHH56"/>
    <mergeCell ref="GHI55:GHI56"/>
    <mergeCell ref="GGX55:GGX56"/>
    <mergeCell ref="GGY55:GGY56"/>
    <mergeCell ref="GGZ55:GGZ56"/>
    <mergeCell ref="GHA55:GHA56"/>
    <mergeCell ref="GHB55:GHB56"/>
    <mergeCell ref="GGQ55:GGQ56"/>
    <mergeCell ref="GGR55:GGR56"/>
    <mergeCell ref="GGS55:GGS56"/>
    <mergeCell ref="GGT55:GGT56"/>
    <mergeCell ref="GGW55:GGW56"/>
    <mergeCell ref="GGJ55:GGJ56"/>
    <mergeCell ref="GGK55:GGK56"/>
    <mergeCell ref="GGL55:GGL56"/>
    <mergeCell ref="GGO55:GGO56"/>
    <mergeCell ref="GGP55:GGP56"/>
    <mergeCell ref="GGC55:GGC56"/>
    <mergeCell ref="GGD55:GGD56"/>
    <mergeCell ref="GGG55:GGG56"/>
    <mergeCell ref="GGH55:GGH56"/>
    <mergeCell ref="GGI55:GGI56"/>
    <mergeCell ref="GFV55:GFV56"/>
    <mergeCell ref="GFY55:GFY56"/>
    <mergeCell ref="GFZ55:GFZ56"/>
    <mergeCell ref="GGA55:GGA56"/>
    <mergeCell ref="GGB55:GGB56"/>
    <mergeCell ref="GFQ55:GFQ56"/>
    <mergeCell ref="GFR55:GFR56"/>
    <mergeCell ref="GFS55:GFS56"/>
    <mergeCell ref="GFT55:GFT56"/>
    <mergeCell ref="GFU55:GFU56"/>
    <mergeCell ref="GFJ55:GFJ56"/>
    <mergeCell ref="GFK55:GFK56"/>
    <mergeCell ref="GFL55:GFL56"/>
    <mergeCell ref="GFM55:GFM56"/>
    <mergeCell ref="GFN55:GFN56"/>
    <mergeCell ref="GFC55:GFC56"/>
    <mergeCell ref="GFD55:GFD56"/>
    <mergeCell ref="GFE55:GFE56"/>
    <mergeCell ref="GFF55:GFF56"/>
    <mergeCell ref="GFI55:GFI56"/>
    <mergeCell ref="GEV55:GEV56"/>
    <mergeCell ref="GEW55:GEW56"/>
    <mergeCell ref="GEX55:GEX56"/>
    <mergeCell ref="GFA55:GFA56"/>
    <mergeCell ref="GFB55:GFB56"/>
    <mergeCell ref="GEO55:GEO56"/>
    <mergeCell ref="GEP55:GEP56"/>
    <mergeCell ref="GES55:GES56"/>
    <mergeCell ref="GET55:GET56"/>
    <mergeCell ref="GEU55:GEU56"/>
    <mergeCell ref="GEH55:GEH56"/>
    <mergeCell ref="GEK55:GEK56"/>
    <mergeCell ref="GEL55:GEL56"/>
    <mergeCell ref="GEM55:GEM56"/>
    <mergeCell ref="GEN55:GEN56"/>
    <mergeCell ref="GEC55:GEC56"/>
    <mergeCell ref="GED55:GED56"/>
    <mergeCell ref="GEE55:GEE56"/>
    <mergeCell ref="GEF55:GEF56"/>
    <mergeCell ref="GEG55:GEG56"/>
    <mergeCell ref="GDV55:GDV56"/>
    <mergeCell ref="GDW55:GDW56"/>
    <mergeCell ref="GDX55:GDX56"/>
    <mergeCell ref="GDY55:GDY56"/>
    <mergeCell ref="GDZ55:GDZ56"/>
    <mergeCell ref="GDO55:GDO56"/>
    <mergeCell ref="GDP55:GDP56"/>
    <mergeCell ref="GDQ55:GDQ56"/>
    <mergeCell ref="GDR55:GDR56"/>
    <mergeCell ref="GDU55:GDU56"/>
    <mergeCell ref="GDH55:GDH56"/>
    <mergeCell ref="GDI55:GDI56"/>
    <mergeCell ref="GDJ55:GDJ56"/>
    <mergeCell ref="GDM55:GDM56"/>
    <mergeCell ref="GDN55:GDN56"/>
    <mergeCell ref="GDA55:GDA56"/>
    <mergeCell ref="GDB55:GDB56"/>
    <mergeCell ref="GDE55:GDE56"/>
    <mergeCell ref="GDF55:GDF56"/>
    <mergeCell ref="GDG55:GDG56"/>
    <mergeCell ref="GCT55:GCT56"/>
    <mergeCell ref="GCW55:GCW56"/>
    <mergeCell ref="GCX55:GCX56"/>
    <mergeCell ref="GCY55:GCY56"/>
    <mergeCell ref="GCZ55:GCZ56"/>
    <mergeCell ref="GCO55:GCO56"/>
    <mergeCell ref="GCP55:GCP56"/>
    <mergeCell ref="GCQ55:GCQ56"/>
    <mergeCell ref="GCR55:GCR56"/>
    <mergeCell ref="GCS55:GCS56"/>
    <mergeCell ref="GCH55:GCH56"/>
    <mergeCell ref="GCI55:GCI56"/>
    <mergeCell ref="GCJ55:GCJ56"/>
    <mergeCell ref="GCK55:GCK56"/>
    <mergeCell ref="GCL55:GCL56"/>
    <mergeCell ref="GCA55:GCA56"/>
    <mergeCell ref="GCB55:GCB56"/>
    <mergeCell ref="GCC55:GCC56"/>
    <mergeCell ref="GCD55:GCD56"/>
    <mergeCell ref="GCG55:GCG56"/>
    <mergeCell ref="GBT55:GBT56"/>
    <mergeCell ref="GBU55:GBU56"/>
    <mergeCell ref="GBV55:GBV56"/>
    <mergeCell ref="GBY55:GBY56"/>
    <mergeCell ref="GBZ55:GBZ56"/>
    <mergeCell ref="GBM55:GBM56"/>
    <mergeCell ref="GBN55:GBN56"/>
    <mergeCell ref="GBQ55:GBQ56"/>
    <mergeCell ref="GBR55:GBR56"/>
    <mergeCell ref="GBS55:GBS56"/>
    <mergeCell ref="GBF55:GBF56"/>
    <mergeCell ref="GBI55:GBI56"/>
    <mergeCell ref="GBJ55:GBJ56"/>
    <mergeCell ref="GBK55:GBK56"/>
    <mergeCell ref="GBL55:GBL56"/>
    <mergeCell ref="GBA55:GBA56"/>
    <mergeCell ref="GBB55:GBB56"/>
    <mergeCell ref="GBC55:GBC56"/>
    <mergeCell ref="GBD55:GBD56"/>
    <mergeCell ref="GBE55:GBE56"/>
    <mergeCell ref="GAT55:GAT56"/>
    <mergeCell ref="GAU55:GAU56"/>
    <mergeCell ref="GAV55:GAV56"/>
    <mergeCell ref="GAW55:GAW56"/>
    <mergeCell ref="GAX55:GAX56"/>
    <mergeCell ref="GAM55:GAM56"/>
    <mergeCell ref="GAN55:GAN56"/>
    <mergeCell ref="GAO55:GAO56"/>
    <mergeCell ref="GAP55:GAP56"/>
    <mergeCell ref="GAS55:GAS56"/>
    <mergeCell ref="GAF55:GAF56"/>
    <mergeCell ref="GAG55:GAG56"/>
    <mergeCell ref="GAH55:GAH56"/>
    <mergeCell ref="GAK55:GAK56"/>
    <mergeCell ref="GAL55:GAL56"/>
    <mergeCell ref="FZY55:FZY56"/>
    <mergeCell ref="FZZ55:FZZ56"/>
    <mergeCell ref="GAC55:GAC56"/>
    <mergeCell ref="GAD55:GAD56"/>
    <mergeCell ref="GAE55:GAE56"/>
    <mergeCell ref="FZR55:FZR56"/>
    <mergeCell ref="FZU55:FZU56"/>
    <mergeCell ref="FZV55:FZV56"/>
    <mergeCell ref="FZW55:FZW56"/>
    <mergeCell ref="FZX55:FZX56"/>
    <mergeCell ref="FZM55:FZM56"/>
    <mergeCell ref="FZN55:FZN56"/>
    <mergeCell ref="FZO55:FZO56"/>
    <mergeCell ref="FZP55:FZP56"/>
    <mergeCell ref="FZQ55:FZQ56"/>
    <mergeCell ref="FZF55:FZF56"/>
    <mergeCell ref="FZG55:FZG56"/>
    <mergeCell ref="FZH55:FZH56"/>
    <mergeCell ref="FZI55:FZI56"/>
    <mergeCell ref="FZJ55:FZJ56"/>
    <mergeCell ref="FYY55:FYY56"/>
    <mergeCell ref="FYZ55:FYZ56"/>
    <mergeCell ref="FZA55:FZA56"/>
    <mergeCell ref="FZB55:FZB56"/>
    <mergeCell ref="FZE55:FZE56"/>
    <mergeCell ref="FYR55:FYR56"/>
    <mergeCell ref="FYS55:FYS56"/>
    <mergeCell ref="FYT55:FYT56"/>
    <mergeCell ref="FYW55:FYW56"/>
    <mergeCell ref="FYX55:FYX56"/>
    <mergeCell ref="FYK55:FYK56"/>
    <mergeCell ref="FYL55:FYL56"/>
    <mergeCell ref="FYO55:FYO56"/>
    <mergeCell ref="FYP55:FYP56"/>
    <mergeCell ref="FYQ55:FYQ56"/>
    <mergeCell ref="FYD55:FYD56"/>
    <mergeCell ref="FYG55:FYG56"/>
    <mergeCell ref="FYH55:FYH56"/>
    <mergeCell ref="FYI55:FYI56"/>
    <mergeCell ref="FYJ55:FYJ56"/>
    <mergeCell ref="FXY55:FXY56"/>
    <mergeCell ref="FXZ55:FXZ56"/>
    <mergeCell ref="FYA55:FYA56"/>
    <mergeCell ref="FYB55:FYB56"/>
    <mergeCell ref="FYC55:FYC56"/>
    <mergeCell ref="FXR55:FXR56"/>
    <mergeCell ref="FXS55:FXS56"/>
    <mergeCell ref="FXT55:FXT56"/>
    <mergeCell ref="FXU55:FXU56"/>
    <mergeCell ref="FXV55:FXV56"/>
    <mergeCell ref="FXK55:FXK56"/>
    <mergeCell ref="FXL55:FXL56"/>
    <mergeCell ref="FXM55:FXM56"/>
    <mergeCell ref="FXN55:FXN56"/>
    <mergeCell ref="FXQ55:FXQ56"/>
    <mergeCell ref="FXD55:FXD56"/>
    <mergeCell ref="FXE55:FXE56"/>
    <mergeCell ref="FXF55:FXF56"/>
    <mergeCell ref="FXI55:FXI56"/>
    <mergeCell ref="FXJ55:FXJ56"/>
    <mergeCell ref="FWW55:FWW56"/>
    <mergeCell ref="FWX55:FWX56"/>
    <mergeCell ref="FXA55:FXA56"/>
    <mergeCell ref="FXB55:FXB56"/>
    <mergeCell ref="FXC55:FXC56"/>
    <mergeCell ref="FWP55:FWP56"/>
    <mergeCell ref="FWS55:FWS56"/>
    <mergeCell ref="FWT55:FWT56"/>
    <mergeCell ref="FWU55:FWU56"/>
    <mergeCell ref="FWV55:FWV56"/>
    <mergeCell ref="FWK55:FWK56"/>
    <mergeCell ref="FWL55:FWL56"/>
    <mergeCell ref="FWM55:FWM56"/>
    <mergeCell ref="FWN55:FWN56"/>
    <mergeCell ref="FWO55:FWO56"/>
    <mergeCell ref="FWD55:FWD56"/>
    <mergeCell ref="FWE55:FWE56"/>
    <mergeCell ref="FWF55:FWF56"/>
    <mergeCell ref="FWG55:FWG56"/>
    <mergeCell ref="FWH55:FWH56"/>
    <mergeCell ref="FVW55:FVW56"/>
    <mergeCell ref="FVX55:FVX56"/>
    <mergeCell ref="FVY55:FVY56"/>
    <mergeCell ref="FVZ55:FVZ56"/>
    <mergeCell ref="FWC55:FWC56"/>
    <mergeCell ref="FVP55:FVP56"/>
    <mergeCell ref="FVQ55:FVQ56"/>
    <mergeCell ref="FVR55:FVR56"/>
    <mergeCell ref="FVU55:FVU56"/>
    <mergeCell ref="FVV55:FVV56"/>
    <mergeCell ref="FVI55:FVI56"/>
    <mergeCell ref="FVJ55:FVJ56"/>
    <mergeCell ref="FVM55:FVM56"/>
    <mergeCell ref="FVN55:FVN56"/>
    <mergeCell ref="FVO55:FVO56"/>
    <mergeCell ref="FVB55:FVB56"/>
    <mergeCell ref="FVE55:FVE56"/>
    <mergeCell ref="FVF55:FVF56"/>
    <mergeCell ref="FVG55:FVG56"/>
    <mergeCell ref="FVH55:FVH56"/>
    <mergeCell ref="FUW55:FUW56"/>
    <mergeCell ref="FUX55:FUX56"/>
    <mergeCell ref="FUY55:FUY56"/>
    <mergeCell ref="FUZ55:FUZ56"/>
    <mergeCell ref="FVA55:FVA56"/>
    <mergeCell ref="FUP55:FUP56"/>
    <mergeCell ref="FUQ55:FUQ56"/>
    <mergeCell ref="FUR55:FUR56"/>
    <mergeCell ref="FUS55:FUS56"/>
    <mergeCell ref="FUT55:FUT56"/>
    <mergeCell ref="FUI55:FUI56"/>
    <mergeCell ref="FUJ55:FUJ56"/>
    <mergeCell ref="FUK55:FUK56"/>
    <mergeCell ref="FUL55:FUL56"/>
    <mergeCell ref="FUO55:FUO56"/>
    <mergeCell ref="FUB55:FUB56"/>
    <mergeCell ref="FUC55:FUC56"/>
    <mergeCell ref="FUD55:FUD56"/>
    <mergeCell ref="FUG55:FUG56"/>
    <mergeCell ref="FUH55:FUH56"/>
    <mergeCell ref="FTU55:FTU56"/>
    <mergeCell ref="FTV55:FTV56"/>
    <mergeCell ref="FTY55:FTY56"/>
    <mergeCell ref="FTZ55:FTZ56"/>
    <mergeCell ref="FUA55:FUA56"/>
    <mergeCell ref="FTN55:FTN56"/>
    <mergeCell ref="FTQ55:FTQ56"/>
    <mergeCell ref="FTR55:FTR56"/>
    <mergeCell ref="FTS55:FTS56"/>
    <mergeCell ref="FTT55:FTT56"/>
    <mergeCell ref="FTI55:FTI56"/>
    <mergeCell ref="FTJ55:FTJ56"/>
    <mergeCell ref="FTK55:FTK56"/>
    <mergeCell ref="FTL55:FTL56"/>
    <mergeCell ref="FTM55:FTM56"/>
    <mergeCell ref="FTB55:FTB56"/>
    <mergeCell ref="FTC55:FTC56"/>
    <mergeCell ref="FTD55:FTD56"/>
    <mergeCell ref="FTE55:FTE56"/>
    <mergeCell ref="FTF55:FTF56"/>
    <mergeCell ref="FSU55:FSU56"/>
    <mergeCell ref="FSV55:FSV56"/>
    <mergeCell ref="FSW55:FSW56"/>
    <mergeCell ref="FSX55:FSX56"/>
    <mergeCell ref="FTA55:FTA56"/>
    <mergeCell ref="FSN55:FSN56"/>
    <mergeCell ref="FSO55:FSO56"/>
    <mergeCell ref="FSP55:FSP56"/>
    <mergeCell ref="FSS55:FSS56"/>
    <mergeCell ref="FST55:FST56"/>
    <mergeCell ref="FSG55:FSG56"/>
    <mergeCell ref="FSH55:FSH56"/>
    <mergeCell ref="FSK55:FSK56"/>
    <mergeCell ref="FSL55:FSL56"/>
    <mergeCell ref="FSM55:FSM56"/>
    <mergeCell ref="FRZ55:FRZ56"/>
    <mergeCell ref="FSC55:FSC56"/>
    <mergeCell ref="FSD55:FSD56"/>
    <mergeCell ref="FSE55:FSE56"/>
    <mergeCell ref="FSF55:FSF56"/>
    <mergeCell ref="FRU55:FRU56"/>
    <mergeCell ref="FRV55:FRV56"/>
    <mergeCell ref="FRW55:FRW56"/>
    <mergeCell ref="FRX55:FRX56"/>
    <mergeCell ref="FRY55:FRY56"/>
    <mergeCell ref="FRN55:FRN56"/>
    <mergeCell ref="FRO55:FRO56"/>
    <mergeCell ref="FRP55:FRP56"/>
    <mergeCell ref="FRQ55:FRQ56"/>
    <mergeCell ref="FRR55:FRR56"/>
    <mergeCell ref="FRG55:FRG56"/>
    <mergeCell ref="FRH55:FRH56"/>
    <mergeCell ref="FRI55:FRI56"/>
    <mergeCell ref="FRJ55:FRJ56"/>
    <mergeCell ref="FRM55:FRM56"/>
    <mergeCell ref="FQZ55:FQZ56"/>
    <mergeCell ref="FRA55:FRA56"/>
    <mergeCell ref="FRB55:FRB56"/>
    <mergeCell ref="FRE55:FRE56"/>
    <mergeCell ref="FRF55:FRF56"/>
    <mergeCell ref="FQS55:FQS56"/>
    <mergeCell ref="FQT55:FQT56"/>
    <mergeCell ref="FQW55:FQW56"/>
    <mergeCell ref="FQX55:FQX56"/>
    <mergeCell ref="FQY55:FQY56"/>
    <mergeCell ref="FQL55:FQL56"/>
    <mergeCell ref="FQO55:FQO56"/>
    <mergeCell ref="FQP55:FQP56"/>
    <mergeCell ref="FQQ55:FQQ56"/>
    <mergeCell ref="FQR55:FQR56"/>
    <mergeCell ref="FQG55:FQG56"/>
    <mergeCell ref="FQH55:FQH56"/>
    <mergeCell ref="FQI55:FQI56"/>
    <mergeCell ref="FQJ55:FQJ56"/>
    <mergeCell ref="FQK55:FQK56"/>
    <mergeCell ref="FPZ55:FPZ56"/>
    <mergeCell ref="FQA55:FQA56"/>
    <mergeCell ref="FQB55:FQB56"/>
    <mergeCell ref="FQC55:FQC56"/>
    <mergeCell ref="FQD55:FQD56"/>
    <mergeCell ref="FPS55:FPS56"/>
    <mergeCell ref="FPT55:FPT56"/>
    <mergeCell ref="FPU55:FPU56"/>
    <mergeCell ref="FPV55:FPV56"/>
    <mergeCell ref="FPY55:FPY56"/>
    <mergeCell ref="FPL55:FPL56"/>
    <mergeCell ref="FPM55:FPM56"/>
    <mergeCell ref="FPN55:FPN56"/>
    <mergeCell ref="FPQ55:FPQ56"/>
    <mergeCell ref="FPR55:FPR56"/>
    <mergeCell ref="FPE55:FPE56"/>
    <mergeCell ref="FPF55:FPF56"/>
    <mergeCell ref="FPI55:FPI56"/>
    <mergeCell ref="FPJ55:FPJ56"/>
    <mergeCell ref="FPK55:FPK56"/>
    <mergeCell ref="FOX55:FOX56"/>
    <mergeCell ref="FPA55:FPA56"/>
    <mergeCell ref="FPB55:FPB56"/>
    <mergeCell ref="FPC55:FPC56"/>
    <mergeCell ref="FPD55:FPD56"/>
    <mergeCell ref="FOS55:FOS56"/>
    <mergeCell ref="FOT55:FOT56"/>
    <mergeCell ref="FOU55:FOU56"/>
    <mergeCell ref="FOV55:FOV56"/>
    <mergeCell ref="FOW55:FOW56"/>
    <mergeCell ref="FOL55:FOL56"/>
    <mergeCell ref="FOM55:FOM56"/>
    <mergeCell ref="FON55:FON56"/>
    <mergeCell ref="FOO55:FOO56"/>
    <mergeCell ref="FOP55:FOP56"/>
    <mergeCell ref="FOE55:FOE56"/>
    <mergeCell ref="FOF55:FOF56"/>
    <mergeCell ref="FOG55:FOG56"/>
    <mergeCell ref="FOH55:FOH56"/>
    <mergeCell ref="FOK55:FOK56"/>
    <mergeCell ref="FNX55:FNX56"/>
    <mergeCell ref="FNY55:FNY56"/>
    <mergeCell ref="FNZ55:FNZ56"/>
    <mergeCell ref="FOC55:FOC56"/>
    <mergeCell ref="FOD55:FOD56"/>
    <mergeCell ref="FNQ55:FNQ56"/>
    <mergeCell ref="FNR55:FNR56"/>
    <mergeCell ref="FNU55:FNU56"/>
    <mergeCell ref="FNV55:FNV56"/>
    <mergeCell ref="FNW55:FNW56"/>
    <mergeCell ref="FNJ55:FNJ56"/>
    <mergeCell ref="FNM55:FNM56"/>
    <mergeCell ref="FNN55:FNN56"/>
    <mergeCell ref="FNO55:FNO56"/>
    <mergeCell ref="FNP55:FNP56"/>
    <mergeCell ref="FNE55:FNE56"/>
    <mergeCell ref="FNF55:FNF56"/>
    <mergeCell ref="FNG55:FNG56"/>
    <mergeCell ref="FNH55:FNH56"/>
    <mergeCell ref="FNI55:FNI56"/>
    <mergeCell ref="FMX55:FMX56"/>
    <mergeCell ref="FMY55:FMY56"/>
    <mergeCell ref="FMZ55:FMZ56"/>
    <mergeCell ref="FNA55:FNA56"/>
    <mergeCell ref="FNB55:FNB56"/>
    <mergeCell ref="FMQ55:FMQ56"/>
    <mergeCell ref="FMR55:FMR56"/>
    <mergeCell ref="FMS55:FMS56"/>
    <mergeCell ref="FMT55:FMT56"/>
    <mergeCell ref="FMW55:FMW56"/>
    <mergeCell ref="FMJ55:FMJ56"/>
    <mergeCell ref="FMK55:FMK56"/>
    <mergeCell ref="FML55:FML56"/>
    <mergeCell ref="FMO55:FMO56"/>
    <mergeCell ref="FMP55:FMP56"/>
    <mergeCell ref="FMC55:FMC56"/>
    <mergeCell ref="FMD55:FMD56"/>
    <mergeCell ref="FMG55:FMG56"/>
    <mergeCell ref="FMH55:FMH56"/>
    <mergeCell ref="FMI55:FMI56"/>
    <mergeCell ref="FLV55:FLV56"/>
    <mergeCell ref="FLY55:FLY56"/>
    <mergeCell ref="FLZ55:FLZ56"/>
    <mergeCell ref="FMA55:FMA56"/>
    <mergeCell ref="FMB55:FMB56"/>
    <mergeCell ref="FLQ55:FLQ56"/>
    <mergeCell ref="FLR55:FLR56"/>
    <mergeCell ref="FLS55:FLS56"/>
    <mergeCell ref="FLT55:FLT56"/>
    <mergeCell ref="FLU55:FLU56"/>
    <mergeCell ref="FLJ55:FLJ56"/>
    <mergeCell ref="FLK55:FLK56"/>
    <mergeCell ref="FLL55:FLL56"/>
    <mergeCell ref="FLM55:FLM56"/>
    <mergeCell ref="FLN55:FLN56"/>
    <mergeCell ref="FLC55:FLC56"/>
    <mergeCell ref="FLD55:FLD56"/>
    <mergeCell ref="FLE55:FLE56"/>
    <mergeCell ref="FLF55:FLF56"/>
    <mergeCell ref="FLI55:FLI56"/>
    <mergeCell ref="FKV55:FKV56"/>
    <mergeCell ref="FKW55:FKW56"/>
    <mergeCell ref="FKX55:FKX56"/>
    <mergeCell ref="FLA55:FLA56"/>
    <mergeCell ref="FLB55:FLB56"/>
    <mergeCell ref="FKO55:FKO56"/>
    <mergeCell ref="FKP55:FKP56"/>
    <mergeCell ref="FKS55:FKS56"/>
    <mergeCell ref="FKT55:FKT56"/>
    <mergeCell ref="FKU55:FKU56"/>
    <mergeCell ref="FKH55:FKH56"/>
    <mergeCell ref="FKK55:FKK56"/>
    <mergeCell ref="FKL55:FKL56"/>
    <mergeCell ref="FKM55:FKM56"/>
    <mergeCell ref="FKN55:FKN56"/>
    <mergeCell ref="FKC55:FKC56"/>
    <mergeCell ref="FKD55:FKD56"/>
    <mergeCell ref="FKE55:FKE56"/>
    <mergeCell ref="FKF55:FKF56"/>
    <mergeCell ref="FKG55:FKG56"/>
    <mergeCell ref="FJV55:FJV56"/>
    <mergeCell ref="FJW55:FJW56"/>
    <mergeCell ref="FJX55:FJX56"/>
    <mergeCell ref="FJY55:FJY56"/>
    <mergeCell ref="FJZ55:FJZ56"/>
    <mergeCell ref="FJO55:FJO56"/>
    <mergeCell ref="FJP55:FJP56"/>
    <mergeCell ref="FJQ55:FJQ56"/>
    <mergeCell ref="FJR55:FJR56"/>
    <mergeCell ref="FJU55:FJU56"/>
    <mergeCell ref="FJH55:FJH56"/>
    <mergeCell ref="FJI55:FJI56"/>
    <mergeCell ref="FJJ55:FJJ56"/>
    <mergeCell ref="FJM55:FJM56"/>
    <mergeCell ref="FJN55:FJN56"/>
    <mergeCell ref="FJA55:FJA56"/>
    <mergeCell ref="FJB55:FJB56"/>
    <mergeCell ref="FJE55:FJE56"/>
    <mergeCell ref="FJF55:FJF56"/>
    <mergeCell ref="FJG55:FJG56"/>
    <mergeCell ref="FIT55:FIT56"/>
    <mergeCell ref="FIW55:FIW56"/>
    <mergeCell ref="FIX55:FIX56"/>
    <mergeCell ref="FIY55:FIY56"/>
    <mergeCell ref="FIZ55:FIZ56"/>
    <mergeCell ref="FIO55:FIO56"/>
    <mergeCell ref="FIP55:FIP56"/>
    <mergeCell ref="FIQ55:FIQ56"/>
    <mergeCell ref="FIR55:FIR56"/>
    <mergeCell ref="FIS55:FIS56"/>
    <mergeCell ref="FIH55:FIH56"/>
    <mergeCell ref="FII55:FII56"/>
    <mergeCell ref="FIJ55:FIJ56"/>
    <mergeCell ref="FIK55:FIK56"/>
    <mergeCell ref="FIL55:FIL56"/>
    <mergeCell ref="FIA55:FIA56"/>
    <mergeCell ref="FIB55:FIB56"/>
    <mergeCell ref="FIC55:FIC56"/>
    <mergeCell ref="FID55:FID56"/>
    <mergeCell ref="FIG55:FIG56"/>
    <mergeCell ref="FHT55:FHT56"/>
    <mergeCell ref="FHU55:FHU56"/>
    <mergeCell ref="FHV55:FHV56"/>
    <mergeCell ref="FHY55:FHY56"/>
    <mergeCell ref="FHZ55:FHZ56"/>
    <mergeCell ref="FHM55:FHM56"/>
    <mergeCell ref="FHN55:FHN56"/>
    <mergeCell ref="FHQ55:FHQ56"/>
    <mergeCell ref="FHR55:FHR56"/>
    <mergeCell ref="FHS55:FHS56"/>
    <mergeCell ref="FHF55:FHF56"/>
    <mergeCell ref="FHI55:FHI56"/>
    <mergeCell ref="FHJ55:FHJ56"/>
    <mergeCell ref="FHK55:FHK56"/>
    <mergeCell ref="FHL55:FHL56"/>
    <mergeCell ref="FHA55:FHA56"/>
    <mergeCell ref="FHB55:FHB56"/>
    <mergeCell ref="FHC55:FHC56"/>
    <mergeCell ref="FHD55:FHD56"/>
    <mergeCell ref="FHE55:FHE56"/>
    <mergeCell ref="FGT55:FGT56"/>
    <mergeCell ref="FGU55:FGU56"/>
    <mergeCell ref="FGV55:FGV56"/>
    <mergeCell ref="FGW55:FGW56"/>
    <mergeCell ref="FGX55:FGX56"/>
    <mergeCell ref="FGM55:FGM56"/>
    <mergeCell ref="FGN55:FGN56"/>
    <mergeCell ref="FGO55:FGO56"/>
    <mergeCell ref="FGP55:FGP56"/>
    <mergeCell ref="FGS55:FGS56"/>
    <mergeCell ref="FGF55:FGF56"/>
    <mergeCell ref="FGG55:FGG56"/>
    <mergeCell ref="FGH55:FGH56"/>
    <mergeCell ref="FGK55:FGK56"/>
    <mergeCell ref="FGL55:FGL56"/>
    <mergeCell ref="FFY55:FFY56"/>
    <mergeCell ref="FFZ55:FFZ56"/>
    <mergeCell ref="FGC55:FGC56"/>
    <mergeCell ref="FGD55:FGD56"/>
    <mergeCell ref="FGE55:FGE56"/>
    <mergeCell ref="FFR55:FFR56"/>
    <mergeCell ref="FFU55:FFU56"/>
    <mergeCell ref="FFV55:FFV56"/>
    <mergeCell ref="FFW55:FFW56"/>
    <mergeCell ref="FFX55:FFX56"/>
    <mergeCell ref="FFM55:FFM56"/>
    <mergeCell ref="FFN55:FFN56"/>
    <mergeCell ref="FFO55:FFO56"/>
    <mergeCell ref="FFP55:FFP56"/>
    <mergeCell ref="FFQ55:FFQ56"/>
    <mergeCell ref="FFF55:FFF56"/>
    <mergeCell ref="FFG55:FFG56"/>
    <mergeCell ref="FFH55:FFH56"/>
    <mergeCell ref="FFI55:FFI56"/>
    <mergeCell ref="FFJ55:FFJ56"/>
    <mergeCell ref="FEY55:FEY56"/>
    <mergeCell ref="FEZ55:FEZ56"/>
    <mergeCell ref="FFA55:FFA56"/>
    <mergeCell ref="FFB55:FFB56"/>
    <mergeCell ref="FFE55:FFE56"/>
    <mergeCell ref="FER55:FER56"/>
    <mergeCell ref="FES55:FES56"/>
    <mergeCell ref="FET55:FET56"/>
    <mergeCell ref="FEW55:FEW56"/>
    <mergeCell ref="FEX55:FEX56"/>
    <mergeCell ref="FEK55:FEK56"/>
    <mergeCell ref="FEL55:FEL56"/>
    <mergeCell ref="FEO55:FEO56"/>
    <mergeCell ref="FEP55:FEP56"/>
    <mergeCell ref="FEQ55:FEQ56"/>
    <mergeCell ref="FED55:FED56"/>
    <mergeCell ref="FEG55:FEG56"/>
    <mergeCell ref="FEH55:FEH56"/>
    <mergeCell ref="FEI55:FEI56"/>
    <mergeCell ref="FEJ55:FEJ56"/>
    <mergeCell ref="FDY55:FDY56"/>
    <mergeCell ref="FDZ55:FDZ56"/>
    <mergeCell ref="FEA55:FEA56"/>
    <mergeCell ref="FEB55:FEB56"/>
    <mergeCell ref="FEC55:FEC56"/>
    <mergeCell ref="FDR55:FDR56"/>
    <mergeCell ref="FDS55:FDS56"/>
    <mergeCell ref="FDT55:FDT56"/>
    <mergeCell ref="FDU55:FDU56"/>
    <mergeCell ref="FDV55:FDV56"/>
    <mergeCell ref="FDK55:FDK56"/>
    <mergeCell ref="FDL55:FDL56"/>
    <mergeCell ref="FDM55:FDM56"/>
    <mergeCell ref="FDN55:FDN56"/>
    <mergeCell ref="FDQ55:FDQ56"/>
    <mergeCell ref="FDD55:FDD56"/>
    <mergeCell ref="FDE55:FDE56"/>
    <mergeCell ref="FDF55:FDF56"/>
    <mergeCell ref="FDI55:FDI56"/>
    <mergeCell ref="FDJ55:FDJ56"/>
    <mergeCell ref="FCW55:FCW56"/>
    <mergeCell ref="FCX55:FCX56"/>
    <mergeCell ref="FDA55:FDA56"/>
    <mergeCell ref="FDB55:FDB56"/>
    <mergeCell ref="FDC55:FDC56"/>
    <mergeCell ref="FCP55:FCP56"/>
    <mergeCell ref="FCS55:FCS56"/>
    <mergeCell ref="FCT55:FCT56"/>
    <mergeCell ref="FCU55:FCU56"/>
    <mergeCell ref="FCV55:FCV56"/>
    <mergeCell ref="FCK55:FCK56"/>
    <mergeCell ref="FCL55:FCL56"/>
    <mergeCell ref="FCM55:FCM56"/>
    <mergeCell ref="FCN55:FCN56"/>
    <mergeCell ref="FCO55:FCO56"/>
    <mergeCell ref="FCD55:FCD56"/>
    <mergeCell ref="FCE55:FCE56"/>
    <mergeCell ref="FCF55:FCF56"/>
    <mergeCell ref="FCG55:FCG56"/>
    <mergeCell ref="FCH55:FCH56"/>
    <mergeCell ref="FBW55:FBW56"/>
    <mergeCell ref="FBX55:FBX56"/>
    <mergeCell ref="FBY55:FBY56"/>
    <mergeCell ref="FBZ55:FBZ56"/>
    <mergeCell ref="FCC55:FCC56"/>
    <mergeCell ref="FBP55:FBP56"/>
    <mergeCell ref="FBQ55:FBQ56"/>
    <mergeCell ref="FBR55:FBR56"/>
    <mergeCell ref="FBU55:FBU56"/>
    <mergeCell ref="FBV55:FBV56"/>
    <mergeCell ref="FBI55:FBI56"/>
    <mergeCell ref="FBJ55:FBJ56"/>
    <mergeCell ref="FBM55:FBM56"/>
    <mergeCell ref="FBN55:FBN56"/>
    <mergeCell ref="FBO55:FBO56"/>
    <mergeCell ref="FBB55:FBB56"/>
    <mergeCell ref="FBE55:FBE56"/>
    <mergeCell ref="FBF55:FBF56"/>
    <mergeCell ref="FBG55:FBG56"/>
    <mergeCell ref="FBH55:FBH56"/>
    <mergeCell ref="FAW55:FAW56"/>
    <mergeCell ref="FAX55:FAX56"/>
    <mergeCell ref="FAY55:FAY56"/>
    <mergeCell ref="FAZ55:FAZ56"/>
    <mergeCell ref="FBA55:FBA56"/>
    <mergeCell ref="FAP55:FAP56"/>
    <mergeCell ref="FAQ55:FAQ56"/>
    <mergeCell ref="FAR55:FAR56"/>
    <mergeCell ref="FAS55:FAS56"/>
    <mergeCell ref="FAT55:FAT56"/>
    <mergeCell ref="FAI55:FAI56"/>
    <mergeCell ref="FAJ55:FAJ56"/>
    <mergeCell ref="FAK55:FAK56"/>
    <mergeCell ref="FAL55:FAL56"/>
    <mergeCell ref="FAO55:FAO56"/>
    <mergeCell ref="FAB55:FAB56"/>
    <mergeCell ref="FAC55:FAC56"/>
    <mergeCell ref="FAD55:FAD56"/>
    <mergeCell ref="FAG55:FAG56"/>
    <mergeCell ref="FAH55:FAH56"/>
    <mergeCell ref="EZU55:EZU56"/>
    <mergeCell ref="EZV55:EZV56"/>
    <mergeCell ref="EZY55:EZY56"/>
    <mergeCell ref="EZZ55:EZZ56"/>
    <mergeCell ref="FAA55:FAA56"/>
    <mergeCell ref="EZN55:EZN56"/>
    <mergeCell ref="EZQ55:EZQ56"/>
    <mergeCell ref="EZR55:EZR56"/>
    <mergeCell ref="EZS55:EZS56"/>
    <mergeCell ref="EZT55:EZT56"/>
    <mergeCell ref="EZI55:EZI56"/>
    <mergeCell ref="EZJ55:EZJ56"/>
    <mergeCell ref="EZK55:EZK56"/>
    <mergeCell ref="EZL55:EZL56"/>
    <mergeCell ref="EZM55:EZM56"/>
    <mergeCell ref="EZB55:EZB56"/>
    <mergeCell ref="EZC55:EZC56"/>
    <mergeCell ref="EZD55:EZD56"/>
    <mergeCell ref="EZE55:EZE56"/>
    <mergeCell ref="EZF55:EZF56"/>
    <mergeCell ref="EYU55:EYU56"/>
    <mergeCell ref="EYV55:EYV56"/>
    <mergeCell ref="EYW55:EYW56"/>
    <mergeCell ref="EYX55:EYX56"/>
    <mergeCell ref="EZA55:EZA56"/>
    <mergeCell ref="EYN55:EYN56"/>
    <mergeCell ref="EYO55:EYO56"/>
    <mergeCell ref="EYP55:EYP56"/>
    <mergeCell ref="EYS55:EYS56"/>
    <mergeCell ref="EYT55:EYT56"/>
    <mergeCell ref="EYG55:EYG56"/>
    <mergeCell ref="EYH55:EYH56"/>
    <mergeCell ref="EYK55:EYK56"/>
    <mergeCell ref="EYL55:EYL56"/>
    <mergeCell ref="EYM55:EYM56"/>
    <mergeCell ref="EXZ55:EXZ56"/>
    <mergeCell ref="EYC55:EYC56"/>
    <mergeCell ref="EYD55:EYD56"/>
    <mergeCell ref="EYE55:EYE56"/>
    <mergeCell ref="EYF55:EYF56"/>
    <mergeCell ref="EXU55:EXU56"/>
    <mergeCell ref="EXV55:EXV56"/>
    <mergeCell ref="EXW55:EXW56"/>
    <mergeCell ref="EXX55:EXX56"/>
    <mergeCell ref="EXY55:EXY56"/>
    <mergeCell ref="EXN55:EXN56"/>
    <mergeCell ref="EXO55:EXO56"/>
    <mergeCell ref="EXP55:EXP56"/>
    <mergeCell ref="EXQ55:EXQ56"/>
    <mergeCell ref="EXR55:EXR56"/>
    <mergeCell ref="EXG55:EXG56"/>
    <mergeCell ref="EXH55:EXH56"/>
    <mergeCell ref="EXI55:EXI56"/>
    <mergeCell ref="EXJ55:EXJ56"/>
    <mergeCell ref="EXM55:EXM56"/>
    <mergeCell ref="EWZ55:EWZ56"/>
    <mergeCell ref="EXA55:EXA56"/>
    <mergeCell ref="EXB55:EXB56"/>
    <mergeCell ref="EXE55:EXE56"/>
    <mergeCell ref="EXF55:EXF56"/>
    <mergeCell ref="EWS55:EWS56"/>
    <mergeCell ref="EWT55:EWT56"/>
    <mergeCell ref="EWW55:EWW56"/>
    <mergeCell ref="EWX55:EWX56"/>
    <mergeCell ref="EWY55:EWY56"/>
    <mergeCell ref="EWL55:EWL56"/>
    <mergeCell ref="EWO55:EWO56"/>
    <mergeCell ref="EWP55:EWP56"/>
    <mergeCell ref="EWQ55:EWQ56"/>
    <mergeCell ref="EWR55:EWR56"/>
    <mergeCell ref="EWG55:EWG56"/>
    <mergeCell ref="EWH55:EWH56"/>
    <mergeCell ref="EWI55:EWI56"/>
    <mergeCell ref="EWJ55:EWJ56"/>
    <mergeCell ref="EWK55:EWK56"/>
    <mergeCell ref="EVZ55:EVZ56"/>
    <mergeCell ref="EWA55:EWA56"/>
    <mergeCell ref="EWB55:EWB56"/>
    <mergeCell ref="EWC55:EWC56"/>
    <mergeCell ref="EWD55:EWD56"/>
    <mergeCell ref="EVS55:EVS56"/>
    <mergeCell ref="EVT55:EVT56"/>
    <mergeCell ref="EVU55:EVU56"/>
    <mergeCell ref="EVV55:EVV56"/>
    <mergeCell ref="EVY55:EVY56"/>
    <mergeCell ref="EVL55:EVL56"/>
    <mergeCell ref="EVM55:EVM56"/>
    <mergeCell ref="EVN55:EVN56"/>
    <mergeCell ref="EVQ55:EVQ56"/>
    <mergeCell ref="EVR55:EVR56"/>
    <mergeCell ref="EVE55:EVE56"/>
    <mergeCell ref="EVF55:EVF56"/>
    <mergeCell ref="EVI55:EVI56"/>
    <mergeCell ref="EVJ55:EVJ56"/>
    <mergeCell ref="EVK55:EVK56"/>
    <mergeCell ref="EUX55:EUX56"/>
    <mergeCell ref="EVA55:EVA56"/>
    <mergeCell ref="EVB55:EVB56"/>
    <mergeCell ref="EVC55:EVC56"/>
    <mergeCell ref="EVD55:EVD56"/>
    <mergeCell ref="EUS55:EUS56"/>
    <mergeCell ref="EUT55:EUT56"/>
    <mergeCell ref="EUU55:EUU56"/>
    <mergeCell ref="EUV55:EUV56"/>
    <mergeCell ref="EUW55:EUW56"/>
    <mergeCell ref="EUL55:EUL56"/>
    <mergeCell ref="EUM55:EUM56"/>
    <mergeCell ref="EUN55:EUN56"/>
    <mergeCell ref="EUO55:EUO56"/>
    <mergeCell ref="EUP55:EUP56"/>
    <mergeCell ref="EUE55:EUE56"/>
    <mergeCell ref="EUF55:EUF56"/>
    <mergeCell ref="EUG55:EUG56"/>
    <mergeCell ref="EUH55:EUH56"/>
    <mergeCell ref="EUK55:EUK56"/>
    <mergeCell ref="ETX55:ETX56"/>
    <mergeCell ref="ETY55:ETY56"/>
    <mergeCell ref="ETZ55:ETZ56"/>
    <mergeCell ref="EUC55:EUC56"/>
    <mergeCell ref="EUD55:EUD56"/>
    <mergeCell ref="ETQ55:ETQ56"/>
    <mergeCell ref="ETR55:ETR56"/>
    <mergeCell ref="ETU55:ETU56"/>
    <mergeCell ref="ETV55:ETV56"/>
    <mergeCell ref="ETW55:ETW56"/>
    <mergeCell ref="ETJ55:ETJ56"/>
    <mergeCell ref="ETM55:ETM56"/>
    <mergeCell ref="ETN55:ETN56"/>
    <mergeCell ref="ETO55:ETO56"/>
    <mergeCell ref="ETP55:ETP56"/>
    <mergeCell ref="ETE55:ETE56"/>
    <mergeCell ref="ETF55:ETF56"/>
    <mergeCell ref="ETG55:ETG56"/>
    <mergeCell ref="ETH55:ETH56"/>
    <mergeCell ref="ETI55:ETI56"/>
    <mergeCell ref="ESX55:ESX56"/>
    <mergeCell ref="ESY55:ESY56"/>
    <mergeCell ref="ESZ55:ESZ56"/>
    <mergeCell ref="ETA55:ETA56"/>
    <mergeCell ref="ETB55:ETB56"/>
    <mergeCell ref="ESQ55:ESQ56"/>
    <mergeCell ref="ESR55:ESR56"/>
    <mergeCell ref="ESS55:ESS56"/>
    <mergeCell ref="EST55:EST56"/>
    <mergeCell ref="ESW55:ESW56"/>
    <mergeCell ref="ESJ55:ESJ56"/>
    <mergeCell ref="ESK55:ESK56"/>
    <mergeCell ref="ESL55:ESL56"/>
    <mergeCell ref="ESO55:ESO56"/>
    <mergeCell ref="ESP55:ESP56"/>
    <mergeCell ref="ESC55:ESC56"/>
    <mergeCell ref="ESD55:ESD56"/>
    <mergeCell ref="ESG55:ESG56"/>
    <mergeCell ref="ESH55:ESH56"/>
    <mergeCell ref="ESI55:ESI56"/>
    <mergeCell ref="ERV55:ERV56"/>
    <mergeCell ref="ERY55:ERY56"/>
    <mergeCell ref="ERZ55:ERZ56"/>
    <mergeCell ref="ESA55:ESA56"/>
    <mergeCell ref="ESB55:ESB56"/>
    <mergeCell ref="ERQ55:ERQ56"/>
    <mergeCell ref="ERR55:ERR56"/>
    <mergeCell ref="ERS55:ERS56"/>
    <mergeCell ref="ERT55:ERT56"/>
    <mergeCell ref="ERU55:ERU56"/>
    <mergeCell ref="ERJ55:ERJ56"/>
    <mergeCell ref="ERK55:ERK56"/>
    <mergeCell ref="ERL55:ERL56"/>
    <mergeCell ref="ERM55:ERM56"/>
    <mergeCell ref="ERN55:ERN56"/>
    <mergeCell ref="ERC55:ERC56"/>
    <mergeCell ref="ERD55:ERD56"/>
    <mergeCell ref="ERE55:ERE56"/>
    <mergeCell ref="ERF55:ERF56"/>
    <mergeCell ref="ERI55:ERI56"/>
    <mergeCell ref="EQV55:EQV56"/>
    <mergeCell ref="EQW55:EQW56"/>
    <mergeCell ref="EQX55:EQX56"/>
    <mergeCell ref="ERA55:ERA56"/>
    <mergeCell ref="ERB55:ERB56"/>
    <mergeCell ref="EQO55:EQO56"/>
    <mergeCell ref="EQP55:EQP56"/>
    <mergeCell ref="EQS55:EQS56"/>
    <mergeCell ref="EQT55:EQT56"/>
    <mergeCell ref="EQU55:EQU56"/>
    <mergeCell ref="EQH55:EQH56"/>
    <mergeCell ref="EQK55:EQK56"/>
    <mergeCell ref="EQL55:EQL56"/>
    <mergeCell ref="EQM55:EQM56"/>
    <mergeCell ref="EQN55:EQN56"/>
    <mergeCell ref="EQC55:EQC56"/>
    <mergeCell ref="EQD55:EQD56"/>
    <mergeCell ref="EQE55:EQE56"/>
    <mergeCell ref="EQF55:EQF56"/>
    <mergeCell ref="EQG55:EQG56"/>
    <mergeCell ref="EPV55:EPV56"/>
    <mergeCell ref="EPW55:EPW56"/>
    <mergeCell ref="EPX55:EPX56"/>
    <mergeCell ref="EPY55:EPY56"/>
    <mergeCell ref="EPZ55:EPZ56"/>
    <mergeCell ref="EPO55:EPO56"/>
    <mergeCell ref="EPP55:EPP56"/>
    <mergeCell ref="EPQ55:EPQ56"/>
    <mergeCell ref="EPR55:EPR56"/>
    <mergeCell ref="EPU55:EPU56"/>
    <mergeCell ref="EPH55:EPH56"/>
    <mergeCell ref="EPI55:EPI56"/>
    <mergeCell ref="EPJ55:EPJ56"/>
    <mergeCell ref="EPM55:EPM56"/>
    <mergeCell ref="EPN55:EPN56"/>
    <mergeCell ref="EPA55:EPA56"/>
    <mergeCell ref="EPB55:EPB56"/>
    <mergeCell ref="EPE55:EPE56"/>
    <mergeCell ref="EPF55:EPF56"/>
    <mergeCell ref="EPG55:EPG56"/>
    <mergeCell ref="EOT55:EOT56"/>
    <mergeCell ref="EOW55:EOW56"/>
    <mergeCell ref="EOX55:EOX56"/>
    <mergeCell ref="EOY55:EOY56"/>
    <mergeCell ref="EOZ55:EOZ56"/>
    <mergeCell ref="EOO55:EOO56"/>
    <mergeCell ref="EOP55:EOP56"/>
    <mergeCell ref="EOQ55:EOQ56"/>
    <mergeCell ref="EOR55:EOR56"/>
    <mergeCell ref="EOS55:EOS56"/>
    <mergeCell ref="EOH55:EOH56"/>
    <mergeCell ref="EOI55:EOI56"/>
    <mergeCell ref="EOJ55:EOJ56"/>
    <mergeCell ref="EOK55:EOK56"/>
    <mergeCell ref="EOL55:EOL56"/>
    <mergeCell ref="EOA55:EOA56"/>
    <mergeCell ref="EOB55:EOB56"/>
    <mergeCell ref="EOC55:EOC56"/>
    <mergeCell ref="EOD55:EOD56"/>
    <mergeCell ref="EOG55:EOG56"/>
    <mergeCell ref="ENT55:ENT56"/>
    <mergeCell ref="ENU55:ENU56"/>
    <mergeCell ref="ENV55:ENV56"/>
    <mergeCell ref="ENY55:ENY56"/>
    <mergeCell ref="ENZ55:ENZ56"/>
    <mergeCell ref="ENM55:ENM56"/>
    <mergeCell ref="ENN55:ENN56"/>
    <mergeCell ref="ENQ55:ENQ56"/>
    <mergeCell ref="ENR55:ENR56"/>
    <mergeCell ref="ENS55:ENS56"/>
    <mergeCell ref="ENF55:ENF56"/>
    <mergeCell ref="ENI55:ENI56"/>
    <mergeCell ref="ENJ55:ENJ56"/>
    <mergeCell ref="ENK55:ENK56"/>
    <mergeCell ref="ENL55:ENL56"/>
    <mergeCell ref="ENA55:ENA56"/>
    <mergeCell ref="ENB55:ENB56"/>
    <mergeCell ref="ENC55:ENC56"/>
    <mergeCell ref="END55:END56"/>
    <mergeCell ref="ENE55:ENE56"/>
    <mergeCell ref="EMT55:EMT56"/>
    <mergeCell ref="EMU55:EMU56"/>
    <mergeCell ref="EMV55:EMV56"/>
    <mergeCell ref="EMW55:EMW56"/>
    <mergeCell ref="EMX55:EMX56"/>
    <mergeCell ref="EMM55:EMM56"/>
    <mergeCell ref="EMN55:EMN56"/>
    <mergeCell ref="EMO55:EMO56"/>
    <mergeCell ref="EMP55:EMP56"/>
    <mergeCell ref="EMS55:EMS56"/>
    <mergeCell ref="EMF55:EMF56"/>
    <mergeCell ref="EMG55:EMG56"/>
    <mergeCell ref="EMH55:EMH56"/>
    <mergeCell ref="EMK55:EMK56"/>
    <mergeCell ref="EML55:EML56"/>
    <mergeCell ref="ELY55:ELY56"/>
    <mergeCell ref="ELZ55:ELZ56"/>
    <mergeCell ref="EMC55:EMC56"/>
    <mergeCell ref="EMD55:EMD56"/>
    <mergeCell ref="EME55:EME56"/>
    <mergeCell ref="ELR55:ELR56"/>
    <mergeCell ref="ELU55:ELU56"/>
    <mergeCell ref="ELV55:ELV56"/>
    <mergeCell ref="ELW55:ELW56"/>
    <mergeCell ref="ELX55:ELX56"/>
    <mergeCell ref="ELM55:ELM56"/>
    <mergeCell ref="ELN55:ELN56"/>
    <mergeCell ref="ELO55:ELO56"/>
    <mergeCell ref="ELP55:ELP56"/>
    <mergeCell ref="ELQ55:ELQ56"/>
    <mergeCell ref="ELF55:ELF56"/>
    <mergeCell ref="ELG55:ELG56"/>
    <mergeCell ref="ELH55:ELH56"/>
    <mergeCell ref="ELI55:ELI56"/>
    <mergeCell ref="ELJ55:ELJ56"/>
    <mergeCell ref="EKY55:EKY56"/>
    <mergeCell ref="EKZ55:EKZ56"/>
    <mergeCell ref="ELA55:ELA56"/>
    <mergeCell ref="ELB55:ELB56"/>
    <mergeCell ref="ELE55:ELE56"/>
    <mergeCell ref="EKR55:EKR56"/>
    <mergeCell ref="EKS55:EKS56"/>
    <mergeCell ref="EKT55:EKT56"/>
    <mergeCell ref="EKW55:EKW56"/>
    <mergeCell ref="EKX55:EKX56"/>
    <mergeCell ref="EKK55:EKK56"/>
    <mergeCell ref="EKL55:EKL56"/>
    <mergeCell ref="EKO55:EKO56"/>
    <mergeCell ref="EKP55:EKP56"/>
    <mergeCell ref="EKQ55:EKQ56"/>
    <mergeCell ref="EKD55:EKD56"/>
    <mergeCell ref="EKG55:EKG56"/>
    <mergeCell ref="EKH55:EKH56"/>
    <mergeCell ref="EKI55:EKI56"/>
    <mergeCell ref="EKJ55:EKJ56"/>
    <mergeCell ref="EJY55:EJY56"/>
    <mergeCell ref="EJZ55:EJZ56"/>
    <mergeCell ref="EKA55:EKA56"/>
    <mergeCell ref="EKB55:EKB56"/>
    <mergeCell ref="EKC55:EKC56"/>
    <mergeCell ref="EJR55:EJR56"/>
    <mergeCell ref="EJS55:EJS56"/>
    <mergeCell ref="EJT55:EJT56"/>
    <mergeCell ref="EJU55:EJU56"/>
    <mergeCell ref="EJV55:EJV56"/>
    <mergeCell ref="EJK55:EJK56"/>
    <mergeCell ref="EJL55:EJL56"/>
    <mergeCell ref="EJM55:EJM56"/>
    <mergeCell ref="EJN55:EJN56"/>
    <mergeCell ref="EJQ55:EJQ56"/>
    <mergeCell ref="EJD55:EJD56"/>
    <mergeCell ref="EJE55:EJE56"/>
    <mergeCell ref="EJF55:EJF56"/>
    <mergeCell ref="EJI55:EJI56"/>
    <mergeCell ref="EJJ55:EJJ56"/>
    <mergeCell ref="EIW55:EIW56"/>
    <mergeCell ref="EIX55:EIX56"/>
    <mergeCell ref="EJA55:EJA56"/>
    <mergeCell ref="EJB55:EJB56"/>
    <mergeCell ref="EJC55:EJC56"/>
    <mergeCell ref="EIP55:EIP56"/>
    <mergeCell ref="EIS55:EIS56"/>
    <mergeCell ref="EIT55:EIT56"/>
    <mergeCell ref="EIU55:EIU56"/>
    <mergeCell ref="EIV55:EIV56"/>
    <mergeCell ref="EIK55:EIK56"/>
    <mergeCell ref="EIL55:EIL56"/>
    <mergeCell ref="EIM55:EIM56"/>
    <mergeCell ref="EIN55:EIN56"/>
    <mergeCell ref="EIO55:EIO56"/>
    <mergeCell ref="EID55:EID56"/>
    <mergeCell ref="EIE55:EIE56"/>
    <mergeCell ref="EIF55:EIF56"/>
    <mergeCell ref="EIG55:EIG56"/>
    <mergeCell ref="EIH55:EIH56"/>
    <mergeCell ref="EHW55:EHW56"/>
    <mergeCell ref="EHX55:EHX56"/>
    <mergeCell ref="EHY55:EHY56"/>
    <mergeCell ref="EHZ55:EHZ56"/>
    <mergeCell ref="EIC55:EIC56"/>
    <mergeCell ref="EHP55:EHP56"/>
    <mergeCell ref="EHQ55:EHQ56"/>
    <mergeCell ref="EHR55:EHR56"/>
    <mergeCell ref="EHU55:EHU56"/>
    <mergeCell ref="EHV55:EHV56"/>
    <mergeCell ref="EHI55:EHI56"/>
    <mergeCell ref="EHJ55:EHJ56"/>
    <mergeCell ref="EHM55:EHM56"/>
    <mergeCell ref="EHN55:EHN56"/>
    <mergeCell ref="EHO55:EHO56"/>
    <mergeCell ref="EHB55:EHB56"/>
    <mergeCell ref="EHE55:EHE56"/>
    <mergeCell ref="EHF55:EHF56"/>
    <mergeCell ref="EHG55:EHG56"/>
    <mergeCell ref="EHH55:EHH56"/>
    <mergeCell ref="EGW55:EGW56"/>
    <mergeCell ref="EGX55:EGX56"/>
    <mergeCell ref="EGY55:EGY56"/>
    <mergeCell ref="EGZ55:EGZ56"/>
    <mergeCell ref="EHA55:EHA56"/>
    <mergeCell ref="EGP55:EGP56"/>
    <mergeCell ref="EGQ55:EGQ56"/>
    <mergeCell ref="EGR55:EGR56"/>
    <mergeCell ref="EGS55:EGS56"/>
    <mergeCell ref="EGT55:EGT56"/>
    <mergeCell ref="EGI55:EGI56"/>
    <mergeCell ref="EGJ55:EGJ56"/>
    <mergeCell ref="EGK55:EGK56"/>
    <mergeCell ref="EGL55:EGL56"/>
    <mergeCell ref="EGO55:EGO56"/>
    <mergeCell ref="EGB55:EGB56"/>
    <mergeCell ref="EGC55:EGC56"/>
    <mergeCell ref="EGD55:EGD56"/>
    <mergeCell ref="EGG55:EGG56"/>
    <mergeCell ref="EGH55:EGH56"/>
    <mergeCell ref="EFU55:EFU56"/>
    <mergeCell ref="EFV55:EFV56"/>
    <mergeCell ref="EFY55:EFY56"/>
    <mergeCell ref="EFZ55:EFZ56"/>
    <mergeCell ref="EGA55:EGA56"/>
    <mergeCell ref="EFN55:EFN56"/>
    <mergeCell ref="EFQ55:EFQ56"/>
    <mergeCell ref="EFR55:EFR56"/>
    <mergeCell ref="EFS55:EFS56"/>
    <mergeCell ref="EFT55:EFT56"/>
    <mergeCell ref="EFI55:EFI56"/>
    <mergeCell ref="EFJ55:EFJ56"/>
    <mergeCell ref="EFK55:EFK56"/>
    <mergeCell ref="EFL55:EFL56"/>
    <mergeCell ref="EFM55:EFM56"/>
    <mergeCell ref="EFB55:EFB56"/>
    <mergeCell ref="EFC55:EFC56"/>
    <mergeCell ref="EFD55:EFD56"/>
    <mergeCell ref="EFE55:EFE56"/>
    <mergeCell ref="EFF55:EFF56"/>
    <mergeCell ref="EEU55:EEU56"/>
    <mergeCell ref="EEV55:EEV56"/>
    <mergeCell ref="EEW55:EEW56"/>
    <mergeCell ref="EEX55:EEX56"/>
    <mergeCell ref="EFA55:EFA56"/>
    <mergeCell ref="EEN55:EEN56"/>
    <mergeCell ref="EEO55:EEO56"/>
    <mergeCell ref="EEP55:EEP56"/>
    <mergeCell ref="EES55:EES56"/>
    <mergeCell ref="EET55:EET56"/>
    <mergeCell ref="EEG55:EEG56"/>
    <mergeCell ref="EEH55:EEH56"/>
    <mergeCell ref="EEK55:EEK56"/>
    <mergeCell ref="EEL55:EEL56"/>
    <mergeCell ref="EEM55:EEM56"/>
    <mergeCell ref="EDZ55:EDZ56"/>
    <mergeCell ref="EEC55:EEC56"/>
    <mergeCell ref="EED55:EED56"/>
    <mergeCell ref="EEE55:EEE56"/>
    <mergeCell ref="EEF55:EEF56"/>
    <mergeCell ref="EDU55:EDU56"/>
    <mergeCell ref="EDV55:EDV56"/>
    <mergeCell ref="EDW55:EDW56"/>
    <mergeCell ref="EDX55:EDX56"/>
    <mergeCell ref="EDY55:EDY56"/>
    <mergeCell ref="EDN55:EDN56"/>
    <mergeCell ref="EDO55:EDO56"/>
    <mergeCell ref="EDP55:EDP56"/>
    <mergeCell ref="EDQ55:EDQ56"/>
    <mergeCell ref="EDR55:EDR56"/>
    <mergeCell ref="EDG55:EDG56"/>
    <mergeCell ref="EDH55:EDH56"/>
    <mergeCell ref="EDI55:EDI56"/>
    <mergeCell ref="EDJ55:EDJ56"/>
    <mergeCell ref="EDM55:EDM56"/>
    <mergeCell ref="ECZ55:ECZ56"/>
    <mergeCell ref="EDA55:EDA56"/>
    <mergeCell ref="EDB55:EDB56"/>
    <mergeCell ref="EDE55:EDE56"/>
    <mergeCell ref="EDF55:EDF56"/>
    <mergeCell ref="ECS55:ECS56"/>
    <mergeCell ref="ECT55:ECT56"/>
    <mergeCell ref="ECW55:ECW56"/>
    <mergeCell ref="ECX55:ECX56"/>
    <mergeCell ref="ECY55:ECY56"/>
    <mergeCell ref="ECL55:ECL56"/>
    <mergeCell ref="ECO55:ECO56"/>
    <mergeCell ref="ECP55:ECP56"/>
    <mergeCell ref="ECQ55:ECQ56"/>
    <mergeCell ref="ECR55:ECR56"/>
    <mergeCell ref="ECG55:ECG56"/>
    <mergeCell ref="ECH55:ECH56"/>
    <mergeCell ref="ECI55:ECI56"/>
    <mergeCell ref="ECJ55:ECJ56"/>
    <mergeCell ref="ECK55:ECK56"/>
    <mergeCell ref="EBZ55:EBZ56"/>
    <mergeCell ref="ECA55:ECA56"/>
    <mergeCell ref="ECB55:ECB56"/>
    <mergeCell ref="ECC55:ECC56"/>
    <mergeCell ref="ECD55:ECD56"/>
    <mergeCell ref="EBS55:EBS56"/>
    <mergeCell ref="EBT55:EBT56"/>
    <mergeCell ref="EBU55:EBU56"/>
    <mergeCell ref="EBV55:EBV56"/>
    <mergeCell ref="EBY55:EBY56"/>
    <mergeCell ref="EBL55:EBL56"/>
    <mergeCell ref="EBM55:EBM56"/>
    <mergeCell ref="EBN55:EBN56"/>
    <mergeCell ref="EBQ55:EBQ56"/>
    <mergeCell ref="EBR55:EBR56"/>
    <mergeCell ref="EBE55:EBE56"/>
    <mergeCell ref="EBF55:EBF56"/>
    <mergeCell ref="EBI55:EBI56"/>
    <mergeCell ref="EBJ55:EBJ56"/>
    <mergeCell ref="EBK55:EBK56"/>
    <mergeCell ref="EAX55:EAX56"/>
    <mergeCell ref="EBA55:EBA56"/>
    <mergeCell ref="EBB55:EBB56"/>
    <mergeCell ref="EBC55:EBC56"/>
    <mergeCell ref="EBD55:EBD56"/>
    <mergeCell ref="EAS55:EAS56"/>
    <mergeCell ref="EAT55:EAT56"/>
    <mergeCell ref="EAU55:EAU56"/>
    <mergeCell ref="EAV55:EAV56"/>
    <mergeCell ref="EAW55:EAW56"/>
    <mergeCell ref="EAL55:EAL56"/>
    <mergeCell ref="EAM55:EAM56"/>
    <mergeCell ref="EAN55:EAN56"/>
    <mergeCell ref="EAO55:EAO56"/>
    <mergeCell ref="EAP55:EAP56"/>
    <mergeCell ref="EAE55:EAE56"/>
    <mergeCell ref="EAF55:EAF56"/>
    <mergeCell ref="EAG55:EAG56"/>
    <mergeCell ref="EAH55:EAH56"/>
    <mergeCell ref="EAK55:EAK56"/>
    <mergeCell ref="DZX55:DZX56"/>
    <mergeCell ref="DZY55:DZY56"/>
    <mergeCell ref="DZZ55:DZZ56"/>
    <mergeCell ref="EAC55:EAC56"/>
    <mergeCell ref="EAD55:EAD56"/>
    <mergeCell ref="DZQ55:DZQ56"/>
    <mergeCell ref="DZR55:DZR56"/>
    <mergeCell ref="DZU55:DZU56"/>
    <mergeCell ref="DZV55:DZV56"/>
    <mergeCell ref="DZW55:DZW56"/>
    <mergeCell ref="DZJ55:DZJ56"/>
    <mergeCell ref="DZM55:DZM56"/>
    <mergeCell ref="DZN55:DZN56"/>
    <mergeCell ref="DZO55:DZO56"/>
    <mergeCell ref="DZP55:DZP56"/>
    <mergeCell ref="DZE55:DZE56"/>
    <mergeCell ref="DZF55:DZF56"/>
    <mergeCell ref="DZG55:DZG56"/>
    <mergeCell ref="DZH55:DZH56"/>
    <mergeCell ref="DZI55:DZI56"/>
    <mergeCell ref="DYX55:DYX56"/>
    <mergeCell ref="DYY55:DYY56"/>
    <mergeCell ref="DYZ55:DYZ56"/>
    <mergeCell ref="DZA55:DZA56"/>
    <mergeCell ref="DZB55:DZB56"/>
    <mergeCell ref="DYQ55:DYQ56"/>
    <mergeCell ref="DYR55:DYR56"/>
    <mergeCell ref="DYS55:DYS56"/>
    <mergeCell ref="DYT55:DYT56"/>
    <mergeCell ref="DYW55:DYW56"/>
    <mergeCell ref="DYJ55:DYJ56"/>
    <mergeCell ref="DYK55:DYK56"/>
    <mergeCell ref="DYL55:DYL56"/>
    <mergeCell ref="DYO55:DYO56"/>
    <mergeCell ref="DYP55:DYP56"/>
    <mergeCell ref="DYC55:DYC56"/>
    <mergeCell ref="DYD55:DYD56"/>
    <mergeCell ref="DYG55:DYG56"/>
    <mergeCell ref="DYH55:DYH56"/>
    <mergeCell ref="DYI55:DYI56"/>
    <mergeCell ref="DXV55:DXV56"/>
    <mergeCell ref="DXY55:DXY56"/>
    <mergeCell ref="DXZ55:DXZ56"/>
    <mergeCell ref="DYA55:DYA56"/>
    <mergeCell ref="DYB55:DYB56"/>
    <mergeCell ref="DXQ55:DXQ56"/>
    <mergeCell ref="DXR55:DXR56"/>
    <mergeCell ref="DXS55:DXS56"/>
    <mergeCell ref="DXT55:DXT56"/>
    <mergeCell ref="DXU55:DXU56"/>
    <mergeCell ref="DXJ55:DXJ56"/>
    <mergeCell ref="DXK55:DXK56"/>
    <mergeCell ref="DXL55:DXL56"/>
    <mergeCell ref="DXM55:DXM56"/>
    <mergeCell ref="DXN55:DXN56"/>
    <mergeCell ref="DXC55:DXC56"/>
    <mergeCell ref="DXD55:DXD56"/>
    <mergeCell ref="DXE55:DXE56"/>
    <mergeCell ref="DXF55:DXF56"/>
    <mergeCell ref="DXI55:DXI56"/>
    <mergeCell ref="DWV55:DWV56"/>
    <mergeCell ref="DWW55:DWW56"/>
    <mergeCell ref="DWX55:DWX56"/>
    <mergeCell ref="DXA55:DXA56"/>
    <mergeCell ref="DXB55:DXB56"/>
    <mergeCell ref="DWO55:DWO56"/>
    <mergeCell ref="DWP55:DWP56"/>
    <mergeCell ref="DWS55:DWS56"/>
    <mergeCell ref="DWT55:DWT56"/>
    <mergeCell ref="DWU55:DWU56"/>
    <mergeCell ref="DWH55:DWH56"/>
    <mergeCell ref="DWK55:DWK56"/>
    <mergeCell ref="DWL55:DWL56"/>
    <mergeCell ref="DWM55:DWM56"/>
    <mergeCell ref="DWN55:DWN56"/>
    <mergeCell ref="DWC55:DWC56"/>
    <mergeCell ref="DWD55:DWD56"/>
    <mergeCell ref="DWE55:DWE56"/>
    <mergeCell ref="DWF55:DWF56"/>
    <mergeCell ref="DWG55:DWG56"/>
    <mergeCell ref="DVV55:DVV56"/>
    <mergeCell ref="DVW55:DVW56"/>
    <mergeCell ref="DVX55:DVX56"/>
    <mergeCell ref="DVY55:DVY56"/>
    <mergeCell ref="DVZ55:DVZ56"/>
    <mergeCell ref="DVO55:DVO56"/>
    <mergeCell ref="DVP55:DVP56"/>
    <mergeCell ref="DVQ55:DVQ56"/>
    <mergeCell ref="DVR55:DVR56"/>
    <mergeCell ref="DVU55:DVU56"/>
    <mergeCell ref="DVH55:DVH56"/>
    <mergeCell ref="DVI55:DVI56"/>
    <mergeCell ref="DVJ55:DVJ56"/>
    <mergeCell ref="DVM55:DVM56"/>
    <mergeCell ref="DVN55:DVN56"/>
    <mergeCell ref="DVA55:DVA56"/>
    <mergeCell ref="DVB55:DVB56"/>
    <mergeCell ref="DVE55:DVE56"/>
    <mergeCell ref="DVF55:DVF56"/>
    <mergeCell ref="DVG55:DVG56"/>
    <mergeCell ref="DUT55:DUT56"/>
    <mergeCell ref="DUW55:DUW56"/>
    <mergeCell ref="DUX55:DUX56"/>
    <mergeCell ref="DUY55:DUY56"/>
    <mergeCell ref="DUZ55:DUZ56"/>
    <mergeCell ref="DUO55:DUO56"/>
    <mergeCell ref="DUP55:DUP56"/>
    <mergeCell ref="DUQ55:DUQ56"/>
    <mergeCell ref="DUR55:DUR56"/>
    <mergeCell ref="DUS55:DUS56"/>
    <mergeCell ref="DUH55:DUH56"/>
    <mergeCell ref="DUI55:DUI56"/>
    <mergeCell ref="DUJ55:DUJ56"/>
    <mergeCell ref="DUK55:DUK56"/>
    <mergeCell ref="DUL55:DUL56"/>
    <mergeCell ref="DUA55:DUA56"/>
    <mergeCell ref="DUB55:DUB56"/>
    <mergeCell ref="DUC55:DUC56"/>
    <mergeCell ref="DUD55:DUD56"/>
    <mergeCell ref="DUG55:DUG56"/>
    <mergeCell ref="DTT55:DTT56"/>
    <mergeCell ref="DTU55:DTU56"/>
    <mergeCell ref="DTV55:DTV56"/>
    <mergeCell ref="DTY55:DTY56"/>
    <mergeCell ref="DTZ55:DTZ56"/>
    <mergeCell ref="DTM55:DTM56"/>
    <mergeCell ref="DTN55:DTN56"/>
    <mergeCell ref="DTQ55:DTQ56"/>
    <mergeCell ref="DTR55:DTR56"/>
    <mergeCell ref="DTS55:DTS56"/>
    <mergeCell ref="DTF55:DTF56"/>
    <mergeCell ref="DTI55:DTI56"/>
    <mergeCell ref="DTJ55:DTJ56"/>
    <mergeCell ref="DTK55:DTK56"/>
    <mergeCell ref="DTL55:DTL56"/>
    <mergeCell ref="DTA55:DTA56"/>
    <mergeCell ref="DTB55:DTB56"/>
    <mergeCell ref="DTC55:DTC56"/>
    <mergeCell ref="DTD55:DTD56"/>
    <mergeCell ref="DTE55:DTE56"/>
    <mergeCell ref="DST55:DST56"/>
    <mergeCell ref="DSU55:DSU56"/>
    <mergeCell ref="DSV55:DSV56"/>
    <mergeCell ref="DSW55:DSW56"/>
    <mergeCell ref="DSX55:DSX56"/>
    <mergeCell ref="DSM55:DSM56"/>
    <mergeCell ref="DSN55:DSN56"/>
    <mergeCell ref="DSO55:DSO56"/>
    <mergeCell ref="DSP55:DSP56"/>
    <mergeCell ref="DSS55:DSS56"/>
    <mergeCell ref="DSF55:DSF56"/>
    <mergeCell ref="DSG55:DSG56"/>
    <mergeCell ref="DSH55:DSH56"/>
    <mergeCell ref="DSK55:DSK56"/>
    <mergeCell ref="DSL55:DSL56"/>
    <mergeCell ref="DRY55:DRY56"/>
    <mergeCell ref="DRZ55:DRZ56"/>
    <mergeCell ref="DSC55:DSC56"/>
    <mergeCell ref="DSD55:DSD56"/>
    <mergeCell ref="DSE55:DSE56"/>
    <mergeCell ref="DRR55:DRR56"/>
    <mergeCell ref="DRU55:DRU56"/>
    <mergeCell ref="DRV55:DRV56"/>
    <mergeCell ref="DRW55:DRW56"/>
    <mergeCell ref="DRX55:DRX56"/>
    <mergeCell ref="DRM55:DRM56"/>
    <mergeCell ref="DRN55:DRN56"/>
    <mergeCell ref="DRO55:DRO56"/>
    <mergeCell ref="DRP55:DRP56"/>
    <mergeCell ref="DRQ55:DRQ56"/>
    <mergeCell ref="DRF55:DRF56"/>
    <mergeCell ref="DRG55:DRG56"/>
    <mergeCell ref="DRH55:DRH56"/>
    <mergeCell ref="DRI55:DRI56"/>
    <mergeCell ref="DRJ55:DRJ56"/>
    <mergeCell ref="DQY55:DQY56"/>
    <mergeCell ref="DQZ55:DQZ56"/>
    <mergeCell ref="DRA55:DRA56"/>
    <mergeCell ref="DRB55:DRB56"/>
    <mergeCell ref="DRE55:DRE56"/>
    <mergeCell ref="DQR55:DQR56"/>
    <mergeCell ref="DQS55:DQS56"/>
    <mergeCell ref="DQT55:DQT56"/>
    <mergeCell ref="DQW55:DQW56"/>
    <mergeCell ref="DQX55:DQX56"/>
    <mergeCell ref="DQK55:DQK56"/>
    <mergeCell ref="DQL55:DQL56"/>
    <mergeCell ref="DQO55:DQO56"/>
    <mergeCell ref="DQP55:DQP56"/>
    <mergeCell ref="DQQ55:DQQ56"/>
    <mergeCell ref="DQD55:DQD56"/>
    <mergeCell ref="DQG55:DQG56"/>
    <mergeCell ref="DQH55:DQH56"/>
    <mergeCell ref="DQI55:DQI56"/>
    <mergeCell ref="DQJ55:DQJ56"/>
    <mergeCell ref="DPY55:DPY56"/>
    <mergeCell ref="DPZ55:DPZ56"/>
    <mergeCell ref="DQA55:DQA56"/>
    <mergeCell ref="DQB55:DQB56"/>
    <mergeCell ref="DQC55:DQC56"/>
    <mergeCell ref="DPR55:DPR56"/>
    <mergeCell ref="DPS55:DPS56"/>
    <mergeCell ref="DPT55:DPT56"/>
    <mergeCell ref="DPU55:DPU56"/>
    <mergeCell ref="DPV55:DPV56"/>
    <mergeCell ref="DPK55:DPK56"/>
    <mergeCell ref="DPL55:DPL56"/>
    <mergeCell ref="DPM55:DPM56"/>
    <mergeCell ref="DPN55:DPN56"/>
    <mergeCell ref="DPQ55:DPQ56"/>
    <mergeCell ref="DPD55:DPD56"/>
    <mergeCell ref="DPE55:DPE56"/>
    <mergeCell ref="DPF55:DPF56"/>
    <mergeCell ref="DPI55:DPI56"/>
    <mergeCell ref="DPJ55:DPJ56"/>
    <mergeCell ref="DOW55:DOW56"/>
    <mergeCell ref="DOX55:DOX56"/>
    <mergeCell ref="DPA55:DPA56"/>
    <mergeCell ref="DPB55:DPB56"/>
    <mergeCell ref="DPC55:DPC56"/>
    <mergeCell ref="DOP55:DOP56"/>
    <mergeCell ref="DOS55:DOS56"/>
    <mergeCell ref="DOT55:DOT56"/>
    <mergeCell ref="DOU55:DOU56"/>
    <mergeCell ref="DOV55:DOV56"/>
    <mergeCell ref="DOK55:DOK56"/>
    <mergeCell ref="DOL55:DOL56"/>
    <mergeCell ref="DOM55:DOM56"/>
    <mergeCell ref="DON55:DON56"/>
    <mergeCell ref="DOO55:DOO56"/>
    <mergeCell ref="DOD55:DOD56"/>
    <mergeCell ref="DOE55:DOE56"/>
    <mergeCell ref="DOF55:DOF56"/>
    <mergeCell ref="DOG55:DOG56"/>
    <mergeCell ref="DOH55:DOH56"/>
    <mergeCell ref="DNW55:DNW56"/>
    <mergeCell ref="DNX55:DNX56"/>
    <mergeCell ref="DNY55:DNY56"/>
    <mergeCell ref="DNZ55:DNZ56"/>
    <mergeCell ref="DOC55:DOC56"/>
    <mergeCell ref="DNP55:DNP56"/>
    <mergeCell ref="DNQ55:DNQ56"/>
    <mergeCell ref="DNR55:DNR56"/>
    <mergeCell ref="DNU55:DNU56"/>
    <mergeCell ref="DNV55:DNV56"/>
    <mergeCell ref="DNI55:DNI56"/>
    <mergeCell ref="DNJ55:DNJ56"/>
    <mergeCell ref="DNM55:DNM56"/>
    <mergeCell ref="DNN55:DNN56"/>
    <mergeCell ref="DNO55:DNO56"/>
    <mergeCell ref="DNB55:DNB56"/>
    <mergeCell ref="DNE55:DNE56"/>
    <mergeCell ref="DNF55:DNF56"/>
    <mergeCell ref="DNG55:DNG56"/>
    <mergeCell ref="DNH55:DNH56"/>
    <mergeCell ref="DMW55:DMW56"/>
    <mergeCell ref="DMX55:DMX56"/>
    <mergeCell ref="DMY55:DMY56"/>
    <mergeCell ref="DMZ55:DMZ56"/>
    <mergeCell ref="DNA55:DNA56"/>
    <mergeCell ref="DMP55:DMP56"/>
    <mergeCell ref="DMQ55:DMQ56"/>
    <mergeCell ref="DMR55:DMR56"/>
    <mergeCell ref="DMS55:DMS56"/>
    <mergeCell ref="DMT55:DMT56"/>
    <mergeCell ref="DMI55:DMI56"/>
    <mergeCell ref="DMJ55:DMJ56"/>
    <mergeCell ref="DMK55:DMK56"/>
    <mergeCell ref="DML55:DML56"/>
    <mergeCell ref="DMO55:DMO56"/>
    <mergeCell ref="DMB55:DMB56"/>
    <mergeCell ref="DMC55:DMC56"/>
    <mergeCell ref="DMD55:DMD56"/>
    <mergeCell ref="DMG55:DMG56"/>
    <mergeCell ref="DMH55:DMH56"/>
    <mergeCell ref="DLU55:DLU56"/>
    <mergeCell ref="DLV55:DLV56"/>
    <mergeCell ref="DLY55:DLY56"/>
    <mergeCell ref="DLZ55:DLZ56"/>
    <mergeCell ref="DMA55:DMA56"/>
    <mergeCell ref="DLN55:DLN56"/>
    <mergeCell ref="DLQ55:DLQ56"/>
    <mergeCell ref="DLR55:DLR56"/>
    <mergeCell ref="DLS55:DLS56"/>
    <mergeCell ref="DLT55:DLT56"/>
    <mergeCell ref="DLI55:DLI56"/>
    <mergeCell ref="DLJ55:DLJ56"/>
    <mergeCell ref="DLK55:DLK56"/>
    <mergeCell ref="DLL55:DLL56"/>
    <mergeCell ref="DLM55:DLM56"/>
    <mergeCell ref="DLB55:DLB56"/>
    <mergeCell ref="DLC55:DLC56"/>
    <mergeCell ref="DLD55:DLD56"/>
    <mergeCell ref="DLE55:DLE56"/>
    <mergeCell ref="DLF55:DLF56"/>
    <mergeCell ref="DKU55:DKU56"/>
    <mergeCell ref="DKV55:DKV56"/>
    <mergeCell ref="DKW55:DKW56"/>
    <mergeCell ref="DKX55:DKX56"/>
    <mergeCell ref="DLA55:DLA56"/>
    <mergeCell ref="DKN55:DKN56"/>
    <mergeCell ref="DKO55:DKO56"/>
    <mergeCell ref="DKP55:DKP56"/>
    <mergeCell ref="DKS55:DKS56"/>
    <mergeCell ref="DKT55:DKT56"/>
    <mergeCell ref="DKG55:DKG56"/>
    <mergeCell ref="DKH55:DKH56"/>
    <mergeCell ref="DKK55:DKK56"/>
    <mergeCell ref="DKL55:DKL56"/>
    <mergeCell ref="DKM55:DKM56"/>
    <mergeCell ref="DJZ55:DJZ56"/>
    <mergeCell ref="DKC55:DKC56"/>
    <mergeCell ref="DKD55:DKD56"/>
    <mergeCell ref="DKE55:DKE56"/>
    <mergeCell ref="DKF55:DKF56"/>
    <mergeCell ref="DJU55:DJU56"/>
    <mergeCell ref="DJV55:DJV56"/>
    <mergeCell ref="DJW55:DJW56"/>
    <mergeCell ref="DJX55:DJX56"/>
    <mergeCell ref="DJY55:DJY56"/>
    <mergeCell ref="DJN55:DJN56"/>
    <mergeCell ref="DJO55:DJO56"/>
    <mergeCell ref="DJP55:DJP56"/>
    <mergeCell ref="DJQ55:DJQ56"/>
    <mergeCell ref="DJR55:DJR56"/>
    <mergeCell ref="DJG55:DJG56"/>
    <mergeCell ref="DJH55:DJH56"/>
    <mergeCell ref="DJI55:DJI56"/>
    <mergeCell ref="DJJ55:DJJ56"/>
    <mergeCell ref="DJM55:DJM56"/>
    <mergeCell ref="DIZ55:DIZ56"/>
    <mergeCell ref="DJA55:DJA56"/>
    <mergeCell ref="DJB55:DJB56"/>
    <mergeCell ref="DJE55:DJE56"/>
    <mergeCell ref="DJF55:DJF56"/>
    <mergeCell ref="DIS55:DIS56"/>
    <mergeCell ref="DIT55:DIT56"/>
    <mergeCell ref="DIW55:DIW56"/>
    <mergeCell ref="DIX55:DIX56"/>
    <mergeCell ref="DIY55:DIY56"/>
    <mergeCell ref="DIL55:DIL56"/>
    <mergeCell ref="DIO55:DIO56"/>
    <mergeCell ref="DIP55:DIP56"/>
    <mergeCell ref="DIQ55:DIQ56"/>
    <mergeCell ref="DIR55:DIR56"/>
    <mergeCell ref="DIG55:DIG56"/>
    <mergeCell ref="DIH55:DIH56"/>
    <mergeCell ref="DII55:DII56"/>
    <mergeCell ref="DIJ55:DIJ56"/>
    <mergeCell ref="DIK55:DIK56"/>
    <mergeCell ref="DHZ55:DHZ56"/>
    <mergeCell ref="DIA55:DIA56"/>
    <mergeCell ref="DIB55:DIB56"/>
    <mergeCell ref="DIC55:DIC56"/>
    <mergeCell ref="DID55:DID56"/>
    <mergeCell ref="DHS55:DHS56"/>
    <mergeCell ref="DHT55:DHT56"/>
    <mergeCell ref="DHU55:DHU56"/>
    <mergeCell ref="DHV55:DHV56"/>
    <mergeCell ref="DHY55:DHY56"/>
    <mergeCell ref="DHL55:DHL56"/>
    <mergeCell ref="DHM55:DHM56"/>
    <mergeCell ref="DHN55:DHN56"/>
    <mergeCell ref="DHQ55:DHQ56"/>
    <mergeCell ref="DHR55:DHR56"/>
    <mergeCell ref="DHE55:DHE56"/>
    <mergeCell ref="DHF55:DHF56"/>
    <mergeCell ref="DHI55:DHI56"/>
    <mergeCell ref="DHJ55:DHJ56"/>
    <mergeCell ref="DHK55:DHK56"/>
    <mergeCell ref="DGX55:DGX56"/>
    <mergeCell ref="DHA55:DHA56"/>
    <mergeCell ref="DHB55:DHB56"/>
    <mergeCell ref="DHC55:DHC56"/>
    <mergeCell ref="DHD55:DHD56"/>
    <mergeCell ref="DGS55:DGS56"/>
    <mergeCell ref="DGT55:DGT56"/>
    <mergeCell ref="DGU55:DGU56"/>
    <mergeCell ref="DGV55:DGV56"/>
    <mergeCell ref="DGW55:DGW56"/>
    <mergeCell ref="DGL55:DGL56"/>
    <mergeCell ref="DGM55:DGM56"/>
    <mergeCell ref="DGN55:DGN56"/>
    <mergeCell ref="DGO55:DGO56"/>
    <mergeCell ref="DGP55:DGP56"/>
    <mergeCell ref="DGE55:DGE56"/>
    <mergeCell ref="DGF55:DGF56"/>
    <mergeCell ref="DGG55:DGG56"/>
    <mergeCell ref="DGH55:DGH56"/>
    <mergeCell ref="DGK55:DGK56"/>
    <mergeCell ref="DFX55:DFX56"/>
    <mergeCell ref="DFY55:DFY56"/>
    <mergeCell ref="DFZ55:DFZ56"/>
    <mergeCell ref="DGC55:DGC56"/>
    <mergeCell ref="DGD55:DGD56"/>
    <mergeCell ref="DFQ55:DFQ56"/>
    <mergeCell ref="DFR55:DFR56"/>
    <mergeCell ref="DFU55:DFU56"/>
    <mergeCell ref="DFV55:DFV56"/>
    <mergeCell ref="DFW55:DFW56"/>
    <mergeCell ref="DFJ55:DFJ56"/>
    <mergeCell ref="DFM55:DFM56"/>
    <mergeCell ref="DFN55:DFN56"/>
    <mergeCell ref="DFO55:DFO56"/>
    <mergeCell ref="DFP55:DFP56"/>
    <mergeCell ref="DFE55:DFE56"/>
    <mergeCell ref="DFF55:DFF56"/>
    <mergeCell ref="DFG55:DFG56"/>
    <mergeCell ref="DFH55:DFH56"/>
    <mergeCell ref="DFI55:DFI56"/>
    <mergeCell ref="DEX55:DEX56"/>
    <mergeCell ref="DEY55:DEY56"/>
    <mergeCell ref="DEZ55:DEZ56"/>
    <mergeCell ref="DFA55:DFA56"/>
    <mergeCell ref="DFB55:DFB56"/>
    <mergeCell ref="DEQ55:DEQ56"/>
    <mergeCell ref="DER55:DER56"/>
    <mergeCell ref="DES55:DES56"/>
    <mergeCell ref="DET55:DET56"/>
    <mergeCell ref="DEW55:DEW56"/>
    <mergeCell ref="DEJ55:DEJ56"/>
    <mergeCell ref="DEK55:DEK56"/>
    <mergeCell ref="DEL55:DEL56"/>
    <mergeCell ref="DEO55:DEO56"/>
    <mergeCell ref="DEP55:DEP56"/>
    <mergeCell ref="DEC55:DEC56"/>
    <mergeCell ref="DED55:DED56"/>
    <mergeCell ref="DEG55:DEG56"/>
    <mergeCell ref="DEH55:DEH56"/>
    <mergeCell ref="DEI55:DEI56"/>
    <mergeCell ref="DDV55:DDV56"/>
    <mergeCell ref="DDY55:DDY56"/>
    <mergeCell ref="DDZ55:DDZ56"/>
    <mergeCell ref="DEA55:DEA56"/>
    <mergeCell ref="DEB55:DEB56"/>
    <mergeCell ref="DDQ55:DDQ56"/>
    <mergeCell ref="DDR55:DDR56"/>
    <mergeCell ref="DDS55:DDS56"/>
    <mergeCell ref="DDT55:DDT56"/>
    <mergeCell ref="DDU55:DDU56"/>
    <mergeCell ref="DDJ55:DDJ56"/>
    <mergeCell ref="DDK55:DDK56"/>
    <mergeCell ref="DDL55:DDL56"/>
    <mergeCell ref="DDM55:DDM56"/>
    <mergeCell ref="DDN55:DDN56"/>
    <mergeCell ref="DDC55:DDC56"/>
    <mergeCell ref="DDD55:DDD56"/>
    <mergeCell ref="DDE55:DDE56"/>
    <mergeCell ref="DDF55:DDF56"/>
    <mergeCell ref="DDI55:DDI56"/>
    <mergeCell ref="DCV55:DCV56"/>
    <mergeCell ref="DCW55:DCW56"/>
    <mergeCell ref="DCX55:DCX56"/>
    <mergeCell ref="DDA55:DDA56"/>
    <mergeCell ref="DDB55:DDB56"/>
    <mergeCell ref="DCO55:DCO56"/>
    <mergeCell ref="DCP55:DCP56"/>
    <mergeCell ref="DCS55:DCS56"/>
    <mergeCell ref="DCT55:DCT56"/>
    <mergeCell ref="DCU55:DCU56"/>
    <mergeCell ref="DCH55:DCH56"/>
    <mergeCell ref="DCK55:DCK56"/>
    <mergeCell ref="DCL55:DCL56"/>
    <mergeCell ref="DCM55:DCM56"/>
    <mergeCell ref="DCN55:DCN56"/>
    <mergeCell ref="DCC55:DCC56"/>
    <mergeCell ref="DCD55:DCD56"/>
    <mergeCell ref="DCE55:DCE56"/>
    <mergeCell ref="DCF55:DCF56"/>
    <mergeCell ref="DCG55:DCG56"/>
    <mergeCell ref="DBV55:DBV56"/>
    <mergeCell ref="DBW55:DBW56"/>
    <mergeCell ref="DBX55:DBX56"/>
    <mergeCell ref="DBY55:DBY56"/>
    <mergeCell ref="DBZ55:DBZ56"/>
    <mergeCell ref="DBO55:DBO56"/>
    <mergeCell ref="DBP55:DBP56"/>
    <mergeCell ref="DBQ55:DBQ56"/>
    <mergeCell ref="DBR55:DBR56"/>
    <mergeCell ref="DBU55:DBU56"/>
    <mergeCell ref="DBH55:DBH56"/>
    <mergeCell ref="DBI55:DBI56"/>
    <mergeCell ref="DBJ55:DBJ56"/>
    <mergeCell ref="DBM55:DBM56"/>
    <mergeCell ref="DBN55:DBN56"/>
    <mergeCell ref="DBA55:DBA56"/>
    <mergeCell ref="DBB55:DBB56"/>
    <mergeCell ref="DBE55:DBE56"/>
    <mergeCell ref="DBF55:DBF56"/>
    <mergeCell ref="DBG55:DBG56"/>
    <mergeCell ref="DAT55:DAT56"/>
    <mergeCell ref="DAW55:DAW56"/>
    <mergeCell ref="DAX55:DAX56"/>
    <mergeCell ref="DAY55:DAY56"/>
    <mergeCell ref="DAZ55:DAZ56"/>
    <mergeCell ref="DAO55:DAO56"/>
    <mergeCell ref="DAP55:DAP56"/>
    <mergeCell ref="DAQ55:DAQ56"/>
    <mergeCell ref="DAR55:DAR56"/>
    <mergeCell ref="DAS55:DAS56"/>
    <mergeCell ref="DAH55:DAH56"/>
    <mergeCell ref="DAI55:DAI56"/>
    <mergeCell ref="DAJ55:DAJ56"/>
    <mergeCell ref="DAK55:DAK56"/>
    <mergeCell ref="DAL55:DAL56"/>
    <mergeCell ref="DAA55:DAA56"/>
    <mergeCell ref="DAB55:DAB56"/>
    <mergeCell ref="DAC55:DAC56"/>
    <mergeCell ref="DAD55:DAD56"/>
    <mergeCell ref="DAG55:DAG56"/>
    <mergeCell ref="CZT55:CZT56"/>
    <mergeCell ref="CZU55:CZU56"/>
    <mergeCell ref="CZV55:CZV56"/>
    <mergeCell ref="CZY55:CZY56"/>
    <mergeCell ref="CZZ55:CZZ56"/>
    <mergeCell ref="CZM55:CZM56"/>
    <mergeCell ref="CZN55:CZN56"/>
    <mergeCell ref="CZQ55:CZQ56"/>
    <mergeCell ref="CZR55:CZR56"/>
    <mergeCell ref="CZS55:CZS56"/>
    <mergeCell ref="CZF55:CZF56"/>
    <mergeCell ref="CZI55:CZI56"/>
    <mergeCell ref="CZJ55:CZJ56"/>
    <mergeCell ref="CZK55:CZK56"/>
    <mergeCell ref="CZL55:CZL56"/>
    <mergeCell ref="CZA55:CZA56"/>
    <mergeCell ref="CZB55:CZB56"/>
    <mergeCell ref="CZC55:CZC56"/>
    <mergeCell ref="CZD55:CZD56"/>
    <mergeCell ref="CZE55:CZE56"/>
    <mergeCell ref="CYT55:CYT56"/>
    <mergeCell ref="CYU55:CYU56"/>
    <mergeCell ref="CYV55:CYV56"/>
    <mergeCell ref="CYW55:CYW56"/>
    <mergeCell ref="CYX55:CYX56"/>
    <mergeCell ref="CYM55:CYM56"/>
    <mergeCell ref="CYN55:CYN56"/>
    <mergeCell ref="CYO55:CYO56"/>
    <mergeCell ref="CYP55:CYP56"/>
    <mergeCell ref="CYS55:CYS56"/>
    <mergeCell ref="CYF55:CYF56"/>
    <mergeCell ref="CYG55:CYG56"/>
    <mergeCell ref="CYH55:CYH56"/>
    <mergeCell ref="CYK55:CYK56"/>
    <mergeCell ref="CYL55:CYL56"/>
    <mergeCell ref="CXY55:CXY56"/>
    <mergeCell ref="CXZ55:CXZ56"/>
    <mergeCell ref="CYC55:CYC56"/>
    <mergeCell ref="CYD55:CYD56"/>
    <mergeCell ref="CYE55:CYE56"/>
    <mergeCell ref="CXR55:CXR56"/>
    <mergeCell ref="CXU55:CXU56"/>
    <mergeCell ref="CXV55:CXV56"/>
    <mergeCell ref="CXW55:CXW56"/>
    <mergeCell ref="CXX55:CXX56"/>
    <mergeCell ref="CXM55:CXM56"/>
    <mergeCell ref="CXN55:CXN56"/>
    <mergeCell ref="CXO55:CXO56"/>
    <mergeCell ref="CXP55:CXP56"/>
    <mergeCell ref="CXQ55:CXQ56"/>
    <mergeCell ref="CXF55:CXF56"/>
    <mergeCell ref="CXG55:CXG56"/>
    <mergeCell ref="CXH55:CXH56"/>
    <mergeCell ref="CXI55:CXI56"/>
    <mergeCell ref="CXJ55:CXJ56"/>
    <mergeCell ref="CWY55:CWY56"/>
    <mergeCell ref="CWZ55:CWZ56"/>
    <mergeCell ref="CXA55:CXA56"/>
    <mergeCell ref="CXB55:CXB56"/>
    <mergeCell ref="CXE55:CXE56"/>
    <mergeCell ref="CWR55:CWR56"/>
    <mergeCell ref="CWS55:CWS56"/>
    <mergeCell ref="CWT55:CWT56"/>
    <mergeCell ref="CWW55:CWW56"/>
    <mergeCell ref="CWX55:CWX56"/>
    <mergeCell ref="CWK55:CWK56"/>
    <mergeCell ref="CWL55:CWL56"/>
    <mergeCell ref="CWO55:CWO56"/>
    <mergeCell ref="CWP55:CWP56"/>
    <mergeCell ref="CWQ55:CWQ56"/>
    <mergeCell ref="CWD55:CWD56"/>
    <mergeCell ref="CWG55:CWG56"/>
    <mergeCell ref="CWH55:CWH56"/>
    <mergeCell ref="CWI55:CWI56"/>
    <mergeCell ref="CWJ55:CWJ56"/>
    <mergeCell ref="CVY55:CVY56"/>
    <mergeCell ref="CVZ55:CVZ56"/>
    <mergeCell ref="CWA55:CWA56"/>
    <mergeCell ref="CWB55:CWB56"/>
    <mergeCell ref="CWC55:CWC56"/>
    <mergeCell ref="CVR55:CVR56"/>
    <mergeCell ref="CVS55:CVS56"/>
    <mergeCell ref="CVT55:CVT56"/>
    <mergeCell ref="CVU55:CVU56"/>
    <mergeCell ref="CVV55:CVV56"/>
    <mergeCell ref="CVK55:CVK56"/>
    <mergeCell ref="CVL55:CVL56"/>
    <mergeCell ref="CVM55:CVM56"/>
    <mergeCell ref="CVN55:CVN56"/>
    <mergeCell ref="CVQ55:CVQ56"/>
    <mergeCell ref="CVD55:CVD56"/>
    <mergeCell ref="CVE55:CVE56"/>
    <mergeCell ref="CVF55:CVF56"/>
    <mergeCell ref="CVI55:CVI56"/>
    <mergeCell ref="CVJ55:CVJ56"/>
    <mergeCell ref="CUW55:CUW56"/>
    <mergeCell ref="CUX55:CUX56"/>
    <mergeCell ref="CVA55:CVA56"/>
    <mergeCell ref="CVB55:CVB56"/>
    <mergeCell ref="CVC55:CVC56"/>
    <mergeCell ref="CUP55:CUP56"/>
    <mergeCell ref="CUS55:CUS56"/>
    <mergeCell ref="CUT55:CUT56"/>
    <mergeCell ref="CUU55:CUU56"/>
    <mergeCell ref="CUV55:CUV56"/>
    <mergeCell ref="CUK55:CUK56"/>
    <mergeCell ref="CUL55:CUL56"/>
    <mergeCell ref="CUM55:CUM56"/>
    <mergeCell ref="CUN55:CUN56"/>
    <mergeCell ref="CUO55:CUO56"/>
    <mergeCell ref="CUD55:CUD56"/>
    <mergeCell ref="CUE55:CUE56"/>
    <mergeCell ref="CUF55:CUF56"/>
    <mergeCell ref="CUG55:CUG56"/>
    <mergeCell ref="CUH55:CUH56"/>
    <mergeCell ref="CTW55:CTW56"/>
    <mergeCell ref="CTX55:CTX56"/>
    <mergeCell ref="CTY55:CTY56"/>
    <mergeCell ref="CTZ55:CTZ56"/>
    <mergeCell ref="CUC55:CUC56"/>
    <mergeCell ref="CTP55:CTP56"/>
    <mergeCell ref="CTQ55:CTQ56"/>
    <mergeCell ref="CTR55:CTR56"/>
    <mergeCell ref="CTU55:CTU56"/>
    <mergeCell ref="CTV55:CTV56"/>
    <mergeCell ref="CTI55:CTI56"/>
    <mergeCell ref="CTJ55:CTJ56"/>
    <mergeCell ref="CTM55:CTM56"/>
    <mergeCell ref="CTN55:CTN56"/>
    <mergeCell ref="CTO55:CTO56"/>
    <mergeCell ref="CTB55:CTB56"/>
    <mergeCell ref="CTE55:CTE56"/>
    <mergeCell ref="CTF55:CTF56"/>
    <mergeCell ref="CTG55:CTG56"/>
    <mergeCell ref="CTH55:CTH56"/>
    <mergeCell ref="CSW55:CSW56"/>
    <mergeCell ref="CSX55:CSX56"/>
    <mergeCell ref="CSY55:CSY56"/>
    <mergeCell ref="CSZ55:CSZ56"/>
    <mergeCell ref="CTA55:CTA56"/>
    <mergeCell ref="CSP55:CSP56"/>
    <mergeCell ref="CSQ55:CSQ56"/>
    <mergeCell ref="CSR55:CSR56"/>
    <mergeCell ref="CSS55:CSS56"/>
    <mergeCell ref="CST55:CST56"/>
    <mergeCell ref="CSI55:CSI56"/>
    <mergeCell ref="CSJ55:CSJ56"/>
    <mergeCell ref="CSK55:CSK56"/>
    <mergeCell ref="CSL55:CSL56"/>
    <mergeCell ref="CSO55:CSO56"/>
    <mergeCell ref="CSB55:CSB56"/>
    <mergeCell ref="CSC55:CSC56"/>
    <mergeCell ref="CSD55:CSD56"/>
    <mergeCell ref="CSG55:CSG56"/>
    <mergeCell ref="CSH55:CSH56"/>
    <mergeCell ref="CRU55:CRU56"/>
    <mergeCell ref="CRV55:CRV56"/>
    <mergeCell ref="CRY55:CRY56"/>
    <mergeCell ref="CRZ55:CRZ56"/>
    <mergeCell ref="CSA55:CSA56"/>
    <mergeCell ref="CRN55:CRN56"/>
    <mergeCell ref="CRQ55:CRQ56"/>
    <mergeCell ref="CRR55:CRR56"/>
    <mergeCell ref="CRS55:CRS56"/>
    <mergeCell ref="CRT55:CRT56"/>
    <mergeCell ref="CRI55:CRI56"/>
    <mergeCell ref="CRJ55:CRJ56"/>
    <mergeCell ref="CRK55:CRK56"/>
    <mergeCell ref="CRL55:CRL56"/>
    <mergeCell ref="CRM55:CRM56"/>
    <mergeCell ref="CRB55:CRB56"/>
    <mergeCell ref="CRC55:CRC56"/>
    <mergeCell ref="CRD55:CRD56"/>
    <mergeCell ref="CRE55:CRE56"/>
    <mergeCell ref="CRF55:CRF56"/>
    <mergeCell ref="CQU55:CQU56"/>
    <mergeCell ref="CQV55:CQV56"/>
    <mergeCell ref="CQW55:CQW56"/>
    <mergeCell ref="CQX55:CQX56"/>
    <mergeCell ref="CRA55:CRA56"/>
    <mergeCell ref="CQN55:CQN56"/>
    <mergeCell ref="CQO55:CQO56"/>
    <mergeCell ref="CQP55:CQP56"/>
    <mergeCell ref="CQS55:CQS56"/>
    <mergeCell ref="CQT55:CQT56"/>
    <mergeCell ref="CQG55:CQG56"/>
    <mergeCell ref="CQH55:CQH56"/>
    <mergeCell ref="CQK55:CQK56"/>
    <mergeCell ref="CQL55:CQL56"/>
    <mergeCell ref="CQM55:CQM56"/>
    <mergeCell ref="CPZ55:CPZ56"/>
    <mergeCell ref="CQC55:CQC56"/>
    <mergeCell ref="CQD55:CQD56"/>
    <mergeCell ref="CQE55:CQE56"/>
    <mergeCell ref="CQF55:CQF56"/>
    <mergeCell ref="CPU55:CPU56"/>
    <mergeCell ref="CPV55:CPV56"/>
    <mergeCell ref="CPW55:CPW56"/>
    <mergeCell ref="CPX55:CPX56"/>
    <mergeCell ref="CPY55:CPY56"/>
    <mergeCell ref="CPN55:CPN56"/>
    <mergeCell ref="CPO55:CPO56"/>
    <mergeCell ref="CPP55:CPP56"/>
    <mergeCell ref="CPQ55:CPQ56"/>
    <mergeCell ref="CPR55:CPR56"/>
    <mergeCell ref="CPG55:CPG56"/>
    <mergeCell ref="CPH55:CPH56"/>
    <mergeCell ref="CPI55:CPI56"/>
    <mergeCell ref="CPJ55:CPJ56"/>
    <mergeCell ref="CPM55:CPM56"/>
    <mergeCell ref="COZ55:COZ56"/>
    <mergeCell ref="CPA55:CPA56"/>
    <mergeCell ref="CPB55:CPB56"/>
    <mergeCell ref="CPE55:CPE56"/>
    <mergeCell ref="CPF55:CPF56"/>
    <mergeCell ref="COS55:COS56"/>
    <mergeCell ref="COT55:COT56"/>
    <mergeCell ref="COW55:COW56"/>
    <mergeCell ref="COX55:COX56"/>
    <mergeCell ref="COY55:COY56"/>
    <mergeCell ref="COL55:COL56"/>
    <mergeCell ref="COO55:COO56"/>
    <mergeCell ref="COP55:COP56"/>
    <mergeCell ref="COQ55:COQ56"/>
    <mergeCell ref="COR55:COR56"/>
    <mergeCell ref="COG55:COG56"/>
    <mergeCell ref="COH55:COH56"/>
    <mergeCell ref="COI55:COI56"/>
    <mergeCell ref="COJ55:COJ56"/>
    <mergeCell ref="COK55:COK56"/>
    <mergeCell ref="CNZ55:CNZ56"/>
    <mergeCell ref="COA55:COA56"/>
    <mergeCell ref="COB55:COB56"/>
    <mergeCell ref="COC55:COC56"/>
    <mergeCell ref="COD55:COD56"/>
    <mergeCell ref="CNS55:CNS56"/>
    <mergeCell ref="CNT55:CNT56"/>
    <mergeCell ref="CNU55:CNU56"/>
    <mergeCell ref="CNV55:CNV56"/>
    <mergeCell ref="CNY55:CNY56"/>
    <mergeCell ref="CNL55:CNL56"/>
    <mergeCell ref="CNM55:CNM56"/>
    <mergeCell ref="CNN55:CNN56"/>
    <mergeCell ref="CNQ55:CNQ56"/>
    <mergeCell ref="CNR55:CNR56"/>
    <mergeCell ref="CNE55:CNE56"/>
    <mergeCell ref="CNF55:CNF56"/>
    <mergeCell ref="CNI55:CNI56"/>
    <mergeCell ref="CNJ55:CNJ56"/>
    <mergeCell ref="CNK55:CNK56"/>
    <mergeCell ref="CMX55:CMX56"/>
    <mergeCell ref="CNA55:CNA56"/>
    <mergeCell ref="CNB55:CNB56"/>
    <mergeCell ref="CNC55:CNC56"/>
    <mergeCell ref="CND55:CND56"/>
    <mergeCell ref="CMS55:CMS56"/>
    <mergeCell ref="CMT55:CMT56"/>
    <mergeCell ref="CMU55:CMU56"/>
    <mergeCell ref="CMV55:CMV56"/>
    <mergeCell ref="CMW55:CMW56"/>
    <mergeCell ref="CML55:CML56"/>
    <mergeCell ref="CMM55:CMM56"/>
    <mergeCell ref="CMN55:CMN56"/>
    <mergeCell ref="CMO55:CMO56"/>
    <mergeCell ref="CMP55:CMP56"/>
    <mergeCell ref="CME55:CME56"/>
    <mergeCell ref="CMF55:CMF56"/>
    <mergeCell ref="CMG55:CMG56"/>
    <mergeCell ref="CMH55:CMH56"/>
    <mergeCell ref="CMK55:CMK56"/>
    <mergeCell ref="CLX55:CLX56"/>
    <mergeCell ref="CLY55:CLY56"/>
    <mergeCell ref="CLZ55:CLZ56"/>
    <mergeCell ref="CMC55:CMC56"/>
    <mergeCell ref="CMD55:CMD56"/>
    <mergeCell ref="CLQ55:CLQ56"/>
    <mergeCell ref="CLR55:CLR56"/>
    <mergeCell ref="CLU55:CLU56"/>
    <mergeCell ref="CLV55:CLV56"/>
    <mergeCell ref="CLW55:CLW56"/>
    <mergeCell ref="CLJ55:CLJ56"/>
    <mergeCell ref="CLM55:CLM56"/>
    <mergeCell ref="CLN55:CLN56"/>
    <mergeCell ref="CLO55:CLO56"/>
    <mergeCell ref="CLP55:CLP56"/>
    <mergeCell ref="CLE55:CLE56"/>
    <mergeCell ref="CLF55:CLF56"/>
    <mergeCell ref="CLG55:CLG56"/>
    <mergeCell ref="CLH55:CLH56"/>
    <mergeCell ref="CLI55:CLI56"/>
    <mergeCell ref="CKX55:CKX56"/>
    <mergeCell ref="CKY55:CKY56"/>
    <mergeCell ref="CKZ55:CKZ56"/>
    <mergeCell ref="CLA55:CLA56"/>
    <mergeCell ref="CLB55:CLB56"/>
    <mergeCell ref="CKQ55:CKQ56"/>
    <mergeCell ref="CKR55:CKR56"/>
    <mergeCell ref="CKS55:CKS56"/>
    <mergeCell ref="CKT55:CKT56"/>
    <mergeCell ref="CKW55:CKW56"/>
    <mergeCell ref="CKJ55:CKJ56"/>
    <mergeCell ref="CKK55:CKK56"/>
    <mergeCell ref="CKL55:CKL56"/>
    <mergeCell ref="CKO55:CKO56"/>
    <mergeCell ref="CKP55:CKP56"/>
    <mergeCell ref="CKC55:CKC56"/>
    <mergeCell ref="CKD55:CKD56"/>
    <mergeCell ref="CKG55:CKG56"/>
    <mergeCell ref="CKH55:CKH56"/>
    <mergeCell ref="CKI55:CKI56"/>
    <mergeCell ref="CJV55:CJV56"/>
    <mergeCell ref="CJY55:CJY56"/>
    <mergeCell ref="CJZ55:CJZ56"/>
    <mergeCell ref="CKA55:CKA56"/>
    <mergeCell ref="CKB55:CKB56"/>
    <mergeCell ref="CJQ55:CJQ56"/>
    <mergeCell ref="CJR55:CJR56"/>
    <mergeCell ref="CJS55:CJS56"/>
    <mergeCell ref="CJT55:CJT56"/>
    <mergeCell ref="CJU55:CJU56"/>
    <mergeCell ref="CJJ55:CJJ56"/>
    <mergeCell ref="CJK55:CJK56"/>
    <mergeCell ref="CJL55:CJL56"/>
    <mergeCell ref="CJM55:CJM56"/>
    <mergeCell ref="CJN55:CJN56"/>
    <mergeCell ref="CJC55:CJC56"/>
    <mergeCell ref="CJD55:CJD56"/>
    <mergeCell ref="CJE55:CJE56"/>
    <mergeCell ref="CJF55:CJF56"/>
    <mergeCell ref="CJI55:CJI56"/>
    <mergeCell ref="CIV55:CIV56"/>
    <mergeCell ref="CIW55:CIW56"/>
    <mergeCell ref="CIX55:CIX56"/>
    <mergeCell ref="CJA55:CJA56"/>
    <mergeCell ref="CJB55:CJB56"/>
    <mergeCell ref="CIO55:CIO56"/>
    <mergeCell ref="CIP55:CIP56"/>
    <mergeCell ref="CIS55:CIS56"/>
    <mergeCell ref="CIT55:CIT56"/>
    <mergeCell ref="CIU55:CIU56"/>
    <mergeCell ref="CIH55:CIH56"/>
    <mergeCell ref="CIK55:CIK56"/>
    <mergeCell ref="CIL55:CIL56"/>
    <mergeCell ref="CIM55:CIM56"/>
    <mergeCell ref="CIN55:CIN56"/>
    <mergeCell ref="CIC55:CIC56"/>
    <mergeCell ref="CID55:CID56"/>
    <mergeCell ref="CIE55:CIE56"/>
    <mergeCell ref="CIF55:CIF56"/>
    <mergeCell ref="CIG55:CIG56"/>
    <mergeCell ref="CHV55:CHV56"/>
    <mergeCell ref="CHW55:CHW56"/>
    <mergeCell ref="CHX55:CHX56"/>
    <mergeCell ref="CHY55:CHY56"/>
    <mergeCell ref="CHZ55:CHZ56"/>
    <mergeCell ref="CHO55:CHO56"/>
    <mergeCell ref="CHP55:CHP56"/>
    <mergeCell ref="CHQ55:CHQ56"/>
    <mergeCell ref="CHR55:CHR56"/>
    <mergeCell ref="CHU55:CHU56"/>
    <mergeCell ref="CHH55:CHH56"/>
    <mergeCell ref="CHI55:CHI56"/>
    <mergeCell ref="CHJ55:CHJ56"/>
    <mergeCell ref="CHM55:CHM56"/>
    <mergeCell ref="CHN55:CHN56"/>
    <mergeCell ref="CHA55:CHA56"/>
    <mergeCell ref="CHB55:CHB56"/>
    <mergeCell ref="CHE55:CHE56"/>
    <mergeCell ref="CHF55:CHF56"/>
    <mergeCell ref="CHG55:CHG56"/>
    <mergeCell ref="CGT55:CGT56"/>
    <mergeCell ref="CGW55:CGW56"/>
    <mergeCell ref="CGX55:CGX56"/>
    <mergeCell ref="CGY55:CGY56"/>
    <mergeCell ref="CGZ55:CGZ56"/>
    <mergeCell ref="CGO55:CGO56"/>
    <mergeCell ref="CGP55:CGP56"/>
    <mergeCell ref="CGQ55:CGQ56"/>
    <mergeCell ref="CGR55:CGR56"/>
    <mergeCell ref="CGS55:CGS56"/>
    <mergeCell ref="CGH55:CGH56"/>
    <mergeCell ref="CGI55:CGI56"/>
    <mergeCell ref="CGJ55:CGJ56"/>
    <mergeCell ref="CGK55:CGK56"/>
    <mergeCell ref="CGL55:CGL56"/>
    <mergeCell ref="CGA55:CGA56"/>
    <mergeCell ref="CGB55:CGB56"/>
    <mergeCell ref="CGC55:CGC56"/>
    <mergeCell ref="CGD55:CGD56"/>
    <mergeCell ref="CGG55:CGG56"/>
    <mergeCell ref="CFT55:CFT56"/>
    <mergeCell ref="CFU55:CFU56"/>
    <mergeCell ref="CFV55:CFV56"/>
    <mergeCell ref="CFY55:CFY56"/>
    <mergeCell ref="CFZ55:CFZ56"/>
    <mergeCell ref="CFM55:CFM56"/>
    <mergeCell ref="CFN55:CFN56"/>
    <mergeCell ref="CFQ55:CFQ56"/>
    <mergeCell ref="CFR55:CFR56"/>
    <mergeCell ref="CFS55:CFS56"/>
    <mergeCell ref="CFF55:CFF56"/>
    <mergeCell ref="CFI55:CFI56"/>
    <mergeCell ref="CFJ55:CFJ56"/>
    <mergeCell ref="CFK55:CFK56"/>
    <mergeCell ref="CFL55:CFL56"/>
    <mergeCell ref="CFA55:CFA56"/>
    <mergeCell ref="CFB55:CFB56"/>
    <mergeCell ref="CFC55:CFC56"/>
    <mergeCell ref="CFD55:CFD56"/>
    <mergeCell ref="CFE55:CFE56"/>
    <mergeCell ref="CET55:CET56"/>
    <mergeCell ref="CEU55:CEU56"/>
    <mergeCell ref="CEV55:CEV56"/>
    <mergeCell ref="CEW55:CEW56"/>
    <mergeCell ref="CEX55:CEX56"/>
    <mergeCell ref="CEM55:CEM56"/>
    <mergeCell ref="CEN55:CEN56"/>
    <mergeCell ref="CEO55:CEO56"/>
    <mergeCell ref="CEP55:CEP56"/>
    <mergeCell ref="CES55:CES56"/>
    <mergeCell ref="CEF55:CEF56"/>
    <mergeCell ref="CEG55:CEG56"/>
    <mergeCell ref="CEH55:CEH56"/>
    <mergeCell ref="CEK55:CEK56"/>
    <mergeCell ref="CEL55:CEL56"/>
    <mergeCell ref="CDY55:CDY56"/>
    <mergeCell ref="CDZ55:CDZ56"/>
    <mergeCell ref="CEC55:CEC56"/>
    <mergeCell ref="CED55:CED56"/>
    <mergeCell ref="CEE55:CEE56"/>
    <mergeCell ref="CDR55:CDR56"/>
    <mergeCell ref="CDU55:CDU56"/>
    <mergeCell ref="CDV55:CDV56"/>
    <mergeCell ref="CDW55:CDW56"/>
    <mergeCell ref="CDX55:CDX56"/>
    <mergeCell ref="CDM55:CDM56"/>
    <mergeCell ref="CDN55:CDN56"/>
    <mergeCell ref="CDO55:CDO56"/>
    <mergeCell ref="CDP55:CDP56"/>
    <mergeCell ref="CDQ55:CDQ56"/>
    <mergeCell ref="CDF55:CDF56"/>
    <mergeCell ref="CDG55:CDG56"/>
    <mergeCell ref="CDH55:CDH56"/>
    <mergeCell ref="CDI55:CDI56"/>
    <mergeCell ref="CDJ55:CDJ56"/>
    <mergeCell ref="CCY55:CCY56"/>
    <mergeCell ref="CCZ55:CCZ56"/>
    <mergeCell ref="CDA55:CDA56"/>
    <mergeCell ref="CDB55:CDB56"/>
    <mergeCell ref="CDE55:CDE56"/>
    <mergeCell ref="CCR55:CCR56"/>
    <mergeCell ref="CCS55:CCS56"/>
    <mergeCell ref="CCT55:CCT56"/>
    <mergeCell ref="CCW55:CCW56"/>
    <mergeCell ref="CCX55:CCX56"/>
    <mergeCell ref="CCK55:CCK56"/>
    <mergeCell ref="CCL55:CCL56"/>
    <mergeCell ref="CCO55:CCO56"/>
    <mergeCell ref="CCP55:CCP56"/>
    <mergeCell ref="CCQ55:CCQ56"/>
    <mergeCell ref="CCD55:CCD56"/>
    <mergeCell ref="CCG55:CCG56"/>
    <mergeCell ref="CCH55:CCH56"/>
    <mergeCell ref="CCI55:CCI56"/>
    <mergeCell ref="CCJ55:CCJ56"/>
    <mergeCell ref="CBY55:CBY56"/>
    <mergeCell ref="CBZ55:CBZ56"/>
    <mergeCell ref="CCA55:CCA56"/>
    <mergeCell ref="CCB55:CCB56"/>
    <mergeCell ref="CCC55:CCC56"/>
    <mergeCell ref="CBR55:CBR56"/>
    <mergeCell ref="CBS55:CBS56"/>
    <mergeCell ref="CBT55:CBT56"/>
    <mergeCell ref="CBU55:CBU56"/>
    <mergeCell ref="CBV55:CBV56"/>
    <mergeCell ref="CBK55:CBK56"/>
    <mergeCell ref="CBL55:CBL56"/>
    <mergeCell ref="CBM55:CBM56"/>
    <mergeCell ref="CBN55:CBN56"/>
    <mergeCell ref="CBQ55:CBQ56"/>
    <mergeCell ref="CBD55:CBD56"/>
    <mergeCell ref="CBE55:CBE56"/>
    <mergeCell ref="CBF55:CBF56"/>
    <mergeCell ref="CBI55:CBI56"/>
    <mergeCell ref="CBJ55:CBJ56"/>
    <mergeCell ref="CAW55:CAW56"/>
    <mergeCell ref="CAX55:CAX56"/>
    <mergeCell ref="CBA55:CBA56"/>
    <mergeCell ref="CBB55:CBB56"/>
    <mergeCell ref="CBC55:CBC56"/>
    <mergeCell ref="CAP55:CAP56"/>
    <mergeCell ref="CAS55:CAS56"/>
    <mergeCell ref="CAT55:CAT56"/>
    <mergeCell ref="CAU55:CAU56"/>
    <mergeCell ref="CAV55:CAV56"/>
    <mergeCell ref="CAK55:CAK56"/>
    <mergeCell ref="CAL55:CAL56"/>
    <mergeCell ref="CAM55:CAM56"/>
    <mergeCell ref="CAN55:CAN56"/>
    <mergeCell ref="CAO55:CAO56"/>
    <mergeCell ref="CAD55:CAD56"/>
    <mergeCell ref="CAE55:CAE56"/>
    <mergeCell ref="CAF55:CAF56"/>
    <mergeCell ref="CAG55:CAG56"/>
    <mergeCell ref="CAH55:CAH56"/>
    <mergeCell ref="BZW55:BZW56"/>
    <mergeCell ref="BZX55:BZX56"/>
    <mergeCell ref="BZY55:BZY56"/>
    <mergeCell ref="BZZ55:BZZ56"/>
    <mergeCell ref="CAC55:CAC56"/>
    <mergeCell ref="BZP55:BZP56"/>
    <mergeCell ref="BZQ55:BZQ56"/>
    <mergeCell ref="BZR55:BZR56"/>
    <mergeCell ref="BZU55:BZU56"/>
    <mergeCell ref="BZV55:BZV56"/>
    <mergeCell ref="BZI55:BZI56"/>
    <mergeCell ref="BZJ55:BZJ56"/>
    <mergeCell ref="BZM55:BZM56"/>
    <mergeCell ref="BZN55:BZN56"/>
    <mergeCell ref="BZO55:BZO56"/>
    <mergeCell ref="BZB55:BZB56"/>
    <mergeCell ref="BZE55:BZE56"/>
    <mergeCell ref="BZF55:BZF56"/>
    <mergeCell ref="BZG55:BZG56"/>
    <mergeCell ref="BZH55:BZH56"/>
    <mergeCell ref="BYW55:BYW56"/>
    <mergeCell ref="BYX55:BYX56"/>
    <mergeCell ref="BYY55:BYY56"/>
    <mergeCell ref="BYZ55:BYZ56"/>
    <mergeCell ref="BZA55:BZA56"/>
    <mergeCell ref="BYP55:BYP56"/>
    <mergeCell ref="BYQ55:BYQ56"/>
    <mergeCell ref="BYR55:BYR56"/>
    <mergeCell ref="BYS55:BYS56"/>
    <mergeCell ref="BYT55:BYT56"/>
    <mergeCell ref="BYI55:BYI56"/>
    <mergeCell ref="BYJ55:BYJ56"/>
    <mergeCell ref="BYK55:BYK56"/>
    <mergeCell ref="BYL55:BYL56"/>
    <mergeCell ref="BYO55:BYO56"/>
    <mergeCell ref="BYB55:BYB56"/>
    <mergeCell ref="BYC55:BYC56"/>
    <mergeCell ref="BYD55:BYD56"/>
    <mergeCell ref="BYG55:BYG56"/>
    <mergeCell ref="BYH55:BYH56"/>
    <mergeCell ref="BXU55:BXU56"/>
    <mergeCell ref="BXV55:BXV56"/>
    <mergeCell ref="BXY55:BXY56"/>
    <mergeCell ref="BXZ55:BXZ56"/>
    <mergeCell ref="BYA55:BYA56"/>
    <mergeCell ref="BXN55:BXN56"/>
    <mergeCell ref="BXQ55:BXQ56"/>
    <mergeCell ref="BXR55:BXR56"/>
    <mergeCell ref="BXS55:BXS56"/>
    <mergeCell ref="BXT55:BXT56"/>
    <mergeCell ref="BXI55:BXI56"/>
    <mergeCell ref="BXJ55:BXJ56"/>
    <mergeCell ref="BXK55:BXK56"/>
    <mergeCell ref="BXL55:BXL56"/>
    <mergeCell ref="BXM55:BXM56"/>
    <mergeCell ref="BXB55:BXB56"/>
    <mergeCell ref="BXC55:BXC56"/>
    <mergeCell ref="BXD55:BXD56"/>
    <mergeCell ref="BXE55:BXE56"/>
    <mergeCell ref="BXF55:BXF56"/>
    <mergeCell ref="BWU55:BWU56"/>
    <mergeCell ref="BWV55:BWV56"/>
    <mergeCell ref="BWW55:BWW56"/>
    <mergeCell ref="BWX55:BWX56"/>
    <mergeCell ref="BXA55:BXA56"/>
    <mergeCell ref="BWN55:BWN56"/>
    <mergeCell ref="BWO55:BWO56"/>
    <mergeCell ref="BWP55:BWP56"/>
    <mergeCell ref="BWS55:BWS56"/>
    <mergeCell ref="BWT55:BWT56"/>
    <mergeCell ref="BWG55:BWG56"/>
    <mergeCell ref="BWH55:BWH56"/>
    <mergeCell ref="BWK55:BWK56"/>
    <mergeCell ref="BWL55:BWL56"/>
    <mergeCell ref="BWM55:BWM56"/>
    <mergeCell ref="BVZ55:BVZ56"/>
    <mergeCell ref="BWC55:BWC56"/>
    <mergeCell ref="BWD55:BWD56"/>
    <mergeCell ref="BWE55:BWE56"/>
    <mergeCell ref="BWF55:BWF56"/>
    <mergeCell ref="BVU55:BVU56"/>
    <mergeCell ref="BVV55:BVV56"/>
    <mergeCell ref="BVW55:BVW56"/>
    <mergeCell ref="BVX55:BVX56"/>
    <mergeCell ref="BVY55:BVY56"/>
    <mergeCell ref="BVN55:BVN56"/>
    <mergeCell ref="BVO55:BVO56"/>
    <mergeCell ref="BVP55:BVP56"/>
    <mergeCell ref="BVQ55:BVQ56"/>
    <mergeCell ref="BVR55:BVR56"/>
    <mergeCell ref="BVG55:BVG56"/>
    <mergeCell ref="BVH55:BVH56"/>
    <mergeCell ref="BVI55:BVI56"/>
    <mergeCell ref="BVJ55:BVJ56"/>
    <mergeCell ref="BVM55:BVM56"/>
    <mergeCell ref="BUZ55:BUZ56"/>
    <mergeCell ref="BVA55:BVA56"/>
    <mergeCell ref="BVB55:BVB56"/>
    <mergeCell ref="BVE55:BVE56"/>
    <mergeCell ref="BVF55:BVF56"/>
    <mergeCell ref="BUS55:BUS56"/>
    <mergeCell ref="BUT55:BUT56"/>
    <mergeCell ref="BUW55:BUW56"/>
    <mergeCell ref="BUX55:BUX56"/>
    <mergeCell ref="BUY55:BUY56"/>
    <mergeCell ref="BUL55:BUL56"/>
    <mergeCell ref="BUO55:BUO56"/>
    <mergeCell ref="BUP55:BUP56"/>
    <mergeCell ref="BUQ55:BUQ56"/>
    <mergeCell ref="BUR55:BUR56"/>
    <mergeCell ref="BUG55:BUG56"/>
    <mergeCell ref="BUH55:BUH56"/>
    <mergeCell ref="BUI55:BUI56"/>
    <mergeCell ref="BUJ55:BUJ56"/>
    <mergeCell ref="BUK55:BUK56"/>
    <mergeCell ref="BTZ55:BTZ56"/>
    <mergeCell ref="BUA55:BUA56"/>
    <mergeCell ref="BUB55:BUB56"/>
    <mergeCell ref="BUC55:BUC56"/>
    <mergeCell ref="BUD55:BUD56"/>
    <mergeCell ref="BTS55:BTS56"/>
    <mergeCell ref="BTT55:BTT56"/>
    <mergeCell ref="BTU55:BTU56"/>
    <mergeCell ref="BTV55:BTV56"/>
    <mergeCell ref="BTY55:BTY56"/>
    <mergeCell ref="BTL55:BTL56"/>
    <mergeCell ref="BTM55:BTM56"/>
    <mergeCell ref="BTN55:BTN56"/>
    <mergeCell ref="BTQ55:BTQ56"/>
    <mergeCell ref="BTR55:BTR56"/>
    <mergeCell ref="BTE55:BTE56"/>
    <mergeCell ref="BTF55:BTF56"/>
    <mergeCell ref="BTI55:BTI56"/>
    <mergeCell ref="BTJ55:BTJ56"/>
    <mergeCell ref="BTK55:BTK56"/>
    <mergeCell ref="BSX55:BSX56"/>
    <mergeCell ref="BTA55:BTA56"/>
    <mergeCell ref="BTB55:BTB56"/>
    <mergeCell ref="BTC55:BTC56"/>
    <mergeCell ref="BTD55:BTD56"/>
    <mergeCell ref="BSS55:BSS56"/>
    <mergeCell ref="BST55:BST56"/>
    <mergeCell ref="BSU55:BSU56"/>
    <mergeCell ref="BSV55:BSV56"/>
    <mergeCell ref="BSW55:BSW56"/>
    <mergeCell ref="BSL55:BSL56"/>
    <mergeCell ref="BSM55:BSM56"/>
    <mergeCell ref="BSN55:BSN56"/>
    <mergeCell ref="BSO55:BSO56"/>
    <mergeCell ref="BSP55:BSP56"/>
    <mergeCell ref="BSE55:BSE56"/>
    <mergeCell ref="BSF55:BSF56"/>
    <mergeCell ref="BSG55:BSG56"/>
    <mergeCell ref="BSH55:BSH56"/>
    <mergeCell ref="BSK55:BSK56"/>
    <mergeCell ref="BRX55:BRX56"/>
    <mergeCell ref="BRY55:BRY56"/>
    <mergeCell ref="BRZ55:BRZ56"/>
    <mergeCell ref="BSC55:BSC56"/>
    <mergeCell ref="BSD55:BSD56"/>
    <mergeCell ref="BRQ55:BRQ56"/>
    <mergeCell ref="BRR55:BRR56"/>
    <mergeCell ref="BRU55:BRU56"/>
    <mergeCell ref="BRV55:BRV56"/>
    <mergeCell ref="BRW55:BRW56"/>
    <mergeCell ref="BRJ55:BRJ56"/>
    <mergeCell ref="BRM55:BRM56"/>
    <mergeCell ref="BRN55:BRN56"/>
    <mergeCell ref="BRO55:BRO56"/>
    <mergeCell ref="BRP55:BRP56"/>
    <mergeCell ref="BRE55:BRE56"/>
    <mergeCell ref="BRF55:BRF56"/>
    <mergeCell ref="BRG55:BRG56"/>
    <mergeCell ref="BRH55:BRH56"/>
    <mergeCell ref="BRI55:BRI56"/>
    <mergeCell ref="BQX55:BQX56"/>
    <mergeCell ref="BQY55:BQY56"/>
    <mergeCell ref="BQZ55:BQZ56"/>
    <mergeCell ref="BRA55:BRA56"/>
    <mergeCell ref="BRB55:BRB56"/>
    <mergeCell ref="BQQ55:BQQ56"/>
    <mergeCell ref="BQR55:BQR56"/>
    <mergeCell ref="BQS55:BQS56"/>
    <mergeCell ref="BQT55:BQT56"/>
    <mergeCell ref="BQW55:BQW56"/>
    <mergeCell ref="BQJ55:BQJ56"/>
    <mergeCell ref="BQK55:BQK56"/>
    <mergeCell ref="BQL55:BQL56"/>
    <mergeCell ref="BQO55:BQO56"/>
    <mergeCell ref="BQP55:BQP56"/>
    <mergeCell ref="BQC55:BQC56"/>
    <mergeCell ref="BQD55:BQD56"/>
    <mergeCell ref="BQG55:BQG56"/>
    <mergeCell ref="BQH55:BQH56"/>
    <mergeCell ref="BQI55:BQI56"/>
    <mergeCell ref="BPV55:BPV56"/>
    <mergeCell ref="BPY55:BPY56"/>
    <mergeCell ref="BPZ55:BPZ56"/>
    <mergeCell ref="BQA55:BQA56"/>
    <mergeCell ref="BQB55:BQB56"/>
    <mergeCell ref="BPQ55:BPQ56"/>
    <mergeCell ref="BPR55:BPR56"/>
    <mergeCell ref="BPS55:BPS56"/>
    <mergeCell ref="BPT55:BPT56"/>
    <mergeCell ref="BPU55:BPU56"/>
    <mergeCell ref="BPJ55:BPJ56"/>
    <mergeCell ref="BPK55:BPK56"/>
    <mergeCell ref="BPL55:BPL56"/>
    <mergeCell ref="BPM55:BPM56"/>
    <mergeCell ref="BPN55:BPN56"/>
    <mergeCell ref="BPC55:BPC56"/>
    <mergeCell ref="BPD55:BPD56"/>
    <mergeCell ref="BPE55:BPE56"/>
    <mergeCell ref="BPF55:BPF56"/>
    <mergeCell ref="BPI55:BPI56"/>
    <mergeCell ref="BOV55:BOV56"/>
    <mergeCell ref="BOW55:BOW56"/>
    <mergeCell ref="BOX55:BOX56"/>
    <mergeCell ref="BPA55:BPA56"/>
    <mergeCell ref="BPB55:BPB56"/>
    <mergeCell ref="BOO55:BOO56"/>
    <mergeCell ref="BOP55:BOP56"/>
    <mergeCell ref="BOS55:BOS56"/>
    <mergeCell ref="BOT55:BOT56"/>
    <mergeCell ref="BOU55:BOU56"/>
    <mergeCell ref="BOH55:BOH56"/>
    <mergeCell ref="BOK55:BOK56"/>
    <mergeCell ref="BOL55:BOL56"/>
    <mergeCell ref="BOM55:BOM56"/>
    <mergeCell ref="BON55:BON56"/>
    <mergeCell ref="BOC55:BOC56"/>
    <mergeCell ref="BOD55:BOD56"/>
    <mergeCell ref="BOE55:BOE56"/>
    <mergeCell ref="BOF55:BOF56"/>
    <mergeCell ref="BOG55:BOG56"/>
    <mergeCell ref="BNV55:BNV56"/>
    <mergeCell ref="BNW55:BNW56"/>
    <mergeCell ref="BNX55:BNX56"/>
    <mergeCell ref="BNY55:BNY56"/>
    <mergeCell ref="BNZ55:BNZ56"/>
    <mergeCell ref="BNO55:BNO56"/>
    <mergeCell ref="BNP55:BNP56"/>
    <mergeCell ref="BNQ55:BNQ56"/>
    <mergeCell ref="BNR55:BNR56"/>
    <mergeCell ref="BNU55:BNU56"/>
    <mergeCell ref="BNH55:BNH56"/>
    <mergeCell ref="BNI55:BNI56"/>
    <mergeCell ref="BNJ55:BNJ56"/>
    <mergeCell ref="BNM55:BNM56"/>
    <mergeCell ref="BNN55:BNN56"/>
    <mergeCell ref="BNA55:BNA56"/>
    <mergeCell ref="BNB55:BNB56"/>
    <mergeCell ref="BNE55:BNE56"/>
    <mergeCell ref="BNF55:BNF56"/>
    <mergeCell ref="BNG55:BNG56"/>
    <mergeCell ref="BMT55:BMT56"/>
    <mergeCell ref="BMW55:BMW56"/>
    <mergeCell ref="BMX55:BMX56"/>
    <mergeCell ref="BMY55:BMY56"/>
    <mergeCell ref="BMZ55:BMZ56"/>
    <mergeCell ref="BMO55:BMO56"/>
    <mergeCell ref="BMP55:BMP56"/>
    <mergeCell ref="BMQ55:BMQ56"/>
    <mergeCell ref="BMR55:BMR56"/>
    <mergeCell ref="BMS55:BMS56"/>
    <mergeCell ref="BMH55:BMH56"/>
    <mergeCell ref="BMI55:BMI56"/>
    <mergeCell ref="BMJ55:BMJ56"/>
    <mergeCell ref="BMK55:BMK56"/>
    <mergeCell ref="BML55:BML56"/>
    <mergeCell ref="BMA55:BMA56"/>
    <mergeCell ref="BMB55:BMB56"/>
    <mergeCell ref="BMC55:BMC56"/>
    <mergeCell ref="BMD55:BMD56"/>
    <mergeCell ref="BMG55:BMG56"/>
    <mergeCell ref="BLT55:BLT56"/>
    <mergeCell ref="BLU55:BLU56"/>
    <mergeCell ref="BLV55:BLV56"/>
    <mergeCell ref="BLY55:BLY56"/>
    <mergeCell ref="BLZ55:BLZ56"/>
    <mergeCell ref="BLM55:BLM56"/>
    <mergeCell ref="BLN55:BLN56"/>
    <mergeCell ref="BLQ55:BLQ56"/>
    <mergeCell ref="BLR55:BLR56"/>
    <mergeCell ref="BLS55:BLS56"/>
    <mergeCell ref="BLF55:BLF56"/>
    <mergeCell ref="BLI55:BLI56"/>
    <mergeCell ref="BLJ55:BLJ56"/>
    <mergeCell ref="BLK55:BLK56"/>
    <mergeCell ref="BLL55:BLL56"/>
    <mergeCell ref="BLA55:BLA56"/>
    <mergeCell ref="BLB55:BLB56"/>
    <mergeCell ref="BLC55:BLC56"/>
    <mergeCell ref="BLD55:BLD56"/>
    <mergeCell ref="BLE55:BLE56"/>
    <mergeCell ref="BKT55:BKT56"/>
    <mergeCell ref="BKU55:BKU56"/>
    <mergeCell ref="BKV55:BKV56"/>
    <mergeCell ref="BKW55:BKW56"/>
    <mergeCell ref="BKX55:BKX56"/>
    <mergeCell ref="BKM55:BKM56"/>
    <mergeCell ref="BKN55:BKN56"/>
    <mergeCell ref="BKO55:BKO56"/>
    <mergeCell ref="BKP55:BKP56"/>
    <mergeCell ref="BKS55:BKS56"/>
    <mergeCell ref="BKF55:BKF56"/>
    <mergeCell ref="BKG55:BKG56"/>
    <mergeCell ref="BKH55:BKH56"/>
    <mergeCell ref="BKK55:BKK56"/>
    <mergeCell ref="BKL55:BKL56"/>
    <mergeCell ref="BJY55:BJY56"/>
    <mergeCell ref="BJZ55:BJZ56"/>
    <mergeCell ref="BKC55:BKC56"/>
    <mergeCell ref="BKD55:BKD56"/>
    <mergeCell ref="BKE55:BKE56"/>
    <mergeCell ref="BJR55:BJR56"/>
    <mergeCell ref="BJU55:BJU56"/>
    <mergeCell ref="BJV55:BJV56"/>
    <mergeCell ref="BJW55:BJW56"/>
    <mergeCell ref="BJX55:BJX56"/>
    <mergeCell ref="BJM55:BJM56"/>
    <mergeCell ref="BJN55:BJN56"/>
    <mergeCell ref="BJO55:BJO56"/>
    <mergeCell ref="BJP55:BJP56"/>
    <mergeCell ref="BJQ55:BJQ56"/>
    <mergeCell ref="BJF55:BJF56"/>
    <mergeCell ref="BJG55:BJG56"/>
    <mergeCell ref="BJH55:BJH56"/>
    <mergeCell ref="BJI55:BJI56"/>
    <mergeCell ref="BJJ55:BJJ56"/>
    <mergeCell ref="BIY55:BIY56"/>
    <mergeCell ref="BIZ55:BIZ56"/>
    <mergeCell ref="BJA55:BJA56"/>
    <mergeCell ref="BJB55:BJB56"/>
    <mergeCell ref="BJE55:BJE56"/>
    <mergeCell ref="BIR55:BIR56"/>
    <mergeCell ref="BIS55:BIS56"/>
    <mergeCell ref="BIT55:BIT56"/>
    <mergeCell ref="BIW55:BIW56"/>
    <mergeCell ref="BIX55:BIX56"/>
    <mergeCell ref="BIK55:BIK56"/>
    <mergeCell ref="BIL55:BIL56"/>
    <mergeCell ref="BIO55:BIO56"/>
    <mergeCell ref="BIP55:BIP56"/>
    <mergeCell ref="BIQ55:BIQ56"/>
    <mergeCell ref="BID55:BID56"/>
    <mergeCell ref="BIG55:BIG56"/>
    <mergeCell ref="BIH55:BIH56"/>
    <mergeCell ref="BII55:BII56"/>
    <mergeCell ref="BIJ55:BIJ56"/>
    <mergeCell ref="BHY55:BHY56"/>
    <mergeCell ref="BHZ55:BHZ56"/>
    <mergeCell ref="BIA55:BIA56"/>
    <mergeCell ref="BIB55:BIB56"/>
    <mergeCell ref="BIC55:BIC56"/>
    <mergeCell ref="BHR55:BHR56"/>
    <mergeCell ref="BHS55:BHS56"/>
    <mergeCell ref="BHT55:BHT56"/>
    <mergeCell ref="BHU55:BHU56"/>
    <mergeCell ref="BHV55:BHV56"/>
    <mergeCell ref="BHK55:BHK56"/>
    <mergeCell ref="BHL55:BHL56"/>
    <mergeCell ref="BHM55:BHM56"/>
    <mergeCell ref="BHN55:BHN56"/>
    <mergeCell ref="BHQ55:BHQ56"/>
    <mergeCell ref="BHD55:BHD56"/>
    <mergeCell ref="BHE55:BHE56"/>
    <mergeCell ref="BHF55:BHF56"/>
    <mergeCell ref="BHI55:BHI56"/>
    <mergeCell ref="BHJ55:BHJ56"/>
    <mergeCell ref="BGW55:BGW56"/>
    <mergeCell ref="BGX55:BGX56"/>
    <mergeCell ref="BHA55:BHA56"/>
    <mergeCell ref="BHB55:BHB56"/>
    <mergeCell ref="BHC55:BHC56"/>
    <mergeCell ref="BGP55:BGP56"/>
    <mergeCell ref="BGS55:BGS56"/>
    <mergeCell ref="BGT55:BGT56"/>
    <mergeCell ref="BGU55:BGU56"/>
    <mergeCell ref="BGV55:BGV56"/>
    <mergeCell ref="BGK55:BGK56"/>
    <mergeCell ref="BGL55:BGL56"/>
    <mergeCell ref="BGM55:BGM56"/>
    <mergeCell ref="BGN55:BGN56"/>
    <mergeCell ref="BGO55:BGO56"/>
    <mergeCell ref="BGD55:BGD56"/>
    <mergeCell ref="BGE55:BGE56"/>
    <mergeCell ref="BGF55:BGF56"/>
    <mergeCell ref="BGG55:BGG56"/>
    <mergeCell ref="BGH55:BGH56"/>
    <mergeCell ref="BFW55:BFW56"/>
    <mergeCell ref="BFX55:BFX56"/>
    <mergeCell ref="BFY55:BFY56"/>
    <mergeCell ref="BFZ55:BFZ56"/>
    <mergeCell ref="BGC55:BGC56"/>
    <mergeCell ref="BFP55:BFP56"/>
    <mergeCell ref="BFQ55:BFQ56"/>
    <mergeCell ref="BFR55:BFR56"/>
    <mergeCell ref="BFU55:BFU56"/>
    <mergeCell ref="BFV55:BFV56"/>
    <mergeCell ref="BFI55:BFI56"/>
    <mergeCell ref="BFJ55:BFJ56"/>
    <mergeCell ref="BFM55:BFM56"/>
    <mergeCell ref="BFN55:BFN56"/>
    <mergeCell ref="BFO55:BFO56"/>
    <mergeCell ref="BFB55:BFB56"/>
    <mergeCell ref="BFE55:BFE56"/>
    <mergeCell ref="BFF55:BFF56"/>
    <mergeCell ref="BFG55:BFG56"/>
    <mergeCell ref="BFH55:BFH56"/>
    <mergeCell ref="BEW55:BEW56"/>
    <mergeCell ref="BEX55:BEX56"/>
    <mergeCell ref="BEY55:BEY56"/>
    <mergeCell ref="BEZ55:BEZ56"/>
    <mergeCell ref="BFA55:BFA56"/>
    <mergeCell ref="BEP55:BEP56"/>
    <mergeCell ref="BEQ55:BEQ56"/>
    <mergeCell ref="BER55:BER56"/>
    <mergeCell ref="BES55:BES56"/>
    <mergeCell ref="BET55:BET56"/>
    <mergeCell ref="BEI55:BEI56"/>
    <mergeCell ref="BEJ55:BEJ56"/>
    <mergeCell ref="BEK55:BEK56"/>
    <mergeCell ref="BEL55:BEL56"/>
    <mergeCell ref="BEO55:BEO56"/>
    <mergeCell ref="BEB55:BEB56"/>
    <mergeCell ref="BEC55:BEC56"/>
    <mergeCell ref="BED55:BED56"/>
    <mergeCell ref="BEG55:BEG56"/>
    <mergeCell ref="BEH55:BEH56"/>
    <mergeCell ref="BDU55:BDU56"/>
    <mergeCell ref="BDV55:BDV56"/>
    <mergeCell ref="BDY55:BDY56"/>
    <mergeCell ref="BDZ55:BDZ56"/>
    <mergeCell ref="BEA55:BEA56"/>
    <mergeCell ref="BDN55:BDN56"/>
    <mergeCell ref="BDQ55:BDQ56"/>
    <mergeCell ref="BDR55:BDR56"/>
    <mergeCell ref="BDS55:BDS56"/>
    <mergeCell ref="BDT55:BDT56"/>
    <mergeCell ref="BDI55:BDI56"/>
    <mergeCell ref="BDJ55:BDJ56"/>
    <mergeCell ref="BDK55:BDK56"/>
    <mergeCell ref="BDL55:BDL56"/>
    <mergeCell ref="BDM55:BDM56"/>
    <mergeCell ref="BDB55:BDB56"/>
    <mergeCell ref="BDC55:BDC56"/>
    <mergeCell ref="BDD55:BDD56"/>
    <mergeCell ref="BDE55:BDE56"/>
    <mergeCell ref="BDF55:BDF56"/>
    <mergeCell ref="BCU55:BCU56"/>
    <mergeCell ref="BCV55:BCV56"/>
    <mergeCell ref="BCW55:BCW56"/>
    <mergeCell ref="BCX55:BCX56"/>
    <mergeCell ref="BDA55:BDA56"/>
    <mergeCell ref="BCN55:BCN56"/>
    <mergeCell ref="BCO55:BCO56"/>
    <mergeCell ref="BCP55:BCP56"/>
    <mergeCell ref="BCS55:BCS56"/>
    <mergeCell ref="BCT55:BCT56"/>
    <mergeCell ref="BCG55:BCG56"/>
    <mergeCell ref="BCH55:BCH56"/>
    <mergeCell ref="BCK55:BCK56"/>
    <mergeCell ref="BCL55:BCL56"/>
    <mergeCell ref="BCM55:BCM56"/>
    <mergeCell ref="BBZ55:BBZ56"/>
    <mergeCell ref="BCC55:BCC56"/>
    <mergeCell ref="BCD55:BCD56"/>
    <mergeCell ref="BCE55:BCE56"/>
    <mergeCell ref="BCF55:BCF56"/>
    <mergeCell ref="BBU55:BBU56"/>
    <mergeCell ref="BBV55:BBV56"/>
    <mergeCell ref="BBW55:BBW56"/>
    <mergeCell ref="BBX55:BBX56"/>
    <mergeCell ref="BBY55:BBY56"/>
    <mergeCell ref="BBN55:BBN56"/>
    <mergeCell ref="BBO55:BBO56"/>
    <mergeCell ref="BBP55:BBP56"/>
    <mergeCell ref="BBQ55:BBQ56"/>
    <mergeCell ref="BBR55:BBR56"/>
    <mergeCell ref="BBG55:BBG56"/>
    <mergeCell ref="BBH55:BBH56"/>
    <mergeCell ref="BBI55:BBI56"/>
    <mergeCell ref="BBJ55:BBJ56"/>
    <mergeCell ref="BBM55:BBM56"/>
    <mergeCell ref="BAZ55:BAZ56"/>
    <mergeCell ref="BBA55:BBA56"/>
    <mergeCell ref="BBB55:BBB56"/>
    <mergeCell ref="BBE55:BBE56"/>
    <mergeCell ref="BBF55:BBF56"/>
    <mergeCell ref="BAS55:BAS56"/>
    <mergeCell ref="BAT55:BAT56"/>
    <mergeCell ref="BAW55:BAW56"/>
    <mergeCell ref="BAX55:BAX56"/>
    <mergeCell ref="BAY55:BAY56"/>
    <mergeCell ref="BAL55:BAL56"/>
    <mergeCell ref="BAO55:BAO56"/>
    <mergeCell ref="BAP55:BAP56"/>
    <mergeCell ref="BAQ55:BAQ56"/>
    <mergeCell ref="BAR55:BAR56"/>
    <mergeCell ref="BAG55:BAG56"/>
    <mergeCell ref="BAH55:BAH56"/>
    <mergeCell ref="BAI55:BAI56"/>
    <mergeCell ref="BAJ55:BAJ56"/>
    <mergeCell ref="BAK55:BAK56"/>
    <mergeCell ref="AZZ55:AZZ56"/>
    <mergeCell ref="BAA55:BAA56"/>
    <mergeCell ref="BAB55:BAB56"/>
    <mergeCell ref="BAC55:BAC56"/>
    <mergeCell ref="BAD55:BAD56"/>
    <mergeCell ref="AZS55:AZS56"/>
    <mergeCell ref="AZT55:AZT56"/>
    <mergeCell ref="AZU55:AZU56"/>
    <mergeCell ref="AZV55:AZV56"/>
    <mergeCell ref="AZY55:AZY56"/>
    <mergeCell ref="AZL55:AZL56"/>
    <mergeCell ref="AZM55:AZM56"/>
    <mergeCell ref="AZN55:AZN56"/>
    <mergeCell ref="AZQ55:AZQ56"/>
    <mergeCell ref="AZR55:AZR56"/>
    <mergeCell ref="AZE55:AZE56"/>
    <mergeCell ref="AZF55:AZF56"/>
    <mergeCell ref="AZI55:AZI56"/>
    <mergeCell ref="AZJ55:AZJ56"/>
    <mergeCell ref="AZK55:AZK56"/>
    <mergeCell ref="AYX55:AYX56"/>
    <mergeCell ref="AZA55:AZA56"/>
    <mergeCell ref="AZB55:AZB56"/>
    <mergeCell ref="AZC55:AZC56"/>
    <mergeCell ref="AZD55:AZD56"/>
    <mergeCell ref="AYS55:AYS56"/>
    <mergeCell ref="AYT55:AYT56"/>
    <mergeCell ref="AYU55:AYU56"/>
    <mergeCell ref="AYV55:AYV56"/>
    <mergeCell ref="AYW55:AYW56"/>
    <mergeCell ref="AYL55:AYL56"/>
    <mergeCell ref="AYM55:AYM56"/>
    <mergeCell ref="AYN55:AYN56"/>
    <mergeCell ref="AYO55:AYO56"/>
    <mergeCell ref="AYP55:AYP56"/>
    <mergeCell ref="AYE55:AYE56"/>
    <mergeCell ref="AYF55:AYF56"/>
    <mergeCell ref="AYG55:AYG56"/>
    <mergeCell ref="AYH55:AYH56"/>
    <mergeCell ref="AYK55:AYK56"/>
    <mergeCell ref="AXX55:AXX56"/>
    <mergeCell ref="AXY55:AXY56"/>
    <mergeCell ref="AXZ55:AXZ56"/>
    <mergeCell ref="AYC55:AYC56"/>
    <mergeCell ref="AYD55:AYD56"/>
    <mergeCell ref="AXQ55:AXQ56"/>
    <mergeCell ref="AXR55:AXR56"/>
    <mergeCell ref="AXU55:AXU56"/>
    <mergeCell ref="AXV55:AXV56"/>
    <mergeCell ref="AXW55:AXW56"/>
    <mergeCell ref="AXJ55:AXJ56"/>
    <mergeCell ref="AXM55:AXM56"/>
    <mergeCell ref="AXN55:AXN56"/>
    <mergeCell ref="AXO55:AXO56"/>
    <mergeCell ref="AXP55:AXP56"/>
    <mergeCell ref="AXE55:AXE56"/>
    <mergeCell ref="AXF55:AXF56"/>
    <mergeCell ref="AXG55:AXG56"/>
    <mergeCell ref="AXH55:AXH56"/>
    <mergeCell ref="AXI55:AXI56"/>
    <mergeCell ref="AWX55:AWX56"/>
    <mergeCell ref="AWY55:AWY56"/>
    <mergeCell ref="AWZ55:AWZ56"/>
    <mergeCell ref="AXA55:AXA56"/>
    <mergeCell ref="AXB55:AXB56"/>
    <mergeCell ref="AWQ55:AWQ56"/>
    <mergeCell ref="AWR55:AWR56"/>
    <mergeCell ref="AWS55:AWS56"/>
    <mergeCell ref="AWT55:AWT56"/>
    <mergeCell ref="AWW55:AWW56"/>
    <mergeCell ref="AWJ55:AWJ56"/>
    <mergeCell ref="AWK55:AWK56"/>
    <mergeCell ref="AWL55:AWL56"/>
    <mergeCell ref="AWO55:AWO56"/>
    <mergeCell ref="AWP55:AWP56"/>
    <mergeCell ref="AWC55:AWC56"/>
    <mergeCell ref="AWD55:AWD56"/>
    <mergeCell ref="AWG55:AWG56"/>
    <mergeCell ref="AWH55:AWH56"/>
    <mergeCell ref="AWI55:AWI56"/>
    <mergeCell ref="AVV55:AVV56"/>
    <mergeCell ref="AVY55:AVY56"/>
    <mergeCell ref="AVZ55:AVZ56"/>
    <mergeCell ref="AWA55:AWA56"/>
    <mergeCell ref="AWB55:AWB56"/>
    <mergeCell ref="AVQ55:AVQ56"/>
    <mergeCell ref="AVR55:AVR56"/>
    <mergeCell ref="AVS55:AVS56"/>
    <mergeCell ref="AVT55:AVT56"/>
    <mergeCell ref="AVU55:AVU56"/>
    <mergeCell ref="AVJ55:AVJ56"/>
    <mergeCell ref="AVK55:AVK56"/>
    <mergeCell ref="AVL55:AVL56"/>
    <mergeCell ref="AVM55:AVM56"/>
    <mergeCell ref="AVN55:AVN56"/>
    <mergeCell ref="AVC55:AVC56"/>
    <mergeCell ref="AVD55:AVD56"/>
    <mergeCell ref="AVE55:AVE56"/>
    <mergeCell ref="AVF55:AVF56"/>
    <mergeCell ref="AVI55:AVI56"/>
    <mergeCell ref="AUV55:AUV56"/>
    <mergeCell ref="AUW55:AUW56"/>
    <mergeCell ref="AUX55:AUX56"/>
    <mergeCell ref="AVA55:AVA56"/>
    <mergeCell ref="AVB55:AVB56"/>
    <mergeCell ref="AUO55:AUO56"/>
    <mergeCell ref="AUP55:AUP56"/>
    <mergeCell ref="AUS55:AUS56"/>
    <mergeCell ref="AUT55:AUT56"/>
    <mergeCell ref="AUU55:AUU56"/>
    <mergeCell ref="AUH55:AUH56"/>
    <mergeCell ref="AUK55:AUK56"/>
    <mergeCell ref="AUL55:AUL56"/>
    <mergeCell ref="AUM55:AUM56"/>
    <mergeCell ref="AUN55:AUN56"/>
    <mergeCell ref="AUC55:AUC56"/>
    <mergeCell ref="AUD55:AUD56"/>
    <mergeCell ref="AUE55:AUE56"/>
    <mergeCell ref="AUF55:AUF56"/>
    <mergeCell ref="AUG55:AUG56"/>
    <mergeCell ref="ATV55:ATV56"/>
    <mergeCell ref="ATW55:ATW56"/>
    <mergeCell ref="ATX55:ATX56"/>
    <mergeCell ref="ATY55:ATY56"/>
    <mergeCell ref="ATZ55:ATZ56"/>
    <mergeCell ref="ATO55:ATO56"/>
    <mergeCell ref="ATP55:ATP56"/>
    <mergeCell ref="ATQ55:ATQ56"/>
    <mergeCell ref="ATR55:ATR56"/>
    <mergeCell ref="ATU55:ATU56"/>
    <mergeCell ref="ATH55:ATH56"/>
    <mergeCell ref="ATI55:ATI56"/>
    <mergeCell ref="ATJ55:ATJ56"/>
    <mergeCell ref="ATM55:ATM56"/>
    <mergeCell ref="ATN55:ATN56"/>
    <mergeCell ref="ATA55:ATA56"/>
    <mergeCell ref="ATB55:ATB56"/>
    <mergeCell ref="ATE55:ATE56"/>
    <mergeCell ref="ATF55:ATF56"/>
    <mergeCell ref="ATG55:ATG56"/>
    <mergeCell ref="AST55:AST56"/>
    <mergeCell ref="ASW55:ASW56"/>
    <mergeCell ref="ASX55:ASX56"/>
    <mergeCell ref="ASY55:ASY56"/>
    <mergeCell ref="ASZ55:ASZ56"/>
    <mergeCell ref="ASO55:ASO56"/>
    <mergeCell ref="ASP55:ASP56"/>
    <mergeCell ref="ASQ55:ASQ56"/>
    <mergeCell ref="ASR55:ASR56"/>
    <mergeCell ref="ASS55:ASS56"/>
    <mergeCell ref="ASH55:ASH56"/>
    <mergeCell ref="ASI55:ASI56"/>
    <mergeCell ref="ASJ55:ASJ56"/>
    <mergeCell ref="ASK55:ASK56"/>
    <mergeCell ref="ASL55:ASL56"/>
    <mergeCell ref="ASA55:ASA56"/>
    <mergeCell ref="ASB55:ASB56"/>
    <mergeCell ref="ASC55:ASC56"/>
    <mergeCell ref="ASD55:ASD56"/>
    <mergeCell ref="ASG55:ASG56"/>
    <mergeCell ref="ART55:ART56"/>
    <mergeCell ref="ARU55:ARU56"/>
    <mergeCell ref="ARV55:ARV56"/>
    <mergeCell ref="ARY55:ARY56"/>
    <mergeCell ref="ARZ55:ARZ56"/>
    <mergeCell ref="ARM55:ARM56"/>
    <mergeCell ref="ARN55:ARN56"/>
    <mergeCell ref="ARQ55:ARQ56"/>
    <mergeCell ref="ARR55:ARR56"/>
    <mergeCell ref="ARS55:ARS56"/>
    <mergeCell ref="ARF55:ARF56"/>
    <mergeCell ref="ARI55:ARI56"/>
    <mergeCell ref="ARJ55:ARJ56"/>
    <mergeCell ref="ARK55:ARK56"/>
    <mergeCell ref="ARL55:ARL56"/>
    <mergeCell ref="ARA55:ARA56"/>
    <mergeCell ref="ARB55:ARB56"/>
    <mergeCell ref="ARC55:ARC56"/>
    <mergeCell ref="ARD55:ARD56"/>
    <mergeCell ref="ARE55:ARE56"/>
    <mergeCell ref="AQT55:AQT56"/>
    <mergeCell ref="AQU55:AQU56"/>
    <mergeCell ref="AQV55:AQV56"/>
    <mergeCell ref="AQW55:AQW56"/>
    <mergeCell ref="AQX55:AQX56"/>
    <mergeCell ref="AQM55:AQM56"/>
    <mergeCell ref="AQN55:AQN56"/>
    <mergeCell ref="AQO55:AQO56"/>
    <mergeCell ref="AQP55:AQP56"/>
    <mergeCell ref="AQS55:AQS56"/>
    <mergeCell ref="AQF55:AQF56"/>
    <mergeCell ref="AQG55:AQG56"/>
    <mergeCell ref="AQH55:AQH56"/>
    <mergeCell ref="AQK55:AQK56"/>
    <mergeCell ref="AQL55:AQL56"/>
    <mergeCell ref="APY55:APY56"/>
    <mergeCell ref="APZ55:APZ56"/>
    <mergeCell ref="AQC55:AQC56"/>
    <mergeCell ref="AQD55:AQD56"/>
    <mergeCell ref="AQE55:AQE56"/>
    <mergeCell ref="APR55:APR56"/>
    <mergeCell ref="APU55:APU56"/>
    <mergeCell ref="APV55:APV56"/>
    <mergeCell ref="APW55:APW56"/>
    <mergeCell ref="APX55:APX56"/>
    <mergeCell ref="APM55:APM56"/>
    <mergeCell ref="APN55:APN56"/>
    <mergeCell ref="APO55:APO56"/>
    <mergeCell ref="APP55:APP56"/>
    <mergeCell ref="APQ55:APQ56"/>
    <mergeCell ref="APF55:APF56"/>
    <mergeCell ref="APG55:APG56"/>
    <mergeCell ref="APH55:APH56"/>
    <mergeCell ref="API55:API56"/>
    <mergeCell ref="APJ55:APJ56"/>
    <mergeCell ref="AOY55:AOY56"/>
    <mergeCell ref="AOZ55:AOZ56"/>
    <mergeCell ref="APA55:APA56"/>
    <mergeCell ref="APB55:APB56"/>
    <mergeCell ref="APE55:APE56"/>
    <mergeCell ref="AOR55:AOR56"/>
    <mergeCell ref="AOS55:AOS56"/>
    <mergeCell ref="AOT55:AOT56"/>
    <mergeCell ref="AOW55:AOW56"/>
    <mergeCell ref="AOX55:AOX56"/>
    <mergeCell ref="AOK55:AOK56"/>
    <mergeCell ref="AOL55:AOL56"/>
    <mergeCell ref="AOO55:AOO56"/>
    <mergeCell ref="AOP55:AOP56"/>
    <mergeCell ref="AOQ55:AOQ56"/>
    <mergeCell ref="AOD55:AOD56"/>
    <mergeCell ref="AOG55:AOG56"/>
    <mergeCell ref="AOH55:AOH56"/>
    <mergeCell ref="AOI55:AOI56"/>
    <mergeCell ref="AOJ55:AOJ56"/>
    <mergeCell ref="ANY55:ANY56"/>
    <mergeCell ref="ANZ55:ANZ56"/>
    <mergeCell ref="AOA55:AOA56"/>
    <mergeCell ref="AOB55:AOB56"/>
    <mergeCell ref="AOC55:AOC56"/>
    <mergeCell ref="ANR55:ANR56"/>
    <mergeCell ref="ANS55:ANS56"/>
    <mergeCell ref="ANT55:ANT56"/>
    <mergeCell ref="ANU55:ANU56"/>
    <mergeCell ref="ANV55:ANV56"/>
    <mergeCell ref="ANK55:ANK56"/>
    <mergeCell ref="ANL55:ANL56"/>
    <mergeCell ref="ANM55:ANM56"/>
    <mergeCell ref="ANN55:ANN56"/>
    <mergeCell ref="ANQ55:ANQ56"/>
    <mergeCell ref="AND55:AND56"/>
    <mergeCell ref="ANE55:ANE56"/>
    <mergeCell ref="ANF55:ANF56"/>
    <mergeCell ref="ANI55:ANI56"/>
    <mergeCell ref="ANJ55:ANJ56"/>
    <mergeCell ref="AMW55:AMW56"/>
    <mergeCell ref="AMX55:AMX56"/>
    <mergeCell ref="ANA55:ANA56"/>
    <mergeCell ref="ANB55:ANB56"/>
    <mergeCell ref="ANC55:ANC56"/>
    <mergeCell ref="AMP55:AMP56"/>
    <mergeCell ref="AMS55:AMS56"/>
    <mergeCell ref="AMT55:AMT56"/>
    <mergeCell ref="AMU55:AMU56"/>
    <mergeCell ref="AMV55:AMV56"/>
    <mergeCell ref="AMK55:AMK56"/>
    <mergeCell ref="AML55:AML56"/>
    <mergeCell ref="AMM55:AMM56"/>
    <mergeCell ref="AMN55:AMN56"/>
    <mergeCell ref="AMO55:AMO56"/>
    <mergeCell ref="AMD55:AMD56"/>
    <mergeCell ref="AME55:AME56"/>
    <mergeCell ref="AMF55:AMF56"/>
    <mergeCell ref="AMG55:AMG56"/>
    <mergeCell ref="AMH55:AMH56"/>
    <mergeCell ref="ALW55:ALW56"/>
    <mergeCell ref="ALX55:ALX56"/>
    <mergeCell ref="ALY55:ALY56"/>
    <mergeCell ref="ALZ55:ALZ56"/>
    <mergeCell ref="AMC55:AMC56"/>
    <mergeCell ref="ALP55:ALP56"/>
    <mergeCell ref="ALQ55:ALQ56"/>
    <mergeCell ref="ALR55:ALR56"/>
    <mergeCell ref="ALU55:ALU56"/>
    <mergeCell ref="ALV55:ALV56"/>
    <mergeCell ref="ALI55:ALI56"/>
    <mergeCell ref="ALJ55:ALJ56"/>
    <mergeCell ref="ALM55:ALM56"/>
    <mergeCell ref="ALN55:ALN56"/>
    <mergeCell ref="ALO55:ALO56"/>
    <mergeCell ref="ALB55:ALB56"/>
    <mergeCell ref="ALE55:ALE56"/>
    <mergeCell ref="ALF55:ALF56"/>
    <mergeCell ref="ALG55:ALG56"/>
    <mergeCell ref="ALH55:ALH56"/>
    <mergeCell ref="AKW55:AKW56"/>
    <mergeCell ref="AKX55:AKX56"/>
    <mergeCell ref="AKY55:AKY56"/>
    <mergeCell ref="AKZ55:AKZ56"/>
    <mergeCell ref="ALA55:ALA56"/>
    <mergeCell ref="AKP55:AKP56"/>
    <mergeCell ref="AKQ55:AKQ56"/>
    <mergeCell ref="AKR55:AKR56"/>
    <mergeCell ref="AKS55:AKS56"/>
    <mergeCell ref="AKT55:AKT56"/>
    <mergeCell ref="AKI55:AKI56"/>
    <mergeCell ref="AKJ55:AKJ56"/>
    <mergeCell ref="AKK55:AKK56"/>
    <mergeCell ref="AKL55:AKL56"/>
    <mergeCell ref="AKO55:AKO56"/>
    <mergeCell ref="AKB55:AKB56"/>
    <mergeCell ref="AKC55:AKC56"/>
    <mergeCell ref="AKD55:AKD56"/>
    <mergeCell ref="AKG55:AKG56"/>
    <mergeCell ref="AKH55:AKH56"/>
    <mergeCell ref="AJU55:AJU56"/>
    <mergeCell ref="AJV55:AJV56"/>
    <mergeCell ref="AJY55:AJY56"/>
    <mergeCell ref="AJZ55:AJZ56"/>
    <mergeCell ref="AKA55:AKA56"/>
    <mergeCell ref="AJN55:AJN56"/>
    <mergeCell ref="AJQ55:AJQ56"/>
    <mergeCell ref="AJR55:AJR56"/>
    <mergeCell ref="AJS55:AJS56"/>
    <mergeCell ref="AJT55:AJT56"/>
    <mergeCell ref="AJI55:AJI56"/>
    <mergeCell ref="AJJ55:AJJ56"/>
    <mergeCell ref="AJK55:AJK56"/>
    <mergeCell ref="AJL55:AJL56"/>
    <mergeCell ref="AJM55:AJM56"/>
    <mergeCell ref="AJB55:AJB56"/>
    <mergeCell ref="AJC55:AJC56"/>
    <mergeCell ref="AJD55:AJD56"/>
    <mergeCell ref="AJE55:AJE56"/>
    <mergeCell ref="AJF55:AJF56"/>
    <mergeCell ref="AIU55:AIU56"/>
    <mergeCell ref="AIV55:AIV56"/>
    <mergeCell ref="AIW55:AIW56"/>
    <mergeCell ref="AIX55:AIX56"/>
    <mergeCell ref="AJA55:AJA56"/>
    <mergeCell ref="AIN55:AIN56"/>
    <mergeCell ref="AIO55:AIO56"/>
    <mergeCell ref="AIP55:AIP56"/>
    <mergeCell ref="AIS55:AIS56"/>
    <mergeCell ref="AIT55:AIT56"/>
    <mergeCell ref="AIG55:AIG56"/>
    <mergeCell ref="AIH55:AIH56"/>
    <mergeCell ref="AIK55:AIK56"/>
    <mergeCell ref="AIL55:AIL56"/>
    <mergeCell ref="AIM55:AIM56"/>
    <mergeCell ref="AHZ55:AHZ56"/>
    <mergeCell ref="AIC55:AIC56"/>
    <mergeCell ref="AID55:AID56"/>
    <mergeCell ref="AIE55:AIE56"/>
    <mergeCell ref="AIF55:AIF56"/>
    <mergeCell ref="AHU55:AHU56"/>
    <mergeCell ref="AHV55:AHV56"/>
    <mergeCell ref="AHW55:AHW56"/>
    <mergeCell ref="AHX55:AHX56"/>
    <mergeCell ref="AHY55:AHY56"/>
    <mergeCell ref="AHN55:AHN56"/>
    <mergeCell ref="AHO55:AHO56"/>
    <mergeCell ref="AHP55:AHP56"/>
    <mergeCell ref="AHQ55:AHQ56"/>
    <mergeCell ref="AHR55:AHR56"/>
    <mergeCell ref="AHG55:AHG56"/>
    <mergeCell ref="AHH55:AHH56"/>
    <mergeCell ref="AHI55:AHI56"/>
    <mergeCell ref="AHJ55:AHJ56"/>
    <mergeCell ref="AHM55:AHM56"/>
    <mergeCell ref="AGZ55:AGZ56"/>
    <mergeCell ref="AHA55:AHA56"/>
    <mergeCell ref="AHB55:AHB56"/>
    <mergeCell ref="AHE55:AHE56"/>
    <mergeCell ref="AHF55:AHF56"/>
    <mergeCell ref="AGS55:AGS56"/>
    <mergeCell ref="AGT55:AGT56"/>
    <mergeCell ref="AGW55:AGW56"/>
    <mergeCell ref="AGX55:AGX56"/>
    <mergeCell ref="AGY55:AGY56"/>
    <mergeCell ref="AGL55:AGL56"/>
    <mergeCell ref="AGO55:AGO56"/>
    <mergeCell ref="AGP55:AGP56"/>
    <mergeCell ref="AGQ55:AGQ56"/>
    <mergeCell ref="AGR55:AGR56"/>
    <mergeCell ref="AGG55:AGG56"/>
    <mergeCell ref="AGH55:AGH56"/>
    <mergeCell ref="AGI55:AGI56"/>
    <mergeCell ref="AGJ55:AGJ56"/>
    <mergeCell ref="AGK55:AGK56"/>
    <mergeCell ref="AFZ55:AFZ56"/>
    <mergeCell ref="AGA55:AGA56"/>
    <mergeCell ref="AGB55:AGB56"/>
    <mergeCell ref="AGC55:AGC56"/>
    <mergeCell ref="AGD55:AGD56"/>
    <mergeCell ref="AFS55:AFS56"/>
    <mergeCell ref="AFT55:AFT56"/>
    <mergeCell ref="AFU55:AFU56"/>
    <mergeCell ref="AFV55:AFV56"/>
    <mergeCell ref="AFY55:AFY56"/>
    <mergeCell ref="AFL55:AFL56"/>
    <mergeCell ref="AFM55:AFM56"/>
    <mergeCell ref="AFN55:AFN56"/>
    <mergeCell ref="AFQ55:AFQ56"/>
    <mergeCell ref="AFR55:AFR56"/>
    <mergeCell ref="AFE55:AFE56"/>
    <mergeCell ref="AFF55:AFF56"/>
    <mergeCell ref="AFI55:AFI56"/>
    <mergeCell ref="AFJ55:AFJ56"/>
    <mergeCell ref="AFK55:AFK56"/>
    <mergeCell ref="AEX55:AEX56"/>
    <mergeCell ref="AFA55:AFA56"/>
    <mergeCell ref="AFB55:AFB56"/>
    <mergeCell ref="AFC55:AFC56"/>
    <mergeCell ref="AFD55:AFD56"/>
    <mergeCell ref="AES55:AES56"/>
    <mergeCell ref="AET55:AET56"/>
    <mergeCell ref="AEU55:AEU56"/>
    <mergeCell ref="AEV55:AEV56"/>
    <mergeCell ref="AEW55:AEW56"/>
    <mergeCell ref="AEL55:AEL56"/>
    <mergeCell ref="AEM55:AEM56"/>
    <mergeCell ref="AEN55:AEN56"/>
    <mergeCell ref="AEO55:AEO56"/>
    <mergeCell ref="AEP55:AEP56"/>
    <mergeCell ref="AEE55:AEE56"/>
    <mergeCell ref="AEF55:AEF56"/>
    <mergeCell ref="AEG55:AEG56"/>
    <mergeCell ref="AEH55:AEH56"/>
    <mergeCell ref="AEK55:AEK56"/>
    <mergeCell ref="ADX55:ADX56"/>
    <mergeCell ref="ADY55:ADY56"/>
    <mergeCell ref="ADZ55:ADZ56"/>
    <mergeCell ref="AEC55:AEC56"/>
    <mergeCell ref="AED55:AED56"/>
    <mergeCell ref="ADQ55:ADQ56"/>
    <mergeCell ref="ADR55:ADR56"/>
    <mergeCell ref="ADU55:ADU56"/>
    <mergeCell ref="ADV55:ADV56"/>
    <mergeCell ref="ADW55:ADW56"/>
    <mergeCell ref="ADJ55:ADJ56"/>
    <mergeCell ref="ADM55:ADM56"/>
    <mergeCell ref="ADN55:ADN56"/>
    <mergeCell ref="ADO55:ADO56"/>
    <mergeCell ref="ADP55:ADP56"/>
    <mergeCell ref="ADE55:ADE56"/>
    <mergeCell ref="ADF55:ADF56"/>
    <mergeCell ref="ADG55:ADG56"/>
    <mergeCell ref="ADH55:ADH56"/>
    <mergeCell ref="ADI55:ADI56"/>
    <mergeCell ref="ACX55:ACX56"/>
    <mergeCell ref="ACY55:ACY56"/>
    <mergeCell ref="ACZ55:ACZ56"/>
    <mergeCell ref="ADA55:ADA56"/>
    <mergeCell ref="ADB55:ADB56"/>
    <mergeCell ref="ACQ55:ACQ56"/>
    <mergeCell ref="ACR55:ACR56"/>
    <mergeCell ref="ACS55:ACS56"/>
    <mergeCell ref="ACT55:ACT56"/>
    <mergeCell ref="ACW55:ACW56"/>
    <mergeCell ref="ACJ55:ACJ56"/>
    <mergeCell ref="ACK55:ACK56"/>
    <mergeCell ref="ACL55:ACL56"/>
    <mergeCell ref="ACO55:ACO56"/>
    <mergeCell ref="ACP55:ACP56"/>
    <mergeCell ref="ACC55:ACC56"/>
    <mergeCell ref="ACD55:ACD56"/>
    <mergeCell ref="ACG55:ACG56"/>
    <mergeCell ref="ACH55:ACH56"/>
    <mergeCell ref="ACI55:ACI56"/>
    <mergeCell ref="ABV55:ABV56"/>
    <mergeCell ref="ABY55:ABY56"/>
    <mergeCell ref="ABZ55:ABZ56"/>
    <mergeCell ref="ACA55:ACA56"/>
    <mergeCell ref="ACB55:ACB56"/>
    <mergeCell ref="ABQ55:ABQ56"/>
    <mergeCell ref="ABR55:ABR56"/>
    <mergeCell ref="ABS55:ABS56"/>
    <mergeCell ref="ABT55:ABT56"/>
    <mergeCell ref="ABU55:ABU56"/>
    <mergeCell ref="ABJ55:ABJ56"/>
    <mergeCell ref="ABK55:ABK56"/>
    <mergeCell ref="ABL55:ABL56"/>
    <mergeCell ref="ABM55:ABM56"/>
    <mergeCell ref="ABN55:ABN56"/>
    <mergeCell ref="ABC55:ABC56"/>
    <mergeCell ref="ABD55:ABD56"/>
    <mergeCell ref="ABE55:ABE56"/>
    <mergeCell ref="ABF55:ABF56"/>
    <mergeCell ref="ABI55:ABI56"/>
    <mergeCell ref="AAV55:AAV56"/>
    <mergeCell ref="AAW55:AAW56"/>
    <mergeCell ref="AAX55:AAX56"/>
    <mergeCell ref="ABA55:ABA56"/>
    <mergeCell ref="ABB55:ABB56"/>
    <mergeCell ref="AAO55:AAO56"/>
    <mergeCell ref="AAP55:AAP56"/>
    <mergeCell ref="AAS55:AAS56"/>
    <mergeCell ref="AAT55:AAT56"/>
    <mergeCell ref="AAU55:AAU56"/>
    <mergeCell ref="AAH55:AAH56"/>
    <mergeCell ref="AAK55:AAK56"/>
    <mergeCell ref="AAL55:AAL56"/>
    <mergeCell ref="AAM55:AAM56"/>
    <mergeCell ref="AAN55:AAN56"/>
    <mergeCell ref="AAC55:AAC56"/>
    <mergeCell ref="AAD55:AAD56"/>
    <mergeCell ref="AAE55:AAE56"/>
    <mergeCell ref="AAF55:AAF56"/>
    <mergeCell ref="AAG55:AAG56"/>
    <mergeCell ref="ZV55:ZV56"/>
    <mergeCell ref="ZW55:ZW56"/>
    <mergeCell ref="ZX55:ZX56"/>
    <mergeCell ref="ZY55:ZY56"/>
    <mergeCell ref="ZZ55:ZZ56"/>
    <mergeCell ref="ZO55:ZO56"/>
    <mergeCell ref="ZP55:ZP56"/>
    <mergeCell ref="ZQ55:ZQ56"/>
    <mergeCell ref="ZR55:ZR56"/>
    <mergeCell ref="ZU55:ZU56"/>
    <mergeCell ref="ZH55:ZH56"/>
    <mergeCell ref="ZI55:ZI56"/>
    <mergeCell ref="ZJ55:ZJ56"/>
    <mergeCell ref="ZM55:ZM56"/>
    <mergeCell ref="ZN55:ZN56"/>
    <mergeCell ref="ZA55:ZA56"/>
    <mergeCell ref="ZB55:ZB56"/>
    <mergeCell ref="ZE55:ZE56"/>
    <mergeCell ref="ZF55:ZF56"/>
    <mergeCell ref="ZG55:ZG56"/>
    <mergeCell ref="YT55:YT56"/>
    <mergeCell ref="YW55:YW56"/>
    <mergeCell ref="YX55:YX56"/>
    <mergeCell ref="YY55:YY56"/>
    <mergeCell ref="YZ55:YZ56"/>
    <mergeCell ref="YO55:YO56"/>
    <mergeCell ref="YP55:YP56"/>
    <mergeCell ref="YQ55:YQ56"/>
    <mergeCell ref="YR55:YR56"/>
    <mergeCell ref="YS55:YS56"/>
    <mergeCell ref="YH55:YH56"/>
    <mergeCell ref="YI55:YI56"/>
    <mergeCell ref="YJ55:YJ56"/>
    <mergeCell ref="YK55:YK56"/>
    <mergeCell ref="YL55:YL56"/>
    <mergeCell ref="YA55:YA56"/>
    <mergeCell ref="YB55:YB56"/>
    <mergeCell ref="YC55:YC56"/>
    <mergeCell ref="YD55:YD56"/>
    <mergeCell ref="YG55:YG56"/>
    <mergeCell ref="XT55:XT56"/>
    <mergeCell ref="XU55:XU56"/>
    <mergeCell ref="XV55:XV56"/>
    <mergeCell ref="XY55:XY56"/>
    <mergeCell ref="XZ55:XZ56"/>
    <mergeCell ref="XM55:XM56"/>
    <mergeCell ref="XN55:XN56"/>
    <mergeCell ref="XQ55:XQ56"/>
    <mergeCell ref="XR55:XR56"/>
    <mergeCell ref="XS55:XS56"/>
    <mergeCell ref="XF55:XF56"/>
    <mergeCell ref="XI55:XI56"/>
    <mergeCell ref="XJ55:XJ56"/>
    <mergeCell ref="XK55:XK56"/>
    <mergeCell ref="XL55:XL56"/>
    <mergeCell ref="XA55:XA56"/>
    <mergeCell ref="XB55:XB56"/>
    <mergeCell ref="XC55:XC56"/>
    <mergeCell ref="XD55:XD56"/>
    <mergeCell ref="XE55:XE56"/>
    <mergeCell ref="WT55:WT56"/>
    <mergeCell ref="WU55:WU56"/>
    <mergeCell ref="WV55:WV56"/>
    <mergeCell ref="WW55:WW56"/>
    <mergeCell ref="WX55:WX56"/>
    <mergeCell ref="WM55:WM56"/>
    <mergeCell ref="WN55:WN56"/>
    <mergeCell ref="WO55:WO56"/>
    <mergeCell ref="WP55:WP56"/>
    <mergeCell ref="WS55:WS56"/>
    <mergeCell ref="WF55:WF56"/>
    <mergeCell ref="WG55:WG56"/>
    <mergeCell ref="WH55:WH56"/>
    <mergeCell ref="WK55:WK56"/>
    <mergeCell ref="WL55:WL56"/>
    <mergeCell ref="VY55:VY56"/>
    <mergeCell ref="VZ55:VZ56"/>
    <mergeCell ref="WC55:WC56"/>
    <mergeCell ref="WD55:WD56"/>
    <mergeCell ref="WE55:WE56"/>
    <mergeCell ref="VR55:VR56"/>
    <mergeCell ref="VU55:VU56"/>
    <mergeCell ref="VV55:VV56"/>
    <mergeCell ref="VW55:VW56"/>
    <mergeCell ref="VX55:VX56"/>
    <mergeCell ref="VM55:VM56"/>
    <mergeCell ref="VN55:VN56"/>
    <mergeCell ref="VO55:VO56"/>
    <mergeCell ref="VP55:VP56"/>
    <mergeCell ref="VQ55:VQ56"/>
    <mergeCell ref="VF55:VF56"/>
    <mergeCell ref="VG55:VG56"/>
    <mergeCell ref="VH55:VH56"/>
    <mergeCell ref="VI55:VI56"/>
    <mergeCell ref="VJ55:VJ56"/>
    <mergeCell ref="UY55:UY56"/>
    <mergeCell ref="UZ55:UZ56"/>
    <mergeCell ref="VA55:VA56"/>
    <mergeCell ref="VB55:VB56"/>
    <mergeCell ref="VE55:VE56"/>
    <mergeCell ref="UR55:UR56"/>
    <mergeCell ref="US55:US56"/>
    <mergeCell ref="UT55:UT56"/>
    <mergeCell ref="UW55:UW56"/>
    <mergeCell ref="UX55:UX56"/>
    <mergeCell ref="UK55:UK56"/>
    <mergeCell ref="UL55:UL56"/>
    <mergeCell ref="UO55:UO56"/>
    <mergeCell ref="UP55:UP56"/>
    <mergeCell ref="UQ55:UQ56"/>
    <mergeCell ref="UD55:UD56"/>
    <mergeCell ref="UG55:UG56"/>
    <mergeCell ref="UH55:UH56"/>
    <mergeCell ref="UI55:UI56"/>
    <mergeCell ref="UJ55:UJ56"/>
    <mergeCell ref="TY55:TY56"/>
    <mergeCell ref="TZ55:TZ56"/>
    <mergeCell ref="UA55:UA56"/>
    <mergeCell ref="UB55:UB56"/>
    <mergeCell ref="UC55:UC56"/>
    <mergeCell ref="TR55:TR56"/>
    <mergeCell ref="TS55:TS56"/>
    <mergeCell ref="TT55:TT56"/>
    <mergeCell ref="TU55:TU56"/>
    <mergeCell ref="TV55:TV56"/>
    <mergeCell ref="TK55:TK56"/>
    <mergeCell ref="TL55:TL56"/>
    <mergeCell ref="TM55:TM56"/>
    <mergeCell ref="TN55:TN56"/>
    <mergeCell ref="TQ55:TQ56"/>
    <mergeCell ref="TD55:TD56"/>
    <mergeCell ref="TE55:TE56"/>
    <mergeCell ref="TF55:TF56"/>
    <mergeCell ref="TI55:TI56"/>
    <mergeCell ref="TJ55:TJ56"/>
    <mergeCell ref="SW55:SW56"/>
    <mergeCell ref="SX55:SX56"/>
    <mergeCell ref="TA55:TA56"/>
    <mergeCell ref="TB55:TB56"/>
    <mergeCell ref="TC55:TC56"/>
    <mergeCell ref="SP55:SP56"/>
    <mergeCell ref="SS55:SS56"/>
    <mergeCell ref="ST55:ST56"/>
    <mergeCell ref="SU55:SU56"/>
    <mergeCell ref="SV55:SV56"/>
    <mergeCell ref="SK55:SK56"/>
    <mergeCell ref="SL55:SL56"/>
    <mergeCell ref="SM55:SM56"/>
    <mergeCell ref="SN55:SN56"/>
    <mergeCell ref="SO55:SO56"/>
    <mergeCell ref="SD55:SD56"/>
    <mergeCell ref="SE55:SE56"/>
    <mergeCell ref="SF55:SF56"/>
    <mergeCell ref="SG55:SG56"/>
    <mergeCell ref="SH55:SH56"/>
    <mergeCell ref="RW55:RW56"/>
    <mergeCell ref="RX55:RX56"/>
    <mergeCell ref="RY55:RY56"/>
    <mergeCell ref="RZ55:RZ56"/>
    <mergeCell ref="SC55:SC56"/>
    <mergeCell ref="RP55:RP56"/>
    <mergeCell ref="RQ55:RQ56"/>
    <mergeCell ref="RR55:RR56"/>
    <mergeCell ref="RU55:RU56"/>
    <mergeCell ref="RV55:RV56"/>
    <mergeCell ref="RI55:RI56"/>
    <mergeCell ref="RJ55:RJ56"/>
    <mergeCell ref="RM55:RM56"/>
    <mergeCell ref="RN55:RN56"/>
    <mergeCell ref="RO55:RO56"/>
    <mergeCell ref="RB55:RB56"/>
    <mergeCell ref="RE55:RE56"/>
    <mergeCell ref="RF55:RF56"/>
    <mergeCell ref="RG55:RG56"/>
    <mergeCell ref="RH55:RH56"/>
    <mergeCell ref="QW55:QW56"/>
    <mergeCell ref="QX55:QX56"/>
    <mergeCell ref="QY55:QY56"/>
    <mergeCell ref="QZ55:QZ56"/>
    <mergeCell ref="RA55:RA56"/>
    <mergeCell ref="QP55:QP56"/>
    <mergeCell ref="QQ55:QQ56"/>
    <mergeCell ref="QR55:QR56"/>
    <mergeCell ref="QS55:QS56"/>
    <mergeCell ref="QT55:QT56"/>
    <mergeCell ref="QI55:QI56"/>
    <mergeCell ref="QJ55:QJ56"/>
    <mergeCell ref="QK55:QK56"/>
    <mergeCell ref="QL55:QL56"/>
    <mergeCell ref="QO55:QO56"/>
    <mergeCell ref="QB55:QB56"/>
    <mergeCell ref="QC55:QC56"/>
    <mergeCell ref="QD55:QD56"/>
    <mergeCell ref="QG55:QG56"/>
    <mergeCell ref="QH55:QH56"/>
    <mergeCell ref="PU55:PU56"/>
    <mergeCell ref="PV55:PV56"/>
    <mergeCell ref="PY55:PY56"/>
    <mergeCell ref="PZ55:PZ56"/>
    <mergeCell ref="QA55:QA56"/>
    <mergeCell ref="PN55:PN56"/>
    <mergeCell ref="PQ55:PQ56"/>
    <mergeCell ref="PR55:PR56"/>
    <mergeCell ref="PS55:PS56"/>
    <mergeCell ref="PT55:PT56"/>
    <mergeCell ref="PI55:PI56"/>
    <mergeCell ref="PJ55:PJ56"/>
    <mergeCell ref="PK55:PK56"/>
    <mergeCell ref="PL55:PL56"/>
    <mergeCell ref="PM55:PM56"/>
    <mergeCell ref="PB55:PB56"/>
    <mergeCell ref="PC55:PC56"/>
    <mergeCell ref="PD55:PD56"/>
    <mergeCell ref="PE55:PE56"/>
    <mergeCell ref="PF55:PF56"/>
    <mergeCell ref="OU55:OU56"/>
    <mergeCell ref="OV55:OV56"/>
    <mergeCell ref="OW55:OW56"/>
    <mergeCell ref="OX55:OX56"/>
    <mergeCell ref="PA55:PA56"/>
    <mergeCell ref="ON55:ON56"/>
    <mergeCell ref="OO55:OO56"/>
    <mergeCell ref="OP55:OP56"/>
    <mergeCell ref="OS55:OS56"/>
    <mergeCell ref="OT55:OT56"/>
    <mergeCell ref="OG55:OG56"/>
    <mergeCell ref="OH55:OH56"/>
    <mergeCell ref="OK55:OK56"/>
    <mergeCell ref="OL55:OL56"/>
    <mergeCell ref="OM55:OM56"/>
    <mergeCell ref="NZ55:NZ56"/>
    <mergeCell ref="OC55:OC56"/>
    <mergeCell ref="OD55:OD56"/>
    <mergeCell ref="OE55:OE56"/>
    <mergeCell ref="OF55:OF56"/>
    <mergeCell ref="NU55:NU56"/>
    <mergeCell ref="NV55:NV56"/>
    <mergeCell ref="NW55:NW56"/>
    <mergeCell ref="NX55:NX56"/>
    <mergeCell ref="NY55:NY56"/>
    <mergeCell ref="NN55:NN56"/>
    <mergeCell ref="NO55:NO56"/>
    <mergeCell ref="NP55:NP56"/>
    <mergeCell ref="NQ55:NQ56"/>
    <mergeCell ref="NR55:NR56"/>
    <mergeCell ref="NG55:NG56"/>
    <mergeCell ref="NH55:NH56"/>
    <mergeCell ref="NI55:NI56"/>
    <mergeCell ref="NJ55:NJ56"/>
    <mergeCell ref="NM55:NM56"/>
    <mergeCell ref="MZ55:MZ56"/>
    <mergeCell ref="NA55:NA56"/>
    <mergeCell ref="NB55:NB56"/>
    <mergeCell ref="NE55:NE56"/>
    <mergeCell ref="NF55:NF56"/>
    <mergeCell ref="MS55:MS56"/>
    <mergeCell ref="MT55:MT56"/>
    <mergeCell ref="MW55:MW56"/>
    <mergeCell ref="MX55:MX56"/>
    <mergeCell ref="MY55:MY56"/>
    <mergeCell ref="ML55:ML56"/>
    <mergeCell ref="MO55:MO56"/>
    <mergeCell ref="MP55:MP56"/>
    <mergeCell ref="MQ55:MQ56"/>
    <mergeCell ref="MR55:MR56"/>
    <mergeCell ref="MG55:MG56"/>
    <mergeCell ref="MH55:MH56"/>
    <mergeCell ref="MI55:MI56"/>
    <mergeCell ref="MJ55:MJ56"/>
    <mergeCell ref="MK55:MK56"/>
    <mergeCell ref="LZ55:LZ56"/>
    <mergeCell ref="MA55:MA56"/>
    <mergeCell ref="MB55:MB56"/>
    <mergeCell ref="MC55:MC56"/>
    <mergeCell ref="MD55:MD56"/>
    <mergeCell ref="LS55:LS56"/>
    <mergeCell ref="LT55:LT56"/>
    <mergeCell ref="LU55:LU56"/>
    <mergeCell ref="LV55:LV56"/>
    <mergeCell ref="LY55:LY56"/>
    <mergeCell ref="LL55:LL56"/>
    <mergeCell ref="LM55:LM56"/>
    <mergeCell ref="LN55:LN56"/>
    <mergeCell ref="LQ55:LQ56"/>
    <mergeCell ref="LR55:LR56"/>
    <mergeCell ref="LE55:LE56"/>
    <mergeCell ref="LF55:LF56"/>
    <mergeCell ref="LI55:LI56"/>
    <mergeCell ref="LJ55:LJ56"/>
    <mergeCell ref="LK55:LK56"/>
    <mergeCell ref="KX55:KX56"/>
    <mergeCell ref="LA55:LA56"/>
    <mergeCell ref="LB55:LB56"/>
    <mergeCell ref="LC55:LC56"/>
    <mergeCell ref="LD55:LD56"/>
    <mergeCell ref="KS55:KS56"/>
    <mergeCell ref="KT55:KT56"/>
    <mergeCell ref="KU55:KU56"/>
    <mergeCell ref="KV55:KV56"/>
    <mergeCell ref="KW55:KW56"/>
    <mergeCell ref="KL55:KL56"/>
    <mergeCell ref="KM55:KM56"/>
    <mergeCell ref="KN55:KN56"/>
    <mergeCell ref="KO55:KO56"/>
    <mergeCell ref="KP55:KP56"/>
    <mergeCell ref="KE55:KE56"/>
    <mergeCell ref="KF55:KF56"/>
    <mergeCell ref="KG55:KG56"/>
    <mergeCell ref="KH55:KH56"/>
    <mergeCell ref="KK55:KK56"/>
    <mergeCell ref="JX55:JX56"/>
    <mergeCell ref="JY55:JY56"/>
    <mergeCell ref="JZ55:JZ56"/>
    <mergeCell ref="KC55:KC56"/>
    <mergeCell ref="KD55:KD56"/>
    <mergeCell ref="JQ55:JQ56"/>
    <mergeCell ref="JR55:JR56"/>
    <mergeCell ref="JU55:JU56"/>
    <mergeCell ref="JV55:JV56"/>
    <mergeCell ref="JW55:JW56"/>
    <mergeCell ref="JJ55:JJ56"/>
    <mergeCell ref="JM55:JM56"/>
    <mergeCell ref="JN55:JN56"/>
    <mergeCell ref="JO55:JO56"/>
    <mergeCell ref="JP55:JP56"/>
    <mergeCell ref="JE55:JE56"/>
    <mergeCell ref="JF55:JF56"/>
    <mergeCell ref="JG55:JG56"/>
    <mergeCell ref="JH55:JH56"/>
    <mergeCell ref="JI55:JI56"/>
    <mergeCell ref="IX55:IX56"/>
    <mergeCell ref="IY55:IY56"/>
    <mergeCell ref="IZ55:IZ56"/>
    <mergeCell ref="JA55:JA56"/>
    <mergeCell ref="JB55:JB56"/>
    <mergeCell ref="IQ55:IQ56"/>
    <mergeCell ref="IR55:IR56"/>
    <mergeCell ref="IS55:IS56"/>
    <mergeCell ref="IT55:IT56"/>
    <mergeCell ref="IW55:IW56"/>
    <mergeCell ref="IJ55:IJ56"/>
    <mergeCell ref="IK55:IK56"/>
    <mergeCell ref="IL55:IL56"/>
    <mergeCell ref="IO55:IO56"/>
    <mergeCell ref="IP55:IP56"/>
    <mergeCell ref="IC55:IC56"/>
    <mergeCell ref="ID55:ID56"/>
    <mergeCell ref="IG55:IG56"/>
    <mergeCell ref="IH55:IH56"/>
    <mergeCell ref="II55:II56"/>
    <mergeCell ref="HV55:HV56"/>
    <mergeCell ref="HY55:HY56"/>
    <mergeCell ref="HZ55:HZ56"/>
    <mergeCell ref="IA55:IA56"/>
    <mergeCell ref="IB55:IB56"/>
    <mergeCell ref="HQ55:HQ56"/>
    <mergeCell ref="HR55:HR56"/>
    <mergeCell ref="HS55:HS56"/>
    <mergeCell ref="HT55:HT56"/>
    <mergeCell ref="HU55:HU56"/>
    <mergeCell ref="HJ55:HJ56"/>
    <mergeCell ref="HK55:HK56"/>
    <mergeCell ref="HL55:HL56"/>
    <mergeCell ref="HM55:HM56"/>
    <mergeCell ref="HN55:HN56"/>
    <mergeCell ref="HC55:HC56"/>
    <mergeCell ref="HD55:HD56"/>
    <mergeCell ref="HE55:HE56"/>
    <mergeCell ref="HF55:HF56"/>
    <mergeCell ref="HI55:HI56"/>
    <mergeCell ref="GV55:GV56"/>
    <mergeCell ref="GW55:GW56"/>
    <mergeCell ref="GX55:GX56"/>
    <mergeCell ref="HA55:HA56"/>
    <mergeCell ref="HB55:HB56"/>
    <mergeCell ref="GO55:GO56"/>
    <mergeCell ref="GP55:GP56"/>
    <mergeCell ref="GS55:GS56"/>
    <mergeCell ref="GT55:GT56"/>
    <mergeCell ref="GU55:GU56"/>
    <mergeCell ref="GH55:GH56"/>
    <mergeCell ref="GK55:GK56"/>
    <mergeCell ref="GL55:GL56"/>
    <mergeCell ref="GM55:GM56"/>
    <mergeCell ref="GN55:GN56"/>
    <mergeCell ref="GC55:GC56"/>
    <mergeCell ref="GD55:GD56"/>
    <mergeCell ref="GE55:GE56"/>
    <mergeCell ref="GF55:GF56"/>
    <mergeCell ref="GG55:GG56"/>
    <mergeCell ref="FV55:FV56"/>
    <mergeCell ref="FW55:FW56"/>
    <mergeCell ref="FX55:FX56"/>
    <mergeCell ref="FY55:FY56"/>
    <mergeCell ref="FZ55:FZ56"/>
    <mergeCell ref="FO55:FO56"/>
    <mergeCell ref="FP55:FP56"/>
    <mergeCell ref="FQ55:FQ56"/>
    <mergeCell ref="FR55:FR56"/>
    <mergeCell ref="FU55:FU56"/>
    <mergeCell ref="FH55:FH56"/>
    <mergeCell ref="FI55:FI56"/>
    <mergeCell ref="FJ55:FJ56"/>
    <mergeCell ref="FM55:FM56"/>
    <mergeCell ref="FN55:FN56"/>
    <mergeCell ref="FA55:FA56"/>
    <mergeCell ref="FB55:FB56"/>
    <mergeCell ref="FE55:FE56"/>
    <mergeCell ref="FF55:FF56"/>
    <mergeCell ref="FG55:FG56"/>
    <mergeCell ref="ET55:ET56"/>
    <mergeCell ref="EW55:EW56"/>
    <mergeCell ref="EX55:EX56"/>
    <mergeCell ref="EY55:EY56"/>
    <mergeCell ref="EZ55:EZ56"/>
    <mergeCell ref="EO55:EO56"/>
    <mergeCell ref="EP55:EP56"/>
    <mergeCell ref="EQ55:EQ56"/>
    <mergeCell ref="ER55:ER56"/>
    <mergeCell ref="ES55:ES56"/>
    <mergeCell ref="BM55:BM56"/>
    <mergeCell ref="BN55:BN56"/>
    <mergeCell ref="BO55:BO56"/>
    <mergeCell ref="BP55:BP56"/>
    <mergeCell ref="BQ55:BQ56"/>
    <mergeCell ref="BF55:BF56"/>
    <mergeCell ref="BG55:BG56"/>
    <mergeCell ref="BH55:BH56"/>
    <mergeCell ref="BI55:BI56"/>
    <mergeCell ref="BJ55:BJ56"/>
    <mergeCell ref="AY55:AY56"/>
    <mergeCell ref="AZ55:AZ56"/>
    <mergeCell ref="BA55:BA56"/>
    <mergeCell ref="BB55:BB56"/>
    <mergeCell ref="BE55:BE56"/>
    <mergeCell ref="EH55:EH56"/>
    <mergeCell ref="EI55:EI56"/>
    <mergeCell ref="EJ55:EJ56"/>
    <mergeCell ref="EK55:EK56"/>
    <mergeCell ref="EL55:EL56"/>
    <mergeCell ref="EA55:EA56"/>
    <mergeCell ref="EB55:EB56"/>
    <mergeCell ref="EC55:EC56"/>
    <mergeCell ref="ED55:ED56"/>
    <mergeCell ref="EG55:EG56"/>
    <mergeCell ref="DT55:DT56"/>
    <mergeCell ref="DU55:DU56"/>
    <mergeCell ref="DV55:DV56"/>
    <mergeCell ref="DY55:DY56"/>
    <mergeCell ref="DZ55:DZ56"/>
    <mergeCell ref="DM55:DM56"/>
    <mergeCell ref="DN55:DN56"/>
    <mergeCell ref="DQ55:DQ56"/>
    <mergeCell ref="DR55:DR56"/>
    <mergeCell ref="DS55:DS56"/>
    <mergeCell ref="DF55:DF56"/>
    <mergeCell ref="DI55:DI56"/>
    <mergeCell ref="DJ55:DJ56"/>
    <mergeCell ref="DK55:DK56"/>
    <mergeCell ref="DL55:DL56"/>
    <mergeCell ref="DA55:DA56"/>
    <mergeCell ref="DB55:DB56"/>
    <mergeCell ref="DC55:DC56"/>
    <mergeCell ref="DD55:DD56"/>
    <mergeCell ref="DE55:DE56"/>
    <mergeCell ref="CT55:CT56"/>
    <mergeCell ref="CU55:CU56"/>
    <mergeCell ref="CV55:CV56"/>
    <mergeCell ref="CW55:CW56"/>
    <mergeCell ref="CX55:CX56"/>
    <mergeCell ref="XEY50:XEY51"/>
    <mergeCell ref="XEZ50:XEZ51"/>
    <mergeCell ref="XFA50:XFA51"/>
    <mergeCell ref="XFB50:XFB51"/>
    <mergeCell ref="I55:I56"/>
    <mergeCell ref="J55:J56"/>
    <mergeCell ref="K55:K56"/>
    <mergeCell ref="L55:L56"/>
    <mergeCell ref="M55:M56"/>
    <mergeCell ref="N55:N56"/>
    <mergeCell ref="Q55:Q56"/>
    <mergeCell ref="R55:R56"/>
    <mergeCell ref="S55:S56"/>
    <mergeCell ref="T55:T56"/>
    <mergeCell ref="U55:U56"/>
    <mergeCell ref="V55:V56"/>
    <mergeCell ref="XER50:XER51"/>
    <mergeCell ref="XES50:XES51"/>
    <mergeCell ref="XET50:XET51"/>
    <mergeCell ref="XEW50:XEW51"/>
    <mergeCell ref="XEX50:XEX51"/>
    <mergeCell ref="XEK50:XEK51"/>
    <mergeCell ref="XEL50:XEL51"/>
    <mergeCell ref="XEO50:XEO51"/>
    <mergeCell ref="XEP50:XEP51"/>
    <mergeCell ref="XEQ50:XEQ51"/>
    <mergeCell ref="XED50:XED51"/>
    <mergeCell ref="XEG50:XEG51"/>
    <mergeCell ref="XEH50:XEH51"/>
    <mergeCell ref="XEI50:XEI51"/>
    <mergeCell ref="XEJ50:XEJ51"/>
    <mergeCell ref="XDY50:XDY51"/>
    <mergeCell ref="XDZ50:XDZ51"/>
    <mergeCell ref="XEA50:XEA51"/>
    <mergeCell ref="XEB50:XEB51"/>
    <mergeCell ref="XEC50:XEC51"/>
    <mergeCell ref="XDR50:XDR51"/>
    <mergeCell ref="XDS50:XDS51"/>
    <mergeCell ref="XDT50:XDT51"/>
    <mergeCell ref="XDU50:XDU51"/>
    <mergeCell ref="XDV50:XDV51"/>
    <mergeCell ref="XDK50:XDK51"/>
    <mergeCell ref="XDL50:XDL51"/>
    <mergeCell ref="XDM50:XDM51"/>
    <mergeCell ref="CM55:CM56"/>
    <mergeCell ref="CN55:CN56"/>
    <mergeCell ref="CO55:CO56"/>
    <mergeCell ref="CP55:CP56"/>
    <mergeCell ref="CS55:CS56"/>
    <mergeCell ref="CF55:CF56"/>
    <mergeCell ref="CG55:CG56"/>
    <mergeCell ref="CH55:CH56"/>
    <mergeCell ref="CK55:CK56"/>
    <mergeCell ref="CL55:CL56"/>
    <mergeCell ref="BY55:BY56"/>
    <mergeCell ref="BZ55:BZ56"/>
    <mergeCell ref="CC55:CC56"/>
    <mergeCell ref="CD55:CD56"/>
    <mergeCell ref="CE55:CE56"/>
    <mergeCell ref="BR55:BR56"/>
    <mergeCell ref="BU55:BU56"/>
    <mergeCell ref="BV55:BV56"/>
    <mergeCell ref="BW55:BW56"/>
    <mergeCell ref="BX55:BX56"/>
    <mergeCell ref="XDN50:XDN51"/>
    <mergeCell ref="XDQ50:XDQ51"/>
    <mergeCell ref="XDD50:XDD51"/>
    <mergeCell ref="XDE50:XDE51"/>
    <mergeCell ref="XDF50:XDF51"/>
    <mergeCell ref="XDI50:XDI51"/>
    <mergeCell ref="XDJ50:XDJ51"/>
    <mergeCell ref="XCW50:XCW51"/>
    <mergeCell ref="XCX50:XCX51"/>
    <mergeCell ref="XDA50:XDA51"/>
    <mergeCell ref="XDB50:XDB51"/>
    <mergeCell ref="XDC50:XDC51"/>
    <mergeCell ref="XCP50:XCP51"/>
    <mergeCell ref="XCS50:XCS51"/>
    <mergeCell ref="XCT50:XCT51"/>
    <mergeCell ref="XCU50:XCU51"/>
    <mergeCell ref="XCV50:XCV51"/>
    <mergeCell ref="XCK50:XCK51"/>
    <mergeCell ref="XCL50:XCL51"/>
    <mergeCell ref="XCM50:XCM51"/>
    <mergeCell ref="XCN50:XCN51"/>
    <mergeCell ref="XCO50:XCO51"/>
    <mergeCell ref="XCD50:XCD51"/>
    <mergeCell ref="XCE50:XCE51"/>
    <mergeCell ref="XCF50:XCF51"/>
    <mergeCell ref="XCG50:XCG51"/>
    <mergeCell ref="XCH50:XCH51"/>
    <mergeCell ref="XBW50:XBW51"/>
    <mergeCell ref="XBX50:XBX51"/>
    <mergeCell ref="XBY50:XBY51"/>
    <mergeCell ref="XBZ50:XBZ51"/>
    <mergeCell ref="XCC50:XCC51"/>
    <mergeCell ref="XBP50:XBP51"/>
    <mergeCell ref="XBQ50:XBQ51"/>
    <mergeCell ref="XBR50:XBR51"/>
    <mergeCell ref="XBU50:XBU51"/>
    <mergeCell ref="XBV50:XBV51"/>
    <mergeCell ref="XBI50:XBI51"/>
    <mergeCell ref="XBJ50:XBJ51"/>
    <mergeCell ref="XBM50:XBM51"/>
    <mergeCell ref="XBN50:XBN51"/>
    <mergeCell ref="XBO50:XBO51"/>
    <mergeCell ref="XBB50:XBB51"/>
    <mergeCell ref="XBE50:XBE51"/>
    <mergeCell ref="XBF50:XBF51"/>
    <mergeCell ref="XBG50:XBG51"/>
    <mergeCell ref="XBH50:XBH51"/>
    <mergeCell ref="XAW50:XAW51"/>
    <mergeCell ref="XAX50:XAX51"/>
    <mergeCell ref="XAY50:XAY51"/>
    <mergeCell ref="XAZ50:XAZ51"/>
    <mergeCell ref="XBA50:XBA51"/>
    <mergeCell ref="XAP50:XAP51"/>
    <mergeCell ref="XAQ50:XAQ51"/>
    <mergeCell ref="XAR50:XAR51"/>
    <mergeCell ref="XAS50:XAS51"/>
    <mergeCell ref="XAT50:XAT51"/>
    <mergeCell ref="XAI50:XAI51"/>
    <mergeCell ref="XAJ50:XAJ51"/>
    <mergeCell ref="XAK50:XAK51"/>
    <mergeCell ref="XAL50:XAL51"/>
    <mergeCell ref="XAO50:XAO51"/>
    <mergeCell ref="XAB50:XAB51"/>
    <mergeCell ref="XAC50:XAC51"/>
    <mergeCell ref="XAD50:XAD51"/>
    <mergeCell ref="XAG50:XAG51"/>
    <mergeCell ref="XAH50:XAH51"/>
    <mergeCell ref="WZU50:WZU51"/>
    <mergeCell ref="WZV50:WZV51"/>
    <mergeCell ref="WZY50:WZY51"/>
    <mergeCell ref="WZZ50:WZZ51"/>
    <mergeCell ref="XAA50:XAA51"/>
    <mergeCell ref="WZN50:WZN51"/>
    <mergeCell ref="WZQ50:WZQ51"/>
    <mergeCell ref="WZR50:WZR51"/>
    <mergeCell ref="WZS50:WZS51"/>
    <mergeCell ref="WZT50:WZT51"/>
    <mergeCell ref="WZI50:WZI51"/>
    <mergeCell ref="WZJ50:WZJ51"/>
    <mergeCell ref="WZK50:WZK51"/>
    <mergeCell ref="WZL50:WZL51"/>
    <mergeCell ref="WZM50:WZM51"/>
    <mergeCell ref="WZB50:WZB51"/>
    <mergeCell ref="WZC50:WZC51"/>
    <mergeCell ref="WZD50:WZD51"/>
    <mergeCell ref="WZE50:WZE51"/>
    <mergeCell ref="WZF50:WZF51"/>
    <mergeCell ref="WYU50:WYU51"/>
    <mergeCell ref="WYV50:WYV51"/>
    <mergeCell ref="WYW50:WYW51"/>
    <mergeCell ref="WYX50:WYX51"/>
    <mergeCell ref="WZA50:WZA51"/>
    <mergeCell ref="WYN50:WYN51"/>
    <mergeCell ref="WYO50:WYO51"/>
    <mergeCell ref="WYP50:WYP51"/>
    <mergeCell ref="WYS50:WYS51"/>
    <mergeCell ref="WYT50:WYT51"/>
    <mergeCell ref="WYG50:WYG51"/>
    <mergeCell ref="WYH50:WYH51"/>
    <mergeCell ref="WYK50:WYK51"/>
    <mergeCell ref="WYL50:WYL51"/>
    <mergeCell ref="WYM50:WYM51"/>
    <mergeCell ref="WXZ50:WXZ51"/>
    <mergeCell ref="WYC50:WYC51"/>
    <mergeCell ref="WYD50:WYD51"/>
    <mergeCell ref="WYE50:WYE51"/>
    <mergeCell ref="WYF50:WYF51"/>
    <mergeCell ref="WXU50:WXU51"/>
    <mergeCell ref="WXV50:WXV51"/>
    <mergeCell ref="WXW50:WXW51"/>
    <mergeCell ref="WXX50:WXX51"/>
    <mergeCell ref="WXY50:WXY51"/>
    <mergeCell ref="WXN50:WXN51"/>
    <mergeCell ref="WXO50:WXO51"/>
    <mergeCell ref="WXP50:WXP51"/>
    <mergeCell ref="WXQ50:WXQ51"/>
    <mergeCell ref="WXR50:WXR51"/>
    <mergeCell ref="WXG50:WXG51"/>
    <mergeCell ref="WXH50:WXH51"/>
    <mergeCell ref="WXI50:WXI51"/>
    <mergeCell ref="WXJ50:WXJ51"/>
    <mergeCell ref="WXM50:WXM51"/>
    <mergeCell ref="WWZ50:WWZ51"/>
    <mergeCell ref="WXA50:WXA51"/>
    <mergeCell ref="WXB50:WXB51"/>
    <mergeCell ref="WXE50:WXE51"/>
    <mergeCell ref="WXF50:WXF51"/>
    <mergeCell ref="WWS50:WWS51"/>
    <mergeCell ref="WWT50:WWT51"/>
    <mergeCell ref="WWW50:WWW51"/>
    <mergeCell ref="WWX50:WWX51"/>
    <mergeCell ref="WWY50:WWY51"/>
    <mergeCell ref="WWL50:WWL51"/>
    <mergeCell ref="WWO50:WWO51"/>
    <mergeCell ref="WWP50:WWP51"/>
    <mergeCell ref="WWQ50:WWQ51"/>
    <mergeCell ref="WWR50:WWR51"/>
    <mergeCell ref="WWG50:WWG51"/>
    <mergeCell ref="WWH50:WWH51"/>
    <mergeCell ref="WWI50:WWI51"/>
    <mergeCell ref="WWJ50:WWJ51"/>
    <mergeCell ref="WWK50:WWK51"/>
    <mergeCell ref="WVZ50:WVZ51"/>
    <mergeCell ref="WWA50:WWA51"/>
    <mergeCell ref="WWB50:WWB51"/>
    <mergeCell ref="WWC50:WWC51"/>
    <mergeCell ref="WWD50:WWD51"/>
    <mergeCell ref="WVS50:WVS51"/>
    <mergeCell ref="WVT50:WVT51"/>
    <mergeCell ref="WVU50:WVU51"/>
    <mergeCell ref="WVV50:WVV51"/>
    <mergeCell ref="WVY50:WVY51"/>
    <mergeCell ref="WVL50:WVL51"/>
    <mergeCell ref="WVM50:WVM51"/>
    <mergeCell ref="WVN50:WVN51"/>
    <mergeCell ref="WVQ50:WVQ51"/>
    <mergeCell ref="WVR50:WVR51"/>
    <mergeCell ref="WVE50:WVE51"/>
    <mergeCell ref="WVF50:WVF51"/>
    <mergeCell ref="WVI50:WVI51"/>
    <mergeCell ref="WVJ50:WVJ51"/>
    <mergeCell ref="WVK50:WVK51"/>
    <mergeCell ref="WUX50:WUX51"/>
    <mergeCell ref="WVA50:WVA51"/>
    <mergeCell ref="WVB50:WVB51"/>
    <mergeCell ref="WVC50:WVC51"/>
    <mergeCell ref="WVD50:WVD51"/>
    <mergeCell ref="WUS50:WUS51"/>
    <mergeCell ref="WUT50:WUT51"/>
    <mergeCell ref="WUU50:WUU51"/>
    <mergeCell ref="WUV50:WUV51"/>
    <mergeCell ref="WUW50:WUW51"/>
    <mergeCell ref="WUL50:WUL51"/>
    <mergeCell ref="WUM50:WUM51"/>
    <mergeCell ref="WUN50:WUN51"/>
    <mergeCell ref="WUO50:WUO51"/>
    <mergeCell ref="WUP50:WUP51"/>
    <mergeCell ref="WUE50:WUE51"/>
    <mergeCell ref="WUF50:WUF51"/>
    <mergeCell ref="WUG50:WUG51"/>
    <mergeCell ref="WUH50:WUH51"/>
    <mergeCell ref="WUK50:WUK51"/>
    <mergeCell ref="WTX50:WTX51"/>
    <mergeCell ref="WTY50:WTY51"/>
    <mergeCell ref="WTZ50:WTZ51"/>
    <mergeCell ref="WUC50:WUC51"/>
    <mergeCell ref="WUD50:WUD51"/>
    <mergeCell ref="WTQ50:WTQ51"/>
    <mergeCell ref="WTR50:WTR51"/>
    <mergeCell ref="WTU50:WTU51"/>
    <mergeCell ref="WTV50:WTV51"/>
    <mergeCell ref="WTW50:WTW51"/>
    <mergeCell ref="WTJ50:WTJ51"/>
    <mergeCell ref="WTM50:WTM51"/>
    <mergeCell ref="WTN50:WTN51"/>
    <mergeCell ref="WTO50:WTO51"/>
    <mergeCell ref="WTP50:WTP51"/>
    <mergeCell ref="WTE50:WTE51"/>
    <mergeCell ref="WTF50:WTF51"/>
    <mergeCell ref="WTG50:WTG51"/>
    <mergeCell ref="WTH50:WTH51"/>
    <mergeCell ref="WTI50:WTI51"/>
    <mergeCell ref="WSX50:WSX51"/>
    <mergeCell ref="WSY50:WSY51"/>
    <mergeCell ref="WSZ50:WSZ51"/>
    <mergeCell ref="WTA50:WTA51"/>
    <mergeCell ref="WTB50:WTB51"/>
    <mergeCell ref="WSQ50:WSQ51"/>
    <mergeCell ref="WSR50:WSR51"/>
    <mergeCell ref="WSS50:WSS51"/>
    <mergeCell ref="WST50:WST51"/>
    <mergeCell ref="WSW50:WSW51"/>
    <mergeCell ref="WSJ50:WSJ51"/>
    <mergeCell ref="WSK50:WSK51"/>
    <mergeCell ref="WSL50:WSL51"/>
    <mergeCell ref="WSO50:WSO51"/>
    <mergeCell ref="WSP50:WSP51"/>
    <mergeCell ref="WSC50:WSC51"/>
    <mergeCell ref="WSD50:WSD51"/>
    <mergeCell ref="WSG50:WSG51"/>
    <mergeCell ref="WSH50:WSH51"/>
    <mergeCell ref="WSI50:WSI51"/>
    <mergeCell ref="WRV50:WRV51"/>
    <mergeCell ref="WRY50:WRY51"/>
    <mergeCell ref="WRZ50:WRZ51"/>
    <mergeCell ref="WSA50:WSA51"/>
    <mergeCell ref="WSB50:WSB51"/>
    <mergeCell ref="WRQ50:WRQ51"/>
    <mergeCell ref="WRR50:WRR51"/>
    <mergeCell ref="WRS50:WRS51"/>
    <mergeCell ref="WRT50:WRT51"/>
    <mergeCell ref="WRU50:WRU51"/>
    <mergeCell ref="WRJ50:WRJ51"/>
    <mergeCell ref="WRK50:WRK51"/>
    <mergeCell ref="WRL50:WRL51"/>
    <mergeCell ref="WRM50:WRM51"/>
    <mergeCell ref="WRN50:WRN51"/>
    <mergeCell ref="WRC50:WRC51"/>
    <mergeCell ref="WRD50:WRD51"/>
    <mergeCell ref="WRE50:WRE51"/>
    <mergeCell ref="WRF50:WRF51"/>
    <mergeCell ref="WRI50:WRI51"/>
    <mergeCell ref="WQV50:WQV51"/>
    <mergeCell ref="WQW50:WQW51"/>
    <mergeCell ref="WQX50:WQX51"/>
    <mergeCell ref="WRA50:WRA51"/>
    <mergeCell ref="WRB50:WRB51"/>
    <mergeCell ref="WQO50:WQO51"/>
    <mergeCell ref="WQP50:WQP51"/>
    <mergeCell ref="WQS50:WQS51"/>
    <mergeCell ref="WQT50:WQT51"/>
    <mergeCell ref="WQU50:WQU51"/>
    <mergeCell ref="WQH50:WQH51"/>
    <mergeCell ref="WQK50:WQK51"/>
    <mergeCell ref="WQL50:WQL51"/>
    <mergeCell ref="WQM50:WQM51"/>
    <mergeCell ref="WQN50:WQN51"/>
    <mergeCell ref="WQC50:WQC51"/>
    <mergeCell ref="WQD50:WQD51"/>
    <mergeCell ref="WQE50:WQE51"/>
    <mergeCell ref="WQF50:WQF51"/>
    <mergeCell ref="WQG50:WQG51"/>
    <mergeCell ref="WPV50:WPV51"/>
    <mergeCell ref="WPW50:WPW51"/>
    <mergeCell ref="WPX50:WPX51"/>
    <mergeCell ref="WPY50:WPY51"/>
    <mergeCell ref="WPZ50:WPZ51"/>
    <mergeCell ref="WPO50:WPO51"/>
    <mergeCell ref="WPP50:WPP51"/>
    <mergeCell ref="WPQ50:WPQ51"/>
    <mergeCell ref="WPR50:WPR51"/>
    <mergeCell ref="WPU50:WPU51"/>
    <mergeCell ref="WPH50:WPH51"/>
    <mergeCell ref="WPI50:WPI51"/>
    <mergeCell ref="WPJ50:WPJ51"/>
    <mergeCell ref="WPM50:WPM51"/>
    <mergeCell ref="WPN50:WPN51"/>
    <mergeCell ref="WPA50:WPA51"/>
    <mergeCell ref="WPB50:WPB51"/>
    <mergeCell ref="WPE50:WPE51"/>
    <mergeCell ref="WPF50:WPF51"/>
    <mergeCell ref="WPG50:WPG51"/>
    <mergeCell ref="WOT50:WOT51"/>
    <mergeCell ref="WOW50:WOW51"/>
    <mergeCell ref="WOX50:WOX51"/>
    <mergeCell ref="WOY50:WOY51"/>
    <mergeCell ref="WOZ50:WOZ51"/>
    <mergeCell ref="WOO50:WOO51"/>
    <mergeCell ref="WOP50:WOP51"/>
    <mergeCell ref="WOQ50:WOQ51"/>
    <mergeCell ref="WOR50:WOR51"/>
    <mergeCell ref="WOS50:WOS51"/>
    <mergeCell ref="WOH50:WOH51"/>
    <mergeCell ref="WOI50:WOI51"/>
    <mergeCell ref="WOJ50:WOJ51"/>
    <mergeCell ref="WOK50:WOK51"/>
    <mergeCell ref="WOL50:WOL51"/>
    <mergeCell ref="WOA50:WOA51"/>
    <mergeCell ref="WOB50:WOB51"/>
    <mergeCell ref="WOC50:WOC51"/>
    <mergeCell ref="WOD50:WOD51"/>
    <mergeCell ref="WOG50:WOG51"/>
    <mergeCell ref="WNT50:WNT51"/>
    <mergeCell ref="WNU50:WNU51"/>
    <mergeCell ref="WNV50:WNV51"/>
    <mergeCell ref="WNY50:WNY51"/>
    <mergeCell ref="WNZ50:WNZ51"/>
    <mergeCell ref="WNM50:WNM51"/>
    <mergeCell ref="WNN50:WNN51"/>
    <mergeCell ref="WNQ50:WNQ51"/>
    <mergeCell ref="WNR50:WNR51"/>
    <mergeCell ref="WNS50:WNS51"/>
    <mergeCell ref="WNF50:WNF51"/>
    <mergeCell ref="WNI50:WNI51"/>
    <mergeCell ref="WNJ50:WNJ51"/>
    <mergeCell ref="WNK50:WNK51"/>
    <mergeCell ref="WNL50:WNL51"/>
    <mergeCell ref="WNA50:WNA51"/>
    <mergeCell ref="WNB50:WNB51"/>
    <mergeCell ref="WNC50:WNC51"/>
    <mergeCell ref="WND50:WND51"/>
    <mergeCell ref="WNE50:WNE51"/>
    <mergeCell ref="WMT50:WMT51"/>
    <mergeCell ref="WMU50:WMU51"/>
    <mergeCell ref="WMV50:WMV51"/>
    <mergeCell ref="WMW50:WMW51"/>
    <mergeCell ref="WMX50:WMX51"/>
    <mergeCell ref="WMM50:WMM51"/>
    <mergeCell ref="WMN50:WMN51"/>
    <mergeCell ref="WMO50:WMO51"/>
    <mergeCell ref="WMP50:WMP51"/>
    <mergeCell ref="WMS50:WMS51"/>
    <mergeCell ref="WMF50:WMF51"/>
    <mergeCell ref="WMG50:WMG51"/>
    <mergeCell ref="WMH50:WMH51"/>
    <mergeCell ref="WMK50:WMK51"/>
    <mergeCell ref="WML50:WML51"/>
    <mergeCell ref="WLY50:WLY51"/>
    <mergeCell ref="WLZ50:WLZ51"/>
    <mergeCell ref="WMC50:WMC51"/>
    <mergeCell ref="WMD50:WMD51"/>
    <mergeCell ref="WME50:WME51"/>
    <mergeCell ref="WLR50:WLR51"/>
    <mergeCell ref="WLU50:WLU51"/>
    <mergeCell ref="WLV50:WLV51"/>
    <mergeCell ref="WLW50:WLW51"/>
    <mergeCell ref="WLX50:WLX51"/>
    <mergeCell ref="WLM50:WLM51"/>
    <mergeCell ref="WLN50:WLN51"/>
    <mergeCell ref="WLO50:WLO51"/>
    <mergeCell ref="WLP50:WLP51"/>
    <mergeCell ref="WLQ50:WLQ51"/>
    <mergeCell ref="WLF50:WLF51"/>
    <mergeCell ref="WLG50:WLG51"/>
    <mergeCell ref="WLH50:WLH51"/>
    <mergeCell ref="WLI50:WLI51"/>
    <mergeCell ref="WLJ50:WLJ51"/>
    <mergeCell ref="WKY50:WKY51"/>
    <mergeCell ref="WKZ50:WKZ51"/>
    <mergeCell ref="WLA50:WLA51"/>
    <mergeCell ref="WLB50:WLB51"/>
    <mergeCell ref="WLE50:WLE51"/>
    <mergeCell ref="WKR50:WKR51"/>
    <mergeCell ref="WKS50:WKS51"/>
    <mergeCell ref="WKT50:WKT51"/>
    <mergeCell ref="WKW50:WKW51"/>
    <mergeCell ref="WKX50:WKX51"/>
    <mergeCell ref="WKK50:WKK51"/>
    <mergeCell ref="WKL50:WKL51"/>
    <mergeCell ref="WKO50:WKO51"/>
    <mergeCell ref="WKP50:WKP51"/>
    <mergeCell ref="WKQ50:WKQ51"/>
    <mergeCell ref="WKD50:WKD51"/>
    <mergeCell ref="WKG50:WKG51"/>
    <mergeCell ref="WKH50:WKH51"/>
    <mergeCell ref="WKI50:WKI51"/>
    <mergeCell ref="WKJ50:WKJ51"/>
    <mergeCell ref="WJY50:WJY51"/>
    <mergeCell ref="WJZ50:WJZ51"/>
    <mergeCell ref="WKA50:WKA51"/>
    <mergeCell ref="WKB50:WKB51"/>
    <mergeCell ref="WKC50:WKC51"/>
    <mergeCell ref="WJR50:WJR51"/>
    <mergeCell ref="WJS50:WJS51"/>
    <mergeCell ref="WJT50:WJT51"/>
    <mergeCell ref="WJU50:WJU51"/>
    <mergeCell ref="WJV50:WJV51"/>
    <mergeCell ref="WJK50:WJK51"/>
    <mergeCell ref="WJL50:WJL51"/>
    <mergeCell ref="WJM50:WJM51"/>
    <mergeCell ref="WJN50:WJN51"/>
    <mergeCell ref="WJQ50:WJQ51"/>
    <mergeCell ref="WJD50:WJD51"/>
    <mergeCell ref="WJE50:WJE51"/>
    <mergeCell ref="WJF50:WJF51"/>
    <mergeCell ref="WJI50:WJI51"/>
    <mergeCell ref="WJJ50:WJJ51"/>
    <mergeCell ref="WIW50:WIW51"/>
    <mergeCell ref="WIX50:WIX51"/>
    <mergeCell ref="WJA50:WJA51"/>
    <mergeCell ref="WJB50:WJB51"/>
    <mergeCell ref="WJC50:WJC51"/>
    <mergeCell ref="WIP50:WIP51"/>
    <mergeCell ref="WIS50:WIS51"/>
    <mergeCell ref="WIT50:WIT51"/>
    <mergeCell ref="WIU50:WIU51"/>
    <mergeCell ref="WIV50:WIV51"/>
    <mergeCell ref="WIK50:WIK51"/>
    <mergeCell ref="WIL50:WIL51"/>
    <mergeCell ref="WIM50:WIM51"/>
    <mergeCell ref="WIN50:WIN51"/>
    <mergeCell ref="WIO50:WIO51"/>
    <mergeCell ref="WID50:WID51"/>
    <mergeCell ref="WIE50:WIE51"/>
    <mergeCell ref="WIF50:WIF51"/>
    <mergeCell ref="WIG50:WIG51"/>
    <mergeCell ref="WIH50:WIH51"/>
    <mergeCell ref="WHW50:WHW51"/>
    <mergeCell ref="WHX50:WHX51"/>
    <mergeCell ref="WHY50:WHY51"/>
    <mergeCell ref="WHZ50:WHZ51"/>
    <mergeCell ref="WIC50:WIC51"/>
    <mergeCell ref="WHP50:WHP51"/>
    <mergeCell ref="WHQ50:WHQ51"/>
    <mergeCell ref="WHR50:WHR51"/>
    <mergeCell ref="WHU50:WHU51"/>
    <mergeCell ref="WHV50:WHV51"/>
    <mergeCell ref="WHI50:WHI51"/>
    <mergeCell ref="WHJ50:WHJ51"/>
    <mergeCell ref="WHM50:WHM51"/>
    <mergeCell ref="WHN50:WHN51"/>
    <mergeCell ref="WHO50:WHO51"/>
    <mergeCell ref="WHB50:WHB51"/>
    <mergeCell ref="WHE50:WHE51"/>
    <mergeCell ref="WHF50:WHF51"/>
    <mergeCell ref="WHG50:WHG51"/>
    <mergeCell ref="WHH50:WHH51"/>
    <mergeCell ref="WGW50:WGW51"/>
    <mergeCell ref="WGX50:WGX51"/>
    <mergeCell ref="WGY50:WGY51"/>
    <mergeCell ref="WGZ50:WGZ51"/>
    <mergeCell ref="WHA50:WHA51"/>
    <mergeCell ref="WGP50:WGP51"/>
    <mergeCell ref="WGQ50:WGQ51"/>
    <mergeCell ref="WGR50:WGR51"/>
    <mergeCell ref="WGS50:WGS51"/>
    <mergeCell ref="WGT50:WGT51"/>
    <mergeCell ref="WGI50:WGI51"/>
    <mergeCell ref="WGJ50:WGJ51"/>
    <mergeCell ref="WGK50:WGK51"/>
    <mergeCell ref="WGL50:WGL51"/>
    <mergeCell ref="WGO50:WGO51"/>
    <mergeCell ref="WGB50:WGB51"/>
    <mergeCell ref="WGC50:WGC51"/>
    <mergeCell ref="WGD50:WGD51"/>
    <mergeCell ref="WGG50:WGG51"/>
    <mergeCell ref="WGH50:WGH51"/>
    <mergeCell ref="WFU50:WFU51"/>
    <mergeCell ref="WFV50:WFV51"/>
    <mergeCell ref="WFY50:WFY51"/>
    <mergeCell ref="WFZ50:WFZ51"/>
    <mergeCell ref="WGA50:WGA51"/>
    <mergeCell ref="WFN50:WFN51"/>
    <mergeCell ref="WFQ50:WFQ51"/>
    <mergeCell ref="WFR50:WFR51"/>
    <mergeCell ref="WFS50:WFS51"/>
    <mergeCell ref="WFT50:WFT51"/>
    <mergeCell ref="WFI50:WFI51"/>
    <mergeCell ref="WFJ50:WFJ51"/>
    <mergeCell ref="WFK50:WFK51"/>
    <mergeCell ref="WFL50:WFL51"/>
    <mergeCell ref="WFM50:WFM51"/>
    <mergeCell ref="WFB50:WFB51"/>
    <mergeCell ref="WFC50:WFC51"/>
    <mergeCell ref="WFD50:WFD51"/>
    <mergeCell ref="WFE50:WFE51"/>
    <mergeCell ref="WFF50:WFF51"/>
    <mergeCell ref="WEU50:WEU51"/>
    <mergeCell ref="WEV50:WEV51"/>
    <mergeCell ref="WEW50:WEW51"/>
    <mergeCell ref="WEX50:WEX51"/>
    <mergeCell ref="WFA50:WFA51"/>
    <mergeCell ref="WEN50:WEN51"/>
    <mergeCell ref="WEO50:WEO51"/>
    <mergeCell ref="WEP50:WEP51"/>
    <mergeCell ref="WES50:WES51"/>
    <mergeCell ref="WET50:WET51"/>
    <mergeCell ref="WEG50:WEG51"/>
    <mergeCell ref="WEH50:WEH51"/>
    <mergeCell ref="WEK50:WEK51"/>
    <mergeCell ref="WEL50:WEL51"/>
    <mergeCell ref="WEM50:WEM51"/>
    <mergeCell ref="WDZ50:WDZ51"/>
    <mergeCell ref="WEC50:WEC51"/>
    <mergeCell ref="WED50:WED51"/>
    <mergeCell ref="WEE50:WEE51"/>
    <mergeCell ref="WEF50:WEF51"/>
    <mergeCell ref="WDU50:WDU51"/>
    <mergeCell ref="WDV50:WDV51"/>
    <mergeCell ref="WDW50:WDW51"/>
    <mergeCell ref="WDX50:WDX51"/>
    <mergeCell ref="WDY50:WDY51"/>
    <mergeCell ref="WDN50:WDN51"/>
    <mergeCell ref="WDO50:WDO51"/>
    <mergeCell ref="WDP50:WDP51"/>
    <mergeCell ref="WDQ50:WDQ51"/>
    <mergeCell ref="WDR50:WDR51"/>
    <mergeCell ref="WDG50:WDG51"/>
    <mergeCell ref="WDH50:WDH51"/>
    <mergeCell ref="WDI50:WDI51"/>
    <mergeCell ref="WDJ50:WDJ51"/>
    <mergeCell ref="WDM50:WDM51"/>
    <mergeCell ref="WCZ50:WCZ51"/>
    <mergeCell ref="WDA50:WDA51"/>
    <mergeCell ref="WDB50:WDB51"/>
    <mergeCell ref="WDE50:WDE51"/>
    <mergeCell ref="WDF50:WDF51"/>
    <mergeCell ref="WCS50:WCS51"/>
    <mergeCell ref="WCT50:WCT51"/>
    <mergeCell ref="WCW50:WCW51"/>
    <mergeCell ref="WCX50:WCX51"/>
    <mergeCell ref="WCY50:WCY51"/>
    <mergeCell ref="WCL50:WCL51"/>
    <mergeCell ref="WCO50:WCO51"/>
    <mergeCell ref="WCP50:WCP51"/>
    <mergeCell ref="WCQ50:WCQ51"/>
    <mergeCell ref="WCR50:WCR51"/>
    <mergeCell ref="WCG50:WCG51"/>
    <mergeCell ref="WCH50:WCH51"/>
    <mergeCell ref="WCI50:WCI51"/>
    <mergeCell ref="WCJ50:WCJ51"/>
    <mergeCell ref="WCK50:WCK51"/>
    <mergeCell ref="WBZ50:WBZ51"/>
    <mergeCell ref="WCA50:WCA51"/>
    <mergeCell ref="WCB50:WCB51"/>
    <mergeCell ref="WCC50:WCC51"/>
    <mergeCell ref="WCD50:WCD51"/>
    <mergeCell ref="WBS50:WBS51"/>
    <mergeCell ref="WBT50:WBT51"/>
    <mergeCell ref="WBU50:WBU51"/>
    <mergeCell ref="WBV50:WBV51"/>
    <mergeCell ref="WBY50:WBY51"/>
    <mergeCell ref="WBL50:WBL51"/>
    <mergeCell ref="WBM50:WBM51"/>
    <mergeCell ref="WBN50:WBN51"/>
    <mergeCell ref="WBQ50:WBQ51"/>
    <mergeCell ref="WBR50:WBR51"/>
    <mergeCell ref="WBE50:WBE51"/>
    <mergeCell ref="WBF50:WBF51"/>
    <mergeCell ref="WBI50:WBI51"/>
    <mergeCell ref="WBJ50:WBJ51"/>
    <mergeCell ref="WBK50:WBK51"/>
    <mergeCell ref="WAX50:WAX51"/>
    <mergeCell ref="WBA50:WBA51"/>
    <mergeCell ref="WBB50:WBB51"/>
    <mergeCell ref="WBC50:WBC51"/>
    <mergeCell ref="WBD50:WBD51"/>
    <mergeCell ref="WAS50:WAS51"/>
    <mergeCell ref="WAT50:WAT51"/>
    <mergeCell ref="WAU50:WAU51"/>
    <mergeCell ref="WAV50:WAV51"/>
    <mergeCell ref="WAW50:WAW51"/>
    <mergeCell ref="WAL50:WAL51"/>
    <mergeCell ref="WAM50:WAM51"/>
    <mergeCell ref="WAN50:WAN51"/>
    <mergeCell ref="WAO50:WAO51"/>
    <mergeCell ref="WAP50:WAP51"/>
    <mergeCell ref="WAE50:WAE51"/>
    <mergeCell ref="WAF50:WAF51"/>
    <mergeCell ref="WAG50:WAG51"/>
    <mergeCell ref="WAH50:WAH51"/>
    <mergeCell ref="WAK50:WAK51"/>
    <mergeCell ref="VZX50:VZX51"/>
    <mergeCell ref="VZY50:VZY51"/>
    <mergeCell ref="VZZ50:VZZ51"/>
    <mergeCell ref="WAC50:WAC51"/>
    <mergeCell ref="WAD50:WAD51"/>
    <mergeCell ref="VZQ50:VZQ51"/>
    <mergeCell ref="VZR50:VZR51"/>
    <mergeCell ref="VZU50:VZU51"/>
    <mergeCell ref="VZV50:VZV51"/>
    <mergeCell ref="VZW50:VZW51"/>
    <mergeCell ref="VZJ50:VZJ51"/>
    <mergeCell ref="VZM50:VZM51"/>
    <mergeCell ref="VZN50:VZN51"/>
    <mergeCell ref="VZO50:VZO51"/>
    <mergeCell ref="VZP50:VZP51"/>
    <mergeCell ref="VZE50:VZE51"/>
    <mergeCell ref="VZF50:VZF51"/>
    <mergeCell ref="VZG50:VZG51"/>
    <mergeCell ref="VZH50:VZH51"/>
    <mergeCell ref="VZI50:VZI51"/>
    <mergeCell ref="VYX50:VYX51"/>
    <mergeCell ref="VYY50:VYY51"/>
    <mergeCell ref="VYZ50:VYZ51"/>
    <mergeCell ref="VZA50:VZA51"/>
    <mergeCell ref="VZB50:VZB51"/>
    <mergeCell ref="VYQ50:VYQ51"/>
    <mergeCell ref="VYR50:VYR51"/>
    <mergeCell ref="VYS50:VYS51"/>
    <mergeCell ref="VYT50:VYT51"/>
    <mergeCell ref="VYW50:VYW51"/>
    <mergeCell ref="VYJ50:VYJ51"/>
    <mergeCell ref="VYK50:VYK51"/>
    <mergeCell ref="VYL50:VYL51"/>
    <mergeCell ref="VYO50:VYO51"/>
    <mergeCell ref="VYP50:VYP51"/>
    <mergeCell ref="VYC50:VYC51"/>
    <mergeCell ref="VYD50:VYD51"/>
    <mergeCell ref="VYG50:VYG51"/>
    <mergeCell ref="VYH50:VYH51"/>
    <mergeCell ref="VYI50:VYI51"/>
    <mergeCell ref="VXV50:VXV51"/>
    <mergeCell ref="VXY50:VXY51"/>
    <mergeCell ref="VXZ50:VXZ51"/>
    <mergeCell ref="VYA50:VYA51"/>
    <mergeCell ref="VYB50:VYB51"/>
    <mergeCell ref="VXQ50:VXQ51"/>
    <mergeCell ref="VXR50:VXR51"/>
    <mergeCell ref="VXS50:VXS51"/>
    <mergeCell ref="VXT50:VXT51"/>
    <mergeCell ref="VXU50:VXU51"/>
    <mergeCell ref="VXJ50:VXJ51"/>
    <mergeCell ref="VXK50:VXK51"/>
    <mergeCell ref="VXL50:VXL51"/>
    <mergeCell ref="VXM50:VXM51"/>
    <mergeCell ref="VXN50:VXN51"/>
    <mergeCell ref="VXC50:VXC51"/>
    <mergeCell ref="VXD50:VXD51"/>
    <mergeCell ref="VXE50:VXE51"/>
    <mergeCell ref="VXF50:VXF51"/>
    <mergeCell ref="VXI50:VXI51"/>
    <mergeCell ref="VWV50:VWV51"/>
    <mergeCell ref="VWW50:VWW51"/>
    <mergeCell ref="VWX50:VWX51"/>
    <mergeCell ref="VXA50:VXA51"/>
    <mergeCell ref="VXB50:VXB51"/>
    <mergeCell ref="VWO50:VWO51"/>
    <mergeCell ref="VWP50:VWP51"/>
    <mergeCell ref="VWS50:VWS51"/>
    <mergeCell ref="VWT50:VWT51"/>
    <mergeCell ref="VWU50:VWU51"/>
    <mergeCell ref="VWH50:VWH51"/>
    <mergeCell ref="VWK50:VWK51"/>
    <mergeCell ref="VWL50:VWL51"/>
    <mergeCell ref="VWM50:VWM51"/>
    <mergeCell ref="VWN50:VWN51"/>
    <mergeCell ref="VWC50:VWC51"/>
    <mergeCell ref="VWD50:VWD51"/>
    <mergeCell ref="VWE50:VWE51"/>
    <mergeCell ref="VWF50:VWF51"/>
    <mergeCell ref="VWG50:VWG51"/>
    <mergeCell ref="VVV50:VVV51"/>
    <mergeCell ref="VVW50:VVW51"/>
    <mergeCell ref="VVX50:VVX51"/>
    <mergeCell ref="VVY50:VVY51"/>
    <mergeCell ref="VVZ50:VVZ51"/>
    <mergeCell ref="VVO50:VVO51"/>
    <mergeCell ref="VVP50:VVP51"/>
    <mergeCell ref="VVQ50:VVQ51"/>
    <mergeCell ref="VVR50:VVR51"/>
    <mergeCell ref="VVU50:VVU51"/>
    <mergeCell ref="VVH50:VVH51"/>
    <mergeCell ref="VVI50:VVI51"/>
    <mergeCell ref="VVJ50:VVJ51"/>
    <mergeCell ref="VVM50:VVM51"/>
    <mergeCell ref="VVN50:VVN51"/>
    <mergeCell ref="VVA50:VVA51"/>
    <mergeCell ref="VVB50:VVB51"/>
    <mergeCell ref="VVE50:VVE51"/>
    <mergeCell ref="VVF50:VVF51"/>
    <mergeCell ref="VVG50:VVG51"/>
    <mergeCell ref="VUT50:VUT51"/>
    <mergeCell ref="VUW50:VUW51"/>
    <mergeCell ref="VUX50:VUX51"/>
    <mergeCell ref="VUY50:VUY51"/>
    <mergeCell ref="VUZ50:VUZ51"/>
    <mergeCell ref="VUO50:VUO51"/>
    <mergeCell ref="VUP50:VUP51"/>
    <mergeCell ref="VUQ50:VUQ51"/>
    <mergeCell ref="VUR50:VUR51"/>
    <mergeCell ref="VUS50:VUS51"/>
    <mergeCell ref="VUH50:VUH51"/>
    <mergeCell ref="VUI50:VUI51"/>
    <mergeCell ref="VUJ50:VUJ51"/>
    <mergeCell ref="VUK50:VUK51"/>
    <mergeCell ref="VUL50:VUL51"/>
    <mergeCell ref="VUA50:VUA51"/>
    <mergeCell ref="VUB50:VUB51"/>
    <mergeCell ref="VUC50:VUC51"/>
    <mergeCell ref="VUD50:VUD51"/>
    <mergeCell ref="VUG50:VUG51"/>
    <mergeCell ref="VTT50:VTT51"/>
    <mergeCell ref="VTU50:VTU51"/>
    <mergeCell ref="VTV50:VTV51"/>
    <mergeCell ref="VTY50:VTY51"/>
    <mergeCell ref="VTZ50:VTZ51"/>
    <mergeCell ref="VTM50:VTM51"/>
    <mergeCell ref="VTN50:VTN51"/>
    <mergeCell ref="VTQ50:VTQ51"/>
    <mergeCell ref="VTR50:VTR51"/>
    <mergeCell ref="VTS50:VTS51"/>
    <mergeCell ref="VTF50:VTF51"/>
    <mergeCell ref="VTI50:VTI51"/>
    <mergeCell ref="VTJ50:VTJ51"/>
    <mergeCell ref="VTK50:VTK51"/>
    <mergeCell ref="VTL50:VTL51"/>
    <mergeCell ref="VTA50:VTA51"/>
    <mergeCell ref="VTB50:VTB51"/>
    <mergeCell ref="VTC50:VTC51"/>
    <mergeCell ref="VTD50:VTD51"/>
    <mergeCell ref="VTE50:VTE51"/>
    <mergeCell ref="VST50:VST51"/>
    <mergeCell ref="VSU50:VSU51"/>
    <mergeCell ref="VSV50:VSV51"/>
    <mergeCell ref="VSW50:VSW51"/>
    <mergeCell ref="VSX50:VSX51"/>
    <mergeCell ref="VSM50:VSM51"/>
    <mergeCell ref="VSN50:VSN51"/>
    <mergeCell ref="VSO50:VSO51"/>
    <mergeCell ref="VSP50:VSP51"/>
    <mergeCell ref="VSS50:VSS51"/>
    <mergeCell ref="VSF50:VSF51"/>
    <mergeCell ref="VSG50:VSG51"/>
    <mergeCell ref="VSH50:VSH51"/>
    <mergeCell ref="VSK50:VSK51"/>
    <mergeCell ref="VSL50:VSL51"/>
    <mergeCell ref="VRY50:VRY51"/>
    <mergeCell ref="VRZ50:VRZ51"/>
    <mergeCell ref="VSC50:VSC51"/>
    <mergeCell ref="VSD50:VSD51"/>
    <mergeCell ref="VSE50:VSE51"/>
    <mergeCell ref="VRR50:VRR51"/>
    <mergeCell ref="VRU50:VRU51"/>
    <mergeCell ref="VRV50:VRV51"/>
    <mergeCell ref="VRW50:VRW51"/>
    <mergeCell ref="VRX50:VRX51"/>
    <mergeCell ref="VRM50:VRM51"/>
    <mergeCell ref="VRN50:VRN51"/>
    <mergeCell ref="VRO50:VRO51"/>
    <mergeCell ref="VRP50:VRP51"/>
    <mergeCell ref="VRQ50:VRQ51"/>
    <mergeCell ref="VRF50:VRF51"/>
    <mergeCell ref="VRG50:VRG51"/>
    <mergeCell ref="VRH50:VRH51"/>
    <mergeCell ref="VRI50:VRI51"/>
    <mergeCell ref="VRJ50:VRJ51"/>
    <mergeCell ref="VQY50:VQY51"/>
    <mergeCell ref="VQZ50:VQZ51"/>
    <mergeCell ref="VRA50:VRA51"/>
    <mergeCell ref="VRB50:VRB51"/>
    <mergeCell ref="VRE50:VRE51"/>
    <mergeCell ref="VQR50:VQR51"/>
    <mergeCell ref="VQS50:VQS51"/>
    <mergeCell ref="VQT50:VQT51"/>
    <mergeCell ref="VQW50:VQW51"/>
    <mergeCell ref="VQX50:VQX51"/>
    <mergeCell ref="VQK50:VQK51"/>
    <mergeCell ref="VQL50:VQL51"/>
    <mergeCell ref="VQO50:VQO51"/>
    <mergeCell ref="VQP50:VQP51"/>
    <mergeCell ref="VQQ50:VQQ51"/>
    <mergeCell ref="VQD50:VQD51"/>
    <mergeCell ref="VQG50:VQG51"/>
    <mergeCell ref="VQH50:VQH51"/>
    <mergeCell ref="VQI50:VQI51"/>
    <mergeCell ref="VQJ50:VQJ51"/>
    <mergeCell ref="VPY50:VPY51"/>
    <mergeCell ref="VPZ50:VPZ51"/>
    <mergeCell ref="VQA50:VQA51"/>
    <mergeCell ref="VQB50:VQB51"/>
    <mergeCell ref="VQC50:VQC51"/>
    <mergeCell ref="VPR50:VPR51"/>
    <mergeCell ref="VPS50:VPS51"/>
    <mergeCell ref="VPT50:VPT51"/>
    <mergeCell ref="VPU50:VPU51"/>
    <mergeCell ref="VPV50:VPV51"/>
    <mergeCell ref="VPK50:VPK51"/>
    <mergeCell ref="VPL50:VPL51"/>
    <mergeCell ref="VPM50:VPM51"/>
    <mergeCell ref="VPN50:VPN51"/>
    <mergeCell ref="VPQ50:VPQ51"/>
    <mergeCell ref="VPD50:VPD51"/>
    <mergeCell ref="VPE50:VPE51"/>
    <mergeCell ref="VPF50:VPF51"/>
    <mergeCell ref="VPI50:VPI51"/>
    <mergeCell ref="VPJ50:VPJ51"/>
    <mergeCell ref="VOW50:VOW51"/>
    <mergeCell ref="VOX50:VOX51"/>
    <mergeCell ref="VPA50:VPA51"/>
    <mergeCell ref="VPB50:VPB51"/>
    <mergeCell ref="VPC50:VPC51"/>
    <mergeCell ref="VOP50:VOP51"/>
    <mergeCell ref="VOS50:VOS51"/>
    <mergeCell ref="VOT50:VOT51"/>
    <mergeCell ref="VOU50:VOU51"/>
    <mergeCell ref="VOV50:VOV51"/>
    <mergeCell ref="VOK50:VOK51"/>
    <mergeCell ref="VOL50:VOL51"/>
    <mergeCell ref="VOM50:VOM51"/>
    <mergeCell ref="VON50:VON51"/>
    <mergeCell ref="VOO50:VOO51"/>
    <mergeCell ref="VOD50:VOD51"/>
    <mergeCell ref="VOE50:VOE51"/>
    <mergeCell ref="VOF50:VOF51"/>
    <mergeCell ref="VOG50:VOG51"/>
    <mergeCell ref="VOH50:VOH51"/>
    <mergeCell ref="VNW50:VNW51"/>
    <mergeCell ref="VNX50:VNX51"/>
    <mergeCell ref="VNY50:VNY51"/>
    <mergeCell ref="VNZ50:VNZ51"/>
    <mergeCell ref="VOC50:VOC51"/>
    <mergeCell ref="VNP50:VNP51"/>
    <mergeCell ref="VNQ50:VNQ51"/>
    <mergeCell ref="VNR50:VNR51"/>
    <mergeCell ref="VNU50:VNU51"/>
    <mergeCell ref="VNV50:VNV51"/>
    <mergeCell ref="VNI50:VNI51"/>
    <mergeCell ref="VNJ50:VNJ51"/>
    <mergeCell ref="VNM50:VNM51"/>
    <mergeCell ref="VNN50:VNN51"/>
    <mergeCell ref="VNO50:VNO51"/>
    <mergeCell ref="VNB50:VNB51"/>
    <mergeCell ref="VNE50:VNE51"/>
    <mergeCell ref="VNF50:VNF51"/>
    <mergeCell ref="VNG50:VNG51"/>
    <mergeCell ref="VNH50:VNH51"/>
    <mergeCell ref="VMW50:VMW51"/>
    <mergeCell ref="VMX50:VMX51"/>
    <mergeCell ref="VMY50:VMY51"/>
    <mergeCell ref="VMZ50:VMZ51"/>
    <mergeCell ref="VNA50:VNA51"/>
    <mergeCell ref="VMP50:VMP51"/>
    <mergeCell ref="VMQ50:VMQ51"/>
    <mergeCell ref="VMR50:VMR51"/>
    <mergeCell ref="VMS50:VMS51"/>
    <mergeCell ref="VMT50:VMT51"/>
    <mergeCell ref="VMI50:VMI51"/>
    <mergeCell ref="VMJ50:VMJ51"/>
    <mergeCell ref="VMK50:VMK51"/>
    <mergeCell ref="VML50:VML51"/>
    <mergeCell ref="VMO50:VMO51"/>
    <mergeCell ref="VMB50:VMB51"/>
    <mergeCell ref="VMC50:VMC51"/>
    <mergeCell ref="VMD50:VMD51"/>
    <mergeCell ref="VMG50:VMG51"/>
    <mergeCell ref="VMH50:VMH51"/>
    <mergeCell ref="VLU50:VLU51"/>
    <mergeCell ref="VLV50:VLV51"/>
    <mergeCell ref="VLY50:VLY51"/>
    <mergeCell ref="VLZ50:VLZ51"/>
    <mergeCell ref="VMA50:VMA51"/>
    <mergeCell ref="VLN50:VLN51"/>
    <mergeCell ref="VLQ50:VLQ51"/>
    <mergeCell ref="VLR50:VLR51"/>
    <mergeCell ref="VLS50:VLS51"/>
    <mergeCell ref="VLT50:VLT51"/>
    <mergeCell ref="VLI50:VLI51"/>
    <mergeCell ref="VLJ50:VLJ51"/>
    <mergeCell ref="VLK50:VLK51"/>
    <mergeCell ref="VLL50:VLL51"/>
    <mergeCell ref="VLM50:VLM51"/>
    <mergeCell ref="VLB50:VLB51"/>
    <mergeCell ref="VLC50:VLC51"/>
    <mergeCell ref="VLD50:VLD51"/>
    <mergeCell ref="VLE50:VLE51"/>
    <mergeCell ref="VLF50:VLF51"/>
    <mergeCell ref="VKU50:VKU51"/>
    <mergeCell ref="VKV50:VKV51"/>
    <mergeCell ref="VKW50:VKW51"/>
    <mergeCell ref="VKX50:VKX51"/>
    <mergeCell ref="VLA50:VLA51"/>
    <mergeCell ref="VKN50:VKN51"/>
    <mergeCell ref="VKO50:VKO51"/>
    <mergeCell ref="VKP50:VKP51"/>
    <mergeCell ref="VKS50:VKS51"/>
    <mergeCell ref="VKT50:VKT51"/>
    <mergeCell ref="VKG50:VKG51"/>
    <mergeCell ref="VKH50:VKH51"/>
    <mergeCell ref="VKK50:VKK51"/>
    <mergeCell ref="VKL50:VKL51"/>
    <mergeCell ref="VKM50:VKM51"/>
    <mergeCell ref="VJZ50:VJZ51"/>
    <mergeCell ref="VKC50:VKC51"/>
    <mergeCell ref="VKD50:VKD51"/>
    <mergeCell ref="VKE50:VKE51"/>
    <mergeCell ref="VKF50:VKF51"/>
    <mergeCell ref="VJU50:VJU51"/>
    <mergeCell ref="VJV50:VJV51"/>
    <mergeCell ref="VJW50:VJW51"/>
    <mergeCell ref="VJX50:VJX51"/>
    <mergeCell ref="VJY50:VJY51"/>
    <mergeCell ref="VJN50:VJN51"/>
    <mergeCell ref="VJO50:VJO51"/>
    <mergeCell ref="VJP50:VJP51"/>
    <mergeCell ref="VJQ50:VJQ51"/>
    <mergeCell ref="VJR50:VJR51"/>
    <mergeCell ref="VJG50:VJG51"/>
    <mergeCell ref="VJH50:VJH51"/>
    <mergeCell ref="VJI50:VJI51"/>
    <mergeCell ref="VJJ50:VJJ51"/>
    <mergeCell ref="VJM50:VJM51"/>
    <mergeCell ref="VIZ50:VIZ51"/>
    <mergeCell ref="VJA50:VJA51"/>
    <mergeCell ref="VJB50:VJB51"/>
    <mergeCell ref="VJE50:VJE51"/>
    <mergeCell ref="VJF50:VJF51"/>
    <mergeCell ref="VIS50:VIS51"/>
    <mergeCell ref="VIT50:VIT51"/>
    <mergeCell ref="VIW50:VIW51"/>
    <mergeCell ref="VIX50:VIX51"/>
    <mergeCell ref="VIY50:VIY51"/>
    <mergeCell ref="VIL50:VIL51"/>
    <mergeCell ref="VIO50:VIO51"/>
    <mergeCell ref="VIP50:VIP51"/>
    <mergeCell ref="VIQ50:VIQ51"/>
    <mergeCell ref="VIR50:VIR51"/>
    <mergeCell ref="VIG50:VIG51"/>
    <mergeCell ref="VIH50:VIH51"/>
    <mergeCell ref="VII50:VII51"/>
    <mergeCell ref="VIJ50:VIJ51"/>
    <mergeCell ref="VIK50:VIK51"/>
    <mergeCell ref="VHZ50:VHZ51"/>
    <mergeCell ref="VIA50:VIA51"/>
    <mergeCell ref="VIB50:VIB51"/>
    <mergeCell ref="VIC50:VIC51"/>
    <mergeCell ref="VID50:VID51"/>
    <mergeCell ref="VHS50:VHS51"/>
    <mergeCell ref="VHT50:VHT51"/>
    <mergeCell ref="VHU50:VHU51"/>
    <mergeCell ref="VHV50:VHV51"/>
    <mergeCell ref="VHY50:VHY51"/>
    <mergeCell ref="VHL50:VHL51"/>
    <mergeCell ref="VHM50:VHM51"/>
    <mergeCell ref="VHN50:VHN51"/>
    <mergeCell ref="VHQ50:VHQ51"/>
    <mergeCell ref="VHR50:VHR51"/>
    <mergeCell ref="VHE50:VHE51"/>
    <mergeCell ref="VHF50:VHF51"/>
    <mergeCell ref="VHI50:VHI51"/>
    <mergeCell ref="VHJ50:VHJ51"/>
    <mergeCell ref="VHK50:VHK51"/>
    <mergeCell ref="VGX50:VGX51"/>
    <mergeCell ref="VHA50:VHA51"/>
    <mergeCell ref="VHB50:VHB51"/>
    <mergeCell ref="VHC50:VHC51"/>
    <mergeCell ref="VHD50:VHD51"/>
    <mergeCell ref="VGS50:VGS51"/>
    <mergeCell ref="VGT50:VGT51"/>
    <mergeCell ref="VGU50:VGU51"/>
    <mergeCell ref="VGV50:VGV51"/>
    <mergeCell ref="VGW50:VGW51"/>
    <mergeCell ref="VGL50:VGL51"/>
    <mergeCell ref="VGM50:VGM51"/>
    <mergeCell ref="VGN50:VGN51"/>
    <mergeCell ref="VGO50:VGO51"/>
    <mergeCell ref="VGP50:VGP51"/>
    <mergeCell ref="VGE50:VGE51"/>
    <mergeCell ref="VGF50:VGF51"/>
    <mergeCell ref="VGG50:VGG51"/>
    <mergeCell ref="VGH50:VGH51"/>
    <mergeCell ref="VGK50:VGK51"/>
    <mergeCell ref="VFX50:VFX51"/>
    <mergeCell ref="VFY50:VFY51"/>
    <mergeCell ref="VFZ50:VFZ51"/>
    <mergeCell ref="VGC50:VGC51"/>
    <mergeCell ref="VGD50:VGD51"/>
    <mergeCell ref="VFQ50:VFQ51"/>
    <mergeCell ref="VFR50:VFR51"/>
    <mergeCell ref="VFU50:VFU51"/>
    <mergeCell ref="VFV50:VFV51"/>
    <mergeCell ref="VFW50:VFW51"/>
    <mergeCell ref="VFJ50:VFJ51"/>
    <mergeCell ref="VFM50:VFM51"/>
    <mergeCell ref="VFN50:VFN51"/>
    <mergeCell ref="VFO50:VFO51"/>
    <mergeCell ref="VFP50:VFP51"/>
    <mergeCell ref="VFE50:VFE51"/>
    <mergeCell ref="VFF50:VFF51"/>
    <mergeCell ref="VFG50:VFG51"/>
    <mergeCell ref="VFH50:VFH51"/>
    <mergeCell ref="VFI50:VFI51"/>
    <mergeCell ref="VEX50:VEX51"/>
    <mergeCell ref="VEY50:VEY51"/>
    <mergeCell ref="VEZ50:VEZ51"/>
    <mergeCell ref="VFA50:VFA51"/>
    <mergeCell ref="VFB50:VFB51"/>
    <mergeCell ref="VEQ50:VEQ51"/>
    <mergeCell ref="VER50:VER51"/>
    <mergeCell ref="VES50:VES51"/>
    <mergeCell ref="VET50:VET51"/>
    <mergeCell ref="VEW50:VEW51"/>
    <mergeCell ref="VEJ50:VEJ51"/>
    <mergeCell ref="VEK50:VEK51"/>
    <mergeCell ref="VEL50:VEL51"/>
    <mergeCell ref="VEO50:VEO51"/>
    <mergeCell ref="VEP50:VEP51"/>
    <mergeCell ref="VEC50:VEC51"/>
    <mergeCell ref="VED50:VED51"/>
    <mergeCell ref="VEG50:VEG51"/>
    <mergeCell ref="VEH50:VEH51"/>
    <mergeCell ref="VEI50:VEI51"/>
    <mergeCell ref="VDV50:VDV51"/>
    <mergeCell ref="VDY50:VDY51"/>
    <mergeCell ref="VDZ50:VDZ51"/>
    <mergeCell ref="VEA50:VEA51"/>
    <mergeCell ref="VEB50:VEB51"/>
    <mergeCell ref="VDQ50:VDQ51"/>
    <mergeCell ref="VDR50:VDR51"/>
    <mergeCell ref="VDS50:VDS51"/>
    <mergeCell ref="VDT50:VDT51"/>
    <mergeCell ref="VDU50:VDU51"/>
    <mergeCell ref="VDJ50:VDJ51"/>
    <mergeCell ref="VDK50:VDK51"/>
    <mergeCell ref="VDL50:VDL51"/>
    <mergeCell ref="VDM50:VDM51"/>
    <mergeCell ref="VDN50:VDN51"/>
    <mergeCell ref="VDC50:VDC51"/>
    <mergeCell ref="VDD50:VDD51"/>
    <mergeCell ref="VDE50:VDE51"/>
    <mergeCell ref="VDF50:VDF51"/>
    <mergeCell ref="VDI50:VDI51"/>
    <mergeCell ref="VCV50:VCV51"/>
    <mergeCell ref="VCW50:VCW51"/>
    <mergeCell ref="VCX50:VCX51"/>
    <mergeCell ref="VDA50:VDA51"/>
    <mergeCell ref="VDB50:VDB51"/>
    <mergeCell ref="VCO50:VCO51"/>
    <mergeCell ref="VCP50:VCP51"/>
    <mergeCell ref="VCS50:VCS51"/>
    <mergeCell ref="VCT50:VCT51"/>
    <mergeCell ref="VCU50:VCU51"/>
    <mergeCell ref="VCH50:VCH51"/>
    <mergeCell ref="VCK50:VCK51"/>
    <mergeCell ref="VCL50:VCL51"/>
    <mergeCell ref="VCM50:VCM51"/>
    <mergeCell ref="VCN50:VCN51"/>
    <mergeCell ref="VCC50:VCC51"/>
    <mergeCell ref="VCD50:VCD51"/>
    <mergeCell ref="VCE50:VCE51"/>
    <mergeCell ref="VCF50:VCF51"/>
    <mergeCell ref="VCG50:VCG51"/>
    <mergeCell ref="VBV50:VBV51"/>
    <mergeCell ref="VBW50:VBW51"/>
    <mergeCell ref="VBX50:VBX51"/>
    <mergeCell ref="VBY50:VBY51"/>
    <mergeCell ref="VBZ50:VBZ51"/>
    <mergeCell ref="VBO50:VBO51"/>
    <mergeCell ref="VBP50:VBP51"/>
    <mergeCell ref="VBQ50:VBQ51"/>
    <mergeCell ref="VBR50:VBR51"/>
    <mergeCell ref="VBU50:VBU51"/>
    <mergeCell ref="VBH50:VBH51"/>
    <mergeCell ref="VBI50:VBI51"/>
    <mergeCell ref="VBJ50:VBJ51"/>
    <mergeCell ref="VBM50:VBM51"/>
    <mergeCell ref="VBN50:VBN51"/>
    <mergeCell ref="VBA50:VBA51"/>
    <mergeCell ref="VBB50:VBB51"/>
    <mergeCell ref="VBE50:VBE51"/>
    <mergeCell ref="VBF50:VBF51"/>
    <mergeCell ref="VBG50:VBG51"/>
    <mergeCell ref="VAT50:VAT51"/>
    <mergeCell ref="VAW50:VAW51"/>
    <mergeCell ref="VAX50:VAX51"/>
    <mergeCell ref="VAY50:VAY51"/>
    <mergeCell ref="VAZ50:VAZ51"/>
    <mergeCell ref="VAO50:VAO51"/>
    <mergeCell ref="VAP50:VAP51"/>
    <mergeCell ref="VAQ50:VAQ51"/>
    <mergeCell ref="VAR50:VAR51"/>
    <mergeCell ref="VAS50:VAS51"/>
    <mergeCell ref="VAH50:VAH51"/>
    <mergeCell ref="VAI50:VAI51"/>
    <mergeCell ref="VAJ50:VAJ51"/>
    <mergeCell ref="VAK50:VAK51"/>
    <mergeCell ref="VAL50:VAL51"/>
    <mergeCell ref="VAA50:VAA51"/>
    <mergeCell ref="VAB50:VAB51"/>
    <mergeCell ref="VAC50:VAC51"/>
    <mergeCell ref="VAD50:VAD51"/>
    <mergeCell ref="VAG50:VAG51"/>
    <mergeCell ref="UZT50:UZT51"/>
    <mergeCell ref="UZU50:UZU51"/>
    <mergeCell ref="UZV50:UZV51"/>
    <mergeCell ref="UZY50:UZY51"/>
    <mergeCell ref="UZZ50:UZZ51"/>
    <mergeCell ref="UZM50:UZM51"/>
    <mergeCell ref="UZN50:UZN51"/>
    <mergeCell ref="UZQ50:UZQ51"/>
    <mergeCell ref="UZR50:UZR51"/>
    <mergeCell ref="UZS50:UZS51"/>
    <mergeCell ref="UZF50:UZF51"/>
    <mergeCell ref="UZI50:UZI51"/>
    <mergeCell ref="UZJ50:UZJ51"/>
    <mergeCell ref="UZK50:UZK51"/>
    <mergeCell ref="UZL50:UZL51"/>
    <mergeCell ref="UZA50:UZA51"/>
    <mergeCell ref="UZB50:UZB51"/>
    <mergeCell ref="UZC50:UZC51"/>
    <mergeCell ref="UZD50:UZD51"/>
    <mergeCell ref="UZE50:UZE51"/>
    <mergeCell ref="UYT50:UYT51"/>
    <mergeCell ref="UYU50:UYU51"/>
    <mergeCell ref="UYV50:UYV51"/>
    <mergeCell ref="UYW50:UYW51"/>
    <mergeCell ref="UYX50:UYX51"/>
    <mergeCell ref="UYM50:UYM51"/>
    <mergeCell ref="UYN50:UYN51"/>
    <mergeCell ref="UYO50:UYO51"/>
    <mergeCell ref="UYP50:UYP51"/>
    <mergeCell ref="UYS50:UYS51"/>
    <mergeCell ref="UYF50:UYF51"/>
    <mergeCell ref="UYG50:UYG51"/>
    <mergeCell ref="UYH50:UYH51"/>
    <mergeCell ref="UYK50:UYK51"/>
    <mergeCell ref="UYL50:UYL51"/>
    <mergeCell ref="UXY50:UXY51"/>
    <mergeCell ref="UXZ50:UXZ51"/>
    <mergeCell ref="UYC50:UYC51"/>
    <mergeCell ref="UYD50:UYD51"/>
    <mergeCell ref="UYE50:UYE51"/>
    <mergeCell ref="UXR50:UXR51"/>
    <mergeCell ref="UXU50:UXU51"/>
    <mergeCell ref="UXV50:UXV51"/>
    <mergeCell ref="UXW50:UXW51"/>
    <mergeCell ref="UXX50:UXX51"/>
    <mergeCell ref="UXM50:UXM51"/>
    <mergeCell ref="UXN50:UXN51"/>
    <mergeCell ref="UXO50:UXO51"/>
    <mergeCell ref="UXP50:UXP51"/>
    <mergeCell ref="UXQ50:UXQ51"/>
    <mergeCell ref="UXF50:UXF51"/>
    <mergeCell ref="UXG50:UXG51"/>
    <mergeCell ref="UXH50:UXH51"/>
    <mergeCell ref="UXI50:UXI51"/>
    <mergeCell ref="UXJ50:UXJ51"/>
    <mergeCell ref="UWY50:UWY51"/>
    <mergeCell ref="UWZ50:UWZ51"/>
    <mergeCell ref="UXA50:UXA51"/>
    <mergeCell ref="UXB50:UXB51"/>
    <mergeCell ref="UXE50:UXE51"/>
    <mergeCell ref="UWR50:UWR51"/>
    <mergeCell ref="UWS50:UWS51"/>
    <mergeCell ref="UWT50:UWT51"/>
    <mergeCell ref="UWW50:UWW51"/>
    <mergeCell ref="UWX50:UWX51"/>
    <mergeCell ref="UWK50:UWK51"/>
    <mergeCell ref="UWL50:UWL51"/>
    <mergeCell ref="UWO50:UWO51"/>
    <mergeCell ref="UWP50:UWP51"/>
    <mergeCell ref="UWQ50:UWQ51"/>
    <mergeCell ref="UWD50:UWD51"/>
    <mergeCell ref="UWG50:UWG51"/>
    <mergeCell ref="UWH50:UWH51"/>
    <mergeCell ref="UWI50:UWI51"/>
    <mergeCell ref="UWJ50:UWJ51"/>
    <mergeCell ref="UVY50:UVY51"/>
    <mergeCell ref="UVZ50:UVZ51"/>
    <mergeCell ref="UWA50:UWA51"/>
    <mergeCell ref="UWB50:UWB51"/>
    <mergeCell ref="UWC50:UWC51"/>
    <mergeCell ref="UVR50:UVR51"/>
    <mergeCell ref="UVS50:UVS51"/>
    <mergeCell ref="UVT50:UVT51"/>
    <mergeCell ref="UVU50:UVU51"/>
    <mergeCell ref="UVV50:UVV51"/>
    <mergeCell ref="UVK50:UVK51"/>
    <mergeCell ref="UVL50:UVL51"/>
    <mergeCell ref="UVM50:UVM51"/>
    <mergeCell ref="UVN50:UVN51"/>
    <mergeCell ref="UVQ50:UVQ51"/>
    <mergeCell ref="UVD50:UVD51"/>
    <mergeCell ref="UVE50:UVE51"/>
    <mergeCell ref="UVF50:UVF51"/>
    <mergeCell ref="UVI50:UVI51"/>
    <mergeCell ref="UVJ50:UVJ51"/>
    <mergeCell ref="UUW50:UUW51"/>
    <mergeCell ref="UUX50:UUX51"/>
    <mergeCell ref="UVA50:UVA51"/>
    <mergeCell ref="UVB50:UVB51"/>
    <mergeCell ref="UVC50:UVC51"/>
    <mergeCell ref="UUP50:UUP51"/>
    <mergeCell ref="UUS50:UUS51"/>
    <mergeCell ref="UUT50:UUT51"/>
    <mergeCell ref="UUU50:UUU51"/>
    <mergeCell ref="UUV50:UUV51"/>
    <mergeCell ref="UUK50:UUK51"/>
    <mergeCell ref="UUL50:UUL51"/>
    <mergeCell ref="UUM50:UUM51"/>
    <mergeCell ref="UUN50:UUN51"/>
    <mergeCell ref="UUO50:UUO51"/>
    <mergeCell ref="UUD50:UUD51"/>
    <mergeCell ref="UUE50:UUE51"/>
    <mergeCell ref="UUF50:UUF51"/>
    <mergeCell ref="UUG50:UUG51"/>
    <mergeCell ref="UUH50:UUH51"/>
    <mergeCell ref="UTW50:UTW51"/>
    <mergeCell ref="UTX50:UTX51"/>
    <mergeCell ref="UTY50:UTY51"/>
    <mergeCell ref="UTZ50:UTZ51"/>
    <mergeCell ref="UUC50:UUC51"/>
    <mergeCell ref="UTP50:UTP51"/>
    <mergeCell ref="UTQ50:UTQ51"/>
    <mergeCell ref="UTR50:UTR51"/>
    <mergeCell ref="UTU50:UTU51"/>
    <mergeCell ref="UTV50:UTV51"/>
    <mergeCell ref="UTI50:UTI51"/>
    <mergeCell ref="UTJ50:UTJ51"/>
    <mergeCell ref="UTM50:UTM51"/>
    <mergeCell ref="UTN50:UTN51"/>
    <mergeCell ref="UTO50:UTO51"/>
    <mergeCell ref="UTB50:UTB51"/>
    <mergeCell ref="UTE50:UTE51"/>
    <mergeCell ref="UTF50:UTF51"/>
    <mergeCell ref="UTG50:UTG51"/>
    <mergeCell ref="UTH50:UTH51"/>
    <mergeCell ref="USW50:USW51"/>
    <mergeCell ref="USX50:USX51"/>
    <mergeCell ref="USY50:USY51"/>
    <mergeCell ref="USZ50:USZ51"/>
    <mergeCell ref="UTA50:UTA51"/>
    <mergeCell ref="USP50:USP51"/>
    <mergeCell ref="USQ50:USQ51"/>
    <mergeCell ref="USR50:USR51"/>
    <mergeCell ref="USS50:USS51"/>
    <mergeCell ref="UST50:UST51"/>
    <mergeCell ref="USI50:USI51"/>
    <mergeCell ref="USJ50:USJ51"/>
    <mergeCell ref="USK50:USK51"/>
    <mergeCell ref="USL50:USL51"/>
    <mergeCell ref="USO50:USO51"/>
    <mergeCell ref="USB50:USB51"/>
    <mergeCell ref="USC50:USC51"/>
    <mergeCell ref="USD50:USD51"/>
    <mergeCell ref="USG50:USG51"/>
    <mergeCell ref="USH50:USH51"/>
    <mergeCell ref="URU50:URU51"/>
    <mergeCell ref="URV50:URV51"/>
    <mergeCell ref="URY50:URY51"/>
    <mergeCell ref="URZ50:URZ51"/>
    <mergeCell ref="USA50:USA51"/>
    <mergeCell ref="URN50:URN51"/>
    <mergeCell ref="URQ50:URQ51"/>
    <mergeCell ref="URR50:URR51"/>
    <mergeCell ref="URS50:URS51"/>
    <mergeCell ref="URT50:URT51"/>
    <mergeCell ref="URI50:URI51"/>
    <mergeCell ref="URJ50:URJ51"/>
    <mergeCell ref="URK50:URK51"/>
    <mergeCell ref="URL50:URL51"/>
    <mergeCell ref="URM50:URM51"/>
    <mergeCell ref="URB50:URB51"/>
    <mergeCell ref="URC50:URC51"/>
    <mergeCell ref="URD50:URD51"/>
    <mergeCell ref="URE50:URE51"/>
    <mergeCell ref="URF50:URF51"/>
    <mergeCell ref="UQU50:UQU51"/>
    <mergeCell ref="UQV50:UQV51"/>
    <mergeCell ref="UQW50:UQW51"/>
    <mergeCell ref="UQX50:UQX51"/>
    <mergeCell ref="URA50:URA51"/>
    <mergeCell ref="UQN50:UQN51"/>
    <mergeCell ref="UQO50:UQO51"/>
    <mergeCell ref="UQP50:UQP51"/>
    <mergeCell ref="UQS50:UQS51"/>
    <mergeCell ref="UQT50:UQT51"/>
    <mergeCell ref="UQG50:UQG51"/>
    <mergeCell ref="UQH50:UQH51"/>
    <mergeCell ref="UQK50:UQK51"/>
    <mergeCell ref="UQL50:UQL51"/>
    <mergeCell ref="UQM50:UQM51"/>
    <mergeCell ref="UPZ50:UPZ51"/>
    <mergeCell ref="UQC50:UQC51"/>
    <mergeCell ref="UQD50:UQD51"/>
    <mergeCell ref="UQE50:UQE51"/>
    <mergeCell ref="UQF50:UQF51"/>
    <mergeCell ref="UPU50:UPU51"/>
    <mergeCell ref="UPV50:UPV51"/>
    <mergeCell ref="UPW50:UPW51"/>
    <mergeCell ref="UPX50:UPX51"/>
    <mergeCell ref="UPY50:UPY51"/>
    <mergeCell ref="UPN50:UPN51"/>
    <mergeCell ref="UPO50:UPO51"/>
    <mergeCell ref="UPP50:UPP51"/>
    <mergeCell ref="UPQ50:UPQ51"/>
    <mergeCell ref="UPR50:UPR51"/>
    <mergeCell ref="UPG50:UPG51"/>
    <mergeCell ref="UPH50:UPH51"/>
    <mergeCell ref="UPI50:UPI51"/>
    <mergeCell ref="UPJ50:UPJ51"/>
    <mergeCell ref="UPM50:UPM51"/>
    <mergeCell ref="UOZ50:UOZ51"/>
    <mergeCell ref="UPA50:UPA51"/>
    <mergeCell ref="UPB50:UPB51"/>
    <mergeCell ref="UPE50:UPE51"/>
    <mergeCell ref="UPF50:UPF51"/>
    <mergeCell ref="UOS50:UOS51"/>
    <mergeCell ref="UOT50:UOT51"/>
    <mergeCell ref="UOW50:UOW51"/>
    <mergeCell ref="UOX50:UOX51"/>
    <mergeCell ref="UOY50:UOY51"/>
    <mergeCell ref="UOL50:UOL51"/>
    <mergeCell ref="UOO50:UOO51"/>
    <mergeCell ref="UOP50:UOP51"/>
    <mergeCell ref="UOQ50:UOQ51"/>
    <mergeCell ref="UOR50:UOR51"/>
    <mergeCell ref="UOG50:UOG51"/>
    <mergeCell ref="UOH50:UOH51"/>
    <mergeCell ref="UOI50:UOI51"/>
    <mergeCell ref="UOJ50:UOJ51"/>
    <mergeCell ref="UOK50:UOK51"/>
    <mergeCell ref="UNZ50:UNZ51"/>
    <mergeCell ref="UOA50:UOA51"/>
    <mergeCell ref="UOB50:UOB51"/>
    <mergeCell ref="UOC50:UOC51"/>
    <mergeCell ref="UOD50:UOD51"/>
    <mergeCell ref="UNS50:UNS51"/>
    <mergeCell ref="UNT50:UNT51"/>
    <mergeCell ref="UNU50:UNU51"/>
    <mergeCell ref="UNV50:UNV51"/>
    <mergeCell ref="UNY50:UNY51"/>
    <mergeCell ref="UNL50:UNL51"/>
    <mergeCell ref="UNM50:UNM51"/>
    <mergeCell ref="UNN50:UNN51"/>
    <mergeCell ref="UNQ50:UNQ51"/>
    <mergeCell ref="UNR50:UNR51"/>
    <mergeCell ref="UNE50:UNE51"/>
    <mergeCell ref="UNF50:UNF51"/>
    <mergeCell ref="UNI50:UNI51"/>
    <mergeCell ref="UNJ50:UNJ51"/>
    <mergeCell ref="UNK50:UNK51"/>
    <mergeCell ref="UMX50:UMX51"/>
    <mergeCell ref="UNA50:UNA51"/>
    <mergeCell ref="UNB50:UNB51"/>
    <mergeCell ref="UNC50:UNC51"/>
    <mergeCell ref="UND50:UND51"/>
    <mergeCell ref="UMS50:UMS51"/>
    <mergeCell ref="UMT50:UMT51"/>
    <mergeCell ref="UMU50:UMU51"/>
    <mergeCell ref="UMV50:UMV51"/>
    <mergeCell ref="UMW50:UMW51"/>
    <mergeCell ref="UML50:UML51"/>
    <mergeCell ref="UMM50:UMM51"/>
    <mergeCell ref="UMN50:UMN51"/>
    <mergeCell ref="UMO50:UMO51"/>
    <mergeCell ref="UMP50:UMP51"/>
    <mergeCell ref="UME50:UME51"/>
    <mergeCell ref="UMF50:UMF51"/>
    <mergeCell ref="UMG50:UMG51"/>
    <mergeCell ref="UMH50:UMH51"/>
    <mergeCell ref="UMK50:UMK51"/>
    <mergeCell ref="ULX50:ULX51"/>
    <mergeCell ref="ULY50:ULY51"/>
    <mergeCell ref="ULZ50:ULZ51"/>
    <mergeCell ref="UMC50:UMC51"/>
    <mergeCell ref="UMD50:UMD51"/>
    <mergeCell ref="ULQ50:ULQ51"/>
    <mergeCell ref="ULR50:ULR51"/>
    <mergeCell ref="ULU50:ULU51"/>
    <mergeCell ref="ULV50:ULV51"/>
    <mergeCell ref="ULW50:ULW51"/>
    <mergeCell ref="ULJ50:ULJ51"/>
    <mergeCell ref="ULM50:ULM51"/>
    <mergeCell ref="ULN50:ULN51"/>
    <mergeCell ref="ULO50:ULO51"/>
    <mergeCell ref="ULP50:ULP51"/>
    <mergeCell ref="ULE50:ULE51"/>
    <mergeCell ref="ULF50:ULF51"/>
    <mergeCell ref="ULG50:ULG51"/>
    <mergeCell ref="ULH50:ULH51"/>
    <mergeCell ref="ULI50:ULI51"/>
    <mergeCell ref="UKX50:UKX51"/>
    <mergeCell ref="UKY50:UKY51"/>
    <mergeCell ref="UKZ50:UKZ51"/>
    <mergeCell ref="ULA50:ULA51"/>
    <mergeCell ref="ULB50:ULB51"/>
    <mergeCell ref="UKQ50:UKQ51"/>
    <mergeCell ref="UKR50:UKR51"/>
    <mergeCell ref="UKS50:UKS51"/>
    <mergeCell ref="UKT50:UKT51"/>
    <mergeCell ref="UKW50:UKW51"/>
    <mergeCell ref="UKJ50:UKJ51"/>
    <mergeCell ref="UKK50:UKK51"/>
    <mergeCell ref="UKL50:UKL51"/>
    <mergeCell ref="UKO50:UKO51"/>
    <mergeCell ref="UKP50:UKP51"/>
    <mergeCell ref="UKC50:UKC51"/>
    <mergeCell ref="UKD50:UKD51"/>
    <mergeCell ref="UKG50:UKG51"/>
    <mergeCell ref="UKH50:UKH51"/>
    <mergeCell ref="UKI50:UKI51"/>
    <mergeCell ref="UJV50:UJV51"/>
    <mergeCell ref="UJY50:UJY51"/>
    <mergeCell ref="UJZ50:UJZ51"/>
    <mergeCell ref="UKA50:UKA51"/>
    <mergeCell ref="UKB50:UKB51"/>
    <mergeCell ref="UJQ50:UJQ51"/>
    <mergeCell ref="UJR50:UJR51"/>
    <mergeCell ref="UJS50:UJS51"/>
    <mergeCell ref="UJT50:UJT51"/>
    <mergeCell ref="UJU50:UJU51"/>
    <mergeCell ref="UJJ50:UJJ51"/>
    <mergeCell ref="UJK50:UJK51"/>
    <mergeCell ref="UJL50:UJL51"/>
    <mergeCell ref="UJM50:UJM51"/>
    <mergeCell ref="UJN50:UJN51"/>
    <mergeCell ref="UJC50:UJC51"/>
    <mergeCell ref="UJD50:UJD51"/>
    <mergeCell ref="UJE50:UJE51"/>
    <mergeCell ref="UJF50:UJF51"/>
    <mergeCell ref="UJI50:UJI51"/>
    <mergeCell ref="UIV50:UIV51"/>
    <mergeCell ref="UIW50:UIW51"/>
    <mergeCell ref="UIX50:UIX51"/>
    <mergeCell ref="UJA50:UJA51"/>
    <mergeCell ref="UJB50:UJB51"/>
    <mergeCell ref="UIO50:UIO51"/>
    <mergeCell ref="UIP50:UIP51"/>
    <mergeCell ref="UIS50:UIS51"/>
    <mergeCell ref="UIT50:UIT51"/>
    <mergeCell ref="UIU50:UIU51"/>
    <mergeCell ref="UIH50:UIH51"/>
    <mergeCell ref="UIK50:UIK51"/>
    <mergeCell ref="UIL50:UIL51"/>
    <mergeCell ref="UIM50:UIM51"/>
    <mergeCell ref="UIN50:UIN51"/>
    <mergeCell ref="UIC50:UIC51"/>
    <mergeCell ref="UID50:UID51"/>
    <mergeCell ref="UIE50:UIE51"/>
    <mergeCell ref="UIF50:UIF51"/>
    <mergeCell ref="UIG50:UIG51"/>
    <mergeCell ref="UHV50:UHV51"/>
    <mergeCell ref="UHW50:UHW51"/>
    <mergeCell ref="UHX50:UHX51"/>
    <mergeCell ref="UHY50:UHY51"/>
    <mergeCell ref="UHZ50:UHZ51"/>
    <mergeCell ref="UHO50:UHO51"/>
    <mergeCell ref="UHP50:UHP51"/>
    <mergeCell ref="UHQ50:UHQ51"/>
    <mergeCell ref="UHR50:UHR51"/>
    <mergeCell ref="UHU50:UHU51"/>
    <mergeCell ref="UHH50:UHH51"/>
    <mergeCell ref="UHI50:UHI51"/>
    <mergeCell ref="UHJ50:UHJ51"/>
    <mergeCell ref="UHM50:UHM51"/>
    <mergeCell ref="UHN50:UHN51"/>
    <mergeCell ref="UHA50:UHA51"/>
    <mergeCell ref="UHB50:UHB51"/>
    <mergeCell ref="UHE50:UHE51"/>
    <mergeCell ref="UHF50:UHF51"/>
    <mergeCell ref="UHG50:UHG51"/>
    <mergeCell ref="UGT50:UGT51"/>
    <mergeCell ref="UGW50:UGW51"/>
    <mergeCell ref="UGX50:UGX51"/>
    <mergeCell ref="UGY50:UGY51"/>
    <mergeCell ref="UGZ50:UGZ51"/>
    <mergeCell ref="UGO50:UGO51"/>
    <mergeCell ref="UGP50:UGP51"/>
    <mergeCell ref="UGQ50:UGQ51"/>
    <mergeCell ref="UGR50:UGR51"/>
    <mergeCell ref="UGS50:UGS51"/>
    <mergeCell ref="UGH50:UGH51"/>
    <mergeCell ref="UGI50:UGI51"/>
    <mergeCell ref="UGJ50:UGJ51"/>
    <mergeCell ref="UGK50:UGK51"/>
    <mergeCell ref="UGL50:UGL51"/>
    <mergeCell ref="UGA50:UGA51"/>
    <mergeCell ref="UGB50:UGB51"/>
    <mergeCell ref="UGC50:UGC51"/>
    <mergeCell ref="UGD50:UGD51"/>
    <mergeCell ref="UGG50:UGG51"/>
    <mergeCell ref="UFT50:UFT51"/>
    <mergeCell ref="UFU50:UFU51"/>
    <mergeCell ref="UFV50:UFV51"/>
    <mergeCell ref="UFY50:UFY51"/>
    <mergeCell ref="UFZ50:UFZ51"/>
    <mergeCell ref="UFM50:UFM51"/>
    <mergeCell ref="UFN50:UFN51"/>
    <mergeCell ref="UFQ50:UFQ51"/>
    <mergeCell ref="UFR50:UFR51"/>
    <mergeCell ref="UFS50:UFS51"/>
    <mergeCell ref="UFF50:UFF51"/>
    <mergeCell ref="UFI50:UFI51"/>
    <mergeCell ref="UFJ50:UFJ51"/>
    <mergeCell ref="UFK50:UFK51"/>
    <mergeCell ref="UFL50:UFL51"/>
    <mergeCell ref="UFA50:UFA51"/>
    <mergeCell ref="UFB50:UFB51"/>
    <mergeCell ref="UFC50:UFC51"/>
    <mergeCell ref="UFD50:UFD51"/>
    <mergeCell ref="UFE50:UFE51"/>
    <mergeCell ref="UET50:UET51"/>
    <mergeCell ref="UEU50:UEU51"/>
    <mergeCell ref="UEV50:UEV51"/>
    <mergeCell ref="UEW50:UEW51"/>
    <mergeCell ref="UEX50:UEX51"/>
    <mergeCell ref="UEM50:UEM51"/>
    <mergeCell ref="UEN50:UEN51"/>
    <mergeCell ref="UEO50:UEO51"/>
    <mergeCell ref="UEP50:UEP51"/>
    <mergeCell ref="UES50:UES51"/>
    <mergeCell ref="UEF50:UEF51"/>
    <mergeCell ref="UEG50:UEG51"/>
    <mergeCell ref="UEH50:UEH51"/>
    <mergeCell ref="UEK50:UEK51"/>
    <mergeCell ref="UEL50:UEL51"/>
    <mergeCell ref="UDY50:UDY51"/>
    <mergeCell ref="UDZ50:UDZ51"/>
    <mergeCell ref="UEC50:UEC51"/>
    <mergeCell ref="UED50:UED51"/>
    <mergeCell ref="UEE50:UEE51"/>
    <mergeCell ref="UDR50:UDR51"/>
    <mergeCell ref="UDU50:UDU51"/>
    <mergeCell ref="UDV50:UDV51"/>
    <mergeCell ref="UDW50:UDW51"/>
    <mergeCell ref="UDX50:UDX51"/>
    <mergeCell ref="UDM50:UDM51"/>
    <mergeCell ref="UDN50:UDN51"/>
    <mergeCell ref="UDO50:UDO51"/>
    <mergeCell ref="UDP50:UDP51"/>
    <mergeCell ref="UDQ50:UDQ51"/>
    <mergeCell ref="UDF50:UDF51"/>
    <mergeCell ref="UDG50:UDG51"/>
    <mergeCell ref="UDH50:UDH51"/>
    <mergeCell ref="UDI50:UDI51"/>
    <mergeCell ref="UDJ50:UDJ51"/>
    <mergeCell ref="UCY50:UCY51"/>
    <mergeCell ref="UCZ50:UCZ51"/>
    <mergeCell ref="UDA50:UDA51"/>
    <mergeCell ref="UDB50:UDB51"/>
    <mergeCell ref="UDE50:UDE51"/>
    <mergeCell ref="UCR50:UCR51"/>
    <mergeCell ref="UCS50:UCS51"/>
    <mergeCell ref="UCT50:UCT51"/>
    <mergeCell ref="UCW50:UCW51"/>
    <mergeCell ref="UCX50:UCX51"/>
    <mergeCell ref="UCK50:UCK51"/>
    <mergeCell ref="UCL50:UCL51"/>
    <mergeCell ref="UCO50:UCO51"/>
    <mergeCell ref="UCP50:UCP51"/>
    <mergeCell ref="UCQ50:UCQ51"/>
    <mergeCell ref="UCD50:UCD51"/>
    <mergeCell ref="UCG50:UCG51"/>
    <mergeCell ref="UCH50:UCH51"/>
    <mergeCell ref="UCI50:UCI51"/>
    <mergeCell ref="UCJ50:UCJ51"/>
    <mergeCell ref="UBY50:UBY51"/>
    <mergeCell ref="UBZ50:UBZ51"/>
    <mergeCell ref="UCA50:UCA51"/>
    <mergeCell ref="UCB50:UCB51"/>
    <mergeCell ref="UCC50:UCC51"/>
    <mergeCell ref="UBR50:UBR51"/>
    <mergeCell ref="UBS50:UBS51"/>
    <mergeCell ref="UBT50:UBT51"/>
    <mergeCell ref="UBU50:UBU51"/>
    <mergeCell ref="UBV50:UBV51"/>
    <mergeCell ref="UBK50:UBK51"/>
    <mergeCell ref="UBL50:UBL51"/>
    <mergeCell ref="UBM50:UBM51"/>
    <mergeCell ref="UBN50:UBN51"/>
    <mergeCell ref="UBQ50:UBQ51"/>
    <mergeCell ref="UBD50:UBD51"/>
    <mergeCell ref="UBE50:UBE51"/>
    <mergeCell ref="UBF50:UBF51"/>
    <mergeCell ref="UBI50:UBI51"/>
    <mergeCell ref="UBJ50:UBJ51"/>
    <mergeCell ref="UAW50:UAW51"/>
    <mergeCell ref="UAX50:UAX51"/>
    <mergeCell ref="UBA50:UBA51"/>
    <mergeCell ref="UBB50:UBB51"/>
    <mergeCell ref="UBC50:UBC51"/>
    <mergeCell ref="UAP50:UAP51"/>
    <mergeCell ref="UAS50:UAS51"/>
    <mergeCell ref="UAT50:UAT51"/>
    <mergeCell ref="UAU50:UAU51"/>
    <mergeCell ref="UAV50:UAV51"/>
    <mergeCell ref="UAK50:UAK51"/>
    <mergeCell ref="UAL50:UAL51"/>
    <mergeCell ref="UAM50:UAM51"/>
    <mergeCell ref="UAN50:UAN51"/>
    <mergeCell ref="UAO50:UAO51"/>
    <mergeCell ref="UAD50:UAD51"/>
    <mergeCell ref="UAE50:UAE51"/>
    <mergeCell ref="UAF50:UAF51"/>
    <mergeCell ref="UAG50:UAG51"/>
    <mergeCell ref="UAH50:UAH51"/>
    <mergeCell ref="TZW50:TZW51"/>
    <mergeCell ref="TZX50:TZX51"/>
    <mergeCell ref="TZY50:TZY51"/>
    <mergeCell ref="TZZ50:TZZ51"/>
    <mergeCell ref="UAC50:UAC51"/>
    <mergeCell ref="TZP50:TZP51"/>
    <mergeCell ref="TZQ50:TZQ51"/>
    <mergeCell ref="TZR50:TZR51"/>
    <mergeCell ref="TZU50:TZU51"/>
    <mergeCell ref="TZV50:TZV51"/>
    <mergeCell ref="TZI50:TZI51"/>
    <mergeCell ref="TZJ50:TZJ51"/>
    <mergeCell ref="TZM50:TZM51"/>
    <mergeCell ref="TZN50:TZN51"/>
    <mergeCell ref="TZO50:TZO51"/>
    <mergeCell ref="TZB50:TZB51"/>
    <mergeCell ref="TZE50:TZE51"/>
    <mergeCell ref="TZF50:TZF51"/>
    <mergeCell ref="TZG50:TZG51"/>
    <mergeCell ref="TZH50:TZH51"/>
    <mergeCell ref="TYW50:TYW51"/>
    <mergeCell ref="TYX50:TYX51"/>
    <mergeCell ref="TYY50:TYY51"/>
    <mergeCell ref="TYZ50:TYZ51"/>
    <mergeCell ref="TZA50:TZA51"/>
    <mergeCell ref="TYP50:TYP51"/>
    <mergeCell ref="TYQ50:TYQ51"/>
    <mergeCell ref="TYR50:TYR51"/>
    <mergeCell ref="TYS50:TYS51"/>
    <mergeCell ref="TYT50:TYT51"/>
    <mergeCell ref="TYI50:TYI51"/>
    <mergeCell ref="TYJ50:TYJ51"/>
    <mergeCell ref="TYK50:TYK51"/>
    <mergeCell ref="TYL50:TYL51"/>
    <mergeCell ref="TYO50:TYO51"/>
    <mergeCell ref="TYB50:TYB51"/>
    <mergeCell ref="TYC50:TYC51"/>
    <mergeCell ref="TYD50:TYD51"/>
    <mergeCell ref="TYG50:TYG51"/>
    <mergeCell ref="TYH50:TYH51"/>
    <mergeCell ref="TXU50:TXU51"/>
    <mergeCell ref="TXV50:TXV51"/>
    <mergeCell ref="TXY50:TXY51"/>
    <mergeCell ref="TXZ50:TXZ51"/>
    <mergeCell ref="TYA50:TYA51"/>
    <mergeCell ref="TXN50:TXN51"/>
    <mergeCell ref="TXQ50:TXQ51"/>
    <mergeCell ref="TXR50:TXR51"/>
    <mergeCell ref="TXS50:TXS51"/>
    <mergeCell ref="TXT50:TXT51"/>
    <mergeCell ref="TXI50:TXI51"/>
    <mergeCell ref="TXJ50:TXJ51"/>
    <mergeCell ref="TXK50:TXK51"/>
    <mergeCell ref="TXL50:TXL51"/>
    <mergeCell ref="TXM50:TXM51"/>
    <mergeCell ref="TXB50:TXB51"/>
    <mergeCell ref="TXC50:TXC51"/>
    <mergeCell ref="TXD50:TXD51"/>
    <mergeCell ref="TXE50:TXE51"/>
    <mergeCell ref="TXF50:TXF51"/>
    <mergeCell ref="TWU50:TWU51"/>
    <mergeCell ref="TWV50:TWV51"/>
    <mergeCell ref="TWW50:TWW51"/>
    <mergeCell ref="TWX50:TWX51"/>
    <mergeCell ref="TXA50:TXA51"/>
    <mergeCell ref="TWN50:TWN51"/>
    <mergeCell ref="TWO50:TWO51"/>
    <mergeCell ref="TWP50:TWP51"/>
    <mergeCell ref="TWS50:TWS51"/>
    <mergeCell ref="TWT50:TWT51"/>
    <mergeCell ref="TWG50:TWG51"/>
    <mergeCell ref="TWH50:TWH51"/>
    <mergeCell ref="TWK50:TWK51"/>
    <mergeCell ref="TWL50:TWL51"/>
    <mergeCell ref="TWM50:TWM51"/>
    <mergeCell ref="TVZ50:TVZ51"/>
    <mergeCell ref="TWC50:TWC51"/>
    <mergeCell ref="TWD50:TWD51"/>
    <mergeCell ref="TWE50:TWE51"/>
    <mergeCell ref="TWF50:TWF51"/>
    <mergeCell ref="TVU50:TVU51"/>
    <mergeCell ref="TVV50:TVV51"/>
    <mergeCell ref="TVW50:TVW51"/>
    <mergeCell ref="TVX50:TVX51"/>
    <mergeCell ref="TVY50:TVY51"/>
    <mergeCell ref="TVN50:TVN51"/>
    <mergeCell ref="TVO50:TVO51"/>
    <mergeCell ref="TVP50:TVP51"/>
    <mergeCell ref="TVQ50:TVQ51"/>
    <mergeCell ref="TVR50:TVR51"/>
    <mergeCell ref="TVG50:TVG51"/>
    <mergeCell ref="TVH50:TVH51"/>
    <mergeCell ref="TVI50:TVI51"/>
    <mergeCell ref="TVJ50:TVJ51"/>
    <mergeCell ref="TVM50:TVM51"/>
    <mergeCell ref="TUZ50:TUZ51"/>
    <mergeCell ref="TVA50:TVA51"/>
    <mergeCell ref="TVB50:TVB51"/>
    <mergeCell ref="TVE50:TVE51"/>
    <mergeCell ref="TVF50:TVF51"/>
    <mergeCell ref="TUS50:TUS51"/>
    <mergeCell ref="TUT50:TUT51"/>
    <mergeCell ref="TUW50:TUW51"/>
    <mergeCell ref="TUX50:TUX51"/>
    <mergeCell ref="TUY50:TUY51"/>
    <mergeCell ref="TUL50:TUL51"/>
    <mergeCell ref="TUO50:TUO51"/>
    <mergeCell ref="TUP50:TUP51"/>
    <mergeCell ref="TUQ50:TUQ51"/>
    <mergeCell ref="TUR50:TUR51"/>
    <mergeCell ref="TUG50:TUG51"/>
    <mergeCell ref="TUH50:TUH51"/>
    <mergeCell ref="TUI50:TUI51"/>
    <mergeCell ref="TUJ50:TUJ51"/>
    <mergeCell ref="TUK50:TUK51"/>
    <mergeCell ref="TTZ50:TTZ51"/>
    <mergeCell ref="TUA50:TUA51"/>
    <mergeCell ref="TUB50:TUB51"/>
    <mergeCell ref="TUC50:TUC51"/>
    <mergeCell ref="TUD50:TUD51"/>
    <mergeCell ref="TTS50:TTS51"/>
    <mergeCell ref="TTT50:TTT51"/>
    <mergeCell ref="TTU50:TTU51"/>
    <mergeCell ref="TTV50:TTV51"/>
    <mergeCell ref="TTY50:TTY51"/>
    <mergeCell ref="TTL50:TTL51"/>
    <mergeCell ref="TTM50:TTM51"/>
    <mergeCell ref="TTN50:TTN51"/>
    <mergeCell ref="TTQ50:TTQ51"/>
    <mergeCell ref="TTR50:TTR51"/>
    <mergeCell ref="TTE50:TTE51"/>
    <mergeCell ref="TTF50:TTF51"/>
    <mergeCell ref="TTI50:TTI51"/>
    <mergeCell ref="TTJ50:TTJ51"/>
    <mergeCell ref="TTK50:TTK51"/>
    <mergeCell ref="TSX50:TSX51"/>
    <mergeCell ref="TTA50:TTA51"/>
    <mergeCell ref="TTB50:TTB51"/>
    <mergeCell ref="TTC50:TTC51"/>
    <mergeCell ref="TTD50:TTD51"/>
    <mergeCell ref="TSS50:TSS51"/>
    <mergeCell ref="TST50:TST51"/>
    <mergeCell ref="TSU50:TSU51"/>
    <mergeCell ref="TSV50:TSV51"/>
    <mergeCell ref="TSW50:TSW51"/>
    <mergeCell ref="TSL50:TSL51"/>
    <mergeCell ref="TSM50:TSM51"/>
    <mergeCell ref="TSN50:TSN51"/>
    <mergeCell ref="TSO50:TSO51"/>
    <mergeCell ref="TSP50:TSP51"/>
    <mergeCell ref="TSE50:TSE51"/>
    <mergeCell ref="TSF50:TSF51"/>
    <mergeCell ref="TSG50:TSG51"/>
    <mergeCell ref="TSH50:TSH51"/>
    <mergeCell ref="TSK50:TSK51"/>
    <mergeCell ref="TRX50:TRX51"/>
    <mergeCell ref="TRY50:TRY51"/>
    <mergeCell ref="TRZ50:TRZ51"/>
    <mergeCell ref="TSC50:TSC51"/>
    <mergeCell ref="TSD50:TSD51"/>
    <mergeCell ref="TRQ50:TRQ51"/>
    <mergeCell ref="TRR50:TRR51"/>
    <mergeCell ref="TRU50:TRU51"/>
    <mergeCell ref="TRV50:TRV51"/>
    <mergeCell ref="TRW50:TRW51"/>
    <mergeCell ref="TRJ50:TRJ51"/>
    <mergeCell ref="TRM50:TRM51"/>
    <mergeCell ref="TRN50:TRN51"/>
    <mergeCell ref="TRO50:TRO51"/>
    <mergeCell ref="TRP50:TRP51"/>
    <mergeCell ref="TRE50:TRE51"/>
    <mergeCell ref="TRF50:TRF51"/>
    <mergeCell ref="TRG50:TRG51"/>
    <mergeCell ref="TRH50:TRH51"/>
    <mergeCell ref="TRI50:TRI51"/>
    <mergeCell ref="TQX50:TQX51"/>
    <mergeCell ref="TQY50:TQY51"/>
    <mergeCell ref="TQZ50:TQZ51"/>
    <mergeCell ref="TRA50:TRA51"/>
    <mergeCell ref="TRB50:TRB51"/>
    <mergeCell ref="TQQ50:TQQ51"/>
    <mergeCell ref="TQR50:TQR51"/>
    <mergeCell ref="TQS50:TQS51"/>
    <mergeCell ref="TQT50:TQT51"/>
    <mergeCell ref="TQW50:TQW51"/>
    <mergeCell ref="TQJ50:TQJ51"/>
    <mergeCell ref="TQK50:TQK51"/>
    <mergeCell ref="TQL50:TQL51"/>
    <mergeCell ref="TQO50:TQO51"/>
    <mergeCell ref="TQP50:TQP51"/>
    <mergeCell ref="TQC50:TQC51"/>
    <mergeCell ref="TQD50:TQD51"/>
    <mergeCell ref="TQG50:TQG51"/>
    <mergeCell ref="TQH50:TQH51"/>
    <mergeCell ref="TQI50:TQI51"/>
    <mergeCell ref="TPV50:TPV51"/>
    <mergeCell ref="TPY50:TPY51"/>
    <mergeCell ref="TPZ50:TPZ51"/>
    <mergeCell ref="TQA50:TQA51"/>
    <mergeCell ref="TQB50:TQB51"/>
    <mergeCell ref="TPQ50:TPQ51"/>
    <mergeCell ref="TPR50:TPR51"/>
    <mergeCell ref="TPS50:TPS51"/>
    <mergeCell ref="TPT50:TPT51"/>
    <mergeCell ref="TPU50:TPU51"/>
    <mergeCell ref="TPJ50:TPJ51"/>
    <mergeCell ref="TPK50:TPK51"/>
    <mergeCell ref="TPL50:TPL51"/>
    <mergeCell ref="TPM50:TPM51"/>
    <mergeCell ref="TPN50:TPN51"/>
    <mergeCell ref="TPC50:TPC51"/>
    <mergeCell ref="TPD50:TPD51"/>
    <mergeCell ref="TPE50:TPE51"/>
    <mergeCell ref="TPF50:TPF51"/>
    <mergeCell ref="TPI50:TPI51"/>
    <mergeCell ref="TOV50:TOV51"/>
    <mergeCell ref="TOW50:TOW51"/>
    <mergeCell ref="TOX50:TOX51"/>
    <mergeCell ref="TPA50:TPA51"/>
    <mergeCell ref="TPB50:TPB51"/>
    <mergeCell ref="TOO50:TOO51"/>
    <mergeCell ref="TOP50:TOP51"/>
    <mergeCell ref="TOS50:TOS51"/>
    <mergeCell ref="TOT50:TOT51"/>
    <mergeCell ref="TOU50:TOU51"/>
    <mergeCell ref="TOH50:TOH51"/>
    <mergeCell ref="TOK50:TOK51"/>
    <mergeCell ref="TOL50:TOL51"/>
    <mergeCell ref="TOM50:TOM51"/>
    <mergeCell ref="TON50:TON51"/>
    <mergeCell ref="TOC50:TOC51"/>
    <mergeCell ref="TOD50:TOD51"/>
    <mergeCell ref="TOE50:TOE51"/>
    <mergeCell ref="TOF50:TOF51"/>
    <mergeCell ref="TOG50:TOG51"/>
    <mergeCell ref="TNV50:TNV51"/>
    <mergeCell ref="TNW50:TNW51"/>
    <mergeCell ref="TNX50:TNX51"/>
    <mergeCell ref="TNY50:TNY51"/>
    <mergeCell ref="TNZ50:TNZ51"/>
    <mergeCell ref="TNO50:TNO51"/>
    <mergeCell ref="TNP50:TNP51"/>
    <mergeCell ref="TNQ50:TNQ51"/>
    <mergeCell ref="TNR50:TNR51"/>
    <mergeCell ref="TNU50:TNU51"/>
    <mergeCell ref="TNH50:TNH51"/>
    <mergeCell ref="TNI50:TNI51"/>
    <mergeCell ref="TNJ50:TNJ51"/>
    <mergeCell ref="TNM50:TNM51"/>
    <mergeCell ref="TNN50:TNN51"/>
    <mergeCell ref="TNA50:TNA51"/>
    <mergeCell ref="TNB50:TNB51"/>
    <mergeCell ref="TNE50:TNE51"/>
    <mergeCell ref="TNF50:TNF51"/>
    <mergeCell ref="TNG50:TNG51"/>
    <mergeCell ref="TMT50:TMT51"/>
    <mergeCell ref="TMW50:TMW51"/>
    <mergeCell ref="TMX50:TMX51"/>
    <mergeCell ref="TMY50:TMY51"/>
    <mergeCell ref="TMZ50:TMZ51"/>
    <mergeCell ref="TMO50:TMO51"/>
    <mergeCell ref="TMP50:TMP51"/>
    <mergeCell ref="TMQ50:TMQ51"/>
    <mergeCell ref="TMR50:TMR51"/>
    <mergeCell ref="TMS50:TMS51"/>
    <mergeCell ref="TMH50:TMH51"/>
    <mergeCell ref="TMI50:TMI51"/>
    <mergeCell ref="TMJ50:TMJ51"/>
    <mergeCell ref="TMK50:TMK51"/>
    <mergeCell ref="TML50:TML51"/>
    <mergeCell ref="TMA50:TMA51"/>
    <mergeCell ref="TMB50:TMB51"/>
    <mergeCell ref="TMC50:TMC51"/>
    <mergeCell ref="TMD50:TMD51"/>
    <mergeCell ref="TMG50:TMG51"/>
    <mergeCell ref="TLT50:TLT51"/>
    <mergeCell ref="TLU50:TLU51"/>
    <mergeCell ref="TLV50:TLV51"/>
    <mergeCell ref="TLY50:TLY51"/>
    <mergeCell ref="TLZ50:TLZ51"/>
    <mergeCell ref="TLM50:TLM51"/>
    <mergeCell ref="TLN50:TLN51"/>
    <mergeCell ref="TLQ50:TLQ51"/>
    <mergeCell ref="TLR50:TLR51"/>
    <mergeCell ref="TLS50:TLS51"/>
    <mergeCell ref="TLF50:TLF51"/>
    <mergeCell ref="TLI50:TLI51"/>
    <mergeCell ref="TLJ50:TLJ51"/>
    <mergeCell ref="TLK50:TLK51"/>
    <mergeCell ref="TLL50:TLL51"/>
    <mergeCell ref="TLA50:TLA51"/>
    <mergeCell ref="TLB50:TLB51"/>
    <mergeCell ref="TLC50:TLC51"/>
    <mergeCell ref="TLD50:TLD51"/>
    <mergeCell ref="TLE50:TLE51"/>
    <mergeCell ref="TKT50:TKT51"/>
    <mergeCell ref="TKU50:TKU51"/>
    <mergeCell ref="TKV50:TKV51"/>
    <mergeCell ref="TKW50:TKW51"/>
    <mergeCell ref="TKX50:TKX51"/>
    <mergeCell ref="TKM50:TKM51"/>
    <mergeCell ref="TKN50:TKN51"/>
    <mergeCell ref="TKO50:TKO51"/>
    <mergeCell ref="TKP50:TKP51"/>
    <mergeCell ref="TKS50:TKS51"/>
    <mergeCell ref="TKF50:TKF51"/>
    <mergeCell ref="TKG50:TKG51"/>
    <mergeCell ref="TKH50:TKH51"/>
    <mergeCell ref="TKK50:TKK51"/>
    <mergeCell ref="TKL50:TKL51"/>
    <mergeCell ref="TJY50:TJY51"/>
    <mergeCell ref="TJZ50:TJZ51"/>
    <mergeCell ref="TKC50:TKC51"/>
    <mergeCell ref="TKD50:TKD51"/>
    <mergeCell ref="TKE50:TKE51"/>
    <mergeCell ref="TJR50:TJR51"/>
    <mergeCell ref="TJU50:TJU51"/>
    <mergeCell ref="TJV50:TJV51"/>
    <mergeCell ref="TJW50:TJW51"/>
    <mergeCell ref="TJX50:TJX51"/>
    <mergeCell ref="TJM50:TJM51"/>
    <mergeCell ref="TJN50:TJN51"/>
    <mergeCell ref="TJO50:TJO51"/>
    <mergeCell ref="TJP50:TJP51"/>
    <mergeCell ref="TJQ50:TJQ51"/>
    <mergeCell ref="TJF50:TJF51"/>
    <mergeCell ref="TJG50:TJG51"/>
    <mergeCell ref="TJH50:TJH51"/>
    <mergeCell ref="TJI50:TJI51"/>
    <mergeCell ref="TJJ50:TJJ51"/>
    <mergeCell ref="TIY50:TIY51"/>
    <mergeCell ref="TIZ50:TIZ51"/>
    <mergeCell ref="TJA50:TJA51"/>
    <mergeCell ref="TJB50:TJB51"/>
    <mergeCell ref="TJE50:TJE51"/>
    <mergeCell ref="TIR50:TIR51"/>
    <mergeCell ref="TIS50:TIS51"/>
    <mergeCell ref="TIT50:TIT51"/>
    <mergeCell ref="TIW50:TIW51"/>
    <mergeCell ref="TIX50:TIX51"/>
    <mergeCell ref="TIK50:TIK51"/>
    <mergeCell ref="TIL50:TIL51"/>
    <mergeCell ref="TIO50:TIO51"/>
    <mergeCell ref="TIP50:TIP51"/>
    <mergeCell ref="TIQ50:TIQ51"/>
    <mergeCell ref="TID50:TID51"/>
    <mergeCell ref="TIG50:TIG51"/>
    <mergeCell ref="TIH50:TIH51"/>
    <mergeCell ref="TII50:TII51"/>
    <mergeCell ref="TIJ50:TIJ51"/>
    <mergeCell ref="THY50:THY51"/>
    <mergeCell ref="THZ50:THZ51"/>
    <mergeCell ref="TIA50:TIA51"/>
    <mergeCell ref="TIB50:TIB51"/>
    <mergeCell ref="TIC50:TIC51"/>
    <mergeCell ref="THR50:THR51"/>
    <mergeCell ref="THS50:THS51"/>
    <mergeCell ref="THT50:THT51"/>
    <mergeCell ref="THU50:THU51"/>
    <mergeCell ref="THV50:THV51"/>
    <mergeCell ref="THK50:THK51"/>
    <mergeCell ref="THL50:THL51"/>
    <mergeCell ref="THM50:THM51"/>
    <mergeCell ref="THN50:THN51"/>
    <mergeCell ref="THQ50:THQ51"/>
    <mergeCell ref="THD50:THD51"/>
    <mergeCell ref="THE50:THE51"/>
    <mergeCell ref="THF50:THF51"/>
    <mergeCell ref="THI50:THI51"/>
    <mergeCell ref="THJ50:THJ51"/>
    <mergeCell ref="TGW50:TGW51"/>
    <mergeCell ref="TGX50:TGX51"/>
    <mergeCell ref="THA50:THA51"/>
    <mergeCell ref="THB50:THB51"/>
    <mergeCell ref="THC50:THC51"/>
    <mergeCell ref="TGP50:TGP51"/>
    <mergeCell ref="TGS50:TGS51"/>
    <mergeCell ref="TGT50:TGT51"/>
    <mergeCell ref="TGU50:TGU51"/>
    <mergeCell ref="TGV50:TGV51"/>
    <mergeCell ref="TGK50:TGK51"/>
    <mergeCell ref="TGL50:TGL51"/>
    <mergeCell ref="TGM50:TGM51"/>
    <mergeCell ref="TGN50:TGN51"/>
    <mergeCell ref="TGO50:TGO51"/>
    <mergeCell ref="TGD50:TGD51"/>
    <mergeCell ref="TGE50:TGE51"/>
    <mergeCell ref="TGF50:TGF51"/>
    <mergeCell ref="TGG50:TGG51"/>
    <mergeCell ref="TGH50:TGH51"/>
    <mergeCell ref="TFW50:TFW51"/>
    <mergeCell ref="TFX50:TFX51"/>
    <mergeCell ref="TFY50:TFY51"/>
    <mergeCell ref="TFZ50:TFZ51"/>
    <mergeCell ref="TGC50:TGC51"/>
    <mergeCell ref="TFP50:TFP51"/>
    <mergeCell ref="TFQ50:TFQ51"/>
    <mergeCell ref="TFR50:TFR51"/>
    <mergeCell ref="TFU50:TFU51"/>
    <mergeCell ref="TFV50:TFV51"/>
    <mergeCell ref="TFI50:TFI51"/>
    <mergeCell ref="TFJ50:TFJ51"/>
    <mergeCell ref="TFM50:TFM51"/>
    <mergeCell ref="TFN50:TFN51"/>
    <mergeCell ref="TFO50:TFO51"/>
    <mergeCell ref="TFB50:TFB51"/>
    <mergeCell ref="TFE50:TFE51"/>
    <mergeCell ref="TFF50:TFF51"/>
    <mergeCell ref="TFG50:TFG51"/>
    <mergeCell ref="TFH50:TFH51"/>
    <mergeCell ref="TEW50:TEW51"/>
    <mergeCell ref="TEX50:TEX51"/>
    <mergeCell ref="TEY50:TEY51"/>
    <mergeCell ref="TEZ50:TEZ51"/>
    <mergeCell ref="TFA50:TFA51"/>
    <mergeCell ref="TEP50:TEP51"/>
    <mergeCell ref="TEQ50:TEQ51"/>
    <mergeCell ref="TER50:TER51"/>
    <mergeCell ref="TES50:TES51"/>
    <mergeCell ref="TET50:TET51"/>
    <mergeCell ref="TEI50:TEI51"/>
    <mergeCell ref="TEJ50:TEJ51"/>
    <mergeCell ref="TEK50:TEK51"/>
    <mergeCell ref="TEL50:TEL51"/>
    <mergeCell ref="TEO50:TEO51"/>
    <mergeCell ref="TEB50:TEB51"/>
    <mergeCell ref="TEC50:TEC51"/>
    <mergeCell ref="TED50:TED51"/>
    <mergeCell ref="TEG50:TEG51"/>
    <mergeCell ref="TEH50:TEH51"/>
    <mergeCell ref="TDU50:TDU51"/>
    <mergeCell ref="TDV50:TDV51"/>
    <mergeCell ref="TDY50:TDY51"/>
    <mergeCell ref="TDZ50:TDZ51"/>
    <mergeCell ref="TEA50:TEA51"/>
    <mergeCell ref="TDN50:TDN51"/>
    <mergeCell ref="TDQ50:TDQ51"/>
    <mergeCell ref="TDR50:TDR51"/>
    <mergeCell ref="TDS50:TDS51"/>
    <mergeCell ref="TDT50:TDT51"/>
    <mergeCell ref="TDI50:TDI51"/>
    <mergeCell ref="TDJ50:TDJ51"/>
    <mergeCell ref="TDK50:TDK51"/>
    <mergeCell ref="TDL50:TDL51"/>
    <mergeCell ref="TDM50:TDM51"/>
    <mergeCell ref="TDB50:TDB51"/>
    <mergeCell ref="TDC50:TDC51"/>
    <mergeCell ref="TDD50:TDD51"/>
    <mergeCell ref="TDE50:TDE51"/>
    <mergeCell ref="TDF50:TDF51"/>
    <mergeCell ref="TCU50:TCU51"/>
    <mergeCell ref="TCV50:TCV51"/>
    <mergeCell ref="TCW50:TCW51"/>
    <mergeCell ref="TCX50:TCX51"/>
    <mergeCell ref="TDA50:TDA51"/>
    <mergeCell ref="TCN50:TCN51"/>
    <mergeCell ref="TCO50:TCO51"/>
    <mergeCell ref="TCP50:TCP51"/>
    <mergeCell ref="TCS50:TCS51"/>
    <mergeCell ref="TCT50:TCT51"/>
    <mergeCell ref="TCG50:TCG51"/>
    <mergeCell ref="TCH50:TCH51"/>
    <mergeCell ref="TCK50:TCK51"/>
    <mergeCell ref="TCL50:TCL51"/>
    <mergeCell ref="TCM50:TCM51"/>
    <mergeCell ref="TBZ50:TBZ51"/>
    <mergeCell ref="TCC50:TCC51"/>
    <mergeCell ref="TCD50:TCD51"/>
    <mergeCell ref="TCE50:TCE51"/>
    <mergeCell ref="TCF50:TCF51"/>
    <mergeCell ref="TBU50:TBU51"/>
    <mergeCell ref="TBV50:TBV51"/>
    <mergeCell ref="TBW50:TBW51"/>
    <mergeCell ref="TBX50:TBX51"/>
    <mergeCell ref="TBY50:TBY51"/>
    <mergeCell ref="TBN50:TBN51"/>
    <mergeCell ref="TBO50:TBO51"/>
    <mergeCell ref="TBP50:TBP51"/>
    <mergeCell ref="TBQ50:TBQ51"/>
    <mergeCell ref="TBR50:TBR51"/>
    <mergeCell ref="TBG50:TBG51"/>
    <mergeCell ref="TBH50:TBH51"/>
    <mergeCell ref="TBI50:TBI51"/>
    <mergeCell ref="TBJ50:TBJ51"/>
    <mergeCell ref="TBM50:TBM51"/>
    <mergeCell ref="TAZ50:TAZ51"/>
    <mergeCell ref="TBA50:TBA51"/>
    <mergeCell ref="TBB50:TBB51"/>
    <mergeCell ref="TBE50:TBE51"/>
    <mergeCell ref="TBF50:TBF51"/>
    <mergeCell ref="TAS50:TAS51"/>
    <mergeCell ref="TAT50:TAT51"/>
    <mergeCell ref="TAW50:TAW51"/>
    <mergeCell ref="TAX50:TAX51"/>
    <mergeCell ref="TAY50:TAY51"/>
    <mergeCell ref="TAL50:TAL51"/>
    <mergeCell ref="TAO50:TAO51"/>
    <mergeCell ref="TAP50:TAP51"/>
    <mergeCell ref="TAQ50:TAQ51"/>
    <mergeCell ref="TAR50:TAR51"/>
    <mergeCell ref="TAG50:TAG51"/>
    <mergeCell ref="TAH50:TAH51"/>
    <mergeCell ref="TAI50:TAI51"/>
    <mergeCell ref="TAJ50:TAJ51"/>
    <mergeCell ref="TAK50:TAK51"/>
    <mergeCell ref="SZZ50:SZZ51"/>
    <mergeCell ref="TAA50:TAA51"/>
    <mergeCell ref="TAB50:TAB51"/>
    <mergeCell ref="TAC50:TAC51"/>
    <mergeCell ref="TAD50:TAD51"/>
    <mergeCell ref="SZS50:SZS51"/>
    <mergeCell ref="SZT50:SZT51"/>
    <mergeCell ref="SZU50:SZU51"/>
    <mergeCell ref="SZV50:SZV51"/>
    <mergeCell ref="SZY50:SZY51"/>
    <mergeCell ref="SZL50:SZL51"/>
    <mergeCell ref="SZM50:SZM51"/>
    <mergeCell ref="SZN50:SZN51"/>
    <mergeCell ref="SZQ50:SZQ51"/>
    <mergeCell ref="SZR50:SZR51"/>
    <mergeCell ref="SZE50:SZE51"/>
    <mergeCell ref="SZF50:SZF51"/>
    <mergeCell ref="SZI50:SZI51"/>
    <mergeCell ref="SZJ50:SZJ51"/>
    <mergeCell ref="SZK50:SZK51"/>
    <mergeCell ref="SYX50:SYX51"/>
    <mergeCell ref="SZA50:SZA51"/>
    <mergeCell ref="SZB50:SZB51"/>
    <mergeCell ref="SZC50:SZC51"/>
    <mergeCell ref="SZD50:SZD51"/>
    <mergeCell ref="SYS50:SYS51"/>
    <mergeCell ref="SYT50:SYT51"/>
    <mergeCell ref="SYU50:SYU51"/>
    <mergeCell ref="SYV50:SYV51"/>
    <mergeCell ref="SYW50:SYW51"/>
    <mergeCell ref="SYL50:SYL51"/>
    <mergeCell ref="SYM50:SYM51"/>
    <mergeCell ref="SYN50:SYN51"/>
    <mergeCell ref="SYO50:SYO51"/>
    <mergeCell ref="SYP50:SYP51"/>
    <mergeCell ref="SYE50:SYE51"/>
    <mergeCell ref="SYF50:SYF51"/>
    <mergeCell ref="SYG50:SYG51"/>
    <mergeCell ref="SYH50:SYH51"/>
    <mergeCell ref="SYK50:SYK51"/>
    <mergeCell ref="SXX50:SXX51"/>
    <mergeCell ref="SXY50:SXY51"/>
    <mergeCell ref="SXZ50:SXZ51"/>
    <mergeCell ref="SYC50:SYC51"/>
    <mergeCell ref="SYD50:SYD51"/>
    <mergeCell ref="SXQ50:SXQ51"/>
    <mergeCell ref="SXR50:SXR51"/>
    <mergeCell ref="SXU50:SXU51"/>
    <mergeCell ref="SXV50:SXV51"/>
    <mergeCell ref="SXW50:SXW51"/>
    <mergeCell ref="SXJ50:SXJ51"/>
    <mergeCell ref="SXM50:SXM51"/>
    <mergeCell ref="SXN50:SXN51"/>
    <mergeCell ref="SXO50:SXO51"/>
    <mergeCell ref="SXP50:SXP51"/>
    <mergeCell ref="SXE50:SXE51"/>
    <mergeCell ref="SXF50:SXF51"/>
    <mergeCell ref="SXG50:SXG51"/>
    <mergeCell ref="SXH50:SXH51"/>
    <mergeCell ref="SXI50:SXI51"/>
    <mergeCell ref="SWX50:SWX51"/>
    <mergeCell ref="SWY50:SWY51"/>
    <mergeCell ref="SWZ50:SWZ51"/>
    <mergeCell ref="SXA50:SXA51"/>
    <mergeCell ref="SXB50:SXB51"/>
    <mergeCell ref="SWQ50:SWQ51"/>
    <mergeCell ref="SWR50:SWR51"/>
    <mergeCell ref="SWS50:SWS51"/>
    <mergeCell ref="SWT50:SWT51"/>
    <mergeCell ref="SWW50:SWW51"/>
    <mergeCell ref="SWJ50:SWJ51"/>
    <mergeCell ref="SWK50:SWK51"/>
    <mergeCell ref="SWL50:SWL51"/>
    <mergeCell ref="SWO50:SWO51"/>
    <mergeCell ref="SWP50:SWP51"/>
    <mergeCell ref="SWC50:SWC51"/>
    <mergeCell ref="SWD50:SWD51"/>
    <mergeCell ref="SWG50:SWG51"/>
    <mergeCell ref="SWH50:SWH51"/>
    <mergeCell ref="SWI50:SWI51"/>
    <mergeCell ref="SVV50:SVV51"/>
    <mergeCell ref="SVY50:SVY51"/>
    <mergeCell ref="SVZ50:SVZ51"/>
    <mergeCell ref="SWA50:SWA51"/>
    <mergeCell ref="SWB50:SWB51"/>
    <mergeCell ref="SVQ50:SVQ51"/>
    <mergeCell ref="SVR50:SVR51"/>
    <mergeCell ref="SVS50:SVS51"/>
    <mergeCell ref="SVT50:SVT51"/>
    <mergeCell ref="SVU50:SVU51"/>
    <mergeCell ref="SVJ50:SVJ51"/>
    <mergeCell ref="SVK50:SVK51"/>
    <mergeCell ref="SVL50:SVL51"/>
    <mergeCell ref="SVM50:SVM51"/>
    <mergeCell ref="SVN50:SVN51"/>
    <mergeCell ref="SVC50:SVC51"/>
    <mergeCell ref="SVD50:SVD51"/>
    <mergeCell ref="SVE50:SVE51"/>
    <mergeCell ref="SVF50:SVF51"/>
    <mergeCell ref="SVI50:SVI51"/>
    <mergeCell ref="SUV50:SUV51"/>
    <mergeCell ref="SUW50:SUW51"/>
    <mergeCell ref="SUX50:SUX51"/>
    <mergeCell ref="SVA50:SVA51"/>
    <mergeCell ref="SVB50:SVB51"/>
    <mergeCell ref="SUO50:SUO51"/>
    <mergeCell ref="SUP50:SUP51"/>
    <mergeCell ref="SUS50:SUS51"/>
    <mergeCell ref="SUT50:SUT51"/>
    <mergeCell ref="SUU50:SUU51"/>
    <mergeCell ref="SUH50:SUH51"/>
    <mergeCell ref="SUK50:SUK51"/>
    <mergeCell ref="SUL50:SUL51"/>
    <mergeCell ref="SUM50:SUM51"/>
    <mergeCell ref="SUN50:SUN51"/>
    <mergeCell ref="SUC50:SUC51"/>
    <mergeCell ref="SUD50:SUD51"/>
    <mergeCell ref="SUE50:SUE51"/>
    <mergeCell ref="SUF50:SUF51"/>
    <mergeCell ref="SUG50:SUG51"/>
    <mergeCell ref="STV50:STV51"/>
    <mergeCell ref="STW50:STW51"/>
    <mergeCell ref="STX50:STX51"/>
    <mergeCell ref="STY50:STY51"/>
    <mergeCell ref="STZ50:STZ51"/>
    <mergeCell ref="STO50:STO51"/>
    <mergeCell ref="STP50:STP51"/>
    <mergeCell ref="STQ50:STQ51"/>
    <mergeCell ref="STR50:STR51"/>
    <mergeCell ref="STU50:STU51"/>
    <mergeCell ref="STH50:STH51"/>
    <mergeCell ref="STI50:STI51"/>
    <mergeCell ref="STJ50:STJ51"/>
    <mergeCell ref="STM50:STM51"/>
    <mergeCell ref="STN50:STN51"/>
    <mergeCell ref="STA50:STA51"/>
    <mergeCell ref="STB50:STB51"/>
    <mergeCell ref="STE50:STE51"/>
    <mergeCell ref="STF50:STF51"/>
    <mergeCell ref="STG50:STG51"/>
    <mergeCell ref="SST50:SST51"/>
    <mergeCell ref="SSW50:SSW51"/>
    <mergeCell ref="SSX50:SSX51"/>
    <mergeCell ref="SSY50:SSY51"/>
    <mergeCell ref="SSZ50:SSZ51"/>
    <mergeCell ref="SSO50:SSO51"/>
    <mergeCell ref="SSP50:SSP51"/>
    <mergeCell ref="SSQ50:SSQ51"/>
    <mergeCell ref="SSR50:SSR51"/>
    <mergeCell ref="SSS50:SSS51"/>
    <mergeCell ref="SSH50:SSH51"/>
    <mergeCell ref="SSI50:SSI51"/>
    <mergeCell ref="SSJ50:SSJ51"/>
    <mergeCell ref="SSK50:SSK51"/>
    <mergeCell ref="SSL50:SSL51"/>
    <mergeCell ref="SSA50:SSA51"/>
    <mergeCell ref="SSB50:SSB51"/>
    <mergeCell ref="SSC50:SSC51"/>
    <mergeCell ref="SSD50:SSD51"/>
    <mergeCell ref="SSG50:SSG51"/>
    <mergeCell ref="SRT50:SRT51"/>
    <mergeCell ref="SRU50:SRU51"/>
    <mergeCell ref="SRV50:SRV51"/>
    <mergeCell ref="SRY50:SRY51"/>
    <mergeCell ref="SRZ50:SRZ51"/>
    <mergeCell ref="SRM50:SRM51"/>
    <mergeCell ref="SRN50:SRN51"/>
    <mergeCell ref="SRQ50:SRQ51"/>
    <mergeCell ref="SRR50:SRR51"/>
    <mergeCell ref="SRS50:SRS51"/>
    <mergeCell ref="SRF50:SRF51"/>
    <mergeCell ref="SRI50:SRI51"/>
    <mergeCell ref="SRJ50:SRJ51"/>
    <mergeCell ref="SRK50:SRK51"/>
    <mergeCell ref="SRL50:SRL51"/>
    <mergeCell ref="SRA50:SRA51"/>
    <mergeCell ref="SRB50:SRB51"/>
    <mergeCell ref="SRC50:SRC51"/>
    <mergeCell ref="SRD50:SRD51"/>
    <mergeCell ref="SRE50:SRE51"/>
    <mergeCell ref="SQT50:SQT51"/>
    <mergeCell ref="SQU50:SQU51"/>
    <mergeCell ref="SQV50:SQV51"/>
    <mergeCell ref="SQW50:SQW51"/>
    <mergeCell ref="SQX50:SQX51"/>
    <mergeCell ref="SQM50:SQM51"/>
    <mergeCell ref="SQN50:SQN51"/>
    <mergeCell ref="SQO50:SQO51"/>
    <mergeCell ref="SQP50:SQP51"/>
    <mergeCell ref="SQS50:SQS51"/>
    <mergeCell ref="SQF50:SQF51"/>
    <mergeCell ref="SQG50:SQG51"/>
    <mergeCell ref="SQH50:SQH51"/>
    <mergeCell ref="SQK50:SQK51"/>
    <mergeCell ref="SQL50:SQL51"/>
    <mergeCell ref="SPY50:SPY51"/>
    <mergeCell ref="SPZ50:SPZ51"/>
    <mergeCell ref="SQC50:SQC51"/>
    <mergeCell ref="SQD50:SQD51"/>
    <mergeCell ref="SQE50:SQE51"/>
    <mergeCell ref="SPR50:SPR51"/>
    <mergeCell ref="SPU50:SPU51"/>
    <mergeCell ref="SPV50:SPV51"/>
    <mergeCell ref="SPW50:SPW51"/>
    <mergeCell ref="SPX50:SPX51"/>
    <mergeCell ref="SPM50:SPM51"/>
    <mergeCell ref="SPN50:SPN51"/>
    <mergeCell ref="SPO50:SPO51"/>
    <mergeCell ref="SPP50:SPP51"/>
    <mergeCell ref="SPQ50:SPQ51"/>
    <mergeCell ref="SPF50:SPF51"/>
    <mergeCell ref="SPG50:SPG51"/>
    <mergeCell ref="SPH50:SPH51"/>
    <mergeCell ref="SPI50:SPI51"/>
    <mergeCell ref="SPJ50:SPJ51"/>
    <mergeCell ref="SOY50:SOY51"/>
    <mergeCell ref="SOZ50:SOZ51"/>
    <mergeCell ref="SPA50:SPA51"/>
    <mergeCell ref="SPB50:SPB51"/>
    <mergeCell ref="SPE50:SPE51"/>
    <mergeCell ref="SOR50:SOR51"/>
    <mergeCell ref="SOS50:SOS51"/>
    <mergeCell ref="SOT50:SOT51"/>
    <mergeCell ref="SOW50:SOW51"/>
    <mergeCell ref="SOX50:SOX51"/>
    <mergeCell ref="SOK50:SOK51"/>
    <mergeCell ref="SOL50:SOL51"/>
    <mergeCell ref="SOO50:SOO51"/>
    <mergeCell ref="SOP50:SOP51"/>
    <mergeCell ref="SOQ50:SOQ51"/>
    <mergeCell ref="SOD50:SOD51"/>
    <mergeCell ref="SOG50:SOG51"/>
    <mergeCell ref="SOH50:SOH51"/>
    <mergeCell ref="SOI50:SOI51"/>
    <mergeCell ref="SOJ50:SOJ51"/>
    <mergeCell ref="SNY50:SNY51"/>
    <mergeCell ref="SNZ50:SNZ51"/>
    <mergeCell ref="SOA50:SOA51"/>
    <mergeCell ref="SOB50:SOB51"/>
    <mergeCell ref="SOC50:SOC51"/>
    <mergeCell ref="SNR50:SNR51"/>
    <mergeCell ref="SNS50:SNS51"/>
    <mergeCell ref="SNT50:SNT51"/>
    <mergeCell ref="SNU50:SNU51"/>
    <mergeCell ref="SNV50:SNV51"/>
    <mergeCell ref="SNK50:SNK51"/>
    <mergeCell ref="SNL50:SNL51"/>
    <mergeCell ref="SNM50:SNM51"/>
    <mergeCell ref="SNN50:SNN51"/>
    <mergeCell ref="SNQ50:SNQ51"/>
    <mergeCell ref="SND50:SND51"/>
    <mergeCell ref="SNE50:SNE51"/>
    <mergeCell ref="SNF50:SNF51"/>
    <mergeCell ref="SNI50:SNI51"/>
    <mergeCell ref="SNJ50:SNJ51"/>
    <mergeCell ref="SMW50:SMW51"/>
    <mergeCell ref="SMX50:SMX51"/>
    <mergeCell ref="SNA50:SNA51"/>
    <mergeCell ref="SNB50:SNB51"/>
    <mergeCell ref="SNC50:SNC51"/>
    <mergeCell ref="SMP50:SMP51"/>
    <mergeCell ref="SMS50:SMS51"/>
    <mergeCell ref="SMT50:SMT51"/>
    <mergeCell ref="SMU50:SMU51"/>
    <mergeCell ref="SMV50:SMV51"/>
    <mergeCell ref="SMK50:SMK51"/>
    <mergeCell ref="SML50:SML51"/>
    <mergeCell ref="SMM50:SMM51"/>
    <mergeCell ref="SMN50:SMN51"/>
    <mergeCell ref="SMO50:SMO51"/>
    <mergeCell ref="SMD50:SMD51"/>
    <mergeCell ref="SME50:SME51"/>
    <mergeCell ref="SMF50:SMF51"/>
    <mergeCell ref="SMG50:SMG51"/>
    <mergeCell ref="SMH50:SMH51"/>
    <mergeCell ref="SLW50:SLW51"/>
    <mergeCell ref="SLX50:SLX51"/>
    <mergeCell ref="SLY50:SLY51"/>
    <mergeCell ref="SLZ50:SLZ51"/>
    <mergeCell ref="SMC50:SMC51"/>
    <mergeCell ref="SLP50:SLP51"/>
    <mergeCell ref="SLQ50:SLQ51"/>
    <mergeCell ref="SLR50:SLR51"/>
    <mergeCell ref="SLU50:SLU51"/>
    <mergeCell ref="SLV50:SLV51"/>
    <mergeCell ref="SLI50:SLI51"/>
    <mergeCell ref="SLJ50:SLJ51"/>
    <mergeCell ref="SLM50:SLM51"/>
    <mergeCell ref="SLN50:SLN51"/>
    <mergeCell ref="SLO50:SLO51"/>
    <mergeCell ref="SLB50:SLB51"/>
    <mergeCell ref="SLE50:SLE51"/>
    <mergeCell ref="SLF50:SLF51"/>
    <mergeCell ref="SLG50:SLG51"/>
    <mergeCell ref="SLH50:SLH51"/>
    <mergeCell ref="SKW50:SKW51"/>
    <mergeCell ref="SKX50:SKX51"/>
    <mergeCell ref="SKY50:SKY51"/>
    <mergeCell ref="SKZ50:SKZ51"/>
    <mergeCell ref="SLA50:SLA51"/>
    <mergeCell ref="SKP50:SKP51"/>
    <mergeCell ref="SKQ50:SKQ51"/>
    <mergeCell ref="SKR50:SKR51"/>
    <mergeCell ref="SKS50:SKS51"/>
    <mergeCell ref="SKT50:SKT51"/>
    <mergeCell ref="SKI50:SKI51"/>
    <mergeCell ref="SKJ50:SKJ51"/>
    <mergeCell ref="SKK50:SKK51"/>
    <mergeCell ref="SKL50:SKL51"/>
    <mergeCell ref="SKO50:SKO51"/>
    <mergeCell ref="SKB50:SKB51"/>
    <mergeCell ref="SKC50:SKC51"/>
    <mergeCell ref="SKD50:SKD51"/>
    <mergeCell ref="SKG50:SKG51"/>
    <mergeCell ref="SKH50:SKH51"/>
    <mergeCell ref="SJU50:SJU51"/>
    <mergeCell ref="SJV50:SJV51"/>
    <mergeCell ref="SJY50:SJY51"/>
    <mergeCell ref="SJZ50:SJZ51"/>
    <mergeCell ref="SKA50:SKA51"/>
    <mergeCell ref="SJN50:SJN51"/>
    <mergeCell ref="SJQ50:SJQ51"/>
    <mergeCell ref="SJR50:SJR51"/>
    <mergeCell ref="SJS50:SJS51"/>
    <mergeCell ref="SJT50:SJT51"/>
    <mergeCell ref="SJI50:SJI51"/>
    <mergeCell ref="SJJ50:SJJ51"/>
    <mergeCell ref="SJK50:SJK51"/>
    <mergeCell ref="SJL50:SJL51"/>
    <mergeCell ref="SJM50:SJM51"/>
    <mergeCell ref="SJB50:SJB51"/>
    <mergeCell ref="SJC50:SJC51"/>
    <mergeCell ref="SJD50:SJD51"/>
    <mergeCell ref="SJE50:SJE51"/>
    <mergeCell ref="SJF50:SJF51"/>
    <mergeCell ref="SIU50:SIU51"/>
    <mergeCell ref="SIV50:SIV51"/>
    <mergeCell ref="SIW50:SIW51"/>
    <mergeCell ref="SIX50:SIX51"/>
    <mergeCell ref="SJA50:SJA51"/>
    <mergeCell ref="SIN50:SIN51"/>
    <mergeCell ref="SIO50:SIO51"/>
    <mergeCell ref="SIP50:SIP51"/>
    <mergeCell ref="SIS50:SIS51"/>
    <mergeCell ref="SIT50:SIT51"/>
    <mergeCell ref="SIG50:SIG51"/>
    <mergeCell ref="SIH50:SIH51"/>
    <mergeCell ref="SIK50:SIK51"/>
    <mergeCell ref="SIL50:SIL51"/>
    <mergeCell ref="SIM50:SIM51"/>
    <mergeCell ref="SHZ50:SHZ51"/>
    <mergeCell ref="SIC50:SIC51"/>
    <mergeCell ref="SID50:SID51"/>
    <mergeCell ref="SIE50:SIE51"/>
    <mergeCell ref="SIF50:SIF51"/>
    <mergeCell ref="SHU50:SHU51"/>
    <mergeCell ref="SHV50:SHV51"/>
    <mergeCell ref="SHW50:SHW51"/>
    <mergeCell ref="SHX50:SHX51"/>
    <mergeCell ref="SHY50:SHY51"/>
    <mergeCell ref="SHN50:SHN51"/>
    <mergeCell ref="SHO50:SHO51"/>
    <mergeCell ref="SHP50:SHP51"/>
    <mergeCell ref="SHQ50:SHQ51"/>
    <mergeCell ref="SHR50:SHR51"/>
    <mergeCell ref="SHG50:SHG51"/>
    <mergeCell ref="SHH50:SHH51"/>
    <mergeCell ref="SHI50:SHI51"/>
    <mergeCell ref="SHJ50:SHJ51"/>
    <mergeCell ref="SHM50:SHM51"/>
    <mergeCell ref="SGZ50:SGZ51"/>
    <mergeCell ref="SHA50:SHA51"/>
    <mergeCell ref="SHB50:SHB51"/>
    <mergeCell ref="SHE50:SHE51"/>
    <mergeCell ref="SHF50:SHF51"/>
    <mergeCell ref="SGS50:SGS51"/>
    <mergeCell ref="SGT50:SGT51"/>
    <mergeCell ref="SGW50:SGW51"/>
    <mergeCell ref="SGX50:SGX51"/>
    <mergeCell ref="SGY50:SGY51"/>
    <mergeCell ref="SGL50:SGL51"/>
    <mergeCell ref="SGO50:SGO51"/>
    <mergeCell ref="SGP50:SGP51"/>
    <mergeCell ref="SGQ50:SGQ51"/>
    <mergeCell ref="SGR50:SGR51"/>
    <mergeCell ref="SGG50:SGG51"/>
    <mergeCell ref="SGH50:SGH51"/>
    <mergeCell ref="SGI50:SGI51"/>
    <mergeCell ref="SGJ50:SGJ51"/>
    <mergeCell ref="SGK50:SGK51"/>
    <mergeCell ref="SFZ50:SFZ51"/>
    <mergeCell ref="SGA50:SGA51"/>
    <mergeCell ref="SGB50:SGB51"/>
    <mergeCell ref="SGC50:SGC51"/>
    <mergeCell ref="SGD50:SGD51"/>
    <mergeCell ref="SFS50:SFS51"/>
    <mergeCell ref="SFT50:SFT51"/>
    <mergeCell ref="SFU50:SFU51"/>
    <mergeCell ref="SFV50:SFV51"/>
    <mergeCell ref="SFY50:SFY51"/>
    <mergeCell ref="SFL50:SFL51"/>
    <mergeCell ref="SFM50:SFM51"/>
    <mergeCell ref="SFN50:SFN51"/>
    <mergeCell ref="SFQ50:SFQ51"/>
    <mergeCell ref="SFR50:SFR51"/>
    <mergeCell ref="SFE50:SFE51"/>
    <mergeCell ref="SFF50:SFF51"/>
    <mergeCell ref="SFI50:SFI51"/>
    <mergeCell ref="SFJ50:SFJ51"/>
    <mergeCell ref="SFK50:SFK51"/>
    <mergeCell ref="SEX50:SEX51"/>
    <mergeCell ref="SFA50:SFA51"/>
    <mergeCell ref="SFB50:SFB51"/>
    <mergeCell ref="SFC50:SFC51"/>
    <mergeCell ref="SFD50:SFD51"/>
    <mergeCell ref="SES50:SES51"/>
    <mergeCell ref="SET50:SET51"/>
    <mergeCell ref="SEU50:SEU51"/>
    <mergeCell ref="SEV50:SEV51"/>
    <mergeCell ref="SEW50:SEW51"/>
    <mergeCell ref="SEL50:SEL51"/>
    <mergeCell ref="SEM50:SEM51"/>
    <mergeCell ref="SEN50:SEN51"/>
    <mergeCell ref="SEO50:SEO51"/>
    <mergeCell ref="SEP50:SEP51"/>
    <mergeCell ref="SEE50:SEE51"/>
    <mergeCell ref="SEF50:SEF51"/>
    <mergeCell ref="SEG50:SEG51"/>
    <mergeCell ref="SEH50:SEH51"/>
    <mergeCell ref="SEK50:SEK51"/>
    <mergeCell ref="SDX50:SDX51"/>
    <mergeCell ref="SDY50:SDY51"/>
    <mergeCell ref="SDZ50:SDZ51"/>
    <mergeCell ref="SEC50:SEC51"/>
    <mergeCell ref="SED50:SED51"/>
    <mergeCell ref="SDQ50:SDQ51"/>
    <mergeCell ref="SDR50:SDR51"/>
    <mergeCell ref="SDU50:SDU51"/>
    <mergeCell ref="SDV50:SDV51"/>
    <mergeCell ref="SDW50:SDW51"/>
    <mergeCell ref="SDJ50:SDJ51"/>
    <mergeCell ref="SDM50:SDM51"/>
    <mergeCell ref="SDN50:SDN51"/>
    <mergeCell ref="SDO50:SDO51"/>
    <mergeCell ref="SDP50:SDP51"/>
    <mergeCell ref="SDE50:SDE51"/>
    <mergeCell ref="SDF50:SDF51"/>
    <mergeCell ref="SDG50:SDG51"/>
    <mergeCell ref="SDH50:SDH51"/>
    <mergeCell ref="SDI50:SDI51"/>
    <mergeCell ref="SCX50:SCX51"/>
    <mergeCell ref="SCY50:SCY51"/>
    <mergeCell ref="SCZ50:SCZ51"/>
    <mergeCell ref="SDA50:SDA51"/>
    <mergeCell ref="SDB50:SDB51"/>
    <mergeCell ref="SCQ50:SCQ51"/>
    <mergeCell ref="SCR50:SCR51"/>
    <mergeCell ref="SCS50:SCS51"/>
    <mergeCell ref="SCT50:SCT51"/>
    <mergeCell ref="SCW50:SCW51"/>
    <mergeCell ref="SCJ50:SCJ51"/>
    <mergeCell ref="SCK50:SCK51"/>
    <mergeCell ref="SCL50:SCL51"/>
    <mergeCell ref="SCO50:SCO51"/>
    <mergeCell ref="SCP50:SCP51"/>
    <mergeCell ref="SCC50:SCC51"/>
    <mergeCell ref="SCD50:SCD51"/>
    <mergeCell ref="SCG50:SCG51"/>
    <mergeCell ref="SCH50:SCH51"/>
    <mergeCell ref="SCI50:SCI51"/>
    <mergeCell ref="SBV50:SBV51"/>
    <mergeCell ref="SBY50:SBY51"/>
    <mergeCell ref="SBZ50:SBZ51"/>
    <mergeCell ref="SCA50:SCA51"/>
    <mergeCell ref="SCB50:SCB51"/>
    <mergeCell ref="SBQ50:SBQ51"/>
    <mergeCell ref="SBR50:SBR51"/>
    <mergeCell ref="SBS50:SBS51"/>
    <mergeCell ref="SBT50:SBT51"/>
    <mergeCell ref="SBU50:SBU51"/>
    <mergeCell ref="SBJ50:SBJ51"/>
    <mergeCell ref="SBK50:SBK51"/>
    <mergeCell ref="SBL50:SBL51"/>
    <mergeCell ref="SBM50:SBM51"/>
    <mergeCell ref="SBN50:SBN51"/>
    <mergeCell ref="SBC50:SBC51"/>
    <mergeCell ref="SBD50:SBD51"/>
    <mergeCell ref="SBE50:SBE51"/>
    <mergeCell ref="SBF50:SBF51"/>
    <mergeCell ref="SBI50:SBI51"/>
    <mergeCell ref="SAV50:SAV51"/>
    <mergeCell ref="SAW50:SAW51"/>
    <mergeCell ref="SAX50:SAX51"/>
    <mergeCell ref="SBA50:SBA51"/>
    <mergeCell ref="SBB50:SBB51"/>
    <mergeCell ref="SAO50:SAO51"/>
    <mergeCell ref="SAP50:SAP51"/>
    <mergeCell ref="SAS50:SAS51"/>
    <mergeCell ref="SAT50:SAT51"/>
    <mergeCell ref="SAU50:SAU51"/>
    <mergeCell ref="SAH50:SAH51"/>
    <mergeCell ref="SAK50:SAK51"/>
    <mergeCell ref="SAL50:SAL51"/>
    <mergeCell ref="SAM50:SAM51"/>
    <mergeCell ref="SAN50:SAN51"/>
    <mergeCell ref="SAC50:SAC51"/>
    <mergeCell ref="SAD50:SAD51"/>
    <mergeCell ref="SAE50:SAE51"/>
    <mergeCell ref="SAF50:SAF51"/>
    <mergeCell ref="SAG50:SAG51"/>
    <mergeCell ref="RZV50:RZV51"/>
    <mergeCell ref="RZW50:RZW51"/>
    <mergeCell ref="RZX50:RZX51"/>
    <mergeCell ref="RZY50:RZY51"/>
    <mergeCell ref="RZZ50:RZZ51"/>
    <mergeCell ref="RZO50:RZO51"/>
    <mergeCell ref="RZP50:RZP51"/>
    <mergeCell ref="RZQ50:RZQ51"/>
    <mergeCell ref="RZR50:RZR51"/>
    <mergeCell ref="RZU50:RZU51"/>
    <mergeCell ref="RZH50:RZH51"/>
    <mergeCell ref="RZI50:RZI51"/>
    <mergeCell ref="RZJ50:RZJ51"/>
    <mergeCell ref="RZM50:RZM51"/>
    <mergeCell ref="RZN50:RZN51"/>
    <mergeCell ref="RZA50:RZA51"/>
    <mergeCell ref="RZB50:RZB51"/>
    <mergeCell ref="RZE50:RZE51"/>
    <mergeCell ref="RZF50:RZF51"/>
    <mergeCell ref="RZG50:RZG51"/>
    <mergeCell ref="RYT50:RYT51"/>
    <mergeCell ref="RYW50:RYW51"/>
    <mergeCell ref="RYX50:RYX51"/>
    <mergeCell ref="RYY50:RYY51"/>
    <mergeCell ref="RYZ50:RYZ51"/>
    <mergeCell ref="RYO50:RYO51"/>
    <mergeCell ref="RYP50:RYP51"/>
    <mergeCell ref="RYQ50:RYQ51"/>
    <mergeCell ref="RYR50:RYR51"/>
    <mergeCell ref="RYS50:RYS51"/>
    <mergeCell ref="RYH50:RYH51"/>
    <mergeCell ref="RYI50:RYI51"/>
    <mergeCell ref="RYJ50:RYJ51"/>
    <mergeCell ref="RYK50:RYK51"/>
    <mergeCell ref="RYL50:RYL51"/>
    <mergeCell ref="RYA50:RYA51"/>
    <mergeCell ref="RYB50:RYB51"/>
    <mergeCell ref="RYC50:RYC51"/>
    <mergeCell ref="RYD50:RYD51"/>
    <mergeCell ref="RYG50:RYG51"/>
    <mergeCell ref="RXT50:RXT51"/>
    <mergeCell ref="RXU50:RXU51"/>
    <mergeCell ref="RXV50:RXV51"/>
    <mergeCell ref="RXY50:RXY51"/>
    <mergeCell ref="RXZ50:RXZ51"/>
    <mergeCell ref="RXM50:RXM51"/>
    <mergeCell ref="RXN50:RXN51"/>
    <mergeCell ref="RXQ50:RXQ51"/>
    <mergeCell ref="RXR50:RXR51"/>
    <mergeCell ref="RXS50:RXS51"/>
    <mergeCell ref="RXF50:RXF51"/>
    <mergeCell ref="RXI50:RXI51"/>
    <mergeCell ref="RXJ50:RXJ51"/>
    <mergeCell ref="RXK50:RXK51"/>
    <mergeCell ref="RXL50:RXL51"/>
    <mergeCell ref="RXA50:RXA51"/>
    <mergeCell ref="RXB50:RXB51"/>
    <mergeCell ref="RXC50:RXC51"/>
    <mergeCell ref="RXD50:RXD51"/>
    <mergeCell ref="RXE50:RXE51"/>
    <mergeCell ref="RWT50:RWT51"/>
    <mergeCell ref="RWU50:RWU51"/>
    <mergeCell ref="RWV50:RWV51"/>
    <mergeCell ref="RWW50:RWW51"/>
    <mergeCell ref="RWX50:RWX51"/>
    <mergeCell ref="RWM50:RWM51"/>
    <mergeCell ref="RWN50:RWN51"/>
    <mergeCell ref="RWO50:RWO51"/>
    <mergeCell ref="RWP50:RWP51"/>
    <mergeCell ref="RWS50:RWS51"/>
    <mergeCell ref="RWF50:RWF51"/>
    <mergeCell ref="RWG50:RWG51"/>
    <mergeCell ref="RWH50:RWH51"/>
    <mergeCell ref="RWK50:RWK51"/>
    <mergeCell ref="RWL50:RWL51"/>
    <mergeCell ref="RVY50:RVY51"/>
    <mergeCell ref="RVZ50:RVZ51"/>
    <mergeCell ref="RWC50:RWC51"/>
    <mergeCell ref="RWD50:RWD51"/>
    <mergeCell ref="RWE50:RWE51"/>
    <mergeCell ref="RVR50:RVR51"/>
    <mergeCell ref="RVU50:RVU51"/>
    <mergeCell ref="RVV50:RVV51"/>
    <mergeCell ref="RVW50:RVW51"/>
    <mergeCell ref="RVX50:RVX51"/>
    <mergeCell ref="RVM50:RVM51"/>
    <mergeCell ref="RVN50:RVN51"/>
    <mergeCell ref="RVO50:RVO51"/>
    <mergeCell ref="RVP50:RVP51"/>
    <mergeCell ref="RVQ50:RVQ51"/>
    <mergeCell ref="RVF50:RVF51"/>
    <mergeCell ref="RVG50:RVG51"/>
    <mergeCell ref="RVH50:RVH51"/>
    <mergeCell ref="RVI50:RVI51"/>
    <mergeCell ref="RVJ50:RVJ51"/>
    <mergeCell ref="RUY50:RUY51"/>
    <mergeCell ref="RUZ50:RUZ51"/>
    <mergeCell ref="RVA50:RVA51"/>
    <mergeCell ref="RVB50:RVB51"/>
    <mergeCell ref="RVE50:RVE51"/>
    <mergeCell ref="RUR50:RUR51"/>
    <mergeCell ref="RUS50:RUS51"/>
    <mergeCell ref="RUT50:RUT51"/>
    <mergeCell ref="RUW50:RUW51"/>
    <mergeCell ref="RUX50:RUX51"/>
    <mergeCell ref="RUK50:RUK51"/>
    <mergeCell ref="RUL50:RUL51"/>
    <mergeCell ref="RUO50:RUO51"/>
    <mergeCell ref="RUP50:RUP51"/>
    <mergeCell ref="RUQ50:RUQ51"/>
    <mergeCell ref="RUD50:RUD51"/>
    <mergeCell ref="RUG50:RUG51"/>
    <mergeCell ref="RUH50:RUH51"/>
    <mergeCell ref="RUI50:RUI51"/>
    <mergeCell ref="RUJ50:RUJ51"/>
    <mergeCell ref="RTY50:RTY51"/>
    <mergeCell ref="RTZ50:RTZ51"/>
    <mergeCell ref="RUA50:RUA51"/>
    <mergeCell ref="RUB50:RUB51"/>
    <mergeCell ref="RUC50:RUC51"/>
    <mergeCell ref="RTR50:RTR51"/>
    <mergeCell ref="RTS50:RTS51"/>
    <mergeCell ref="RTT50:RTT51"/>
    <mergeCell ref="RTU50:RTU51"/>
    <mergeCell ref="RTV50:RTV51"/>
    <mergeCell ref="RTK50:RTK51"/>
    <mergeCell ref="RTL50:RTL51"/>
    <mergeCell ref="RTM50:RTM51"/>
    <mergeCell ref="RTN50:RTN51"/>
    <mergeCell ref="RTQ50:RTQ51"/>
    <mergeCell ref="RTD50:RTD51"/>
    <mergeCell ref="RTE50:RTE51"/>
    <mergeCell ref="RTF50:RTF51"/>
    <mergeCell ref="RTI50:RTI51"/>
    <mergeCell ref="RTJ50:RTJ51"/>
    <mergeCell ref="RSW50:RSW51"/>
    <mergeCell ref="RSX50:RSX51"/>
    <mergeCell ref="RTA50:RTA51"/>
    <mergeCell ref="RTB50:RTB51"/>
    <mergeCell ref="RTC50:RTC51"/>
    <mergeCell ref="RSP50:RSP51"/>
    <mergeCell ref="RSS50:RSS51"/>
    <mergeCell ref="RST50:RST51"/>
    <mergeCell ref="RSU50:RSU51"/>
    <mergeCell ref="RSV50:RSV51"/>
    <mergeCell ref="RSK50:RSK51"/>
    <mergeCell ref="RSL50:RSL51"/>
    <mergeCell ref="RSM50:RSM51"/>
    <mergeCell ref="RSN50:RSN51"/>
    <mergeCell ref="RSO50:RSO51"/>
    <mergeCell ref="RSD50:RSD51"/>
    <mergeCell ref="RSE50:RSE51"/>
    <mergeCell ref="RSF50:RSF51"/>
    <mergeCell ref="RSG50:RSG51"/>
    <mergeCell ref="RSH50:RSH51"/>
    <mergeCell ref="RRW50:RRW51"/>
    <mergeCell ref="RRX50:RRX51"/>
    <mergeCell ref="RRY50:RRY51"/>
    <mergeCell ref="RRZ50:RRZ51"/>
    <mergeCell ref="RSC50:RSC51"/>
    <mergeCell ref="RRP50:RRP51"/>
    <mergeCell ref="RRQ50:RRQ51"/>
    <mergeCell ref="RRR50:RRR51"/>
    <mergeCell ref="RRU50:RRU51"/>
    <mergeCell ref="RRV50:RRV51"/>
    <mergeCell ref="RRI50:RRI51"/>
    <mergeCell ref="RRJ50:RRJ51"/>
    <mergeCell ref="RRM50:RRM51"/>
    <mergeCell ref="RRN50:RRN51"/>
    <mergeCell ref="RRO50:RRO51"/>
    <mergeCell ref="RRB50:RRB51"/>
    <mergeCell ref="RRE50:RRE51"/>
    <mergeCell ref="RRF50:RRF51"/>
    <mergeCell ref="RRG50:RRG51"/>
    <mergeCell ref="RRH50:RRH51"/>
    <mergeCell ref="RQW50:RQW51"/>
    <mergeCell ref="RQX50:RQX51"/>
    <mergeCell ref="RQY50:RQY51"/>
    <mergeCell ref="RQZ50:RQZ51"/>
    <mergeCell ref="RRA50:RRA51"/>
    <mergeCell ref="RQP50:RQP51"/>
    <mergeCell ref="RQQ50:RQQ51"/>
    <mergeCell ref="RQR50:RQR51"/>
    <mergeCell ref="RQS50:RQS51"/>
    <mergeCell ref="RQT50:RQT51"/>
    <mergeCell ref="RQI50:RQI51"/>
    <mergeCell ref="RQJ50:RQJ51"/>
    <mergeCell ref="RQK50:RQK51"/>
    <mergeCell ref="RQL50:RQL51"/>
    <mergeCell ref="RQO50:RQO51"/>
    <mergeCell ref="RQB50:RQB51"/>
    <mergeCell ref="RQC50:RQC51"/>
    <mergeCell ref="RQD50:RQD51"/>
    <mergeCell ref="RQG50:RQG51"/>
    <mergeCell ref="RQH50:RQH51"/>
    <mergeCell ref="RPU50:RPU51"/>
    <mergeCell ref="RPV50:RPV51"/>
    <mergeCell ref="RPY50:RPY51"/>
    <mergeCell ref="RPZ50:RPZ51"/>
    <mergeCell ref="RQA50:RQA51"/>
    <mergeCell ref="RPN50:RPN51"/>
    <mergeCell ref="RPQ50:RPQ51"/>
    <mergeCell ref="RPR50:RPR51"/>
    <mergeCell ref="RPS50:RPS51"/>
    <mergeCell ref="RPT50:RPT51"/>
    <mergeCell ref="RPI50:RPI51"/>
    <mergeCell ref="RPJ50:RPJ51"/>
    <mergeCell ref="RPK50:RPK51"/>
    <mergeCell ref="RPL50:RPL51"/>
    <mergeCell ref="RPM50:RPM51"/>
    <mergeCell ref="RPB50:RPB51"/>
    <mergeCell ref="RPC50:RPC51"/>
    <mergeCell ref="RPD50:RPD51"/>
    <mergeCell ref="RPE50:RPE51"/>
    <mergeCell ref="RPF50:RPF51"/>
    <mergeCell ref="ROU50:ROU51"/>
    <mergeCell ref="ROV50:ROV51"/>
    <mergeCell ref="ROW50:ROW51"/>
    <mergeCell ref="ROX50:ROX51"/>
    <mergeCell ref="RPA50:RPA51"/>
    <mergeCell ref="RON50:RON51"/>
    <mergeCell ref="ROO50:ROO51"/>
    <mergeCell ref="ROP50:ROP51"/>
    <mergeCell ref="ROS50:ROS51"/>
    <mergeCell ref="ROT50:ROT51"/>
    <mergeCell ref="ROG50:ROG51"/>
    <mergeCell ref="ROH50:ROH51"/>
    <mergeCell ref="ROK50:ROK51"/>
    <mergeCell ref="ROL50:ROL51"/>
    <mergeCell ref="ROM50:ROM51"/>
    <mergeCell ref="RNZ50:RNZ51"/>
    <mergeCell ref="ROC50:ROC51"/>
    <mergeCell ref="ROD50:ROD51"/>
    <mergeCell ref="ROE50:ROE51"/>
    <mergeCell ref="ROF50:ROF51"/>
    <mergeCell ref="RNU50:RNU51"/>
    <mergeCell ref="RNV50:RNV51"/>
    <mergeCell ref="RNW50:RNW51"/>
    <mergeCell ref="RNX50:RNX51"/>
    <mergeCell ref="RNY50:RNY51"/>
    <mergeCell ref="RNN50:RNN51"/>
    <mergeCell ref="RNO50:RNO51"/>
    <mergeCell ref="RNP50:RNP51"/>
    <mergeCell ref="RNQ50:RNQ51"/>
    <mergeCell ref="RNR50:RNR51"/>
    <mergeCell ref="RNG50:RNG51"/>
    <mergeCell ref="RNH50:RNH51"/>
    <mergeCell ref="RNI50:RNI51"/>
    <mergeCell ref="RNJ50:RNJ51"/>
    <mergeCell ref="RNM50:RNM51"/>
    <mergeCell ref="RMZ50:RMZ51"/>
    <mergeCell ref="RNA50:RNA51"/>
    <mergeCell ref="RNB50:RNB51"/>
    <mergeCell ref="RNE50:RNE51"/>
    <mergeCell ref="RNF50:RNF51"/>
    <mergeCell ref="RMS50:RMS51"/>
    <mergeCell ref="RMT50:RMT51"/>
    <mergeCell ref="RMW50:RMW51"/>
    <mergeCell ref="RMX50:RMX51"/>
    <mergeCell ref="RMY50:RMY51"/>
    <mergeCell ref="RML50:RML51"/>
    <mergeCell ref="RMO50:RMO51"/>
    <mergeCell ref="RMP50:RMP51"/>
    <mergeCell ref="RMQ50:RMQ51"/>
    <mergeCell ref="RMR50:RMR51"/>
    <mergeCell ref="RMG50:RMG51"/>
    <mergeCell ref="RMH50:RMH51"/>
    <mergeCell ref="RMI50:RMI51"/>
    <mergeCell ref="RMJ50:RMJ51"/>
    <mergeCell ref="RMK50:RMK51"/>
    <mergeCell ref="RLZ50:RLZ51"/>
    <mergeCell ref="RMA50:RMA51"/>
    <mergeCell ref="RMB50:RMB51"/>
    <mergeCell ref="RMC50:RMC51"/>
    <mergeCell ref="RMD50:RMD51"/>
    <mergeCell ref="RLS50:RLS51"/>
    <mergeCell ref="RLT50:RLT51"/>
    <mergeCell ref="RLU50:RLU51"/>
    <mergeCell ref="RLV50:RLV51"/>
    <mergeCell ref="RLY50:RLY51"/>
    <mergeCell ref="RLL50:RLL51"/>
    <mergeCell ref="RLM50:RLM51"/>
    <mergeCell ref="RLN50:RLN51"/>
    <mergeCell ref="RLQ50:RLQ51"/>
    <mergeCell ref="RLR50:RLR51"/>
    <mergeCell ref="RLE50:RLE51"/>
    <mergeCell ref="RLF50:RLF51"/>
    <mergeCell ref="RLI50:RLI51"/>
    <mergeCell ref="RLJ50:RLJ51"/>
    <mergeCell ref="RLK50:RLK51"/>
    <mergeCell ref="RKX50:RKX51"/>
    <mergeCell ref="RLA50:RLA51"/>
    <mergeCell ref="RLB50:RLB51"/>
    <mergeCell ref="RLC50:RLC51"/>
    <mergeCell ref="RLD50:RLD51"/>
    <mergeCell ref="RKS50:RKS51"/>
    <mergeCell ref="RKT50:RKT51"/>
    <mergeCell ref="RKU50:RKU51"/>
    <mergeCell ref="RKV50:RKV51"/>
    <mergeCell ref="RKW50:RKW51"/>
    <mergeCell ref="RKL50:RKL51"/>
    <mergeCell ref="RKM50:RKM51"/>
    <mergeCell ref="RKN50:RKN51"/>
    <mergeCell ref="RKO50:RKO51"/>
    <mergeCell ref="RKP50:RKP51"/>
    <mergeCell ref="RKE50:RKE51"/>
    <mergeCell ref="RKF50:RKF51"/>
    <mergeCell ref="RKG50:RKG51"/>
    <mergeCell ref="RKH50:RKH51"/>
    <mergeCell ref="RKK50:RKK51"/>
    <mergeCell ref="RJX50:RJX51"/>
    <mergeCell ref="RJY50:RJY51"/>
    <mergeCell ref="RJZ50:RJZ51"/>
    <mergeCell ref="RKC50:RKC51"/>
    <mergeCell ref="RKD50:RKD51"/>
    <mergeCell ref="RJQ50:RJQ51"/>
    <mergeCell ref="RJR50:RJR51"/>
    <mergeCell ref="RJU50:RJU51"/>
    <mergeCell ref="RJV50:RJV51"/>
    <mergeCell ref="RJW50:RJW51"/>
    <mergeCell ref="RJJ50:RJJ51"/>
    <mergeCell ref="RJM50:RJM51"/>
    <mergeCell ref="RJN50:RJN51"/>
    <mergeCell ref="RJO50:RJO51"/>
    <mergeCell ref="RJP50:RJP51"/>
    <mergeCell ref="RJE50:RJE51"/>
    <mergeCell ref="RJF50:RJF51"/>
    <mergeCell ref="RJG50:RJG51"/>
    <mergeCell ref="RJH50:RJH51"/>
    <mergeCell ref="RJI50:RJI51"/>
    <mergeCell ref="RIX50:RIX51"/>
    <mergeCell ref="RIY50:RIY51"/>
    <mergeCell ref="RIZ50:RIZ51"/>
    <mergeCell ref="RJA50:RJA51"/>
    <mergeCell ref="RJB50:RJB51"/>
    <mergeCell ref="RIQ50:RIQ51"/>
    <mergeCell ref="RIR50:RIR51"/>
    <mergeCell ref="RIS50:RIS51"/>
    <mergeCell ref="RIT50:RIT51"/>
    <mergeCell ref="RIW50:RIW51"/>
    <mergeCell ref="RIJ50:RIJ51"/>
    <mergeCell ref="RIK50:RIK51"/>
    <mergeCell ref="RIL50:RIL51"/>
    <mergeCell ref="RIO50:RIO51"/>
    <mergeCell ref="RIP50:RIP51"/>
    <mergeCell ref="RIC50:RIC51"/>
    <mergeCell ref="RID50:RID51"/>
    <mergeCell ref="RIG50:RIG51"/>
    <mergeCell ref="RIH50:RIH51"/>
    <mergeCell ref="RII50:RII51"/>
    <mergeCell ref="RHV50:RHV51"/>
    <mergeCell ref="RHY50:RHY51"/>
    <mergeCell ref="RHZ50:RHZ51"/>
    <mergeCell ref="RIA50:RIA51"/>
    <mergeCell ref="RIB50:RIB51"/>
    <mergeCell ref="RHQ50:RHQ51"/>
    <mergeCell ref="RHR50:RHR51"/>
    <mergeCell ref="RHS50:RHS51"/>
    <mergeCell ref="RHT50:RHT51"/>
    <mergeCell ref="RHU50:RHU51"/>
    <mergeCell ref="RHJ50:RHJ51"/>
    <mergeCell ref="RHK50:RHK51"/>
    <mergeCell ref="RHL50:RHL51"/>
    <mergeCell ref="RHM50:RHM51"/>
    <mergeCell ref="RHN50:RHN51"/>
    <mergeCell ref="RHC50:RHC51"/>
    <mergeCell ref="RHD50:RHD51"/>
    <mergeCell ref="RHE50:RHE51"/>
    <mergeCell ref="RHF50:RHF51"/>
    <mergeCell ref="RHI50:RHI51"/>
    <mergeCell ref="RGV50:RGV51"/>
    <mergeCell ref="RGW50:RGW51"/>
    <mergeCell ref="RGX50:RGX51"/>
    <mergeCell ref="RHA50:RHA51"/>
    <mergeCell ref="RHB50:RHB51"/>
    <mergeCell ref="RGO50:RGO51"/>
    <mergeCell ref="RGP50:RGP51"/>
    <mergeCell ref="RGS50:RGS51"/>
    <mergeCell ref="RGT50:RGT51"/>
    <mergeCell ref="RGU50:RGU51"/>
    <mergeCell ref="RGH50:RGH51"/>
    <mergeCell ref="RGK50:RGK51"/>
    <mergeCell ref="RGL50:RGL51"/>
    <mergeCell ref="RGM50:RGM51"/>
    <mergeCell ref="RGN50:RGN51"/>
    <mergeCell ref="RGC50:RGC51"/>
    <mergeCell ref="RGD50:RGD51"/>
    <mergeCell ref="RGE50:RGE51"/>
    <mergeCell ref="RGF50:RGF51"/>
    <mergeCell ref="RGG50:RGG51"/>
    <mergeCell ref="RFV50:RFV51"/>
    <mergeCell ref="RFW50:RFW51"/>
    <mergeCell ref="RFX50:RFX51"/>
    <mergeCell ref="RFY50:RFY51"/>
    <mergeCell ref="RFZ50:RFZ51"/>
    <mergeCell ref="RFO50:RFO51"/>
    <mergeCell ref="RFP50:RFP51"/>
    <mergeCell ref="RFQ50:RFQ51"/>
    <mergeCell ref="RFR50:RFR51"/>
    <mergeCell ref="RFU50:RFU51"/>
    <mergeCell ref="RFH50:RFH51"/>
    <mergeCell ref="RFI50:RFI51"/>
    <mergeCell ref="RFJ50:RFJ51"/>
    <mergeCell ref="RFM50:RFM51"/>
    <mergeCell ref="RFN50:RFN51"/>
    <mergeCell ref="RFA50:RFA51"/>
    <mergeCell ref="RFB50:RFB51"/>
    <mergeCell ref="RFE50:RFE51"/>
    <mergeCell ref="RFF50:RFF51"/>
    <mergeCell ref="RFG50:RFG51"/>
    <mergeCell ref="RET50:RET51"/>
    <mergeCell ref="REW50:REW51"/>
    <mergeCell ref="REX50:REX51"/>
    <mergeCell ref="REY50:REY51"/>
    <mergeCell ref="REZ50:REZ51"/>
    <mergeCell ref="REO50:REO51"/>
    <mergeCell ref="REP50:REP51"/>
    <mergeCell ref="REQ50:REQ51"/>
    <mergeCell ref="RER50:RER51"/>
    <mergeCell ref="RES50:RES51"/>
    <mergeCell ref="REH50:REH51"/>
    <mergeCell ref="REI50:REI51"/>
    <mergeCell ref="REJ50:REJ51"/>
    <mergeCell ref="REK50:REK51"/>
    <mergeCell ref="REL50:REL51"/>
    <mergeCell ref="REA50:REA51"/>
    <mergeCell ref="REB50:REB51"/>
    <mergeCell ref="REC50:REC51"/>
    <mergeCell ref="RED50:RED51"/>
    <mergeCell ref="REG50:REG51"/>
    <mergeCell ref="RDT50:RDT51"/>
    <mergeCell ref="RDU50:RDU51"/>
    <mergeCell ref="RDV50:RDV51"/>
    <mergeCell ref="RDY50:RDY51"/>
    <mergeCell ref="RDZ50:RDZ51"/>
    <mergeCell ref="RDM50:RDM51"/>
    <mergeCell ref="RDN50:RDN51"/>
    <mergeCell ref="RDQ50:RDQ51"/>
    <mergeCell ref="RDR50:RDR51"/>
    <mergeCell ref="RDS50:RDS51"/>
    <mergeCell ref="RDF50:RDF51"/>
    <mergeCell ref="RDI50:RDI51"/>
    <mergeCell ref="RDJ50:RDJ51"/>
    <mergeCell ref="RDK50:RDK51"/>
    <mergeCell ref="RDL50:RDL51"/>
    <mergeCell ref="RDA50:RDA51"/>
    <mergeCell ref="RDB50:RDB51"/>
    <mergeCell ref="RDC50:RDC51"/>
    <mergeCell ref="RDD50:RDD51"/>
    <mergeCell ref="RDE50:RDE51"/>
    <mergeCell ref="RCT50:RCT51"/>
    <mergeCell ref="RCU50:RCU51"/>
    <mergeCell ref="RCV50:RCV51"/>
    <mergeCell ref="RCW50:RCW51"/>
    <mergeCell ref="RCX50:RCX51"/>
    <mergeCell ref="RCM50:RCM51"/>
    <mergeCell ref="RCN50:RCN51"/>
    <mergeCell ref="RCO50:RCO51"/>
    <mergeCell ref="RCP50:RCP51"/>
    <mergeCell ref="RCS50:RCS51"/>
    <mergeCell ref="RCF50:RCF51"/>
    <mergeCell ref="RCG50:RCG51"/>
    <mergeCell ref="RCH50:RCH51"/>
    <mergeCell ref="RCK50:RCK51"/>
    <mergeCell ref="RCL50:RCL51"/>
    <mergeCell ref="RBY50:RBY51"/>
    <mergeCell ref="RBZ50:RBZ51"/>
    <mergeCell ref="RCC50:RCC51"/>
    <mergeCell ref="RCD50:RCD51"/>
    <mergeCell ref="RCE50:RCE51"/>
    <mergeCell ref="RBR50:RBR51"/>
    <mergeCell ref="RBU50:RBU51"/>
    <mergeCell ref="RBV50:RBV51"/>
    <mergeCell ref="RBW50:RBW51"/>
    <mergeCell ref="RBX50:RBX51"/>
    <mergeCell ref="RBM50:RBM51"/>
    <mergeCell ref="RBN50:RBN51"/>
    <mergeCell ref="RBO50:RBO51"/>
    <mergeCell ref="RBP50:RBP51"/>
    <mergeCell ref="RBQ50:RBQ51"/>
    <mergeCell ref="RBF50:RBF51"/>
    <mergeCell ref="RBG50:RBG51"/>
    <mergeCell ref="RBH50:RBH51"/>
    <mergeCell ref="RBI50:RBI51"/>
    <mergeCell ref="RBJ50:RBJ51"/>
    <mergeCell ref="RAY50:RAY51"/>
    <mergeCell ref="RAZ50:RAZ51"/>
    <mergeCell ref="RBA50:RBA51"/>
    <mergeCell ref="RBB50:RBB51"/>
    <mergeCell ref="RBE50:RBE51"/>
    <mergeCell ref="RAR50:RAR51"/>
    <mergeCell ref="RAS50:RAS51"/>
    <mergeCell ref="RAT50:RAT51"/>
    <mergeCell ref="RAW50:RAW51"/>
    <mergeCell ref="RAX50:RAX51"/>
    <mergeCell ref="RAK50:RAK51"/>
    <mergeCell ref="RAL50:RAL51"/>
    <mergeCell ref="RAO50:RAO51"/>
    <mergeCell ref="RAP50:RAP51"/>
    <mergeCell ref="RAQ50:RAQ51"/>
    <mergeCell ref="RAD50:RAD51"/>
    <mergeCell ref="RAG50:RAG51"/>
    <mergeCell ref="RAH50:RAH51"/>
    <mergeCell ref="RAI50:RAI51"/>
    <mergeCell ref="RAJ50:RAJ51"/>
    <mergeCell ref="QZY50:QZY51"/>
    <mergeCell ref="QZZ50:QZZ51"/>
    <mergeCell ref="RAA50:RAA51"/>
    <mergeCell ref="RAB50:RAB51"/>
    <mergeCell ref="RAC50:RAC51"/>
    <mergeCell ref="QZR50:QZR51"/>
    <mergeCell ref="QZS50:QZS51"/>
    <mergeCell ref="QZT50:QZT51"/>
    <mergeCell ref="QZU50:QZU51"/>
    <mergeCell ref="QZV50:QZV51"/>
    <mergeCell ref="QZK50:QZK51"/>
    <mergeCell ref="QZL50:QZL51"/>
    <mergeCell ref="QZM50:QZM51"/>
    <mergeCell ref="QZN50:QZN51"/>
    <mergeCell ref="QZQ50:QZQ51"/>
    <mergeCell ref="QZD50:QZD51"/>
    <mergeCell ref="QZE50:QZE51"/>
    <mergeCell ref="QZF50:QZF51"/>
    <mergeCell ref="QZI50:QZI51"/>
    <mergeCell ref="QZJ50:QZJ51"/>
    <mergeCell ref="QYW50:QYW51"/>
    <mergeCell ref="QYX50:QYX51"/>
    <mergeCell ref="QZA50:QZA51"/>
    <mergeCell ref="QZB50:QZB51"/>
    <mergeCell ref="QZC50:QZC51"/>
    <mergeCell ref="QYP50:QYP51"/>
    <mergeCell ref="QYS50:QYS51"/>
    <mergeCell ref="QYT50:QYT51"/>
    <mergeCell ref="QYU50:QYU51"/>
    <mergeCell ref="QYV50:QYV51"/>
    <mergeCell ref="QYK50:QYK51"/>
    <mergeCell ref="QYL50:QYL51"/>
    <mergeCell ref="QYM50:QYM51"/>
    <mergeCell ref="QYN50:QYN51"/>
    <mergeCell ref="QYO50:QYO51"/>
    <mergeCell ref="QYD50:QYD51"/>
    <mergeCell ref="QYE50:QYE51"/>
    <mergeCell ref="QYF50:QYF51"/>
    <mergeCell ref="QYG50:QYG51"/>
    <mergeCell ref="QYH50:QYH51"/>
    <mergeCell ref="QXW50:QXW51"/>
    <mergeCell ref="QXX50:QXX51"/>
    <mergeCell ref="QXY50:QXY51"/>
    <mergeCell ref="QXZ50:QXZ51"/>
    <mergeCell ref="QYC50:QYC51"/>
    <mergeCell ref="QXP50:QXP51"/>
    <mergeCell ref="QXQ50:QXQ51"/>
    <mergeCell ref="QXR50:QXR51"/>
    <mergeCell ref="QXU50:QXU51"/>
    <mergeCell ref="QXV50:QXV51"/>
    <mergeCell ref="QXI50:QXI51"/>
    <mergeCell ref="QXJ50:QXJ51"/>
    <mergeCell ref="QXM50:QXM51"/>
    <mergeCell ref="QXN50:QXN51"/>
    <mergeCell ref="QXO50:QXO51"/>
    <mergeCell ref="QXB50:QXB51"/>
    <mergeCell ref="QXE50:QXE51"/>
    <mergeCell ref="QXF50:QXF51"/>
    <mergeCell ref="QXG50:QXG51"/>
    <mergeCell ref="QXH50:QXH51"/>
    <mergeCell ref="QWW50:QWW51"/>
    <mergeCell ref="QWX50:QWX51"/>
    <mergeCell ref="QWY50:QWY51"/>
    <mergeCell ref="QWZ50:QWZ51"/>
    <mergeCell ref="QXA50:QXA51"/>
    <mergeCell ref="QWP50:QWP51"/>
    <mergeCell ref="QWQ50:QWQ51"/>
    <mergeCell ref="QWR50:QWR51"/>
    <mergeCell ref="QWS50:QWS51"/>
    <mergeCell ref="QWT50:QWT51"/>
    <mergeCell ref="QWI50:QWI51"/>
    <mergeCell ref="QWJ50:QWJ51"/>
    <mergeCell ref="QWK50:QWK51"/>
    <mergeCell ref="QWL50:QWL51"/>
    <mergeCell ref="QWO50:QWO51"/>
    <mergeCell ref="QWB50:QWB51"/>
    <mergeCell ref="QWC50:QWC51"/>
    <mergeCell ref="QWD50:QWD51"/>
    <mergeCell ref="QWG50:QWG51"/>
    <mergeCell ref="QWH50:QWH51"/>
    <mergeCell ref="QVU50:QVU51"/>
    <mergeCell ref="QVV50:QVV51"/>
    <mergeCell ref="QVY50:QVY51"/>
    <mergeCell ref="QVZ50:QVZ51"/>
    <mergeCell ref="QWA50:QWA51"/>
    <mergeCell ref="QVN50:QVN51"/>
    <mergeCell ref="QVQ50:QVQ51"/>
    <mergeCell ref="QVR50:QVR51"/>
    <mergeCell ref="QVS50:QVS51"/>
    <mergeCell ref="QVT50:QVT51"/>
    <mergeCell ref="QVI50:QVI51"/>
    <mergeCell ref="QVJ50:QVJ51"/>
    <mergeCell ref="QVK50:QVK51"/>
    <mergeCell ref="QVL50:QVL51"/>
    <mergeCell ref="QVM50:QVM51"/>
    <mergeCell ref="QVB50:QVB51"/>
    <mergeCell ref="QVC50:QVC51"/>
    <mergeCell ref="QVD50:QVD51"/>
    <mergeCell ref="QVE50:QVE51"/>
    <mergeCell ref="QVF50:QVF51"/>
    <mergeCell ref="QUU50:QUU51"/>
    <mergeCell ref="QUV50:QUV51"/>
    <mergeCell ref="QUW50:QUW51"/>
    <mergeCell ref="QUX50:QUX51"/>
    <mergeCell ref="QVA50:QVA51"/>
    <mergeCell ref="QUN50:QUN51"/>
    <mergeCell ref="QUO50:QUO51"/>
    <mergeCell ref="QUP50:QUP51"/>
    <mergeCell ref="QUS50:QUS51"/>
    <mergeCell ref="QUT50:QUT51"/>
    <mergeCell ref="QUG50:QUG51"/>
    <mergeCell ref="QUH50:QUH51"/>
    <mergeCell ref="QUK50:QUK51"/>
    <mergeCell ref="QUL50:QUL51"/>
    <mergeCell ref="QUM50:QUM51"/>
    <mergeCell ref="QTZ50:QTZ51"/>
    <mergeCell ref="QUC50:QUC51"/>
    <mergeCell ref="QUD50:QUD51"/>
    <mergeCell ref="QUE50:QUE51"/>
    <mergeCell ref="QUF50:QUF51"/>
    <mergeCell ref="QTU50:QTU51"/>
    <mergeCell ref="QTV50:QTV51"/>
    <mergeCell ref="QTW50:QTW51"/>
    <mergeCell ref="QTX50:QTX51"/>
    <mergeCell ref="QTY50:QTY51"/>
    <mergeCell ref="QTN50:QTN51"/>
    <mergeCell ref="QTO50:QTO51"/>
    <mergeCell ref="QTP50:QTP51"/>
    <mergeCell ref="QTQ50:QTQ51"/>
    <mergeCell ref="QTR50:QTR51"/>
    <mergeCell ref="QTG50:QTG51"/>
    <mergeCell ref="QTH50:QTH51"/>
    <mergeCell ref="QTI50:QTI51"/>
    <mergeCell ref="QTJ50:QTJ51"/>
    <mergeCell ref="QTM50:QTM51"/>
    <mergeCell ref="QSZ50:QSZ51"/>
    <mergeCell ref="QTA50:QTA51"/>
    <mergeCell ref="QTB50:QTB51"/>
    <mergeCell ref="QTE50:QTE51"/>
    <mergeCell ref="QTF50:QTF51"/>
    <mergeCell ref="QSS50:QSS51"/>
    <mergeCell ref="QST50:QST51"/>
    <mergeCell ref="QSW50:QSW51"/>
    <mergeCell ref="QSX50:QSX51"/>
    <mergeCell ref="QSY50:QSY51"/>
    <mergeCell ref="QSL50:QSL51"/>
    <mergeCell ref="QSO50:QSO51"/>
    <mergeCell ref="QSP50:QSP51"/>
    <mergeCell ref="QSQ50:QSQ51"/>
    <mergeCell ref="QSR50:QSR51"/>
    <mergeCell ref="QSG50:QSG51"/>
    <mergeCell ref="QSH50:QSH51"/>
    <mergeCell ref="QSI50:QSI51"/>
    <mergeCell ref="QSJ50:QSJ51"/>
    <mergeCell ref="QSK50:QSK51"/>
    <mergeCell ref="QRZ50:QRZ51"/>
    <mergeCell ref="QSA50:QSA51"/>
    <mergeCell ref="QSB50:QSB51"/>
    <mergeCell ref="QSC50:QSC51"/>
    <mergeCell ref="QSD50:QSD51"/>
    <mergeCell ref="QRS50:QRS51"/>
    <mergeCell ref="QRT50:QRT51"/>
    <mergeCell ref="QRU50:QRU51"/>
    <mergeCell ref="QRV50:QRV51"/>
    <mergeCell ref="QRY50:QRY51"/>
    <mergeCell ref="QRL50:QRL51"/>
    <mergeCell ref="QRM50:QRM51"/>
    <mergeCell ref="QRN50:QRN51"/>
    <mergeCell ref="QRQ50:QRQ51"/>
    <mergeCell ref="QRR50:QRR51"/>
    <mergeCell ref="QRE50:QRE51"/>
    <mergeCell ref="QRF50:QRF51"/>
    <mergeCell ref="QRI50:QRI51"/>
    <mergeCell ref="QRJ50:QRJ51"/>
    <mergeCell ref="QRK50:QRK51"/>
    <mergeCell ref="QQX50:QQX51"/>
    <mergeCell ref="QRA50:QRA51"/>
    <mergeCell ref="QRB50:QRB51"/>
    <mergeCell ref="QRC50:QRC51"/>
    <mergeCell ref="QRD50:QRD51"/>
    <mergeCell ref="QQS50:QQS51"/>
    <mergeCell ref="QQT50:QQT51"/>
    <mergeCell ref="QQU50:QQU51"/>
    <mergeCell ref="QQV50:QQV51"/>
    <mergeCell ref="QQW50:QQW51"/>
    <mergeCell ref="QQL50:QQL51"/>
    <mergeCell ref="QQM50:QQM51"/>
    <mergeCell ref="QQN50:QQN51"/>
    <mergeCell ref="QQO50:QQO51"/>
    <mergeCell ref="QQP50:QQP51"/>
    <mergeCell ref="QQE50:QQE51"/>
    <mergeCell ref="QQF50:QQF51"/>
    <mergeCell ref="QQG50:QQG51"/>
    <mergeCell ref="QQH50:QQH51"/>
    <mergeCell ref="QQK50:QQK51"/>
    <mergeCell ref="QPX50:QPX51"/>
    <mergeCell ref="QPY50:QPY51"/>
    <mergeCell ref="QPZ50:QPZ51"/>
    <mergeCell ref="QQC50:QQC51"/>
    <mergeCell ref="QQD50:QQD51"/>
    <mergeCell ref="QPQ50:QPQ51"/>
    <mergeCell ref="QPR50:QPR51"/>
    <mergeCell ref="QPU50:QPU51"/>
    <mergeCell ref="QPV50:QPV51"/>
    <mergeCell ref="QPW50:QPW51"/>
    <mergeCell ref="QPJ50:QPJ51"/>
    <mergeCell ref="QPM50:QPM51"/>
    <mergeCell ref="QPN50:QPN51"/>
    <mergeCell ref="QPO50:QPO51"/>
    <mergeCell ref="QPP50:QPP51"/>
    <mergeCell ref="QPE50:QPE51"/>
    <mergeCell ref="QPF50:QPF51"/>
    <mergeCell ref="QPG50:QPG51"/>
    <mergeCell ref="QPH50:QPH51"/>
    <mergeCell ref="QPI50:QPI51"/>
    <mergeCell ref="QOX50:QOX51"/>
    <mergeCell ref="QOY50:QOY51"/>
    <mergeCell ref="QOZ50:QOZ51"/>
    <mergeCell ref="QPA50:QPA51"/>
    <mergeCell ref="QPB50:QPB51"/>
    <mergeCell ref="QOQ50:QOQ51"/>
    <mergeCell ref="QOR50:QOR51"/>
    <mergeCell ref="QOS50:QOS51"/>
    <mergeCell ref="QOT50:QOT51"/>
    <mergeCell ref="QOW50:QOW51"/>
    <mergeCell ref="QOJ50:QOJ51"/>
    <mergeCell ref="QOK50:QOK51"/>
    <mergeCell ref="QOL50:QOL51"/>
    <mergeCell ref="QOO50:QOO51"/>
    <mergeCell ref="QOP50:QOP51"/>
    <mergeCell ref="QOC50:QOC51"/>
    <mergeCell ref="QOD50:QOD51"/>
    <mergeCell ref="QOG50:QOG51"/>
    <mergeCell ref="QOH50:QOH51"/>
    <mergeCell ref="QOI50:QOI51"/>
    <mergeCell ref="QNV50:QNV51"/>
    <mergeCell ref="QNY50:QNY51"/>
    <mergeCell ref="QNZ50:QNZ51"/>
    <mergeCell ref="QOA50:QOA51"/>
    <mergeCell ref="QOB50:QOB51"/>
    <mergeCell ref="QNQ50:QNQ51"/>
    <mergeCell ref="QNR50:QNR51"/>
    <mergeCell ref="QNS50:QNS51"/>
    <mergeCell ref="QNT50:QNT51"/>
    <mergeCell ref="QNU50:QNU51"/>
    <mergeCell ref="QNJ50:QNJ51"/>
    <mergeCell ref="QNK50:QNK51"/>
    <mergeCell ref="QNL50:QNL51"/>
    <mergeCell ref="QNM50:QNM51"/>
    <mergeCell ref="QNN50:QNN51"/>
    <mergeCell ref="QNC50:QNC51"/>
    <mergeCell ref="QND50:QND51"/>
    <mergeCell ref="QNE50:QNE51"/>
    <mergeCell ref="QNF50:QNF51"/>
    <mergeCell ref="QNI50:QNI51"/>
    <mergeCell ref="QMV50:QMV51"/>
    <mergeCell ref="QMW50:QMW51"/>
    <mergeCell ref="QMX50:QMX51"/>
    <mergeCell ref="QNA50:QNA51"/>
    <mergeCell ref="QNB50:QNB51"/>
    <mergeCell ref="QMO50:QMO51"/>
    <mergeCell ref="QMP50:QMP51"/>
    <mergeCell ref="QMS50:QMS51"/>
    <mergeCell ref="QMT50:QMT51"/>
    <mergeCell ref="QMU50:QMU51"/>
    <mergeCell ref="QMH50:QMH51"/>
    <mergeCell ref="QMK50:QMK51"/>
    <mergeCell ref="QML50:QML51"/>
    <mergeCell ref="QMM50:QMM51"/>
    <mergeCell ref="QMN50:QMN51"/>
    <mergeCell ref="QMC50:QMC51"/>
    <mergeCell ref="QMD50:QMD51"/>
    <mergeCell ref="QME50:QME51"/>
    <mergeCell ref="QMF50:QMF51"/>
    <mergeCell ref="QMG50:QMG51"/>
    <mergeCell ref="QLV50:QLV51"/>
    <mergeCell ref="QLW50:QLW51"/>
    <mergeCell ref="QLX50:QLX51"/>
    <mergeCell ref="QLY50:QLY51"/>
    <mergeCell ref="QLZ50:QLZ51"/>
    <mergeCell ref="QLO50:QLO51"/>
    <mergeCell ref="QLP50:QLP51"/>
    <mergeCell ref="QLQ50:QLQ51"/>
    <mergeCell ref="QLR50:QLR51"/>
    <mergeCell ref="QLU50:QLU51"/>
    <mergeCell ref="QLH50:QLH51"/>
    <mergeCell ref="QLI50:QLI51"/>
    <mergeCell ref="QLJ50:QLJ51"/>
    <mergeCell ref="QLM50:QLM51"/>
    <mergeCell ref="QLN50:QLN51"/>
    <mergeCell ref="QLA50:QLA51"/>
    <mergeCell ref="QLB50:QLB51"/>
    <mergeCell ref="QLE50:QLE51"/>
    <mergeCell ref="QLF50:QLF51"/>
    <mergeCell ref="QLG50:QLG51"/>
    <mergeCell ref="QKT50:QKT51"/>
    <mergeCell ref="QKW50:QKW51"/>
    <mergeCell ref="QKX50:QKX51"/>
    <mergeCell ref="QKY50:QKY51"/>
    <mergeCell ref="QKZ50:QKZ51"/>
    <mergeCell ref="QKO50:QKO51"/>
    <mergeCell ref="QKP50:QKP51"/>
    <mergeCell ref="QKQ50:QKQ51"/>
    <mergeCell ref="QKR50:QKR51"/>
    <mergeCell ref="QKS50:QKS51"/>
    <mergeCell ref="QKH50:QKH51"/>
    <mergeCell ref="QKI50:QKI51"/>
    <mergeCell ref="QKJ50:QKJ51"/>
    <mergeCell ref="QKK50:QKK51"/>
    <mergeCell ref="QKL50:QKL51"/>
    <mergeCell ref="QKA50:QKA51"/>
    <mergeCell ref="QKB50:QKB51"/>
    <mergeCell ref="QKC50:QKC51"/>
    <mergeCell ref="QKD50:QKD51"/>
    <mergeCell ref="QKG50:QKG51"/>
    <mergeCell ref="QJT50:QJT51"/>
    <mergeCell ref="QJU50:QJU51"/>
    <mergeCell ref="QJV50:QJV51"/>
    <mergeCell ref="QJY50:QJY51"/>
    <mergeCell ref="QJZ50:QJZ51"/>
    <mergeCell ref="QJM50:QJM51"/>
    <mergeCell ref="QJN50:QJN51"/>
    <mergeCell ref="QJQ50:QJQ51"/>
    <mergeCell ref="QJR50:QJR51"/>
    <mergeCell ref="QJS50:QJS51"/>
    <mergeCell ref="QJF50:QJF51"/>
    <mergeCell ref="QJI50:QJI51"/>
    <mergeCell ref="QJJ50:QJJ51"/>
    <mergeCell ref="QJK50:QJK51"/>
    <mergeCell ref="QJL50:QJL51"/>
    <mergeCell ref="QJA50:QJA51"/>
    <mergeCell ref="QJB50:QJB51"/>
    <mergeCell ref="QJC50:QJC51"/>
    <mergeCell ref="QJD50:QJD51"/>
    <mergeCell ref="QJE50:QJE51"/>
    <mergeCell ref="QIT50:QIT51"/>
    <mergeCell ref="QIU50:QIU51"/>
    <mergeCell ref="QIV50:QIV51"/>
    <mergeCell ref="QIW50:QIW51"/>
    <mergeCell ref="QIX50:QIX51"/>
    <mergeCell ref="QIM50:QIM51"/>
    <mergeCell ref="QIN50:QIN51"/>
    <mergeCell ref="QIO50:QIO51"/>
    <mergeCell ref="QIP50:QIP51"/>
    <mergeCell ref="QIS50:QIS51"/>
    <mergeCell ref="QIF50:QIF51"/>
    <mergeCell ref="QIG50:QIG51"/>
    <mergeCell ref="QIH50:QIH51"/>
    <mergeCell ref="QIK50:QIK51"/>
    <mergeCell ref="QIL50:QIL51"/>
    <mergeCell ref="QHY50:QHY51"/>
    <mergeCell ref="QHZ50:QHZ51"/>
    <mergeCell ref="QIC50:QIC51"/>
    <mergeCell ref="QID50:QID51"/>
    <mergeCell ref="QIE50:QIE51"/>
    <mergeCell ref="QHR50:QHR51"/>
    <mergeCell ref="QHU50:QHU51"/>
    <mergeCell ref="QHV50:QHV51"/>
    <mergeCell ref="QHW50:QHW51"/>
    <mergeCell ref="QHX50:QHX51"/>
    <mergeCell ref="QHM50:QHM51"/>
    <mergeCell ref="QHN50:QHN51"/>
    <mergeCell ref="QHO50:QHO51"/>
    <mergeCell ref="QHP50:QHP51"/>
    <mergeCell ref="QHQ50:QHQ51"/>
    <mergeCell ref="QHF50:QHF51"/>
    <mergeCell ref="QHG50:QHG51"/>
    <mergeCell ref="QHH50:QHH51"/>
    <mergeCell ref="QHI50:QHI51"/>
    <mergeCell ref="QHJ50:QHJ51"/>
    <mergeCell ref="QGY50:QGY51"/>
    <mergeCell ref="QGZ50:QGZ51"/>
    <mergeCell ref="QHA50:QHA51"/>
    <mergeCell ref="QHB50:QHB51"/>
    <mergeCell ref="QHE50:QHE51"/>
    <mergeCell ref="QGR50:QGR51"/>
    <mergeCell ref="QGS50:QGS51"/>
    <mergeCell ref="QGT50:QGT51"/>
    <mergeCell ref="QGW50:QGW51"/>
    <mergeCell ref="QGX50:QGX51"/>
    <mergeCell ref="QGK50:QGK51"/>
    <mergeCell ref="QGL50:QGL51"/>
    <mergeCell ref="QGO50:QGO51"/>
    <mergeCell ref="QGP50:QGP51"/>
    <mergeCell ref="QGQ50:QGQ51"/>
    <mergeCell ref="QGD50:QGD51"/>
    <mergeCell ref="QGG50:QGG51"/>
    <mergeCell ref="QGH50:QGH51"/>
    <mergeCell ref="QGI50:QGI51"/>
    <mergeCell ref="QGJ50:QGJ51"/>
    <mergeCell ref="QFY50:QFY51"/>
    <mergeCell ref="QFZ50:QFZ51"/>
    <mergeCell ref="QGA50:QGA51"/>
    <mergeCell ref="QGB50:QGB51"/>
    <mergeCell ref="QGC50:QGC51"/>
    <mergeCell ref="QFR50:QFR51"/>
    <mergeCell ref="QFS50:QFS51"/>
    <mergeCell ref="QFT50:QFT51"/>
    <mergeCell ref="QFU50:QFU51"/>
    <mergeCell ref="QFV50:QFV51"/>
    <mergeCell ref="QFK50:QFK51"/>
    <mergeCell ref="QFL50:QFL51"/>
    <mergeCell ref="QFM50:QFM51"/>
    <mergeCell ref="QFN50:QFN51"/>
    <mergeCell ref="QFQ50:QFQ51"/>
    <mergeCell ref="QFD50:QFD51"/>
    <mergeCell ref="QFE50:QFE51"/>
    <mergeCell ref="QFF50:QFF51"/>
    <mergeCell ref="QFI50:QFI51"/>
    <mergeCell ref="QFJ50:QFJ51"/>
    <mergeCell ref="QEW50:QEW51"/>
    <mergeCell ref="QEX50:QEX51"/>
    <mergeCell ref="QFA50:QFA51"/>
    <mergeCell ref="QFB50:QFB51"/>
    <mergeCell ref="QFC50:QFC51"/>
    <mergeCell ref="QEP50:QEP51"/>
    <mergeCell ref="QES50:QES51"/>
    <mergeCell ref="QET50:QET51"/>
    <mergeCell ref="QEU50:QEU51"/>
    <mergeCell ref="QEV50:QEV51"/>
    <mergeCell ref="QEK50:QEK51"/>
    <mergeCell ref="QEL50:QEL51"/>
    <mergeCell ref="QEM50:QEM51"/>
    <mergeCell ref="QEN50:QEN51"/>
    <mergeCell ref="QEO50:QEO51"/>
    <mergeCell ref="QED50:QED51"/>
    <mergeCell ref="QEE50:QEE51"/>
    <mergeCell ref="QEF50:QEF51"/>
    <mergeCell ref="QEG50:QEG51"/>
    <mergeCell ref="QEH50:QEH51"/>
    <mergeCell ref="QDW50:QDW51"/>
    <mergeCell ref="QDX50:QDX51"/>
    <mergeCell ref="QDY50:QDY51"/>
    <mergeCell ref="QDZ50:QDZ51"/>
    <mergeCell ref="QEC50:QEC51"/>
    <mergeCell ref="QDP50:QDP51"/>
    <mergeCell ref="QDQ50:QDQ51"/>
    <mergeCell ref="QDR50:QDR51"/>
    <mergeCell ref="QDU50:QDU51"/>
    <mergeCell ref="QDV50:QDV51"/>
    <mergeCell ref="QDI50:QDI51"/>
    <mergeCell ref="QDJ50:QDJ51"/>
    <mergeCell ref="QDM50:QDM51"/>
    <mergeCell ref="QDN50:QDN51"/>
    <mergeCell ref="QDO50:QDO51"/>
    <mergeCell ref="QDB50:QDB51"/>
    <mergeCell ref="QDE50:QDE51"/>
    <mergeCell ref="QDF50:QDF51"/>
    <mergeCell ref="QDG50:QDG51"/>
    <mergeCell ref="QDH50:QDH51"/>
    <mergeCell ref="QCW50:QCW51"/>
    <mergeCell ref="QCX50:QCX51"/>
    <mergeCell ref="QCY50:QCY51"/>
    <mergeCell ref="QCZ50:QCZ51"/>
    <mergeCell ref="QDA50:QDA51"/>
    <mergeCell ref="QCP50:QCP51"/>
    <mergeCell ref="QCQ50:QCQ51"/>
    <mergeCell ref="QCR50:QCR51"/>
    <mergeCell ref="QCS50:QCS51"/>
    <mergeCell ref="QCT50:QCT51"/>
    <mergeCell ref="QCI50:QCI51"/>
    <mergeCell ref="QCJ50:QCJ51"/>
    <mergeCell ref="QCK50:QCK51"/>
    <mergeCell ref="QCL50:QCL51"/>
    <mergeCell ref="QCO50:QCO51"/>
    <mergeCell ref="QCB50:QCB51"/>
    <mergeCell ref="QCC50:QCC51"/>
    <mergeCell ref="QCD50:QCD51"/>
    <mergeCell ref="QCG50:QCG51"/>
    <mergeCell ref="QCH50:QCH51"/>
    <mergeCell ref="QBU50:QBU51"/>
    <mergeCell ref="QBV50:QBV51"/>
    <mergeCell ref="QBY50:QBY51"/>
    <mergeCell ref="QBZ50:QBZ51"/>
    <mergeCell ref="QCA50:QCA51"/>
    <mergeCell ref="QBN50:QBN51"/>
    <mergeCell ref="QBQ50:QBQ51"/>
    <mergeCell ref="QBR50:QBR51"/>
    <mergeCell ref="QBS50:QBS51"/>
    <mergeCell ref="QBT50:QBT51"/>
    <mergeCell ref="QBI50:QBI51"/>
    <mergeCell ref="QBJ50:QBJ51"/>
    <mergeCell ref="QBK50:QBK51"/>
    <mergeCell ref="QBL50:QBL51"/>
    <mergeCell ref="QBM50:QBM51"/>
    <mergeCell ref="QBB50:QBB51"/>
    <mergeCell ref="QBC50:QBC51"/>
    <mergeCell ref="QBD50:QBD51"/>
    <mergeCell ref="QBE50:QBE51"/>
    <mergeCell ref="QBF50:QBF51"/>
    <mergeCell ref="QAU50:QAU51"/>
    <mergeCell ref="QAV50:QAV51"/>
    <mergeCell ref="QAW50:QAW51"/>
    <mergeCell ref="QAX50:QAX51"/>
    <mergeCell ref="QBA50:QBA51"/>
    <mergeCell ref="QAN50:QAN51"/>
    <mergeCell ref="QAO50:QAO51"/>
    <mergeCell ref="QAP50:QAP51"/>
    <mergeCell ref="QAS50:QAS51"/>
    <mergeCell ref="QAT50:QAT51"/>
    <mergeCell ref="QAG50:QAG51"/>
    <mergeCell ref="QAH50:QAH51"/>
    <mergeCell ref="QAK50:QAK51"/>
    <mergeCell ref="QAL50:QAL51"/>
    <mergeCell ref="QAM50:QAM51"/>
    <mergeCell ref="PZZ50:PZZ51"/>
    <mergeCell ref="QAC50:QAC51"/>
    <mergeCell ref="QAD50:QAD51"/>
    <mergeCell ref="QAE50:QAE51"/>
    <mergeCell ref="QAF50:QAF51"/>
    <mergeCell ref="PZU50:PZU51"/>
    <mergeCell ref="PZV50:PZV51"/>
    <mergeCell ref="PZW50:PZW51"/>
    <mergeCell ref="PZX50:PZX51"/>
    <mergeCell ref="PZY50:PZY51"/>
    <mergeCell ref="PZN50:PZN51"/>
    <mergeCell ref="PZO50:PZO51"/>
    <mergeCell ref="PZP50:PZP51"/>
    <mergeCell ref="PZQ50:PZQ51"/>
    <mergeCell ref="PZR50:PZR51"/>
    <mergeCell ref="PZG50:PZG51"/>
    <mergeCell ref="PZH50:PZH51"/>
    <mergeCell ref="PZI50:PZI51"/>
    <mergeCell ref="PZJ50:PZJ51"/>
    <mergeCell ref="PZM50:PZM51"/>
    <mergeCell ref="PYZ50:PYZ51"/>
    <mergeCell ref="PZA50:PZA51"/>
    <mergeCell ref="PZB50:PZB51"/>
    <mergeCell ref="PZE50:PZE51"/>
    <mergeCell ref="PZF50:PZF51"/>
    <mergeCell ref="PYS50:PYS51"/>
    <mergeCell ref="PYT50:PYT51"/>
    <mergeCell ref="PYW50:PYW51"/>
    <mergeCell ref="PYX50:PYX51"/>
    <mergeCell ref="PYY50:PYY51"/>
    <mergeCell ref="PYL50:PYL51"/>
    <mergeCell ref="PYO50:PYO51"/>
    <mergeCell ref="PYP50:PYP51"/>
    <mergeCell ref="PYQ50:PYQ51"/>
    <mergeCell ref="PYR50:PYR51"/>
    <mergeCell ref="PYG50:PYG51"/>
    <mergeCell ref="PYH50:PYH51"/>
    <mergeCell ref="PYI50:PYI51"/>
    <mergeCell ref="PYJ50:PYJ51"/>
    <mergeCell ref="PYK50:PYK51"/>
    <mergeCell ref="PXZ50:PXZ51"/>
    <mergeCell ref="PYA50:PYA51"/>
    <mergeCell ref="PYB50:PYB51"/>
    <mergeCell ref="PYC50:PYC51"/>
    <mergeCell ref="PYD50:PYD51"/>
    <mergeCell ref="PXS50:PXS51"/>
    <mergeCell ref="PXT50:PXT51"/>
    <mergeCell ref="PXU50:PXU51"/>
    <mergeCell ref="PXV50:PXV51"/>
    <mergeCell ref="PXY50:PXY51"/>
    <mergeCell ref="PXL50:PXL51"/>
    <mergeCell ref="PXM50:PXM51"/>
    <mergeCell ref="PXN50:PXN51"/>
    <mergeCell ref="PXQ50:PXQ51"/>
    <mergeCell ref="PXR50:PXR51"/>
    <mergeCell ref="PXE50:PXE51"/>
    <mergeCell ref="PXF50:PXF51"/>
    <mergeCell ref="PXI50:PXI51"/>
    <mergeCell ref="PXJ50:PXJ51"/>
    <mergeCell ref="PXK50:PXK51"/>
    <mergeCell ref="PWX50:PWX51"/>
    <mergeCell ref="PXA50:PXA51"/>
    <mergeCell ref="PXB50:PXB51"/>
    <mergeCell ref="PXC50:PXC51"/>
    <mergeCell ref="PXD50:PXD51"/>
    <mergeCell ref="PWS50:PWS51"/>
    <mergeCell ref="PWT50:PWT51"/>
    <mergeCell ref="PWU50:PWU51"/>
    <mergeCell ref="PWV50:PWV51"/>
    <mergeCell ref="PWW50:PWW51"/>
    <mergeCell ref="PWL50:PWL51"/>
    <mergeCell ref="PWM50:PWM51"/>
    <mergeCell ref="PWN50:PWN51"/>
    <mergeCell ref="PWO50:PWO51"/>
    <mergeCell ref="PWP50:PWP51"/>
    <mergeCell ref="PWE50:PWE51"/>
    <mergeCell ref="PWF50:PWF51"/>
    <mergeCell ref="PWG50:PWG51"/>
    <mergeCell ref="PWH50:PWH51"/>
    <mergeCell ref="PWK50:PWK51"/>
    <mergeCell ref="PVX50:PVX51"/>
    <mergeCell ref="PVY50:PVY51"/>
    <mergeCell ref="PVZ50:PVZ51"/>
    <mergeCell ref="PWC50:PWC51"/>
    <mergeCell ref="PWD50:PWD51"/>
    <mergeCell ref="PVQ50:PVQ51"/>
    <mergeCell ref="PVR50:PVR51"/>
    <mergeCell ref="PVU50:PVU51"/>
    <mergeCell ref="PVV50:PVV51"/>
    <mergeCell ref="PVW50:PVW51"/>
    <mergeCell ref="PVJ50:PVJ51"/>
    <mergeCell ref="PVM50:PVM51"/>
    <mergeCell ref="PVN50:PVN51"/>
    <mergeCell ref="PVO50:PVO51"/>
    <mergeCell ref="PVP50:PVP51"/>
    <mergeCell ref="PVE50:PVE51"/>
    <mergeCell ref="PVF50:PVF51"/>
    <mergeCell ref="PVG50:PVG51"/>
    <mergeCell ref="PVH50:PVH51"/>
    <mergeCell ref="PVI50:PVI51"/>
    <mergeCell ref="PUX50:PUX51"/>
    <mergeCell ref="PUY50:PUY51"/>
    <mergeCell ref="PUZ50:PUZ51"/>
    <mergeCell ref="PVA50:PVA51"/>
    <mergeCell ref="PVB50:PVB51"/>
    <mergeCell ref="PUQ50:PUQ51"/>
    <mergeCell ref="PUR50:PUR51"/>
    <mergeCell ref="PUS50:PUS51"/>
    <mergeCell ref="PUT50:PUT51"/>
    <mergeCell ref="PUW50:PUW51"/>
    <mergeCell ref="PUJ50:PUJ51"/>
    <mergeCell ref="PUK50:PUK51"/>
    <mergeCell ref="PUL50:PUL51"/>
    <mergeCell ref="PUO50:PUO51"/>
    <mergeCell ref="PUP50:PUP51"/>
    <mergeCell ref="PUC50:PUC51"/>
    <mergeCell ref="PUD50:PUD51"/>
    <mergeCell ref="PUG50:PUG51"/>
    <mergeCell ref="PUH50:PUH51"/>
    <mergeCell ref="PUI50:PUI51"/>
    <mergeCell ref="PTV50:PTV51"/>
    <mergeCell ref="PTY50:PTY51"/>
    <mergeCell ref="PTZ50:PTZ51"/>
    <mergeCell ref="PUA50:PUA51"/>
    <mergeCell ref="PUB50:PUB51"/>
    <mergeCell ref="PTQ50:PTQ51"/>
    <mergeCell ref="PTR50:PTR51"/>
    <mergeCell ref="PTS50:PTS51"/>
    <mergeCell ref="PTT50:PTT51"/>
    <mergeCell ref="PTU50:PTU51"/>
    <mergeCell ref="PTJ50:PTJ51"/>
    <mergeCell ref="PTK50:PTK51"/>
    <mergeCell ref="PTL50:PTL51"/>
    <mergeCell ref="PTM50:PTM51"/>
    <mergeCell ref="PTN50:PTN51"/>
    <mergeCell ref="PTC50:PTC51"/>
    <mergeCell ref="PTD50:PTD51"/>
    <mergeCell ref="PTE50:PTE51"/>
    <mergeCell ref="PTF50:PTF51"/>
    <mergeCell ref="PTI50:PTI51"/>
    <mergeCell ref="PSV50:PSV51"/>
    <mergeCell ref="PSW50:PSW51"/>
    <mergeCell ref="PSX50:PSX51"/>
    <mergeCell ref="PTA50:PTA51"/>
    <mergeCell ref="PTB50:PTB51"/>
    <mergeCell ref="PSO50:PSO51"/>
    <mergeCell ref="PSP50:PSP51"/>
    <mergeCell ref="PSS50:PSS51"/>
    <mergeCell ref="PST50:PST51"/>
    <mergeCell ref="PSU50:PSU51"/>
    <mergeCell ref="PSH50:PSH51"/>
    <mergeCell ref="PSK50:PSK51"/>
    <mergeCell ref="PSL50:PSL51"/>
    <mergeCell ref="PSM50:PSM51"/>
    <mergeCell ref="PSN50:PSN51"/>
    <mergeCell ref="PSC50:PSC51"/>
    <mergeCell ref="PSD50:PSD51"/>
    <mergeCell ref="PSE50:PSE51"/>
    <mergeCell ref="PSF50:PSF51"/>
    <mergeCell ref="PSG50:PSG51"/>
    <mergeCell ref="PRV50:PRV51"/>
    <mergeCell ref="PRW50:PRW51"/>
    <mergeCell ref="PRX50:PRX51"/>
    <mergeCell ref="PRY50:PRY51"/>
    <mergeCell ref="PRZ50:PRZ51"/>
    <mergeCell ref="PRO50:PRO51"/>
    <mergeCell ref="PRP50:PRP51"/>
    <mergeCell ref="PRQ50:PRQ51"/>
    <mergeCell ref="PRR50:PRR51"/>
    <mergeCell ref="PRU50:PRU51"/>
    <mergeCell ref="PRH50:PRH51"/>
    <mergeCell ref="PRI50:PRI51"/>
    <mergeCell ref="PRJ50:PRJ51"/>
    <mergeCell ref="PRM50:PRM51"/>
    <mergeCell ref="PRN50:PRN51"/>
    <mergeCell ref="PRA50:PRA51"/>
    <mergeCell ref="PRB50:PRB51"/>
    <mergeCell ref="PRE50:PRE51"/>
    <mergeCell ref="PRF50:PRF51"/>
    <mergeCell ref="PRG50:PRG51"/>
    <mergeCell ref="PQT50:PQT51"/>
    <mergeCell ref="PQW50:PQW51"/>
    <mergeCell ref="PQX50:PQX51"/>
    <mergeCell ref="PQY50:PQY51"/>
    <mergeCell ref="PQZ50:PQZ51"/>
    <mergeCell ref="PQO50:PQO51"/>
    <mergeCell ref="PQP50:PQP51"/>
    <mergeCell ref="PQQ50:PQQ51"/>
    <mergeCell ref="PQR50:PQR51"/>
    <mergeCell ref="PQS50:PQS51"/>
    <mergeCell ref="PQH50:PQH51"/>
    <mergeCell ref="PQI50:PQI51"/>
    <mergeCell ref="PQJ50:PQJ51"/>
    <mergeCell ref="PQK50:PQK51"/>
    <mergeCell ref="PQL50:PQL51"/>
    <mergeCell ref="PQA50:PQA51"/>
    <mergeCell ref="PQB50:PQB51"/>
    <mergeCell ref="PQC50:PQC51"/>
    <mergeCell ref="PQD50:PQD51"/>
    <mergeCell ref="PQG50:PQG51"/>
    <mergeCell ref="PPT50:PPT51"/>
    <mergeCell ref="PPU50:PPU51"/>
    <mergeCell ref="PPV50:PPV51"/>
    <mergeCell ref="PPY50:PPY51"/>
    <mergeCell ref="PPZ50:PPZ51"/>
    <mergeCell ref="PPM50:PPM51"/>
    <mergeCell ref="PPN50:PPN51"/>
    <mergeCell ref="PPQ50:PPQ51"/>
    <mergeCell ref="PPR50:PPR51"/>
    <mergeCell ref="PPS50:PPS51"/>
    <mergeCell ref="PPF50:PPF51"/>
    <mergeCell ref="PPI50:PPI51"/>
    <mergeCell ref="PPJ50:PPJ51"/>
    <mergeCell ref="PPK50:PPK51"/>
    <mergeCell ref="PPL50:PPL51"/>
    <mergeCell ref="PPA50:PPA51"/>
    <mergeCell ref="PPB50:PPB51"/>
    <mergeCell ref="PPC50:PPC51"/>
    <mergeCell ref="PPD50:PPD51"/>
    <mergeCell ref="PPE50:PPE51"/>
    <mergeCell ref="POT50:POT51"/>
    <mergeCell ref="POU50:POU51"/>
    <mergeCell ref="POV50:POV51"/>
    <mergeCell ref="POW50:POW51"/>
    <mergeCell ref="POX50:POX51"/>
    <mergeCell ref="POM50:POM51"/>
    <mergeCell ref="PON50:PON51"/>
    <mergeCell ref="POO50:POO51"/>
    <mergeCell ref="POP50:POP51"/>
    <mergeCell ref="POS50:POS51"/>
    <mergeCell ref="POF50:POF51"/>
    <mergeCell ref="POG50:POG51"/>
    <mergeCell ref="POH50:POH51"/>
    <mergeCell ref="POK50:POK51"/>
    <mergeCell ref="POL50:POL51"/>
    <mergeCell ref="PNY50:PNY51"/>
    <mergeCell ref="PNZ50:PNZ51"/>
    <mergeCell ref="POC50:POC51"/>
    <mergeCell ref="POD50:POD51"/>
    <mergeCell ref="POE50:POE51"/>
    <mergeCell ref="PNR50:PNR51"/>
    <mergeCell ref="PNU50:PNU51"/>
    <mergeCell ref="PNV50:PNV51"/>
    <mergeCell ref="PNW50:PNW51"/>
    <mergeCell ref="PNX50:PNX51"/>
    <mergeCell ref="PNM50:PNM51"/>
    <mergeCell ref="PNN50:PNN51"/>
    <mergeCell ref="PNO50:PNO51"/>
    <mergeCell ref="PNP50:PNP51"/>
    <mergeCell ref="PNQ50:PNQ51"/>
    <mergeCell ref="PNF50:PNF51"/>
    <mergeCell ref="PNG50:PNG51"/>
    <mergeCell ref="PNH50:PNH51"/>
    <mergeCell ref="PNI50:PNI51"/>
    <mergeCell ref="PNJ50:PNJ51"/>
    <mergeCell ref="PMY50:PMY51"/>
    <mergeCell ref="PMZ50:PMZ51"/>
    <mergeCell ref="PNA50:PNA51"/>
    <mergeCell ref="PNB50:PNB51"/>
    <mergeCell ref="PNE50:PNE51"/>
    <mergeCell ref="PMR50:PMR51"/>
    <mergeCell ref="PMS50:PMS51"/>
    <mergeCell ref="PMT50:PMT51"/>
    <mergeCell ref="PMW50:PMW51"/>
    <mergeCell ref="PMX50:PMX51"/>
    <mergeCell ref="PMK50:PMK51"/>
    <mergeCell ref="PML50:PML51"/>
    <mergeCell ref="PMO50:PMO51"/>
    <mergeCell ref="PMP50:PMP51"/>
    <mergeCell ref="PMQ50:PMQ51"/>
    <mergeCell ref="PMD50:PMD51"/>
    <mergeCell ref="PMG50:PMG51"/>
    <mergeCell ref="PMH50:PMH51"/>
    <mergeCell ref="PMI50:PMI51"/>
    <mergeCell ref="PMJ50:PMJ51"/>
    <mergeCell ref="PLY50:PLY51"/>
    <mergeCell ref="PLZ50:PLZ51"/>
    <mergeCell ref="PMA50:PMA51"/>
    <mergeCell ref="PMB50:PMB51"/>
    <mergeCell ref="PMC50:PMC51"/>
    <mergeCell ref="PLR50:PLR51"/>
    <mergeCell ref="PLS50:PLS51"/>
    <mergeCell ref="PLT50:PLT51"/>
    <mergeCell ref="PLU50:PLU51"/>
    <mergeCell ref="PLV50:PLV51"/>
    <mergeCell ref="PLK50:PLK51"/>
    <mergeCell ref="PLL50:PLL51"/>
    <mergeCell ref="PLM50:PLM51"/>
    <mergeCell ref="PLN50:PLN51"/>
    <mergeCell ref="PLQ50:PLQ51"/>
    <mergeCell ref="PLD50:PLD51"/>
    <mergeCell ref="PLE50:PLE51"/>
    <mergeCell ref="PLF50:PLF51"/>
    <mergeCell ref="PLI50:PLI51"/>
    <mergeCell ref="PLJ50:PLJ51"/>
    <mergeCell ref="PKW50:PKW51"/>
    <mergeCell ref="PKX50:PKX51"/>
    <mergeCell ref="PLA50:PLA51"/>
    <mergeCell ref="PLB50:PLB51"/>
    <mergeCell ref="PLC50:PLC51"/>
    <mergeCell ref="PKP50:PKP51"/>
    <mergeCell ref="PKS50:PKS51"/>
    <mergeCell ref="PKT50:PKT51"/>
    <mergeCell ref="PKU50:PKU51"/>
    <mergeCell ref="PKV50:PKV51"/>
    <mergeCell ref="PKK50:PKK51"/>
    <mergeCell ref="PKL50:PKL51"/>
    <mergeCell ref="PKM50:PKM51"/>
    <mergeCell ref="PKN50:PKN51"/>
    <mergeCell ref="PKO50:PKO51"/>
    <mergeCell ref="PKD50:PKD51"/>
    <mergeCell ref="PKE50:PKE51"/>
    <mergeCell ref="PKF50:PKF51"/>
    <mergeCell ref="PKG50:PKG51"/>
    <mergeCell ref="PKH50:PKH51"/>
    <mergeCell ref="PJW50:PJW51"/>
    <mergeCell ref="PJX50:PJX51"/>
    <mergeCell ref="PJY50:PJY51"/>
    <mergeCell ref="PJZ50:PJZ51"/>
    <mergeCell ref="PKC50:PKC51"/>
    <mergeCell ref="PJP50:PJP51"/>
    <mergeCell ref="PJQ50:PJQ51"/>
    <mergeCell ref="PJR50:PJR51"/>
    <mergeCell ref="PJU50:PJU51"/>
    <mergeCell ref="PJV50:PJV51"/>
    <mergeCell ref="PJI50:PJI51"/>
    <mergeCell ref="PJJ50:PJJ51"/>
    <mergeCell ref="PJM50:PJM51"/>
    <mergeCell ref="PJN50:PJN51"/>
    <mergeCell ref="PJO50:PJO51"/>
    <mergeCell ref="PJB50:PJB51"/>
    <mergeCell ref="PJE50:PJE51"/>
    <mergeCell ref="PJF50:PJF51"/>
    <mergeCell ref="PJG50:PJG51"/>
    <mergeCell ref="PJH50:PJH51"/>
    <mergeCell ref="PIW50:PIW51"/>
    <mergeCell ref="PIX50:PIX51"/>
    <mergeCell ref="PIY50:PIY51"/>
    <mergeCell ref="PIZ50:PIZ51"/>
    <mergeCell ref="PJA50:PJA51"/>
    <mergeCell ref="PIP50:PIP51"/>
    <mergeCell ref="PIQ50:PIQ51"/>
    <mergeCell ref="PIR50:PIR51"/>
    <mergeCell ref="PIS50:PIS51"/>
    <mergeCell ref="PIT50:PIT51"/>
    <mergeCell ref="PII50:PII51"/>
    <mergeCell ref="PIJ50:PIJ51"/>
    <mergeCell ref="PIK50:PIK51"/>
    <mergeCell ref="PIL50:PIL51"/>
    <mergeCell ref="PIO50:PIO51"/>
    <mergeCell ref="PIB50:PIB51"/>
    <mergeCell ref="PIC50:PIC51"/>
    <mergeCell ref="PID50:PID51"/>
    <mergeCell ref="PIG50:PIG51"/>
    <mergeCell ref="PIH50:PIH51"/>
    <mergeCell ref="PHU50:PHU51"/>
    <mergeCell ref="PHV50:PHV51"/>
    <mergeCell ref="PHY50:PHY51"/>
    <mergeCell ref="PHZ50:PHZ51"/>
    <mergeCell ref="PIA50:PIA51"/>
    <mergeCell ref="PHN50:PHN51"/>
    <mergeCell ref="PHQ50:PHQ51"/>
    <mergeCell ref="PHR50:PHR51"/>
    <mergeCell ref="PHS50:PHS51"/>
    <mergeCell ref="PHT50:PHT51"/>
    <mergeCell ref="PHI50:PHI51"/>
    <mergeCell ref="PHJ50:PHJ51"/>
    <mergeCell ref="PHK50:PHK51"/>
    <mergeCell ref="PHL50:PHL51"/>
    <mergeCell ref="PHM50:PHM51"/>
    <mergeCell ref="PHB50:PHB51"/>
    <mergeCell ref="PHC50:PHC51"/>
    <mergeCell ref="PHD50:PHD51"/>
    <mergeCell ref="PHE50:PHE51"/>
    <mergeCell ref="PHF50:PHF51"/>
    <mergeCell ref="PGU50:PGU51"/>
    <mergeCell ref="PGV50:PGV51"/>
    <mergeCell ref="PGW50:PGW51"/>
    <mergeCell ref="PGX50:PGX51"/>
    <mergeCell ref="PHA50:PHA51"/>
    <mergeCell ref="PGN50:PGN51"/>
    <mergeCell ref="PGO50:PGO51"/>
    <mergeCell ref="PGP50:PGP51"/>
    <mergeCell ref="PGS50:PGS51"/>
    <mergeCell ref="PGT50:PGT51"/>
    <mergeCell ref="PGG50:PGG51"/>
    <mergeCell ref="PGH50:PGH51"/>
    <mergeCell ref="PGK50:PGK51"/>
    <mergeCell ref="PGL50:PGL51"/>
    <mergeCell ref="PGM50:PGM51"/>
    <mergeCell ref="PFZ50:PFZ51"/>
    <mergeCell ref="PGC50:PGC51"/>
    <mergeCell ref="PGD50:PGD51"/>
    <mergeCell ref="PGE50:PGE51"/>
    <mergeCell ref="PGF50:PGF51"/>
    <mergeCell ref="PFU50:PFU51"/>
    <mergeCell ref="PFV50:PFV51"/>
    <mergeCell ref="PFW50:PFW51"/>
    <mergeCell ref="PFX50:PFX51"/>
    <mergeCell ref="PFY50:PFY51"/>
    <mergeCell ref="PFN50:PFN51"/>
    <mergeCell ref="PFO50:PFO51"/>
    <mergeCell ref="PFP50:PFP51"/>
    <mergeCell ref="PFQ50:PFQ51"/>
    <mergeCell ref="PFR50:PFR51"/>
    <mergeCell ref="PFG50:PFG51"/>
    <mergeCell ref="PFH50:PFH51"/>
    <mergeCell ref="PFI50:PFI51"/>
    <mergeCell ref="PFJ50:PFJ51"/>
    <mergeCell ref="PFM50:PFM51"/>
    <mergeCell ref="PEZ50:PEZ51"/>
    <mergeCell ref="PFA50:PFA51"/>
    <mergeCell ref="PFB50:PFB51"/>
    <mergeCell ref="PFE50:PFE51"/>
    <mergeCell ref="PFF50:PFF51"/>
    <mergeCell ref="PES50:PES51"/>
    <mergeCell ref="PET50:PET51"/>
    <mergeCell ref="PEW50:PEW51"/>
    <mergeCell ref="PEX50:PEX51"/>
    <mergeCell ref="PEY50:PEY51"/>
    <mergeCell ref="PEL50:PEL51"/>
    <mergeCell ref="PEO50:PEO51"/>
    <mergeCell ref="PEP50:PEP51"/>
    <mergeCell ref="PEQ50:PEQ51"/>
    <mergeCell ref="PER50:PER51"/>
    <mergeCell ref="PEG50:PEG51"/>
    <mergeCell ref="PEH50:PEH51"/>
    <mergeCell ref="PEI50:PEI51"/>
    <mergeCell ref="PEJ50:PEJ51"/>
    <mergeCell ref="PEK50:PEK51"/>
    <mergeCell ref="PDZ50:PDZ51"/>
    <mergeCell ref="PEA50:PEA51"/>
    <mergeCell ref="PEB50:PEB51"/>
    <mergeCell ref="PEC50:PEC51"/>
    <mergeCell ref="PED50:PED51"/>
    <mergeCell ref="PDS50:PDS51"/>
    <mergeCell ref="PDT50:PDT51"/>
    <mergeCell ref="PDU50:PDU51"/>
    <mergeCell ref="PDV50:PDV51"/>
    <mergeCell ref="PDY50:PDY51"/>
    <mergeCell ref="PDL50:PDL51"/>
    <mergeCell ref="PDM50:PDM51"/>
    <mergeCell ref="PDN50:PDN51"/>
    <mergeCell ref="PDQ50:PDQ51"/>
    <mergeCell ref="PDR50:PDR51"/>
    <mergeCell ref="PDE50:PDE51"/>
    <mergeCell ref="PDF50:PDF51"/>
    <mergeCell ref="PDI50:PDI51"/>
    <mergeCell ref="PDJ50:PDJ51"/>
    <mergeCell ref="PDK50:PDK51"/>
    <mergeCell ref="PCX50:PCX51"/>
    <mergeCell ref="PDA50:PDA51"/>
    <mergeCell ref="PDB50:PDB51"/>
    <mergeCell ref="PDC50:PDC51"/>
    <mergeCell ref="PDD50:PDD51"/>
    <mergeCell ref="PCS50:PCS51"/>
    <mergeCell ref="PCT50:PCT51"/>
    <mergeCell ref="PCU50:PCU51"/>
    <mergeCell ref="PCV50:PCV51"/>
    <mergeCell ref="PCW50:PCW51"/>
    <mergeCell ref="PCL50:PCL51"/>
    <mergeCell ref="PCM50:PCM51"/>
    <mergeCell ref="PCN50:PCN51"/>
    <mergeCell ref="PCO50:PCO51"/>
    <mergeCell ref="PCP50:PCP51"/>
    <mergeCell ref="PCE50:PCE51"/>
    <mergeCell ref="PCF50:PCF51"/>
    <mergeCell ref="PCG50:PCG51"/>
    <mergeCell ref="PCH50:PCH51"/>
    <mergeCell ref="PCK50:PCK51"/>
    <mergeCell ref="PBX50:PBX51"/>
    <mergeCell ref="PBY50:PBY51"/>
    <mergeCell ref="PBZ50:PBZ51"/>
    <mergeCell ref="PCC50:PCC51"/>
    <mergeCell ref="PCD50:PCD51"/>
    <mergeCell ref="PBQ50:PBQ51"/>
    <mergeCell ref="PBR50:PBR51"/>
    <mergeCell ref="PBU50:PBU51"/>
    <mergeCell ref="PBV50:PBV51"/>
    <mergeCell ref="PBW50:PBW51"/>
    <mergeCell ref="PBJ50:PBJ51"/>
    <mergeCell ref="PBM50:PBM51"/>
    <mergeCell ref="PBN50:PBN51"/>
    <mergeCell ref="PBO50:PBO51"/>
    <mergeCell ref="PBP50:PBP51"/>
    <mergeCell ref="PBE50:PBE51"/>
    <mergeCell ref="PBF50:PBF51"/>
    <mergeCell ref="PBG50:PBG51"/>
    <mergeCell ref="PBH50:PBH51"/>
    <mergeCell ref="PBI50:PBI51"/>
    <mergeCell ref="PAX50:PAX51"/>
    <mergeCell ref="PAY50:PAY51"/>
    <mergeCell ref="PAZ50:PAZ51"/>
    <mergeCell ref="PBA50:PBA51"/>
    <mergeCell ref="PBB50:PBB51"/>
    <mergeCell ref="PAQ50:PAQ51"/>
    <mergeCell ref="PAR50:PAR51"/>
    <mergeCell ref="PAS50:PAS51"/>
    <mergeCell ref="PAT50:PAT51"/>
    <mergeCell ref="PAW50:PAW51"/>
    <mergeCell ref="PAJ50:PAJ51"/>
    <mergeCell ref="PAK50:PAK51"/>
    <mergeCell ref="PAL50:PAL51"/>
    <mergeCell ref="PAO50:PAO51"/>
    <mergeCell ref="PAP50:PAP51"/>
    <mergeCell ref="PAC50:PAC51"/>
    <mergeCell ref="PAD50:PAD51"/>
    <mergeCell ref="PAG50:PAG51"/>
    <mergeCell ref="PAH50:PAH51"/>
    <mergeCell ref="PAI50:PAI51"/>
    <mergeCell ref="OZV50:OZV51"/>
    <mergeCell ref="OZY50:OZY51"/>
    <mergeCell ref="OZZ50:OZZ51"/>
    <mergeCell ref="PAA50:PAA51"/>
    <mergeCell ref="PAB50:PAB51"/>
    <mergeCell ref="OZQ50:OZQ51"/>
    <mergeCell ref="OZR50:OZR51"/>
    <mergeCell ref="OZS50:OZS51"/>
    <mergeCell ref="OZT50:OZT51"/>
    <mergeCell ref="OZU50:OZU51"/>
    <mergeCell ref="OZJ50:OZJ51"/>
    <mergeCell ref="OZK50:OZK51"/>
    <mergeCell ref="OZL50:OZL51"/>
    <mergeCell ref="OZM50:OZM51"/>
    <mergeCell ref="OZN50:OZN51"/>
    <mergeCell ref="OZC50:OZC51"/>
    <mergeCell ref="OZD50:OZD51"/>
    <mergeCell ref="OZE50:OZE51"/>
    <mergeCell ref="OZF50:OZF51"/>
    <mergeCell ref="OZI50:OZI51"/>
    <mergeCell ref="OYV50:OYV51"/>
    <mergeCell ref="OYW50:OYW51"/>
    <mergeCell ref="OYX50:OYX51"/>
    <mergeCell ref="OZA50:OZA51"/>
    <mergeCell ref="OZB50:OZB51"/>
    <mergeCell ref="OYO50:OYO51"/>
    <mergeCell ref="OYP50:OYP51"/>
    <mergeCell ref="OYS50:OYS51"/>
    <mergeCell ref="OYT50:OYT51"/>
    <mergeCell ref="OYU50:OYU51"/>
    <mergeCell ref="OYH50:OYH51"/>
    <mergeCell ref="OYK50:OYK51"/>
    <mergeCell ref="OYL50:OYL51"/>
    <mergeCell ref="OYM50:OYM51"/>
    <mergeCell ref="OYN50:OYN51"/>
    <mergeCell ref="OYC50:OYC51"/>
    <mergeCell ref="OYD50:OYD51"/>
    <mergeCell ref="OYE50:OYE51"/>
    <mergeCell ref="OYF50:OYF51"/>
    <mergeCell ref="OYG50:OYG51"/>
    <mergeCell ref="OXV50:OXV51"/>
    <mergeCell ref="OXW50:OXW51"/>
    <mergeCell ref="OXX50:OXX51"/>
    <mergeCell ref="OXY50:OXY51"/>
    <mergeCell ref="OXZ50:OXZ51"/>
    <mergeCell ref="OXO50:OXO51"/>
    <mergeCell ref="OXP50:OXP51"/>
    <mergeCell ref="OXQ50:OXQ51"/>
    <mergeCell ref="OXR50:OXR51"/>
    <mergeCell ref="OXU50:OXU51"/>
    <mergeCell ref="OXH50:OXH51"/>
    <mergeCell ref="OXI50:OXI51"/>
    <mergeCell ref="OXJ50:OXJ51"/>
    <mergeCell ref="OXM50:OXM51"/>
    <mergeCell ref="OXN50:OXN51"/>
    <mergeCell ref="OXA50:OXA51"/>
    <mergeCell ref="OXB50:OXB51"/>
    <mergeCell ref="OXE50:OXE51"/>
    <mergeCell ref="OXF50:OXF51"/>
    <mergeCell ref="OXG50:OXG51"/>
    <mergeCell ref="OWT50:OWT51"/>
    <mergeCell ref="OWW50:OWW51"/>
    <mergeCell ref="OWX50:OWX51"/>
    <mergeCell ref="OWY50:OWY51"/>
    <mergeCell ref="OWZ50:OWZ51"/>
    <mergeCell ref="OWO50:OWO51"/>
    <mergeCell ref="OWP50:OWP51"/>
    <mergeCell ref="OWQ50:OWQ51"/>
    <mergeCell ref="OWR50:OWR51"/>
    <mergeCell ref="OWS50:OWS51"/>
    <mergeCell ref="OWH50:OWH51"/>
    <mergeCell ref="OWI50:OWI51"/>
    <mergeCell ref="OWJ50:OWJ51"/>
    <mergeCell ref="OWK50:OWK51"/>
    <mergeCell ref="OWL50:OWL51"/>
    <mergeCell ref="OWA50:OWA51"/>
    <mergeCell ref="OWB50:OWB51"/>
    <mergeCell ref="OWC50:OWC51"/>
    <mergeCell ref="OWD50:OWD51"/>
    <mergeCell ref="OWG50:OWG51"/>
    <mergeCell ref="OVT50:OVT51"/>
    <mergeCell ref="OVU50:OVU51"/>
    <mergeCell ref="OVV50:OVV51"/>
    <mergeCell ref="OVY50:OVY51"/>
    <mergeCell ref="OVZ50:OVZ51"/>
    <mergeCell ref="OVM50:OVM51"/>
    <mergeCell ref="OVN50:OVN51"/>
    <mergeCell ref="OVQ50:OVQ51"/>
    <mergeCell ref="OVR50:OVR51"/>
    <mergeCell ref="OVS50:OVS51"/>
    <mergeCell ref="OVF50:OVF51"/>
    <mergeCell ref="OVI50:OVI51"/>
    <mergeCell ref="OVJ50:OVJ51"/>
    <mergeCell ref="OVK50:OVK51"/>
    <mergeCell ref="OVL50:OVL51"/>
    <mergeCell ref="OVA50:OVA51"/>
    <mergeCell ref="OVB50:OVB51"/>
    <mergeCell ref="OVC50:OVC51"/>
    <mergeCell ref="OVD50:OVD51"/>
    <mergeCell ref="OVE50:OVE51"/>
    <mergeCell ref="OUT50:OUT51"/>
    <mergeCell ref="OUU50:OUU51"/>
    <mergeCell ref="OUV50:OUV51"/>
    <mergeCell ref="OUW50:OUW51"/>
    <mergeCell ref="OUX50:OUX51"/>
    <mergeCell ref="OUM50:OUM51"/>
    <mergeCell ref="OUN50:OUN51"/>
    <mergeCell ref="OUO50:OUO51"/>
    <mergeCell ref="OUP50:OUP51"/>
    <mergeCell ref="OUS50:OUS51"/>
    <mergeCell ref="OUF50:OUF51"/>
    <mergeCell ref="OUG50:OUG51"/>
    <mergeCell ref="OUH50:OUH51"/>
    <mergeCell ref="OUK50:OUK51"/>
    <mergeCell ref="OUL50:OUL51"/>
    <mergeCell ref="OTY50:OTY51"/>
    <mergeCell ref="OTZ50:OTZ51"/>
    <mergeCell ref="OUC50:OUC51"/>
    <mergeCell ref="OUD50:OUD51"/>
    <mergeCell ref="OUE50:OUE51"/>
    <mergeCell ref="OTR50:OTR51"/>
    <mergeCell ref="OTU50:OTU51"/>
    <mergeCell ref="OTV50:OTV51"/>
    <mergeCell ref="OTW50:OTW51"/>
    <mergeCell ref="OTX50:OTX51"/>
    <mergeCell ref="OTM50:OTM51"/>
    <mergeCell ref="OTN50:OTN51"/>
    <mergeCell ref="OTO50:OTO51"/>
    <mergeCell ref="OTP50:OTP51"/>
    <mergeCell ref="OTQ50:OTQ51"/>
    <mergeCell ref="OTF50:OTF51"/>
    <mergeCell ref="OTG50:OTG51"/>
    <mergeCell ref="OTH50:OTH51"/>
    <mergeCell ref="OTI50:OTI51"/>
    <mergeCell ref="OTJ50:OTJ51"/>
    <mergeCell ref="OSY50:OSY51"/>
    <mergeCell ref="OSZ50:OSZ51"/>
    <mergeCell ref="OTA50:OTA51"/>
    <mergeCell ref="OTB50:OTB51"/>
    <mergeCell ref="OTE50:OTE51"/>
    <mergeCell ref="OSR50:OSR51"/>
    <mergeCell ref="OSS50:OSS51"/>
    <mergeCell ref="OST50:OST51"/>
    <mergeCell ref="OSW50:OSW51"/>
    <mergeCell ref="OSX50:OSX51"/>
    <mergeCell ref="OSK50:OSK51"/>
    <mergeCell ref="OSL50:OSL51"/>
    <mergeCell ref="OSO50:OSO51"/>
    <mergeCell ref="OSP50:OSP51"/>
    <mergeCell ref="OSQ50:OSQ51"/>
    <mergeCell ref="OSD50:OSD51"/>
    <mergeCell ref="OSG50:OSG51"/>
    <mergeCell ref="OSH50:OSH51"/>
    <mergeCell ref="OSI50:OSI51"/>
    <mergeCell ref="OSJ50:OSJ51"/>
    <mergeCell ref="ORY50:ORY51"/>
    <mergeCell ref="ORZ50:ORZ51"/>
    <mergeCell ref="OSA50:OSA51"/>
    <mergeCell ref="OSB50:OSB51"/>
    <mergeCell ref="OSC50:OSC51"/>
    <mergeCell ref="ORR50:ORR51"/>
    <mergeCell ref="ORS50:ORS51"/>
    <mergeCell ref="ORT50:ORT51"/>
    <mergeCell ref="ORU50:ORU51"/>
    <mergeCell ref="ORV50:ORV51"/>
    <mergeCell ref="ORK50:ORK51"/>
    <mergeCell ref="ORL50:ORL51"/>
    <mergeCell ref="ORM50:ORM51"/>
    <mergeCell ref="ORN50:ORN51"/>
    <mergeCell ref="ORQ50:ORQ51"/>
    <mergeCell ref="ORD50:ORD51"/>
    <mergeCell ref="ORE50:ORE51"/>
    <mergeCell ref="ORF50:ORF51"/>
    <mergeCell ref="ORI50:ORI51"/>
    <mergeCell ref="ORJ50:ORJ51"/>
    <mergeCell ref="OQW50:OQW51"/>
    <mergeCell ref="OQX50:OQX51"/>
    <mergeCell ref="ORA50:ORA51"/>
    <mergeCell ref="ORB50:ORB51"/>
    <mergeCell ref="ORC50:ORC51"/>
    <mergeCell ref="OQP50:OQP51"/>
    <mergeCell ref="OQS50:OQS51"/>
    <mergeCell ref="OQT50:OQT51"/>
    <mergeCell ref="OQU50:OQU51"/>
    <mergeCell ref="OQV50:OQV51"/>
    <mergeCell ref="OQK50:OQK51"/>
    <mergeCell ref="OQL50:OQL51"/>
    <mergeCell ref="OQM50:OQM51"/>
    <mergeCell ref="OQN50:OQN51"/>
    <mergeCell ref="OQO50:OQO51"/>
    <mergeCell ref="OQD50:OQD51"/>
    <mergeCell ref="OQE50:OQE51"/>
    <mergeCell ref="OQF50:OQF51"/>
    <mergeCell ref="OQG50:OQG51"/>
    <mergeCell ref="OQH50:OQH51"/>
    <mergeCell ref="OPW50:OPW51"/>
    <mergeCell ref="OPX50:OPX51"/>
    <mergeCell ref="OPY50:OPY51"/>
    <mergeCell ref="OPZ50:OPZ51"/>
    <mergeCell ref="OQC50:OQC51"/>
    <mergeCell ref="OPP50:OPP51"/>
    <mergeCell ref="OPQ50:OPQ51"/>
    <mergeCell ref="OPR50:OPR51"/>
    <mergeCell ref="OPU50:OPU51"/>
    <mergeCell ref="OPV50:OPV51"/>
    <mergeCell ref="OPI50:OPI51"/>
    <mergeCell ref="OPJ50:OPJ51"/>
    <mergeCell ref="OPM50:OPM51"/>
    <mergeCell ref="OPN50:OPN51"/>
    <mergeCell ref="OPO50:OPO51"/>
    <mergeCell ref="OPB50:OPB51"/>
    <mergeCell ref="OPE50:OPE51"/>
    <mergeCell ref="OPF50:OPF51"/>
    <mergeCell ref="OPG50:OPG51"/>
    <mergeCell ref="OPH50:OPH51"/>
    <mergeCell ref="OOW50:OOW51"/>
    <mergeCell ref="OOX50:OOX51"/>
    <mergeCell ref="OOY50:OOY51"/>
    <mergeCell ref="OOZ50:OOZ51"/>
    <mergeCell ref="OPA50:OPA51"/>
    <mergeCell ref="OOP50:OOP51"/>
    <mergeCell ref="OOQ50:OOQ51"/>
    <mergeCell ref="OOR50:OOR51"/>
    <mergeCell ref="OOS50:OOS51"/>
    <mergeCell ref="OOT50:OOT51"/>
    <mergeCell ref="OOI50:OOI51"/>
    <mergeCell ref="OOJ50:OOJ51"/>
    <mergeCell ref="OOK50:OOK51"/>
    <mergeCell ref="OOL50:OOL51"/>
    <mergeCell ref="OOO50:OOO51"/>
    <mergeCell ref="OOB50:OOB51"/>
    <mergeCell ref="OOC50:OOC51"/>
    <mergeCell ref="OOD50:OOD51"/>
    <mergeCell ref="OOG50:OOG51"/>
    <mergeCell ref="OOH50:OOH51"/>
    <mergeCell ref="ONU50:ONU51"/>
    <mergeCell ref="ONV50:ONV51"/>
    <mergeCell ref="ONY50:ONY51"/>
    <mergeCell ref="ONZ50:ONZ51"/>
    <mergeCell ref="OOA50:OOA51"/>
    <mergeCell ref="ONN50:ONN51"/>
    <mergeCell ref="ONQ50:ONQ51"/>
    <mergeCell ref="ONR50:ONR51"/>
    <mergeCell ref="ONS50:ONS51"/>
    <mergeCell ref="ONT50:ONT51"/>
    <mergeCell ref="ONI50:ONI51"/>
    <mergeCell ref="ONJ50:ONJ51"/>
    <mergeCell ref="ONK50:ONK51"/>
    <mergeCell ref="ONL50:ONL51"/>
    <mergeCell ref="ONM50:ONM51"/>
    <mergeCell ref="ONB50:ONB51"/>
    <mergeCell ref="ONC50:ONC51"/>
    <mergeCell ref="OND50:OND51"/>
    <mergeCell ref="ONE50:ONE51"/>
    <mergeCell ref="ONF50:ONF51"/>
    <mergeCell ref="OMU50:OMU51"/>
    <mergeCell ref="OMV50:OMV51"/>
    <mergeCell ref="OMW50:OMW51"/>
    <mergeCell ref="OMX50:OMX51"/>
    <mergeCell ref="ONA50:ONA51"/>
    <mergeCell ref="OMN50:OMN51"/>
    <mergeCell ref="OMO50:OMO51"/>
    <mergeCell ref="OMP50:OMP51"/>
    <mergeCell ref="OMS50:OMS51"/>
    <mergeCell ref="OMT50:OMT51"/>
    <mergeCell ref="OMG50:OMG51"/>
    <mergeCell ref="OMH50:OMH51"/>
    <mergeCell ref="OMK50:OMK51"/>
    <mergeCell ref="OML50:OML51"/>
    <mergeCell ref="OMM50:OMM51"/>
    <mergeCell ref="OLZ50:OLZ51"/>
    <mergeCell ref="OMC50:OMC51"/>
    <mergeCell ref="OMD50:OMD51"/>
    <mergeCell ref="OME50:OME51"/>
    <mergeCell ref="OMF50:OMF51"/>
    <mergeCell ref="OLU50:OLU51"/>
    <mergeCell ref="OLV50:OLV51"/>
    <mergeCell ref="OLW50:OLW51"/>
    <mergeCell ref="OLX50:OLX51"/>
    <mergeCell ref="OLY50:OLY51"/>
    <mergeCell ref="OLN50:OLN51"/>
    <mergeCell ref="OLO50:OLO51"/>
    <mergeCell ref="OLP50:OLP51"/>
    <mergeCell ref="OLQ50:OLQ51"/>
    <mergeCell ref="OLR50:OLR51"/>
    <mergeCell ref="OLG50:OLG51"/>
    <mergeCell ref="OLH50:OLH51"/>
    <mergeCell ref="OLI50:OLI51"/>
    <mergeCell ref="OLJ50:OLJ51"/>
    <mergeCell ref="OLM50:OLM51"/>
    <mergeCell ref="OKZ50:OKZ51"/>
    <mergeCell ref="OLA50:OLA51"/>
    <mergeCell ref="OLB50:OLB51"/>
    <mergeCell ref="OLE50:OLE51"/>
    <mergeCell ref="OLF50:OLF51"/>
    <mergeCell ref="OKS50:OKS51"/>
    <mergeCell ref="OKT50:OKT51"/>
    <mergeCell ref="OKW50:OKW51"/>
    <mergeCell ref="OKX50:OKX51"/>
    <mergeCell ref="OKY50:OKY51"/>
    <mergeCell ref="OKL50:OKL51"/>
    <mergeCell ref="OKO50:OKO51"/>
    <mergeCell ref="OKP50:OKP51"/>
    <mergeCell ref="OKQ50:OKQ51"/>
    <mergeCell ref="OKR50:OKR51"/>
    <mergeCell ref="OKG50:OKG51"/>
    <mergeCell ref="OKH50:OKH51"/>
    <mergeCell ref="OKI50:OKI51"/>
    <mergeCell ref="OKJ50:OKJ51"/>
    <mergeCell ref="OKK50:OKK51"/>
    <mergeCell ref="OJZ50:OJZ51"/>
    <mergeCell ref="OKA50:OKA51"/>
    <mergeCell ref="OKB50:OKB51"/>
    <mergeCell ref="OKC50:OKC51"/>
    <mergeCell ref="OKD50:OKD51"/>
    <mergeCell ref="OJS50:OJS51"/>
    <mergeCell ref="OJT50:OJT51"/>
    <mergeCell ref="OJU50:OJU51"/>
    <mergeCell ref="OJV50:OJV51"/>
    <mergeCell ref="OJY50:OJY51"/>
    <mergeCell ref="OJL50:OJL51"/>
    <mergeCell ref="OJM50:OJM51"/>
    <mergeCell ref="OJN50:OJN51"/>
    <mergeCell ref="OJQ50:OJQ51"/>
    <mergeCell ref="OJR50:OJR51"/>
    <mergeCell ref="OJE50:OJE51"/>
    <mergeCell ref="OJF50:OJF51"/>
    <mergeCell ref="OJI50:OJI51"/>
    <mergeCell ref="OJJ50:OJJ51"/>
    <mergeCell ref="OJK50:OJK51"/>
    <mergeCell ref="OIX50:OIX51"/>
    <mergeCell ref="OJA50:OJA51"/>
    <mergeCell ref="OJB50:OJB51"/>
    <mergeCell ref="OJC50:OJC51"/>
    <mergeCell ref="OJD50:OJD51"/>
    <mergeCell ref="OIS50:OIS51"/>
    <mergeCell ref="OIT50:OIT51"/>
    <mergeCell ref="OIU50:OIU51"/>
    <mergeCell ref="OIV50:OIV51"/>
    <mergeCell ref="OIW50:OIW51"/>
    <mergeCell ref="OIL50:OIL51"/>
    <mergeCell ref="OIM50:OIM51"/>
    <mergeCell ref="OIN50:OIN51"/>
    <mergeCell ref="OIO50:OIO51"/>
    <mergeCell ref="OIP50:OIP51"/>
    <mergeCell ref="OIE50:OIE51"/>
    <mergeCell ref="OIF50:OIF51"/>
    <mergeCell ref="OIG50:OIG51"/>
    <mergeCell ref="OIH50:OIH51"/>
    <mergeCell ref="OIK50:OIK51"/>
    <mergeCell ref="OHX50:OHX51"/>
    <mergeCell ref="OHY50:OHY51"/>
    <mergeCell ref="OHZ50:OHZ51"/>
    <mergeCell ref="OIC50:OIC51"/>
    <mergeCell ref="OID50:OID51"/>
    <mergeCell ref="OHQ50:OHQ51"/>
    <mergeCell ref="OHR50:OHR51"/>
    <mergeCell ref="OHU50:OHU51"/>
    <mergeCell ref="OHV50:OHV51"/>
    <mergeCell ref="OHW50:OHW51"/>
    <mergeCell ref="OHJ50:OHJ51"/>
    <mergeCell ref="OHM50:OHM51"/>
    <mergeCell ref="OHN50:OHN51"/>
    <mergeCell ref="OHO50:OHO51"/>
    <mergeCell ref="OHP50:OHP51"/>
    <mergeCell ref="OHE50:OHE51"/>
    <mergeCell ref="OHF50:OHF51"/>
    <mergeCell ref="OHG50:OHG51"/>
    <mergeCell ref="OHH50:OHH51"/>
    <mergeCell ref="OHI50:OHI51"/>
    <mergeCell ref="OGX50:OGX51"/>
    <mergeCell ref="OGY50:OGY51"/>
    <mergeCell ref="OGZ50:OGZ51"/>
    <mergeCell ref="OHA50:OHA51"/>
    <mergeCell ref="OHB50:OHB51"/>
    <mergeCell ref="OGQ50:OGQ51"/>
    <mergeCell ref="OGR50:OGR51"/>
    <mergeCell ref="OGS50:OGS51"/>
    <mergeCell ref="OGT50:OGT51"/>
    <mergeCell ref="OGW50:OGW51"/>
    <mergeCell ref="OGJ50:OGJ51"/>
    <mergeCell ref="OGK50:OGK51"/>
    <mergeCell ref="OGL50:OGL51"/>
    <mergeCell ref="OGO50:OGO51"/>
    <mergeCell ref="OGP50:OGP51"/>
    <mergeCell ref="OGC50:OGC51"/>
    <mergeCell ref="OGD50:OGD51"/>
    <mergeCell ref="OGG50:OGG51"/>
    <mergeCell ref="OGH50:OGH51"/>
    <mergeCell ref="OGI50:OGI51"/>
    <mergeCell ref="OFV50:OFV51"/>
    <mergeCell ref="OFY50:OFY51"/>
    <mergeCell ref="OFZ50:OFZ51"/>
    <mergeCell ref="OGA50:OGA51"/>
    <mergeCell ref="OGB50:OGB51"/>
    <mergeCell ref="OFQ50:OFQ51"/>
    <mergeCell ref="OFR50:OFR51"/>
    <mergeCell ref="OFS50:OFS51"/>
    <mergeCell ref="OFT50:OFT51"/>
    <mergeCell ref="OFU50:OFU51"/>
    <mergeCell ref="OFJ50:OFJ51"/>
    <mergeCell ref="OFK50:OFK51"/>
    <mergeCell ref="OFL50:OFL51"/>
    <mergeCell ref="OFM50:OFM51"/>
    <mergeCell ref="OFN50:OFN51"/>
    <mergeCell ref="OFC50:OFC51"/>
    <mergeCell ref="OFD50:OFD51"/>
    <mergeCell ref="OFE50:OFE51"/>
    <mergeCell ref="OFF50:OFF51"/>
    <mergeCell ref="OFI50:OFI51"/>
    <mergeCell ref="OEV50:OEV51"/>
    <mergeCell ref="OEW50:OEW51"/>
    <mergeCell ref="OEX50:OEX51"/>
    <mergeCell ref="OFA50:OFA51"/>
    <mergeCell ref="OFB50:OFB51"/>
    <mergeCell ref="OEO50:OEO51"/>
    <mergeCell ref="OEP50:OEP51"/>
    <mergeCell ref="OES50:OES51"/>
    <mergeCell ref="OET50:OET51"/>
    <mergeCell ref="OEU50:OEU51"/>
    <mergeCell ref="OEH50:OEH51"/>
    <mergeCell ref="OEK50:OEK51"/>
    <mergeCell ref="OEL50:OEL51"/>
    <mergeCell ref="OEM50:OEM51"/>
    <mergeCell ref="OEN50:OEN51"/>
    <mergeCell ref="OEC50:OEC51"/>
    <mergeCell ref="OED50:OED51"/>
    <mergeCell ref="OEE50:OEE51"/>
    <mergeCell ref="OEF50:OEF51"/>
    <mergeCell ref="OEG50:OEG51"/>
    <mergeCell ref="ODV50:ODV51"/>
    <mergeCell ref="ODW50:ODW51"/>
    <mergeCell ref="ODX50:ODX51"/>
    <mergeCell ref="ODY50:ODY51"/>
    <mergeCell ref="ODZ50:ODZ51"/>
    <mergeCell ref="ODO50:ODO51"/>
    <mergeCell ref="ODP50:ODP51"/>
    <mergeCell ref="ODQ50:ODQ51"/>
    <mergeCell ref="ODR50:ODR51"/>
    <mergeCell ref="ODU50:ODU51"/>
    <mergeCell ref="ODH50:ODH51"/>
    <mergeCell ref="ODI50:ODI51"/>
    <mergeCell ref="ODJ50:ODJ51"/>
    <mergeCell ref="ODM50:ODM51"/>
    <mergeCell ref="ODN50:ODN51"/>
    <mergeCell ref="ODA50:ODA51"/>
    <mergeCell ref="ODB50:ODB51"/>
    <mergeCell ref="ODE50:ODE51"/>
    <mergeCell ref="ODF50:ODF51"/>
    <mergeCell ref="ODG50:ODG51"/>
    <mergeCell ref="OCT50:OCT51"/>
    <mergeCell ref="OCW50:OCW51"/>
    <mergeCell ref="OCX50:OCX51"/>
    <mergeCell ref="OCY50:OCY51"/>
    <mergeCell ref="OCZ50:OCZ51"/>
    <mergeCell ref="OCO50:OCO51"/>
    <mergeCell ref="OCP50:OCP51"/>
    <mergeCell ref="OCQ50:OCQ51"/>
    <mergeCell ref="OCR50:OCR51"/>
    <mergeCell ref="OCS50:OCS51"/>
    <mergeCell ref="OCH50:OCH51"/>
    <mergeCell ref="OCI50:OCI51"/>
    <mergeCell ref="OCJ50:OCJ51"/>
    <mergeCell ref="OCK50:OCK51"/>
    <mergeCell ref="OCL50:OCL51"/>
    <mergeCell ref="OCA50:OCA51"/>
    <mergeCell ref="OCB50:OCB51"/>
    <mergeCell ref="OCC50:OCC51"/>
    <mergeCell ref="OCD50:OCD51"/>
    <mergeCell ref="OCG50:OCG51"/>
    <mergeCell ref="OBT50:OBT51"/>
    <mergeCell ref="OBU50:OBU51"/>
    <mergeCell ref="OBV50:OBV51"/>
    <mergeCell ref="OBY50:OBY51"/>
    <mergeCell ref="OBZ50:OBZ51"/>
    <mergeCell ref="OBM50:OBM51"/>
    <mergeCell ref="OBN50:OBN51"/>
    <mergeCell ref="OBQ50:OBQ51"/>
    <mergeCell ref="OBR50:OBR51"/>
    <mergeCell ref="OBS50:OBS51"/>
    <mergeCell ref="OBF50:OBF51"/>
    <mergeCell ref="OBI50:OBI51"/>
    <mergeCell ref="OBJ50:OBJ51"/>
    <mergeCell ref="OBK50:OBK51"/>
    <mergeCell ref="OBL50:OBL51"/>
    <mergeCell ref="OBA50:OBA51"/>
    <mergeCell ref="OBB50:OBB51"/>
    <mergeCell ref="OBC50:OBC51"/>
    <mergeCell ref="OBD50:OBD51"/>
    <mergeCell ref="OBE50:OBE51"/>
    <mergeCell ref="OAT50:OAT51"/>
    <mergeCell ref="OAU50:OAU51"/>
    <mergeCell ref="OAV50:OAV51"/>
    <mergeCell ref="OAW50:OAW51"/>
    <mergeCell ref="OAX50:OAX51"/>
    <mergeCell ref="OAM50:OAM51"/>
    <mergeCell ref="OAN50:OAN51"/>
    <mergeCell ref="OAO50:OAO51"/>
    <mergeCell ref="OAP50:OAP51"/>
    <mergeCell ref="OAS50:OAS51"/>
    <mergeCell ref="OAF50:OAF51"/>
    <mergeCell ref="OAG50:OAG51"/>
    <mergeCell ref="OAH50:OAH51"/>
    <mergeCell ref="OAK50:OAK51"/>
    <mergeCell ref="OAL50:OAL51"/>
    <mergeCell ref="NZY50:NZY51"/>
    <mergeCell ref="NZZ50:NZZ51"/>
    <mergeCell ref="OAC50:OAC51"/>
    <mergeCell ref="OAD50:OAD51"/>
    <mergeCell ref="OAE50:OAE51"/>
    <mergeCell ref="NZR50:NZR51"/>
    <mergeCell ref="NZU50:NZU51"/>
    <mergeCell ref="NZV50:NZV51"/>
    <mergeCell ref="NZW50:NZW51"/>
    <mergeCell ref="NZX50:NZX51"/>
    <mergeCell ref="NZM50:NZM51"/>
    <mergeCell ref="NZN50:NZN51"/>
    <mergeCell ref="NZO50:NZO51"/>
    <mergeCell ref="NZP50:NZP51"/>
    <mergeCell ref="NZQ50:NZQ51"/>
    <mergeCell ref="NZF50:NZF51"/>
    <mergeCell ref="NZG50:NZG51"/>
    <mergeCell ref="NZH50:NZH51"/>
    <mergeCell ref="NZI50:NZI51"/>
    <mergeCell ref="NZJ50:NZJ51"/>
    <mergeCell ref="NYY50:NYY51"/>
    <mergeCell ref="NYZ50:NYZ51"/>
    <mergeCell ref="NZA50:NZA51"/>
    <mergeCell ref="NZB50:NZB51"/>
    <mergeCell ref="NZE50:NZE51"/>
    <mergeCell ref="NYR50:NYR51"/>
    <mergeCell ref="NYS50:NYS51"/>
    <mergeCell ref="NYT50:NYT51"/>
    <mergeCell ref="NYW50:NYW51"/>
    <mergeCell ref="NYX50:NYX51"/>
    <mergeCell ref="NYK50:NYK51"/>
    <mergeCell ref="NYL50:NYL51"/>
    <mergeCell ref="NYO50:NYO51"/>
    <mergeCell ref="NYP50:NYP51"/>
    <mergeCell ref="NYQ50:NYQ51"/>
    <mergeCell ref="NYD50:NYD51"/>
    <mergeCell ref="NYG50:NYG51"/>
    <mergeCell ref="NYH50:NYH51"/>
    <mergeCell ref="NYI50:NYI51"/>
    <mergeCell ref="NYJ50:NYJ51"/>
    <mergeCell ref="NXY50:NXY51"/>
    <mergeCell ref="NXZ50:NXZ51"/>
    <mergeCell ref="NYA50:NYA51"/>
    <mergeCell ref="NYB50:NYB51"/>
    <mergeCell ref="NYC50:NYC51"/>
    <mergeCell ref="NXR50:NXR51"/>
    <mergeCell ref="NXS50:NXS51"/>
    <mergeCell ref="NXT50:NXT51"/>
    <mergeCell ref="NXU50:NXU51"/>
    <mergeCell ref="NXV50:NXV51"/>
    <mergeCell ref="NXK50:NXK51"/>
    <mergeCell ref="NXL50:NXL51"/>
    <mergeCell ref="NXM50:NXM51"/>
    <mergeCell ref="NXN50:NXN51"/>
    <mergeCell ref="NXQ50:NXQ51"/>
    <mergeCell ref="NXD50:NXD51"/>
    <mergeCell ref="NXE50:NXE51"/>
    <mergeCell ref="NXF50:NXF51"/>
    <mergeCell ref="NXI50:NXI51"/>
    <mergeCell ref="NXJ50:NXJ51"/>
    <mergeCell ref="NWW50:NWW51"/>
    <mergeCell ref="NWX50:NWX51"/>
    <mergeCell ref="NXA50:NXA51"/>
    <mergeCell ref="NXB50:NXB51"/>
    <mergeCell ref="NXC50:NXC51"/>
    <mergeCell ref="NWP50:NWP51"/>
    <mergeCell ref="NWS50:NWS51"/>
    <mergeCell ref="NWT50:NWT51"/>
    <mergeCell ref="NWU50:NWU51"/>
    <mergeCell ref="NWV50:NWV51"/>
    <mergeCell ref="NWK50:NWK51"/>
    <mergeCell ref="NWL50:NWL51"/>
    <mergeCell ref="NWM50:NWM51"/>
    <mergeCell ref="NWN50:NWN51"/>
    <mergeCell ref="NWO50:NWO51"/>
    <mergeCell ref="NWD50:NWD51"/>
    <mergeCell ref="NWE50:NWE51"/>
    <mergeCell ref="NWF50:NWF51"/>
    <mergeCell ref="NWG50:NWG51"/>
    <mergeCell ref="NWH50:NWH51"/>
    <mergeCell ref="NVW50:NVW51"/>
    <mergeCell ref="NVX50:NVX51"/>
    <mergeCell ref="NVY50:NVY51"/>
    <mergeCell ref="NVZ50:NVZ51"/>
    <mergeCell ref="NWC50:NWC51"/>
    <mergeCell ref="NVP50:NVP51"/>
    <mergeCell ref="NVQ50:NVQ51"/>
    <mergeCell ref="NVR50:NVR51"/>
    <mergeCell ref="NVU50:NVU51"/>
    <mergeCell ref="NVV50:NVV51"/>
    <mergeCell ref="NVI50:NVI51"/>
    <mergeCell ref="NVJ50:NVJ51"/>
    <mergeCell ref="NVM50:NVM51"/>
    <mergeCell ref="NVN50:NVN51"/>
    <mergeCell ref="NVO50:NVO51"/>
    <mergeCell ref="NVB50:NVB51"/>
    <mergeCell ref="NVE50:NVE51"/>
    <mergeCell ref="NVF50:NVF51"/>
    <mergeCell ref="NVG50:NVG51"/>
    <mergeCell ref="NVH50:NVH51"/>
    <mergeCell ref="NUW50:NUW51"/>
    <mergeCell ref="NUX50:NUX51"/>
    <mergeCell ref="NUY50:NUY51"/>
    <mergeCell ref="NUZ50:NUZ51"/>
    <mergeCell ref="NVA50:NVA51"/>
    <mergeCell ref="NUP50:NUP51"/>
    <mergeCell ref="NUQ50:NUQ51"/>
    <mergeCell ref="NUR50:NUR51"/>
    <mergeCell ref="NUS50:NUS51"/>
    <mergeCell ref="NUT50:NUT51"/>
    <mergeCell ref="NUI50:NUI51"/>
    <mergeCell ref="NUJ50:NUJ51"/>
    <mergeCell ref="NUK50:NUK51"/>
    <mergeCell ref="NUL50:NUL51"/>
    <mergeCell ref="NUO50:NUO51"/>
    <mergeCell ref="NUB50:NUB51"/>
    <mergeCell ref="NUC50:NUC51"/>
    <mergeCell ref="NUD50:NUD51"/>
    <mergeCell ref="NUG50:NUG51"/>
    <mergeCell ref="NUH50:NUH51"/>
    <mergeCell ref="NTU50:NTU51"/>
    <mergeCell ref="NTV50:NTV51"/>
    <mergeCell ref="NTY50:NTY51"/>
    <mergeCell ref="NTZ50:NTZ51"/>
    <mergeCell ref="NUA50:NUA51"/>
    <mergeCell ref="NTN50:NTN51"/>
    <mergeCell ref="NTQ50:NTQ51"/>
    <mergeCell ref="NTR50:NTR51"/>
    <mergeCell ref="NTS50:NTS51"/>
    <mergeCell ref="NTT50:NTT51"/>
    <mergeCell ref="NTI50:NTI51"/>
    <mergeCell ref="NTJ50:NTJ51"/>
    <mergeCell ref="NTK50:NTK51"/>
    <mergeCell ref="NTL50:NTL51"/>
    <mergeCell ref="NTM50:NTM51"/>
    <mergeCell ref="NTB50:NTB51"/>
    <mergeCell ref="NTC50:NTC51"/>
    <mergeCell ref="NTD50:NTD51"/>
    <mergeCell ref="NTE50:NTE51"/>
    <mergeCell ref="NTF50:NTF51"/>
    <mergeCell ref="NSU50:NSU51"/>
    <mergeCell ref="NSV50:NSV51"/>
    <mergeCell ref="NSW50:NSW51"/>
    <mergeCell ref="NSX50:NSX51"/>
    <mergeCell ref="NTA50:NTA51"/>
    <mergeCell ref="NSN50:NSN51"/>
    <mergeCell ref="NSO50:NSO51"/>
    <mergeCell ref="NSP50:NSP51"/>
    <mergeCell ref="NSS50:NSS51"/>
    <mergeCell ref="NST50:NST51"/>
    <mergeCell ref="NSG50:NSG51"/>
    <mergeCell ref="NSH50:NSH51"/>
    <mergeCell ref="NSK50:NSK51"/>
    <mergeCell ref="NSL50:NSL51"/>
    <mergeCell ref="NSM50:NSM51"/>
    <mergeCell ref="NRZ50:NRZ51"/>
    <mergeCell ref="NSC50:NSC51"/>
    <mergeCell ref="NSD50:NSD51"/>
    <mergeCell ref="NSE50:NSE51"/>
    <mergeCell ref="NSF50:NSF51"/>
    <mergeCell ref="NRU50:NRU51"/>
    <mergeCell ref="NRV50:NRV51"/>
    <mergeCell ref="NRW50:NRW51"/>
    <mergeCell ref="NRX50:NRX51"/>
    <mergeCell ref="NRY50:NRY51"/>
    <mergeCell ref="NRN50:NRN51"/>
    <mergeCell ref="NRO50:NRO51"/>
    <mergeCell ref="NRP50:NRP51"/>
    <mergeCell ref="NRQ50:NRQ51"/>
    <mergeCell ref="NRR50:NRR51"/>
    <mergeCell ref="NRG50:NRG51"/>
    <mergeCell ref="NRH50:NRH51"/>
    <mergeCell ref="NRI50:NRI51"/>
    <mergeCell ref="NRJ50:NRJ51"/>
    <mergeCell ref="NRM50:NRM51"/>
    <mergeCell ref="NQZ50:NQZ51"/>
    <mergeCell ref="NRA50:NRA51"/>
    <mergeCell ref="NRB50:NRB51"/>
    <mergeCell ref="NRE50:NRE51"/>
    <mergeCell ref="NRF50:NRF51"/>
    <mergeCell ref="NQS50:NQS51"/>
    <mergeCell ref="NQT50:NQT51"/>
    <mergeCell ref="NQW50:NQW51"/>
    <mergeCell ref="NQX50:NQX51"/>
    <mergeCell ref="NQY50:NQY51"/>
    <mergeCell ref="NQL50:NQL51"/>
    <mergeCell ref="NQO50:NQO51"/>
    <mergeCell ref="NQP50:NQP51"/>
    <mergeCell ref="NQQ50:NQQ51"/>
    <mergeCell ref="NQR50:NQR51"/>
    <mergeCell ref="NQG50:NQG51"/>
    <mergeCell ref="NQH50:NQH51"/>
    <mergeCell ref="NQI50:NQI51"/>
    <mergeCell ref="NQJ50:NQJ51"/>
    <mergeCell ref="NQK50:NQK51"/>
    <mergeCell ref="NPZ50:NPZ51"/>
    <mergeCell ref="NQA50:NQA51"/>
    <mergeCell ref="NQB50:NQB51"/>
    <mergeCell ref="NQC50:NQC51"/>
    <mergeCell ref="NQD50:NQD51"/>
    <mergeCell ref="NPS50:NPS51"/>
    <mergeCell ref="NPT50:NPT51"/>
    <mergeCell ref="NPU50:NPU51"/>
    <mergeCell ref="NPV50:NPV51"/>
    <mergeCell ref="NPY50:NPY51"/>
    <mergeCell ref="NPL50:NPL51"/>
    <mergeCell ref="NPM50:NPM51"/>
    <mergeCell ref="NPN50:NPN51"/>
    <mergeCell ref="NPQ50:NPQ51"/>
    <mergeCell ref="NPR50:NPR51"/>
    <mergeCell ref="NPE50:NPE51"/>
    <mergeCell ref="NPF50:NPF51"/>
    <mergeCell ref="NPI50:NPI51"/>
    <mergeCell ref="NPJ50:NPJ51"/>
    <mergeCell ref="NPK50:NPK51"/>
    <mergeCell ref="NOX50:NOX51"/>
    <mergeCell ref="NPA50:NPA51"/>
    <mergeCell ref="NPB50:NPB51"/>
    <mergeCell ref="NPC50:NPC51"/>
    <mergeCell ref="NPD50:NPD51"/>
    <mergeCell ref="NOS50:NOS51"/>
    <mergeCell ref="NOT50:NOT51"/>
    <mergeCell ref="NOU50:NOU51"/>
    <mergeCell ref="NOV50:NOV51"/>
    <mergeCell ref="NOW50:NOW51"/>
    <mergeCell ref="NOL50:NOL51"/>
    <mergeCell ref="NOM50:NOM51"/>
    <mergeCell ref="NON50:NON51"/>
    <mergeCell ref="NOO50:NOO51"/>
    <mergeCell ref="NOP50:NOP51"/>
    <mergeCell ref="NOE50:NOE51"/>
    <mergeCell ref="NOF50:NOF51"/>
    <mergeCell ref="NOG50:NOG51"/>
    <mergeCell ref="NOH50:NOH51"/>
    <mergeCell ref="NOK50:NOK51"/>
    <mergeCell ref="NNX50:NNX51"/>
    <mergeCell ref="NNY50:NNY51"/>
    <mergeCell ref="NNZ50:NNZ51"/>
    <mergeCell ref="NOC50:NOC51"/>
    <mergeCell ref="NOD50:NOD51"/>
    <mergeCell ref="NNQ50:NNQ51"/>
    <mergeCell ref="NNR50:NNR51"/>
    <mergeCell ref="NNU50:NNU51"/>
    <mergeCell ref="NNV50:NNV51"/>
    <mergeCell ref="NNW50:NNW51"/>
    <mergeCell ref="NNJ50:NNJ51"/>
    <mergeCell ref="NNM50:NNM51"/>
    <mergeCell ref="NNN50:NNN51"/>
    <mergeCell ref="NNO50:NNO51"/>
    <mergeCell ref="NNP50:NNP51"/>
    <mergeCell ref="NNE50:NNE51"/>
    <mergeCell ref="NNF50:NNF51"/>
    <mergeCell ref="NNG50:NNG51"/>
    <mergeCell ref="NNH50:NNH51"/>
    <mergeCell ref="NNI50:NNI51"/>
    <mergeCell ref="NMX50:NMX51"/>
    <mergeCell ref="NMY50:NMY51"/>
    <mergeCell ref="NMZ50:NMZ51"/>
    <mergeCell ref="NNA50:NNA51"/>
    <mergeCell ref="NNB50:NNB51"/>
    <mergeCell ref="NMQ50:NMQ51"/>
    <mergeCell ref="NMR50:NMR51"/>
    <mergeCell ref="NMS50:NMS51"/>
    <mergeCell ref="NMT50:NMT51"/>
    <mergeCell ref="NMW50:NMW51"/>
    <mergeCell ref="NMJ50:NMJ51"/>
    <mergeCell ref="NMK50:NMK51"/>
    <mergeCell ref="NML50:NML51"/>
    <mergeCell ref="NMO50:NMO51"/>
    <mergeCell ref="NMP50:NMP51"/>
    <mergeCell ref="NMC50:NMC51"/>
    <mergeCell ref="NMD50:NMD51"/>
    <mergeCell ref="NMG50:NMG51"/>
    <mergeCell ref="NMH50:NMH51"/>
    <mergeCell ref="NMI50:NMI51"/>
    <mergeCell ref="NLV50:NLV51"/>
    <mergeCell ref="NLY50:NLY51"/>
    <mergeCell ref="NLZ50:NLZ51"/>
    <mergeCell ref="NMA50:NMA51"/>
    <mergeCell ref="NMB50:NMB51"/>
    <mergeCell ref="NLQ50:NLQ51"/>
    <mergeCell ref="NLR50:NLR51"/>
    <mergeCell ref="NLS50:NLS51"/>
    <mergeCell ref="NLT50:NLT51"/>
    <mergeCell ref="NLU50:NLU51"/>
    <mergeCell ref="NLJ50:NLJ51"/>
    <mergeCell ref="NLK50:NLK51"/>
    <mergeCell ref="NLL50:NLL51"/>
    <mergeCell ref="NLM50:NLM51"/>
    <mergeCell ref="NLN50:NLN51"/>
    <mergeCell ref="NLC50:NLC51"/>
    <mergeCell ref="NLD50:NLD51"/>
    <mergeCell ref="NLE50:NLE51"/>
    <mergeCell ref="NLF50:NLF51"/>
    <mergeCell ref="NLI50:NLI51"/>
    <mergeCell ref="NKV50:NKV51"/>
    <mergeCell ref="NKW50:NKW51"/>
    <mergeCell ref="NKX50:NKX51"/>
    <mergeCell ref="NLA50:NLA51"/>
    <mergeCell ref="NLB50:NLB51"/>
    <mergeCell ref="NKO50:NKO51"/>
    <mergeCell ref="NKP50:NKP51"/>
    <mergeCell ref="NKS50:NKS51"/>
    <mergeCell ref="NKT50:NKT51"/>
    <mergeCell ref="NKU50:NKU51"/>
    <mergeCell ref="NKH50:NKH51"/>
    <mergeCell ref="NKK50:NKK51"/>
    <mergeCell ref="NKL50:NKL51"/>
    <mergeCell ref="NKM50:NKM51"/>
    <mergeCell ref="NKN50:NKN51"/>
    <mergeCell ref="NKC50:NKC51"/>
    <mergeCell ref="NKD50:NKD51"/>
    <mergeCell ref="NKE50:NKE51"/>
    <mergeCell ref="NKF50:NKF51"/>
    <mergeCell ref="NKG50:NKG51"/>
    <mergeCell ref="NJV50:NJV51"/>
    <mergeCell ref="NJW50:NJW51"/>
    <mergeCell ref="NJX50:NJX51"/>
    <mergeCell ref="NJY50:NJY51"/>
    <mergeCell ref="NJZ50:NJZ51"/>
    <mergeCell ref="NJO50:NJO51"/>
    <mergeCell ref="NJP50:NJP51"/>
    <mergeCell ref="NJQ50:NJQ51"/>
    <mergeCell ref="NJR50:NJR51"/>
    <mergeCell ref="NJU50:NJU51"/>
    <mergeCell ref="NJH50:NJH51"/>
    <mergeCell ref="NJI50:NJI51"/>
    <mergeCell ref="NJJ50:NJJ51"/>
    <mergeCell ref="NJM50:NJM51"/>
    <mergeCell ref="NJN50:NJN51"/>
    <mergeCell ref="NJA50:NJA51"/>
    <mergeCell ref="NJB50:NJB51"/>
    <mergeCell ref="NJE50:NJE51"/>
    <mergeCell ref="NJF50:NJF51"/>
    <mergeCell ref="NJG50:NJG51"/>
    <mergeCell ref="NIT50:NIT51"/>
    <mergeCell ref="NIW50:NIW51"/>
    <mergeCell ref="NIX50:NIX51"/>
    <mergeCell ref="NIY50:NIY51"/>
    <mergeCell ref="NIZ50:NIZ51"/>
    <mergeCell ref="NIO50:NIO51"/>
    <mergeCell ref="NIP50:NIP51"/>
    <mergeCell ref="NIQ50:NIQ51"/>
    <mergeCell ref="NIR50:NIR51"/>
    <mergeCell ref="NIS50:NIS51"/>
    <mergeCell ref="NIH50:NIH51"/>
    <mergeCell ref="NII50:NII51"/>
    <mergeCell ref="NIJ50:NIJ51"/>
    <mergeCell ref="NIK50:NIK51"/>
    <mergeCell ref="NIL50:NIL51"/>
    <mergeCell ref="NIA50:NIA51"/>
    <mergeCell ref="NIB50:NIB51"/>
    <mergeCell ref="NIC50:NIC51"/>
    <mergeCell ref="NID50:NID51"/>
    <mergeCell ref="NIG50:NIG51"/>
    <mergeCell ref="NHT50:NHT51"/>
    <mergeCell ref="NHU50:NHU51"/>
    <mergeCell ref="NHV50:NHV51"/>
    <mergeCell ref="NHY50:NHY51"/>
    <mergeCell ref="NHZ50:NHZ51"/>
    <mergeCell ref="NHM50:NHM51"/>
    <mergeCell ref="NHN50:NHN51"/>
    <mergeCell ref="NHQ50:NHQ51"/>
    <mergeCell ref="NHR50:NHR51"/>
    <mergeCell ref="NHS50:NHS51"/>
    <mergeCell ref="NHF50:NHF51"/>
    <mergeCell ref="NHI50:NHI51"/>
    <mergeCell ref="NHJ50:NHJ51"/>
    <mergeCell ref="NHK50:NHK51"/>
    <mergeCell ref="NHL50:NHL51"/>
    <mergeCell ref="NHA50:NHA51"/>
    <mergeCell ref="NHB50:NHB51"/>
    <mergeCell ref="NHC50:NHC51"/>
    <mergeCell ref="NHD50:NHD51"/>
    <mergeCell ref="NHE50:NHE51"/>
    <mergeCell ref="NGT50:NGT51"/>
    <mergeCell ref="NGU50:NGU51"/>
    <mergeCell ref="NGV50:NGV51"/>
    <mergeCell ref="NGW50:NGW51"/>
    <mergeCell ref="NGX50:NGX51"/>
    <mergeCell ref="NGM50:NGM51"/>
    <mergeCell ref="NGN50:NGN51"/>
    <mergeCell ref="NGO50:NGO51"/>
    <mergeCell ref="NGP50:NGP51"/>
    <mergeCell ref="NGS50:NGS51"/>
    <mergeCell ref="NGF50:NGF51"/>
    <mergeCell ref="NGG50:NGG51"/>
    <mergeCell ref="NGH50:NGH51"/>
    <mergeCell ref="NGK50:NGK51"/>
    <mergeCell ref="NGL50:NGL51"/>
    <mergeCell ref="NFY50:NFY51"/>
    <mergeCell ref="NFZ50:NFZ51"/>
    <mergeCell ref="NGC50:NGC51"/>
    <mergeCell ref="NGD50:NGD51"/>
    <mergeCell ref="NGE50:NGE51"/>
    <mergeCell ref="NFR50:NFR51"/>
    <mergeCell ref="NFU50:NFU51"/>
    <mergeCell ref="NFV50:NFV51"/>
    <mergeCell ref="NFW50:NFW51"/>
    <mergeCell ref="NFX50:NFX51"/>
    <mergeCell ref="NFM50:NFM51"/>
    <mergeCell ref="NFN50:NFN51"/>
    <mergeCell ref="NFO50:NFO51"/>
    <mergeCell ref="NFP50:NFP51"/>
    <mergeCell ref="NFQ50:NFQ51"/>
    <mergeCell ref="NFF50:NFF51"/>
    <mergeCell ref="NFG50:NFG51"/>
    <mergeCell ref="NFH50:NFH51"/>
    <mergeCell ref="NFI50:NFI51"/>
    <mergeCell ref="NFJ50:NFJ51"/>
    <mergeCell ref="NEY50:NEY51"/>
    <mergeCell ref="NEZ50:NEZ51"/>
    <mergeCell ref="NFA50:NFA51"/>
    <mergeCell ref="NFB50:NFB51"/>
    <mergeCell ref="NFE50:NFE51"/>
    <mergeCell ref="NER50:NER51"/>
    <mergeCell ref="NES50:NES51"/>
    <mergeCell ref="NET50:NET51"/>
    <mergeCell ref="NEW50:NEW51"/>
    <mergeCell ref="NEX50:NEX51"/>
    <mergeCell ref="NEK50:NEK51"/>
    <mergeCell ref="NEL50:NEL51"/>
    <mergeCell ref="NEO50:NEO51"/>
    <mergeCell ref="NEP50:NEP51"/>
    <mergeCell ref="NEQ50:NEQ51"/>
    <mergeCell ref="NED50:NED51"/>
    <mergeCell ref="NEG50:NEG51"/>
    <mergeCell ref="NEH50:NEH51"/>
    <mergeCell ref="NEI50:NEI51"/>
    <mergeCell ref="NEJ50:NEJ51"/>
    <mergeCell ref="NDY50:NDY51"/>
    <mergeCell ref="NDZ50:NDZ51"/>
    <mergeCell ref="NEA50:NEA51"/>
    <mergeCell ref="NEB50:NEB51"/>
    <mergeCell ref="NEC50:NEC51"/>
    <mergeCell ref="NDR50:NDR51"/>
    <mergeCell ref="NDS50:NDS51"/>
    <mergeCell ref="NDT50:NDT51"/>
    <mergeCell ref="NDU50:NDU51"/>
    <mergeCell ref="NDV50:NDV51"/>
    <mergeCell ref="NDK50:NDK51"/>
    <mergeCell ref="NDL50:NDL51"/>
    <mergeCell ref="NDM50:NDM51"/>
    <mergeCell ref="NDN50:NDN51"/>
    <mergeCell ref="NDQ50:NDQ51"/>
    <mergeCell ref="NDD50:NDD51"/>
    <mergeCell ref="NDE50:NDE51"/>
    <mergeCell ref="NDF50:NDF51"/>
    <mergeCell ref="NDI50:NDI51"/>
    <mergeCell ref="NDJ50:NDJ51"/>
    <mergeCell ref="NCW50:NCW51"/>
    <mergeCell ref="NCX50:NCX51"/>
    <mergeCell ref="NDA50:NDA51"/>
    <mergeCell ref="NDB50:NDB51"/>
    <mergeCell ref="NDC50:NDC51"/>
    <mergeCell ref="NCP50:NCP51"/>
    <mergeCell ref="NCS50:NCS51"/>
    <mergeCell ref="NCT50:NCT51"/>
    <mergeCell ref="NCU50:NCU51"/>
    <mergeCell ref="NCV50:NCV51"/>
    <mergeCell ref="NCK50:NCK51"/>
    <mergeCell ref="NCL50:NCL51"/>
    <mergeCell ref="NCM50:NCM51"/>
    <mergeCell ref="NCN50:NCN51"/>
    <mergeCell ref="NCO50:NCO51"/>
    <mergeCell ref="NCD50:NCD51"/>
    <mergeCell ref="NCE50:NCE51"/>
    <mergeCell ref="NCF50:NCF51"/>
    <mergeCell ref="NCG50:NCG51"/>
    <mergeCell ref="NCH50:NCH51"/>
    <mergeCell ref="NBW50:NBW51"/>
    <mergeCell ref="NBX50:NBX51"/>
    <mergeCell ref="NBY50:NBY51"/>
    <mergeCell ref="NBZ50:NBZ51"/>
    <mergeCell ref="NCC50:NCC51"/>
    <mergeCell ref="NBP50:NBP51"/>
    <mergeCell ref="NBQ50:NBQ51"/>
    <mergeCell ref="NBR50:NBR51"/>
    <mergeCell ref="NBU50:NBU51"/>
    <mergeCell ref="NBV50:NBV51"/>
    <mergeCell ref="NBI50:NBI51"/>
    <mergeCell ref="NBJ50:NBJ51"/>
    <mergeCell ref="NBM50:NBM51"/>
    <mergeCell ref="NBN50:NBN51"/>
    <mergeCell ref="NBO50:NBO51"/>
    <mergeCell ref="NBB50:NBB51"/>
    <mergeCell ref="NBE50:NBE51"/>
    <mergeCell ref="NBF50:NBF51"/>
    <mergeCell ref="NBG50:NBG51"/>
    <mergeCell ref="NBH50:NBH51"/>
    <mergeCell ref="NAW50:NAW51"/>
    <mergeCell ref="NAX50:NAX51"/>
    <mergeCell ref="NAY50:NAY51"/>
    <mergeCell ref="NAZ50:NAZ51"/>
    <mergeCell ref="NBA50:NBA51"/>
    <mergeCell ref="NAP50:NAP51"/>
    <mergeCell ref="NAQ50:NAQ51"/>
    <mergeCell ref="NAR50:NAR51"/>
    <mergeCell ref="NAS50:NAS51"/>
    <mergeCell ref="NAT50:NAT51"/>
    <mergeCell ref="NAI50:NAI51"/>
    <mergeCell ref="NAJ50:NAJ51"/>
    <mergeCell ref="NAK50:NAK51"/>
    <mergeCell ref="NAL50:NAL51"/>
    <mergeCell ref="NAO50:NAO51"/>
    <mergeCell ref="NAB50:NAB51"/>
    <mergeCell ref="NAC50:NAC51"/>
    <mergeCell ref="NAD50:NAD51"/>
    <mergeCell ref="NAG50:NAG51"/>
    <mergeCell ref="NAH50:NAH51"/>
    <mergeCell ref="MZU50:MZU51"/>
    <mergeCell ref="MZV50:MZV51"/>
    <mergeCell ref="MZY50:MZY51"/>
    <mergeCell ref="MZZ50:MZZ51"/>
    <mergeCell ref="NAA50:NAA51"/>
    <mergeCell ref="MZN50:MZN51"/>
    <mergeCell ref="MZQ50:MZQ51"/>
    <mergeCell ref="MZR50:MZR51"/>
    <mergeCell ref="MZS50:MZS51"/>
    <mergeCell ref="MZT50:MZT51"/>
    <mergeCell ref="MZI50:MZI51"/>
    <mergeCell ref="MZJ50:MZJ51"/>
    <mergeCell ref="MZK50:MZK51"/>
    <mergeCell ref="MZL50:MZL51"/>
    <mergeCell ref="MZM50:MZM51"/>
    <mergeCell ref="MZB50:MZB51"/>
    <mergeCell ref="MZC50:MZC51"/>
    <mergeCell ref="MZD50:MZD51"/>
    <mergeCell ref="MZE50:MZE51"/>
    <mergeCell ref="MZF50:MZF51"/>
    <mergeCell ref="MYU50:MYU51"/>
    <mergeCell ref="MYV50:MYV51"/>
    <mergeCell ref="MYW50:MYW51"/>
    <mergeCell ref="MYX50:MYX51"/>
    <mergeCell ref="MZA50:MZA51"/>
    <mergeCell ref="MYN50:MYN51"/>
    <mergeCell ref="MYO50:MYO51"/>
    <mergeCell ref="MYP50:MYP51"/>
    <mergeCell ref="MYS50:MYS51"/>
    <mergeCell ref="MYT50:MYT51"/>
    <mergeCell ref="MYG50:MYG51"/>
    <mergeCell ref="MYH50:MYH51"/>
    <mergeCell ref="MYK50:MYK51"/>
    <mergeCell ref="MYL50:MYL51"/>
    <mergeCell ref="MYM50:MYM51"/>
    <mergeCell ref="MXZ50:MXZ51"/>
    <mergeCell ref="MYC50:MYC51"/>
    <mergeCell ref="MYD50:MYD51"/>
    <mergeCell ref="MYE50:MYE51"/>
    <mergeCell ref="MYF50:MYF51"/>
    <mergeCell ref="MXU50:MXU51"/>
    <mergeCell ref="MXV50:MXV51"/>
    <mergeCell ref="MXW50:MXW51"/>
    <mergeCell ref="MXX50:MXX51"/>
    <mergeCell ref="MXY50:MXY51"/>
    <mergeCell ref="MXN50:MXN51"/>
    <mergeCell ref="MXO50:MXO51"/>
    <mergeCell ref="MXP50:MXP51"/>
    <mergeCell ref="MXQ50:MXQ51"/>
    <mergeCell ref="MXR50:MXR51"/>
    <mergeCell ref="MXG50:MXG51"/>
    <mergeCell ref="MXH50:MXH51"/>
    <mergeCell ref="MXI50:MXI51"/>
    <mergeCell ref="MXJ50:MXJ51"/>
    <mergeCell ref="MXM50:MXM51"/>
    <mergeCell ref="MWZ50:MWZ51"/>
    <mergeCell ref="MXA50:MXA51"/>
    <mergeCell ref="MXB50:MXB51"/>
    <mergeCell ref="MXE50:MXE51"/>
    <mergeCell ref="MXF50:MXF51"/>
    <mergeCell ref="MWS50:MWS51"/>
    <mergeCell ref="MWT50:MWT51"/>
    <mergeCell ref="MWW50:MWW51"/>
    <mergeCell ref="MWX50:MWX51"/>
    <mergeCell ref="MWY50:MWY51"/>
    <mergeCell ref="MWL50:MWL51"/>
    <mergeCell ref="MWO50:MWO51"/>
    <mergeCell ref="MWP50:MWP51"/>
    <mergeCell ref="MWQ50:MWQ51"/>
    <mergeCell ref="MWR50:MWR51"/>
    <mergeCell ref="MWG50:MWG51"/>
    <mergeCell ref="MWH50:MWH51"/>
    <mergeCell ref="MWI50:MWI51"/>
    <mergeCell ref="MWJ50:MWJ51"/>
    <mergeCell ref="MWK50:MWK51"/>
    <mergeCell ref="MVZ50:MVZ51"/>
    <mergeCell ref="MWA50:MWA51"/>
    <mergeCell ref="MWB50:MWB51"/>
    <mergeCell ref="MWC50:MWC51"/>
    <mergeCell ref="MWD50:MWD51"/>
    <mergeCell ref="MVS50:MVS51"/>
    <mergeCell ref="MVT50:MVT51"/>
    <mergeCell ref="MVU50:MVU51"/>
    <mergeCell ref="MVV50:MVV51"/>
    <mergeCell ref="MVY50:MVY51"/>
    <mergeCell ref="MVL50:MVL51"/>
    <mergeCell ref="MVM50:MVM51"/>
    <mergeCell ref="MVN50:MVN51"/>
    <mergeCell ref="MVQ50:MVQ51"/>
    <mergeCell ref="MVR50:MVR51"/>
    <mergeCell ref="MVE50:MVE51"/>
    <mergeCell ref="MVF50:MVF51"/>
    <mergeCell ref="MVI50:MVI51"/>
    <mergeCell ref="MVJ50:MVJ51"/>
    <mergeCell ref="MVK50:MVK51"/>
    <mergeCell ref="MUX50:MUX51"/>
    <mergeCell ref="MVA50:MVA51"/>
    <mergeCell ref="MVB50:MVB51"/>
    <mergeCell ref="MVC50:MVC51"/>
    <mergeCell ref="MVD50:MVD51"/>
    <mergeCell ref="MUS50:MUS51"/>
    <mergeCell ref="MUT50:MUT51"/>
    <mergeCell ref="MUU50:MUU51"/>
    <mergeCell ref="MUV50:MUV51"/>
    <mergeCell ref="MUW50:MUW51"/>
    <mergeCell ref="MUL50:MUL51"/>
    <mergeCell ref="MUM50:MUM51"/>
    <mergeCell ref="MUN50:MUN51"/>
    <mergeCell ref="MUO50:MUO51"/>
    <mergeCell ref="MUP50:MUP51"/>
    <mergeCell ref="MUE50:MUE51"/>
    <mergeCell ref="MUF50:MUF51"/>
    <mergeCell ref="MUG50:MUG51"/>
    <mergeCell ref="MUH50:MUH51"/>
    <mergeCell ref="MUK50:MUK51"/>
    <mergeCell ref="MTX50:MTX51"/>
    <mergeCell ref="MTY50:MTY51"/>
    <mergeCell ref="MTZ50:MTZ51"/>
    <mergeCell ref="MUC50:MUC51"/>
    <mergeCell ref="MUD50:MUD51"/>
    <mergeCell ref="MTQ50:MTQ51"/>
    <mergeCell ref="MTR50:MTR51"/>
    <mergeCell ref="MTU50:MTU51"/>
    <mergeCell ref="MTV50:MTV51"/>
    <mergeCell ref="MTW50:MTW51"/>
    <mergeCell ref="MTJ50:MTJ51"/>
    <mergeCell ref="MTM50:MTM51"/>
    <mergeCell ref="MTN50:MTN51"/>
    <mergeCell ref="MTO50:MTO51"/>
    <mergeCell ref="MTP50:MTP51"/>
    <mergeCell ref="MTE50:MTE51"/>
    <mergeCell ref="MTF50:MTF51"/>
    <mergeCell ref="MTG50:MTG51"/>
    <mergeCell ref="MTH50:MTH51"/>
    <mergeCell ref="MTI50:MTI51"/>
    <mergeCell ref="MSX50:MSX51"/>
    <mergeCell ref="MSY50:MSY51"/>
    <mergeCell ref="MSZ50:MSZ51"/>
    <mergeCell ref="MTA50:MTA51"/>
    <mergeCell ref="MTB50:MTB51"/>
    <mergeCell ref="MSQ50:MSQ51"/>
    <mergeCell ref="MSR50:MSR51"/>
    <mergeCell ref="MSS50:MSS51"/>
    <mergeCell ref="MST50:MST51"/>
    <mergeCell ref="MSW50:MSW51"/>
    <mergeCell ref="MSJ50:MSJ51"/>
    <mergeCell ref="MSK50:MSK51"/>
    <mergeCell ref="MSL50:MSL51"/>
    <mergeCell ref="MSO50:MSO51"/>
    <mergeCell ref="MSP50:MSP51"/>
    <mergeCell ref="MSC50:MSC51"/>
    <mergeCell ref="MSD50:MSD51"/>
    <mergeCell ref="MSG50:MSG51"/>
    <mergeCell ref="MSH50:MSH51"/>
    <mergeCell ref="MSI50:MSI51"/>
    <mergeCell ref="MRV50:MRV51"/>
    <mergeCell ref="MRY50:MRY51"/>
    <mergeCell ref="MRZ50:MRZ51"/>
    <mergeCell ref="MSA50:MSA51"/>
    <mergeCell ref="MSB50:MSB51"/>
    <mergeCell ref="MRQ50:MRQ51"/>
    <mergeCell ref="MRR50:MRR51"/>
    <mergeCell ref="MRS50:MRS51"/>
    <mergeCell ref="MRT50:MRT51"/>
    <mergeCell ref="MRU50:MRU51"/>
    <mergeCell ref="MRJ50:MRJ51"/>
    <mergeCell ref="MRK50:MRK51"/>
    <mergeCell ref="MRL50:MRL51"/>
    <mergeCell ref="MRM50:MRM51"/>
    <mergeCell ref="MRN50:MRN51"/>
    <mergeCell ref="MRC50:MRC51"/>
    <mergeCell ref="MRD50:MRD51"/>
    <mergeCell ref="MRE50:MRE51"/>
    <mergeCell ref="MRF50:MRF51"/>
    <mergeCell ref="MRI50:MRI51"/>
    <mergeCell ref="MQV50:MQV51"/>
    <mergeCell ref="MQW50:MQW51"/>
    <mergeCell ref="MQX50:MQX51"/>
    <mergeCell ref="MRA50:MRA51"/>
    <mergeCell ref="MRB50:MRB51"/>
    <mergeCell ref="MQO50:MQO51"/>
    <mergeCell ref="MQP50:MQP51"/>
    <mergeCell ref="MQS50:MQS51"/>
    <mergeCell ref="MQT50:MQT51"/>
    <mergeCell ref="MQU50:MQU51"/>
    <mergeCell ref="MQH50:MQH51"/>
    <mergeCell ref="MQK50:MQK51"/>
    <mergeCell ref="MQL50:MQL51"/>
    <mergeCell ref="MQM50:MQM51"/>
    <mergeCell ref="MQN50:MQN51"/>
    <mergeCell ref="MQC50:MQC51"/>
    <mergeCell ref="MQD50:MQD51"/>
    <mergeCell ref="MQE50:MQE51"/>
    <mergeCell ref="MQF50:MQF51"/>
    <mergeCell ref="MQG50:MQG51"/>
    <mergeCell ref="MPV50:MPV51"/>
    <mergeCell ref="MPW50:MPW51"/>
    <mergeCell ref="MPX50:MPX51"/>
    <mergeCell ref="MPY50:MPY51"/>
    <mergeCell ref="MPZ50:MPZ51"/>
    <mergeCell ref="MPO50:MPO51"/>
    <mergeCell ref="MPP50:MPP51"/>
    <mergeCell ref="MPQ50:MPQ51"/>
    <mergeCell ref="MPR50:MPR51"/>
    <mergeCell ref="MPU50:MPU51"/>
    <mergeCell ref="MPH50:MPH51"/>
    <mergeCell ref="MPI50:MPI51"/>
    <mergeCell ref="MPJ50:MPJ51"/>
    <mergeCell ref="MPM50:MPM51"/>
    <mergeCell ref="MPN50:MPN51"/>
    <mergeCell ref="MPA50:MPA51"/>
    <mergeCell ref="MPB50:MPB51"/>
    <mergeCell ref="MPE50:MPE51"/>
    <mergeCell ref="MPF50:MPF51"/>
    <mergeCell ref="MPG50:MPG51"/>
    <mergeCell ref="MOT50:MOT51"/>
    <mergeCell ref="MOW50:MOW51"/>
    <mergeCell ref="MOX50:MOX51"/>
    <mergeCell ref="MOY50:MOY51"/>
    <mergeCell ref="MOZ50:MOZ51"/>
    <mergeCell ref="MOO50:MOO51"/>
    <mergeCell ref="MOP50:MOP51"/>
    <mergeCell ref="MOQ50:MOQ51"/>
    <mergeCell ref="MOR50:MOR51"/>
    <mergeCell ref="MOS50:MOS51"/>
    <mergeCell ref="MOH50:MOH51"/>
    <mergeCell ref="MOI50:MOI51"/>
    <mergeCell ref="MOJ50:MOJ51"/>
    <mergeCell ref="MOK50:MOK51"/>
    <mergeCell ref="MOL50:MOL51"/>
    <mergeCell ref="MOA50:MOA51"/>
    <mergeCell ref="MOB50:MOB51"/>
    <mergeCell ref="MOC50:MOC51"/>
    <mergeCell ref="MOD50:MOD51"/>
    <mergeCell ref="MOG50:MOG51"/>
    <mergeCell ref="MNT50:MNT51"/>
    <mergeCell ref="MNU50:MNU51"/>
    <mergeCell ref="MNV50:MNV51"/>
    <mergeCell ref="MNY50:MNY51"/>
    <mergeCell ref="MNZ50:MNZ51"/>
    <mergeCell ref="MNM50:MNM51"/>
    <mergeCell ref="MNN50:MNN51"/>
    <mergeCell ref="MNQ50:MNQ51"/>
    <mergeCell ref="MNR50:MNR51"/>
    <mergeCell ref="MNS50:MNS51"/>
    <mergeCell ref="MNF50:MNF51"/>
    <mergeCell ref="MNI50:MNI51"/>
    <mergeCell ref="MNJ50:MNJ51"/>
    <mergeCell ref="MNK50:MNK51"/>
    <mergeCell ref="MNL50:MNL51"/>
    <mergeCell ref="MNA50:MNA51"/>
    <mergeCell ref="MNB50:MNB51"/>
    <mergeCell ref="MNC50:MNC51"/>
    <mergeCell ref="MND50:MND51"/>
    <mergeCell ref="MNE50:MNE51"/>
    <mergeCell ref="MMT50:MMT51"/>
    <mergeCell ref="MMU50:MMU51"/>
    <mergeCell ref="MMV50:MMV51"/>
    <mergeCell ref="MMW50:MMW51"/>
    <mergeCell ref="MMX50:MMX51"/>
    <mergeCell ref="MMM50:MMM51"/>
    <mergeCell ref="MMN50:MMN51"/>
    <mergeCell ref="MMO50:MMO51"/>
    <mergeCell ref="MMP50:MMP51"/>
    <mergeCell ref="MMS50:MMS51"/>
    <mergeCell ref="MMF50:MMF51"/>
    <mergeCell ref="MMG50:MMG51"/>
    <mergeCell ref="MMH50:MMH51"/>
    <mergeCell ref="MMK50:MMK51"/>
    <mergeCell ref="MML50:MML51"/>
    <mergeCell ref="MLY50:MLY51"/>
    <mergeCell ref="MLZ50:MLZ51"/>
    <mergeCell ref="MMC50:MMC51"/>
    <mergeCell ref="MMD50:MMD51"/>
    <mergeCell ref="MME50:MME51"/>
    <mergeCell ref="MLR50:MLR51"/>
    <mergeCell ref="MLU50:MLU51"/>
    <mergeCell ref="MLV50:MLV51"/>
    <mergeCell ref="MLW50:MLW51"/>
    <mergeCell ref="MLX50:MLX51"/>
    <mergeCell ref="MLM50:MLM51"/>
    <mergeCell ref="MLN50:MLN51"/>
    <mergeCell ref="MLO50:MLO51"/>
    <mergeCell ref="MLP50:MLP51"/>
    <mergeCell ref="MLQ50:MLQ51"/>
    <mergeCell ref="MLF50:MLF51"/>
    <mergeCell ref="MLG50:MLG51"/>
    <mergeCell ref="MLH50:MLH51"/>
    <mergeCell ref="MLI50:MLI51"/>
    <mergeCell ref="MLJ50:MLJ51"/>
    <mergeCell ref="MKY50:MKY51"/>
    <mergeCell ref="MKZ50:MKZ51"/>
    <mergeCell ref="MLA50:MLA51"/>
    <mergeCell ref="MLB50:MLB51"/>
    <mergeCell ref="MLE50:MLE51"/>
    <mergeCell ref="MKR50:MKR51"/>
    <mergeCell ref="MKS50:MKS51"/>
    <mergeCell ref="MKT50:MKT51"/>
    <mergeCell ref="MKW50:MKW51"/>
    <mergeCell ref="MKX50:MKX51"/>
    <mergeCell ref="MKK50:MKK51"/>
    <mergeCell ref="MKL50:MKL51"/>
    <mergeCell ref="MKO50:MKO51"/>
    <mergeCell ref="MKP50:MKP51"/>
    <mergeCell ref="MKQ50:MKQ51"/>
    <mergeCell ref="MKD50:MKD51"/>
    <mergeCell ref="MKG50:MKG51"/>
    <mergeCell ref="MKH50:MKH51"/>
    <mergeCell ref="MKI50:MKI51"/>
    <mergeCell ref="MKJ50:MKJ51"/>
    <mergeCell ref="MJY50:MJY51"/>
    <mergeCell ref="MJZ50:MJZ51"/>
    <mergeCell ref="MKA50:MKA51"/>
    <mergeCell ref="MKB50:MKB51"/>
    <mergeCell ref="MKC50:MKC51"/>
    <mergeCell ref="MJR50:MJR51"/>
    <mergeCell ref="MJS50:MJS51"/>
    <mergeCell ref="MJT50:MJT51"/>
    <mergeCell ref="MJU50:MJU51"/>
    <mergeCell ref="MJV50:MJV51"/>
    <mergeCell ref="MJK50:MJK51"/>
    <mergeCell ref="MJL50:MJL51"/>
    <mergeCell ref="MJM50:MJM51"/>
    <mergeCell ref="MJN50:MJN51"/>
    <mergeCell ref="MJQ50:MJQ51"/>
    <mergeCell ref="MJD50:MJD51"/>
    <mergeCell ref="MJE50:MJE51"/>
    <mergeCell ref="MJF50:MJF51"/>
    <mergeCell ref="MJI50:MJI51"/>
    <mergeCell ref="MJJ50:MJJ51"/>
    <mergeCell ref="MIW50:MIW51"/>
    <mergeCell ref="MIX50:MIX51"/>
    <mergeCell ref="MJA50:MJA51"/>
    <mergeCell ref="MJB50:MJB51"/>
    <mergeCell ref="MJC50:MJC51"/>
    <mergeCell ref="MIP50:MIP51"/>
    <mergeCell ref="MIS50:MIS51"/>
    <mergeCell ref="MIT50:MIT51"/>
    <mergeCell ref="MIU50:MIU51"/>
    <mergeCell ref="MIV50:MIV51"/>
    <mergeCell ref="MIK50:MIK51"/>
    <mergeCell ref="MIL50:MIL51"/>
    <mergeCell ref="MIM50:MIM51"/>
    <mergeCell ref="MIN50:MIN51"/>
    <mergeCell ref="MIO50:MIO51"/>
    <mergeCell ref="MID50:MID51"/>
    <mergeCell ref="MIE50:MIE51"/>
    <mergeCell ref="MIF50:MIF51"/>
    <mergeCell ref="MIG50:MIG51"/>
    <mergeCell ref="MIH50:MIH51"/>
    <mergeCell ref="MHW50:MHW51"/>
    <mergeCell ref="MHX50:MHX51"/>
    <mergeCell ref="MHY50:MHY51"/>
    <mergeCell ref="MHZ50:MHZ51"/>
    <mergeCell ref="MIC50:MIC51"/>
    <mergeCell ref="MHP50:MHP51"/>
    <mergeCell ref="MHQ50:MHQ51"/>
    <mergeCell ref="MHR50:MHR51"/>
    <mergeCell ref="MHU50:MHU51"/>
    <mergeCell ref="MHV50:MHV51"/>
    <mergeCell ref="MHI50:MHI51"/>
    <mergeCell ref="MHJ50:MHJ51"/>
    <mergeCell ref="MHM50:MHM51"/>
    <mergeCell ref="MHN50:MHN51"/>
    <mergeCell ref="MHO50:MHO51"/>
    <mergeCell ref="MHB50:MHB51"/>
    <mergeCell ref="MHE50:MHE51"/>
    <mergeCell ref="MHF50:MHF51"/>
    <mergeCell ref="MHG50:MHG51"/>
    <mergeCell ref="MHH50:MHH51"/>
    <mergeCell ref="MGW50:MGW51"/>
    <mergeCell ref="MGX50:MGX51"/>
    <mergeCell ref="MGY50:MGY51"/>
    <mergeCell ref="MGZ50:MGZ51"/>
    <mergeCell ref="MHA50:MHA51"/>
    <mergeCell ref="MGP50:MGP51"/>
    <mergeCell ref="MGQ50:MGQ51"/>
    <mergeCell ref="MGR50:MGR51"/>
    <mergeCell ref="MGS50:MGS51"/>
    <mergeCell ref="MGT50:MGT51"/>
    <mergeCell ref="MGI50:MGI51"/>
    <mergeCell ref="MGJ50:MGJ51"/>
    <mergeCell ref="MGK50:MGK51"/>
    <mergeCell ref="MGL50:MGL51"/>
    <mergeCell ref="MGO50:MGO51"/>
    <mergeCell ref="MGB50:MGB51"/>
    <mergeCell ref="MGC50:MGC51"/>
    <mergeCell ref="MGD50:MGD51"/>
    <mergeCell ref="MGG50:MGG51"/>
    <mergeCell ref="MGH50:MGH51"/>
    <mergeCell ref="MFU50:MFU51"/>
    <mergeCell ref="MFV50:MFV51"/>
    <mergeCell ref="MFY50:MFY51"/>
    <mergeCell ref="MFZ50:MFZ51"/>
    <mergeCell ref="MGA50:MGA51"/>
    <mergeCell ref="MFN50:MFN51"/>
    <mergeCell ref="MFQ50:MFQ51"/>
    <mergeCell ref="MFR50:MFR51"/>
    <mergeCell ref="MFS50:MFS51"/>
    <mergeCell ref="MFT50:MFT51"/>
    <mergeCell ref="MFI50:MFI51"/>
    <mergeCell ref="MFJ50:MFJ51"/>
    <mergeCell ref="MFK50:MFK51"/>
    <mergeCell ref="MFL50:MFL51"/>
    <mergeCell ref="MFM50:MFM51"/>
    <mergeCell ref="MFB50:MFB51"/>
    <mergeCell ref="MFC50:MFC51"/>
    <mergeCell ref="MFD50:MFD51"/>
    <mergeCell ref="MFE50:MFE51"/>
    <mergeCell ref="MFF50:MFF51"/>
    <mergeCell ref="MEU50:MEU51"/>
    <mergeCell ref="MEV50:MEV51"/>
    <mergeCell ref="MEW50:MEW51"/>
    <mergeCell ref="MEX50:MEX51"/>
    <mergeCell ref="MFA50:MFA51"/>
    <mergeCell ref="MEN50:MEN51"/>
    <mergeCell ref="MEO50:MEO51"/>
    <mergeCell ref="MEP50:MEP51"/>
    <mergeCell ref="MES50:MES51"/>
    <mergeCell ref="MET50:MET51"/>
    <mergeCell ref="MEG50:MEG51"/>
    <mergeCell ref="MEH50:MEH51"/>
    <mergeCell ref="MEK50:MEK51"/>
    <mergeCell ref="MEL50:MEL51"/>
    <mergeCell ref="MEM50:MEM51"/>
    <mergeCell ref="MDZ50:MDZ51"/>
    <mergeCell ref="MEC50:MEC51"/>
    <mergeCell ref="MED50:MED51"/>
    <mergeCell ref="MEE50:MEE51"/>
    <mergeCell ref="MEF50:MEF51"/>
    <mergeCell ref="MDU50:MDU51"/>
    <mergeCell ref="MDV50:MDV51"/>
    <mergeCell ref="MDW50:MDW51"/>
    <mergeCell ref="MDX50:MDX51"/>
    <mergeCell ref="MDY50:MDY51"/>
    <mergeCell ref="MDN50:MDN51"/>
    <mergeCell ref="MDO50:MDO51"/>
    <mergeCell ref="MDP50:MDP51"/>
    <mergeCell ref="MDQ50:MDQ51"/>
    <mergeCell ref="MDR50:MDR51"/>
    <mergeCell ref="MDG50:MDG51"/>
    <mergeCell ref="MDH50:MDH51"/>
    <mergeCell ref="MDI50:MDI51"/>
    <mergeCell ref="MDJ50:MDJ51"/>
    <mergeCell ref="MDM50:MDM51"/>
    <mergeCell ref="MCZ50:MCZ51"/>
    <mergeCell ref="MDA50:MDA51"/>
    <mergeCell ref="MDB50:MDB51"/>
    <mergeCell ref="MDE50:MDE51"/>
    <mergeCell ref="MDF50:MDF51"/>
    <mergeCell ref="MCS50:MCS51"/>
    <mergeCell ref="MCT50:MCT51"/>
    <mergeCell ref="MCW50:MCW51"/>
    <mergeCell ref="MCX50:MCX51"/>
    <mergeCell ref="MCY50:MCY51"/>
    <mergeCell ref="MCL50:MCL51"/>
    <mergeCell ref="MCO50:MCO51"/>
    <mergeCell ref="MCP50:MCP51"/>
    <mergeCell ref="MCQ50:MCQ51"/>
    <mergeCell ref="MCR50:MCR51"/>
    <mergeCell ref="MCG50:MCG51"/>
    <mergeCell ref="MCH50:MCH51"/>
    <mergeCell ref="MCI50:MCI51"/>
    <mergeCell ref="MCJ50:MCJ51"/>
    <mergeCell ref="MCK50:MCK51"/>
    <mergeCell ref="MBZ50:MBZ51"/>
    <mergeCell ref="MCA50:MCA51"/>
    <mergeCell ref="MCB50:MCB51"/>
    <mergeCell ref="MCC50:MCC51"/>
    <mergeCell ref="MCD50:MCD51"/>
    <mergeCell ref="MBS50:MBS51"/>
    <mergeCell ref="MBT50:MBT51"/>
    <mergeCell ref="MBU50:MBU51"/>
    <mergeCell ref="MBV50:MBV51"/>
    <mergeCell ref="MBY50:MBY51"/>
    <mergeCell ref="MBL50:MBL51"/>
    <mergeCell ref="MBM50:MBM51"/>
    <mergeCell ref="MBN50:MBN51"/>
    <mergeCell ref="MBQ50:MBQ51"/>
    <mergeCell ref="MBR50:MBR51"/>
    <mergeCell ref="MBE50:MBE51"/>
    <mergeCell ref="MBF50:MBF51"/>
    <mergeCell ref="MBI50:MBI51"/>
    <mergeCell ref="MBJ50:MBJ51"/>
    <mergeCell ref="MBK50:MBK51"/>
    <mergeCell ref="MAX50:MAX51"/>
    <mergeCell ref="MBA50:MBA51"/>
    <mergeCell ref="MBB50:MBB51"/>
    <mergeCell ref="MBC50:MBC51"/>
    <mergeCell ref="MBD50:MBD51"/>
    <mergeCell ref="MAS50:MAS51"/>
    <mergeCell ref="MAT50:MAT51"/>
    <mergeCell ref="MAU50:MAU51"/>
    <mergeCell ref="MAV50:MAV51"/>
    <mergeCell ref="MAW50:MAW51"/>
    <mergeCell ref="MAL50:MAL51"/>
    <mergeCell ref="MAM50:MAM51"/>
    <mergeCell ref="MAN50:MAN51"/>
    <mergeCell ref="MAO50:MAO51"/>
    <mergeCell ref="MAP50:MAP51"/>
    <mergeCell ref="MAE50:MAE51"/>
    <mergeCell ref="MAF50:MAF51"/>
    <mergeCell ref="MAG50:MAG51"/>
    <mergeCell ref="MAH50:MAH51"/>
    <mergeCell ref="MAK50:MAK51"/>
    <mergeCell ref="LZX50:LZX51"/>
    <mergeCell ref="LZY50:LZY51"/>
    <mergeCell ref="LZZ50:LZZ51"/>
    <mergeCell ref="MAC50:MAC51"/>
    <mergeCell ref="MAD50:MAD51"/>
    <mergeCell ref="LZQ50:LZQ51"/>
    <mergeCell ref="LZR50:LZR51"/>
    <mergeCell ref="LZU50:LZU51"/>
    <mergeCell ref="LZV50:LZV51"/>
    <mergeCell ref="LZW50:LZW51"/>
    <mergeCell ref="LZJ50:LZJ51"/>
    <mergeCell ref="LZM50:LZM51"/>
    <mergeCell ref="LZN50:LZN51"/>
    <mergeCell ref="LZO50:LZO51"/>
    <mergeCell ref="LZP50:LZP51"/>
    <mergeCell ref="LZE50:LZE51"/>
    <mergeCell ref="LZF50:LZF51"/>
    <mergeCell ref="LZG50:LZG51"/>
    <mergeCell ref="LZH50:LZH51"/>
    <mergeCell ref="LZI50:LZI51"/>
    <mergeCell ref="LYX50:LYX51"/>
    <mergeCell ref="LYY50:LYY51"/>
    <mergeCell ref="LYZ50:LYZ51"/>
    <mergeCell ref="LZA50:LZA51"/>
    <mergeCell ref="LZB50:LZB51"/>
    <mergeCell ref="LYQ50:LYQ51"/>
    <mergeCell ref="LYR50:LYR51"/>
    <mergeCell ref="LYS50:LYS51"/>
    <mergeCell ref="LYT50:LYT51"/>
    <mergeCell ref="LYW50:LYW51"/>
    <mergeCell ref="LYJ50:LYJ51"/>
    <mergeCell ref="LYK50:LYK51"/>
    <mergeCell ref="LYL50:LYL51"/>
    <mergeCell ref="LYO50:LYO51"/>
    <mergeCell ref="LYP50:LYP51"/>
    <mergeCell ref="LYC50:LYC51"/>
    <mergeCell ref="LYD50:LYD51"/>
    <mergeCell ref="LYG50:LYG51"/>
    <mergeCell ref="LYH50:LYH51"/>
    <mergeCell ref="LYI50:LYI51"/>
    <mergeCell ref="LXV50:LXV51"/>
    <mergeCell ref="LXY50:LXY51"/>
    <mergeCell ref="LXZ50:LXZ51"/>
    <mergeCell ref="LYA50:LYA51"/>
    <mergeCell ref="LYB50:LYB51"/>
    <mergeCell ref="LXQ50:LXQ51"/>
    <mergeCell ref="LXR50:LXR51"/>
    <mergeCell ref="LXS50:LXS51"/>
    <mergeCell ref="LXT50:LXT51"/>
    <mergeCell ref="LXU50:LXU51"/>
    <mergeCell ref="LXJ50:LXJ51"/>
    <mergeCell ref="LXK50:LXK51"/>
    <mergeCell ref="LXL50:LXL51"/>
    <mergeCell ref="LXM50:LXM51"/>
    <mergeCell ref="LXN50:LXN51"/>
    <mergeCell ref="LXC50:LXC51"/>
    <mergeCell ref="LXD50:LXD51"/>
    <mergeCell ref="LXE50:LXE51"/>
    <mergeCell ref="LXF50:LXF51"/>
    <mergeCell ref="LXI50:LXI51"/>
    <mergeCell ref="LWV50:LWV51"/>
    <mergeCell ref="LWW50:LWW51"/>
    <mergeCell ref="LWX50:LWX51"/>
    <mergeCell ref="LXA50:LXA51"/>
    <mergeCell ref="LXB50:LXB51"/>
    <mergeCell ref="LWO50:LWO51"/>
    <mergeCell ref="LWP50:LWP51"/>
    <mergeCell ref="LWS50:LWS51"/>
    <mergeCell ref="LWT50:LWT51"/>
    <mergeCell ref="LWU50:LWU51"/>
    <mergeCell ref="LWH50:LWH51"/>
    <mergeCell ref="LWK50:LWK51"/>
    <mergeCell ref="LWL50:LWL51"/>
    <mergeCell ref="LWM50:LWM51"/>
    <mergeCell ref="LWN50:LWN51"/>
    <mergeCell ref="LWC50:LWC51"/>
    <mergeCell ref="LWD50:LWD51"/>
    <mergeCell ref="LWE50:LWE51"/>
    <mergeCell ref="LWF50:LWF51"/>
    <mergeCell ref="LWG50:LWG51"/>
    <mergeCell ref="LVV50:LVV51"/>
    <mergeCell ref="LVW50:LVW51"/>
    <mergeCell ref="LVX50:LVX51"/>
    <mergeCell ref="LVY50:LVY51"/>
    <mergeCell ref="LVZ50:LVZ51"/>
    <mergeCell ref="LVO50:LVO51"/>
    <mergeCell ref="LVP50:LVP51"/>
    <mergeCell ref="LVQ50:LVQ51"/>
    <mergeCell ref="LVR50:LVR51"/>
    <mergeCell ref="LVU50:LVU51"/>
    <mergeCell ref="LVH50:LVH51"/>
    <mergeCell ref="LVI50:LVI51"/>
    <mergeCell ref="LVJ50:LVJ51"/>
    <mergeCell ref="LVM50:LVM51"/>
    <mergeCell ref="LVN50:LVN51"/>
    <mergeCell ref="LVA50:LVA51"/>
    <mergeCell ref="LVB50:LVB51"/>
    <mergeCell ref="LVE50:LVE51"/>
    <mergeCell ref="LVF50:LVF51"/>
    <mergeCell ref="LVG50:LVG51"/>
    <mergeCell ref="LUT50:LUT51"/>
    <mergeCell ref="LUW50:LUW51"/>
    <mergeCell ref="LUX50:LUX51"/>
    <mergeCell ref="LUY50:LUY51"/>
    <mergeCell ref="LUZ50:LUZ51"/>
    <mergeCell ref="LUO50:LUO51"/>
    <mergeCell ref="LUP50:LUP51"/>
    <mergeCell ref="LUQ50:LUQ51"/>
    <mergeCell ref="LUR50:LUR51"/>
    <mergeCell ref="LUS50:LUS51"/>
    <mergeCell ref="LUH50:LUH51"/>
    <mergeCell ref="LUI50:LUI51"/>
    <mergeCell ref="LUJ50:LUJ51"/>
    <mergeCell ref="LUK50:LUK51"/>
    <mergeCell ref="LUL50:LUL51"/>
    <mergeCell ref="LUA50:LUA51"/>
    <mergeCell ref="LUB50:LUB51"/>
    <mergeCell ref="LUC50:LUC51"/>
    <mergeCell ref="LUD50:LUD51"/>
    <mergeCell ref="LUG50:LUG51"/>
    <mergeCell ref="LTT50:LTT51"/>
    <mergeCell ref="LTU50:LTU51"/>
    <mergeCell ref="LTV50:LTV51"/>
    <mergeCell ref="LTY50:LTY51"/>
    <mergeCell ref="LTZ50:LTZ51"/>
    <mergeCell ref="LTM50:LTM51"/>
    <mergeCell ref="LTN50:LTN51"/>
    <mergeCell ref="LTQ50:LTQ51"/>
    <mergeCell ref="LTR50:LTR51"/>
    <mergeCell ref="LTS50:LTS51"/>
    <mergeCell ref="LTF50:LTF51"/>
    <mergeCell ref="LTI50:LTI51"/>
    <mergeCell ref="LTJ50:LTJ51"/>
    <mergeCell ref="LTK50:LTK51"/>
    <mergeCell ref="LTL50:LTL51"/>
    <mergeCell ref="LTA50:LTA51"/>
    <mergeCell ref="LTB50:LTB51"/>
    <mergeCell ref="LTC50:LTC51"/>
    <mergeCell ref="LTD50:LTD51"/>
    <mergeCell ref="LTE50:LTE51"/>
    <mergeCell ref="LST50:LST51"/>
    <mergeCell ref="LSU50:LSU51"/>
    <mergeCell ref="LSV50:LSV51"/>
    <mergeCell ref="LSW50:LSW51"/>
    <mergeCell ref="LSX50:LSX51"/>
    <mergeCell ref="LSM50:LSM51"/>
    <mergeCell ref="LSN50:LSN51"/>
    <mergeCell ref="LSO50:LSO51"/>
    <mergeCell ref="LSP50:LSP51"/>
    <mergeCell ref="LSS50:LSS51"/>
    <mergeCell ref="LSF50:LSF51"/>
    <mergeCell ref="LSG50:LSG51"/>
    <mergeCell ref="LSH50:LSH51"/>
    <mergeCell ref="LSK50:LSK51"/>
    <mergeCell ref="LSL50:LSL51"/>
    <mergeCell ref="LRY50:LRY51"/>
    <mergeCell ref="LRZ50:LRZ51"/>
    <mergeCell ref="LSC50:LSC51"/>
    <mergeCell ref="LSD50:LSD51"/>
    <mergeCell ref="LSE50:LSE51"/>
    <mergeCell ref="LRR50:LRR51"/>
    <mergeCell ref="LRU50:LRU51"/>
    <mergeCell ref="LRV50:LRV51"/>
    <mergeCell ref="LRW50:LRW51"/>
    <mergeCell ref="LRX50:LRX51"/>
    <mergeCell ref="LRM50:LRM51"/>
    <mergeCell ref="LRN50:LRN51"/>
    <mergeCell ref="LRO50:LRO51"/>
    <mergeCell ref="LRP50:LRP51"/>
    <mergeCell ref="LRQ50:LRQ51"/>
    <mergeCell ref="LRF50:LRF51"/>
    <mergeCell ref="LRG50:LRG51"/>
    <mergeCell ref="LRH50:LRH51"/>
    <mergeCell ref="LRI50:LRI51"/>
    <mergeCell ref="LRJ50:LRJ51"/>
    <mergeCell ref="LQY50:LQY51"/>
    <mergeCell ref="LQZ50:LQZ51"/>
    <mergeCell ref="LRA50:LRA51"/>
    <mergeCell ref="LRB50:LRB51"/>
    <mergeCell ref="LRE50:LRE51"/>
    <mergeCell ref="LQR50:LQR51"/>
    <mergeCell ref="LQS50:LQS51"/>
    <mergeCell ref="LQT50:LQT51"/>
    <mergeCell ref="LQW50:LQW51"/>
    <mergeCell ref="LQX50:LQX51"/>
    <mergeCell ref="LQK50:LQK51"/>
    <mergeCell ref="LQL50:LQL51"/>
    <mergeCell ref="LQO50:LQO51"/>
    <mergeCell ref="LQP50:LQP51"/>
    <mergeCell ref="LQQ50:LQQ51"/>
    <mergeCell ref="LQD50:LQD51"/>
    <mergeCell ref="LQG50:LQG51"/>
    <mergeCell ref="LQH50:LQH51"/>
    <mergeCell ref="LQI50:LQI51"/>
    <mergeCell ref="LQJ50:LQJ51"/>
    <mergeCell ref="LPY50:LPY51"/>
    <mergeCell ref="LPZ50:LPZ51"/>
    <mergeCell ref="LQA50:LQA51"/>
    <mergeCell ref="LQB50:LQB51"/>
    <mergeCell ref="LQC50:LQC51"/>
    <mergeCell ref="LPR50:LPR51"/>
    <mergeCell ref="LPS50:LPS51"/>
    <mergeCell ref="LPT50:LPT51"/>
    <mergeCell ref="LPU50:LPU51"/>
    <mergeCell ref="LPV50:LPV51"/>
    <mergeCell ref="LPK50:LPK51"/>
    <mergeCell ref="LPL50:LPL51"/>
    <mergeCell ref="LPM50:LPM51"/>
    <mergeCell ref="LPN50:LPN51"/>
    <mergeCell ref="LPQ50:LPQ51"/>
    <mergeCell ref="LPD50:LPD51"/>
    <mergeCell ref="LPE50:LPE51"/>
    <mergeCell ref="LPF50:LPF51"/>
    <mergeCell ref="LPI50:LPI51"/>
    <mergeCell ref="LPJ50:LPJ51"/>
    <mergeCell ref="LOW50:LOW51"/>
    <mergeCell ref="LOX50:LOX51"/>
    <mergeCell ref="LPA50:LPA51"/>
    <mergeCell ref="LPB50:LPB51"/>
    <mergeCell ref="LPC50:LPC51"/>
    <mergeCell ref="LOP50:LOP51"/>
    <mergeCell ref="LOS50:LOS51"/>
    <mergeCell ref="LOT50:LOT51"/>
    <mergeCell ref="LOU50:LOU51"/>
    <mergeCell ref="LOV50:LOV51"/>
    <mergeCell ref="LOK50:LOK51"/>
    <mergeCell ref="LOL50:LOL51"/>
    <mergeCell ref="LOM50:LOM51"/>
    <mergeCell ref="LON50:LON51"/>
    <mergeCell ref="LOO50:LOO51"/>
    <mergeCell ref="LOD50:LOD51"/>
    <mergeCell ref="LOE50:LOE51"/>
    <mergeCell ref="LOF50:LOF51"/>
    <mergeCell ref="LOG50:LOG51"/>
    <mergeCell ref="LOH50:LOH51"/>
    <mergeCell ref="LNW50:LNW51"/>
    <mergeCell ref="LNX50:LNX51"/>
    <mergeCell ref="LNY50:LNY51"/>
    <mergeCell ref="LNZ50:LNZ51"/>
    <mergeCell ref="LOC50:LOC51"/>
    <mergeCell ref="LNP50:LNP51"/>
    <mergeCell ref="LNQ50:LNQ51"/>
    <mergeCell ref="LNR50:LNR51"/>
    <mergeCell ref="LNU50:LNU51"/>
    <mergeCell ref="LNV50:LNV51"/>
    <mergeCell ref="LNI50:LNI51"/>
    <mergeCell ref="LNJ50:LNJ51"/>
    <mergeCell ref="LNM50:LNM51"/>
    <mergeCell ref="LNN50:LNN51"/>
    <mergeCell ref="LNO50:LNO51"/>
    <mergeCell ref="LNB50:LNB51"/>
    <mergeCell ref="LNE50:LNE51"/>
    <mergeCell ref="LNF50:LNF51"/>
    <mergeCell ref="LNG50:LNG51"/>
    <mergeCell ref="LNH50:LNH51"/>
    <mergeCell ref="LMW50:LMW51"/>
    <mergeCell ref="LMX50:LMX51"/>
    <mergeCell ref="LMY50:LMY51"/>
    <mergeCell ref="LMZ50:LMZ51"/>
    <mergeCell ref="LNA50:LNA51"/>
    <mergeCell ref="LMP50:LMP51"/>
    <mergeCell ref="LMQ50:LMQ51"/>
    <mergeCell ref="LMR50:LMR51"/>
    <mergeCell ref="LMS50:LMS51"/>
    <mergeCell ref="LMT50:LMT51"/>
    <mergeCell ref="LMI50:LMI51"/>
    <mergeCell ref="LMJ50:LMJ51"/>
    <mergeCell ref="LMK50:LMK51"/>
    <mergeCell ref="LML50:LML51"/>
    <mergeCell ref="LMO50:LMO51"/>
    <mergeCell ref="LMB50:LMB51"/>
    <mergeCell ref="LMC50:LMC51"/>
    <mergeCell ref="LMD50:LMD51"/>
    <mergeCell ref="LMG50:LMG51"/>
    <mergeCell ref="LMH50:LMH51"/>
    <mergeCell ref="LLU50:LLU51"/>
    <mergeCell ref="LLV50:LLV51"/>
    <mergeCell ref="LLY50:LLY51"/>
    <mergeCell ref="LLZ50:LLZ51"/>
    <mergeCell ref="LMA50:LMA51"/>
    <mergeCell ref="LLN50:LLN51"/>
    <mergeCell ref="LLQ50:LLQ51"/>
    <mergeCell ref="LLR50:LLR51"/>
    <mergeCell ref="LLS50:LLS51"/>
    <mergeCell ref="LLT50:LLT51"/>
    <mergeCell ref="LLI50:LLI51"/>
    <mergeCell ref="LLJ50:LLJ51"/>
    <mergeCell ref="LLK50:LLK51"/>
    <mergeCell ref="LLL50:LLL51"/>
    <mergeCell ref="LLM50:LLM51"/>
    <mergeCell ref="LLB50:LLB51"/>
    <mergeCell ref="LLC50:LLC51"/>
    <mergeCell ref="LLD50:LLD51"/>
    <mergeCell ref="LLE50:LLE51"/>
    <mergeCell ref="LLF50:LLF51"/>
    <mergeCell ref="LKU50:LKU51"/>
    <mergeCell ref="LKV50:LKV51"/>
    <mergeCell ref="LKW50:LKW51"/>
    <mergeCell ref="LKX50:LKX51"/>
    <mergeCell ref="LLA50:LLA51"/>
    <mergeCell ref="LKN50:LKN51"/>
    <mergeCell ref="LKO50:LKO51"/>
    <mergeCell ref="LKP50:LKP51"/>
    <mergeCell ref="LKS50:LKS51"/>
    <mergeCell ref="LKT50:LKT51"/>
    <mergeCell ref="LKG50:LKG51"/>
    <mergeCell ref="LKH50:LKH51"/>
    <mergeCell ref="LKK50:LKK51"/>
    <mergeCell ref="LKL50:LKL51"/>
    <mergeCell ref="LKM50:LKM51"/>
    <mergeCell ref="LJZ50:LJZ51"/>
    <mergeCell ref="LKC50:LKC51"/>
    <mergeCell ref="LKD50:LKD51"/>
    <mergeCell ref="LKE50:LKE51"/>
    <mergeCell ref="LKF50:LKF51"/>
    <mergeCell ref="LJU50:LJU51"/>
    <mergeCell ref="LJV50:LJV51"/>
    <mergeCell ref="LJW50:LJW51"/>
    <mergeCell ref="LJX50:LJX51"/>
    <mergeCell ref="LJY50:LJY51"/>
    <mergeCell ref="LJN50:LJN51"/>
    <mergeCell ref="LJO50:LJO51"/>
    <mergeCell ref="LJP50:LJP51"/>
    <mergeCell ref="LJQ50:LJQ51"/>
    <mergeCell ref="LJR50:LJR51"/>
    <mergeCell ref="LJG50:LJG51"/>
    <mergeCell ref="LJH50:LJH51"/>
    <mergeCell ref="LJI50:LJI51"/>
    <mergeCell ref="LJJ50:LJJ51"/>
    <mergeCell ref="LJM50:LJM51"/>
    <mergeCell ref="LIZ50:LIZ51"/>
    <mergeCell ref="LJA50:LJA51"/>
    <mergeCell ref="LJB50:LJB51"/>
    <mergeCell ref="LJE50:LJE51"/>
    <mergeCell ref="LJF50:LJF51"/>
    <mergeCell ref="LIS50:LIS51"/>
    <mergeCell ref="LIT50:LIT51"/>
    <mergeCell ref="LIW50:LIW51"/>
    <mergeCell ref="LIX50:LIX51"/>
    <mergeCell ref="LIY50:LIY51"/>
    <mergeCell ref="LIL50:LIL51"/>
    <mergeCell ref="LIO50:LIO51"/>
    <mergeCell ref="LIP50:LIP51"/>
    <mergeCell ref="LIQ50:LIQ51"/>
    <mergeCell ref="LIR50:LIR51"/>
    <mergeCell ref="LIG50:LIG51"/>
    <mergeCell ref="LIH50:LIH51"/>
    <mergeCell ref="LII50:LII51"/>
    <mergeCell ref="LIJ50:LIJ51"/>
    <mergeCell ref="LIK50:LIK51"/>
    <mergeCell ref="LHZ50:LHZ51"/>
    <mergeCell ref="LIA50:LIA51"/>
    <mergeCell ref="LIB50:LIB51"/>
    <mergeCell ref="LIC50:LIC51"/>
    <mergeCell ref="LID50:LID51"/>
    <mergeCell ref="LHS50:LHS51"/>
    <mergeCell ref="LHT50:LHT51"/>
    <mergeCell ref="LHU50:LHU51"/>
    <mergeCell ref="LHV50:LHV51"/>
    <mergeCell ref="LHY50:LHY51"/>
    <mergeCell ref="LHL50:LHL51"/>
    <mergeCell ref="LHM50:LHM51"/>
    <mergeCell ref="LHN50:LHN51"/>
    <mergeCell ref="LHQ50:LHQ51"/>
    <mergeCell ref="LHR50:LHR51"/>
    <mergeCell ref="LHE50:LHE51"/>
    <mergeCell ref="LHF50:LHF51"/>
    <mergeCell ref="LHI50:LHI51"/>
    <mergeCell ref="LHJ50:LHJ51"/>
    <mergeCell ref="LHK50:LHK51"/>
    <mergeCell ref="LGX50:LGX51"/>
    <mergeCell ref="LHA50:LHA51"/>
    <mergeCell ref="LHB50:LHB51"/>
    <mergeCell ref="LHC50:LHC51"/>
    <mergeCell ref="LHD50:LHD51"/>
    <mergeCell ref="LGS50:LGS51"/>
    <mergeCell ref="LGT50:LGT51"/>
    <mergeCell ref="LGU50:LGU51"/>
    <mergeCell ref="LGV50:LGV51"/>
    <mergeCell ref="LGW50:LGW51"/>
    <mergeCell ref="LGL50:LGL51"/>
    <mergeCell ref="LGM50:LGM51"/>
    <mergeCell ref="LGN50:LGN51"/>
    <mergeCell ref="LGO50:LGO51"/>
    <mergeCell ref="LGP50:LGP51"/>
    <mergeCell ref="LGE50:LGE51"/>
    <mergeCell ref="LGF50:LGF51"/>
    <mergeCell ref="LGG50:LGG51"/>
    <mergeCell ref="LGH50:LGH51"/>
    <mergeCell ref="LGK50:LGK51"/>
    <mergeCell ref="LFX50:LFX51"/>
    <mergeCell ref="LFY50:LFY51"/>
    <mergeCell ref="LFZ50:LFZ51"/>
    <mergeCell ref="LGC50:LGC51"/>
    <mergeCell ref="LGD50:LGD51"/>
    <mergeCell ref="LFQ50:LFQ51"/>
    <mergeCell ref="LFR50:LFR51"/>
    <mergeCell ref="LFU50:LFU51"/>
    <mergeCell ref="LFV50:LFV51"/>
    <mergeCell ref="LFW50:LFW51"/>
    <mergeCell ref="LFJ50:LFJ51"/>
    <mergeCell ref="LFM50:LFM51"/>
    <mergeCell ref="LFN50:LFN51"/>
    <mergeCell ref="LFO50:LFO51"/>
    <mergeCell ref="LFP50:LFP51"/>
    <mergeCell ref="LFE50:LFE51"/>
    <mergeCell ref="LFF50:LFF51"/>
    <mergeCell ref="LFG50:LFG51"/>
    <mergeCell ref="LFH50:LFH51"/>
    <mergeCell ref="LFI50:LFI51"/>
    <mergeCell ref="LEX50:LEX51"/>
    <mergeCell ref="LEY50:LEY51"/>
    <mergeCell ref="LEZ50:LEZ51"/>
    <mergeCell ref="LFA50:LFA51"/>
    <mergeCell ref="LFB50:LFB51"/>
    <mergeCell ref="LEQ50:LEQ51"/>
    <mergeCell ref="LER50:LER51"/>
    <mergeCell ref="LES50:LES51"/>
    <mergeCell ref="LET50:LET51"/>
    <mergeCell ref="LEW50:LEW51"/>
    <mergeCell ref="LEJ50:LEJ51"/>
    <mergeCell ref="LEK50:LEK51"/>
    <mergeCell ref="LEL50:LEL51"/>
    <mergeCell ref="LEO50:LEO51"/>
    <mergeCell ref="LEP50:LEP51"/>
    <mergeCell ref="LEC50:LEC51"/>
    <mergeCell ref="LED50:LED51"/>
    <mergeCell ref="LEG50:LEG51"/>
    <mergeCell ref="LEH50:LEH51"/>
    <mergeCell ref="LEI50:LEI51"/>
    <mergeCell ref="LDV50:LDV51"/>
    <mergeCell ref="LDY50:LDY51"/>
    <mergeCell ref="LDZ50:LDZ51"/>
    <mergeCell ref="LEA50:LEA51"/>
    <mergeCell ref="LEB50:LEB51"/>
    <mergeCell ref="LDQ50:LDQ51"/>
    <mergeCell ref="LDR50:LDR51"/>
    <mergeCell ref="LDS50:LDS51"/>
    <mergeCell ref="LDT50:LDT51"/>
    <mergeCell ref="LDU50:LDU51"/>
    <mergeCell ref="LDJ50:LDJ51"/>
    <mergeCell ref="LDK50:LDK51"/>
    <mergeCell ref="LDL50:LDL51"/>
    <mergeCell ref="LDM50:LDM51"/>
    <mergeCell ref="LDN50:LDN51"/>
    <mergeCell ref="LDC50:LDC51"/>
    <mergeCell ref="LDD50:LDD51"/>
    <mergeCell ref="LDE50:LDE51"/>
    <mergeCell ref="LDF50:LDF51"/>
    <mergeCell ref="LDI50:LDI51"/>
    <mergeCell ref="LCV50:LCV51"/>
    <mergeCell ref="LCW50:LCW51"/>
    <mergeCell ref="LCX50:LCX51"/>
    <mergeCell ref="LDA50:LDA51"/>
    <mergeCell ref="LDB50:LDB51"/>
    <mergeCell ref="LCO50:LCO51"/>
    <mergeCell ref="LCP50:LCP51"/>
    <mergeCell ref="LCS50:LCS51"/>
    <mergeCell ref="LCT50:LCT51"/>
    <mergeCell ref="LCU50:LCU51"/>
    <mergeCell ref="LCH50:LCH51"/>
    <mergeCell ref="LCK50:LCK51"/>
    <mergeCell ref="LCL50:LCL51"/>
    <mergeCell ref="LCM50:LCM51"/>
    <mergeCell ref="LCN50:LCN51"/>
    <mergeCell ref="LCC50:LCC51"/>
    <mergeCell ref="LCD50:LCD51"/>
    <mergeCell ref="LCE50:LCE51"/>
    <mergeCell ref="LCF50:LCF51"/>
    <mergeCell ref="LCG50:LCG51"/>
    <mergeCell ref="LBV50:LBV51"/>
    <mergeCell ref="LBW50:LBW51"/>
    <mergeCell ref="LBX50:LBX51"/>
    <mergeCell ref="LBY50:LBY51"/>
    <mergeCell ref="LBZ50:LBZ51"/>
    <mergeCell ref="LBO50:LBO51"/>
    <mergeCell ref="LBP50:LBP51"/>
    <mergeCell ref="LBQ50:LBQ51"/>
    <mergeCell ref="LBR50:LBR51"/>
    <mergeCell ref="LBU50:LBU51"/>
    <mergeCell ref="LBH50:LBH51"/>
    <mergeCell ref="LBI50:LBI51"/>
    <mergeCell ref="LBJ50:LBJ51"/>
    <mergeCell ref="LBM50:LBM51"/>
    <mergeCell ref="LBN50:LBN51"/>
    <mergeCell ref="LBA50:LBA51"/>
    <mergeCell ref="LBB50:LBB51"/>
    <mergeCell ref="LBE50:LBE51"/>
    <mergeCell ref="LBF50:LBF51"/>
    <mergeCell ref="LBG50:LBG51"/>
    <mergeCell ref="LAT50:LAT51"/>
    <mergeCell ref="LAW50:LAW51"/>
    <mergeCell ref="LAX50:LAX51"/>
    <mergeCell ref="LAY50:LAY51"/>
    <mergeCell ref="LAZ50:LAZ51"/>
    <mergeCell ref="LAO50:LAO51"/>
    <mergeCell ref="LAP50:LAP51"/>
    <mergeCell ref="LAQ50:LAQ51"/>
    <mergeCell ref="LAR50:LAR51"/>
    <mergeCell ref="LAS50:LAS51"/>
    <mergeCell ref="LAH50:LAH51"/>
    <mergeCell ref="LAI50:LAI51"/>
    <mergeCell ref="LAJ50:LAJ51"/>
    <mergeCell ref="LAK50:LAK51"/>
    <mergeCell ref="LAL50:LAL51"/>
    <mergeCell ref="LAA50:LAA51"/>
    <mergeCell ref="LAB50:LAB51"/>
    <mergeCell ref="LAC50:LAC51"/>
    <mergeCell ref="LAD50:LAD51"/>
    <mergeCell ref="LAG50:LAG51"/>
    <mergeCell ref="KZT50:KZT51"/>
    <mergeCell ref="KZU50:KZU51"/>
    <mergeCell ref="KZV50:KZV51"/>
    <mergeCell ref="KZY50:KZY51"/>
    <mergeCell ref="KZZ50:KZZ51"/>
    <mergeCell ref="KZM50:KZM51"/>
    <mergeCell ref="KZN50:KZN51"/>
    <mergeCell ref="KZQ50:KZQ51"/>
    <mergeCell ref="KZR50:KZR51"/>
    <mergeCell ref="KZS50:KZS51"/>
    <mergeCell ref="KZF50:KZF51"/>
    <mergeCell ref="KZI50:KZI51"/>
    <mergeCell ref="KZJ50:KZJ51"/>
    <mergeCell ref="KZK50:KZK51"/>
    <mergeCell ref="KZL50:KZL51"/>
    <mergeCell ref="KZA50:KZA51"/>
    <mergeCell ref="KZB50:KZB51"/>
    <mergeCell ref="KZC50:KZC51"/>
    <mergeCell ref="KZD50:KZD51"/>
    <mergeCell ref="KZE50:KZE51"/>
    <mergeCell ref="KYT50:KYT51"/>
    <mergeCell ref="KYU50:KYU51"/>
    <mergeCell ref="KYV50:KYV51"/>
    <mergeCell ref="KYW50:KYW51"/>
    <mergeCell ref="KYX50:KYX51"/>
    <mergeCell ref="KYM50:KYM51"/>
    <mergeCell ref="KYN50:KYN51"/>
    <mergeCell ref="KYO50:KYO51"/>
    <mergeCell ref="KYP50:KYP51"/>
    <mergeCell ref="KYS50:KYS51"/>
    <mergeCell ref="KYF50:KYF51"/>
    <mergeCell ref="KYG50:KYG51"/>
    <mergeCell ref="KYH50:KYH51"/>
    <mergeCell ref="KYK50:KYK51"/>
    <mergeCell ref="KYL50:KYL51"/>
    <mergeCell ref="KXY50:KXY51"/>
    <mergeCell ref="KXZ50:KXZ51"/>
    <mergeCell ref="KYC50:KYC51"/>
    <mergeCell ref="KYD50:KYD51"/>
    <mergeCell ref="KYE50:KYE51"/>
    <mergeCell ref="KXR50:KXR51"/>
    <mergeCell ref="KXU50:KXU51"/>
    <mergeCell ref="KXV50:KXV51"/>
    <mergeCell ref="KXW50:KXW51"/>
    <mergeCell ref="KXX50:KXX51"/>
    <mergeCell ref="KXM50:KXM51"/>
    <mergeCell ref="KXN50:KXN51"/>
    <mergeCell ref="KXO50:KXO51"/>
    <mergeCell ref="KXP50:KXP51"/>
    <mergeCell ref="KXQ50:KXQ51"/>
    <mergeCell ref="KXF50:KXF51"/>
    <mergeCell ref="KXG50:KXG51"/>
    <mergeCell ref="KXH50:KXH51"/>
    <mergeCell ref="KXI50:KXI51"/>
    <mergeCell ref="KXJ50:KXJ51"/>
    <mergeCell ref="KWY50:KWY51"/>
    <mergeCell ref="KWZ50:KWZ51"/>
    <mergeCell ref="KXA50:KXA51"/>
    <mergeCell ref="KXB50:KXB51"/>
    <mergeCell ref="KXE50:KXE51"/>
    <mergeCell ref="KWR50:KWR51"/>
    <mergeCell ref="KWS50:KWS51"/>
    <mergeCell ref="KWT50:KWT51"/>
    <mergeCell ref="KWW50:KWW51"/>
    <mergeCell ref="KWX50:KWX51"/>
    <mergeCell ref="KWK50:KWK51"/>
    <mergeCell ref="KWL50:KWL51"/>
    <mergeCell ref="KWO50:KWO51"/>
    <mergeCell ref="KWP50:KWP51"/>
    <mergeCell ref="KWQ50:KWQ51"/>
    <mergeCell ref="KWD50:KWD51"/>
    <mergeCell ref="KWG50:KWG51"/>
    <mergeCell ref="KWH50:KWH51"/>
    <mergeCell ref="KWI50:KWI51"/>
    <mergeCell ref="KWJ50:KWJ51"/>
    <mergeCell ref="KVY50:KVY51"/>
    <mergeCell ref="KVZ50:KVZ51"/>
    <mergeCell ref="KWA50:KWA51"/>
    <mergeCell ref="KWB50:KWB51"/>
    <mergeCell ref="KWC50:KWC51"/>
    <mergeCell ref="KVR50:KVR51"/>
    <mergeCell ref="KVS50:KVS51"/>
    <mergeCell ref="KVT50:KVT51"/>
    <mergeCell ref="KVU50:KVU51"/>
    <mergeCell ref="KVV50:KVV51"/>
    <mergeCell ref="KVK50:KVK51"/>
    <mergeCell ref="KVL50:KVL51"/>
    <mergeCell ref="KVM50:KVM51"/>
    <mergeCell ref="KVN50:KVN51"/>
    <mergeCell ref="KVQ50:KVQ51"/>
    <mergeCell ref="KVD50:KVD51"/>
    <mergeCell ref="KVE50:KVE51"/>
    <mergeCell ref="KVF50:KVF51"/>
    <mergeCell ref="KVI50:KVI51"/>
    <mergeCell ref="KVJ50:KVJ51"/>
    <mergeCell ref="KUW50:KUW51"/>
    <mergeCell ref="KUX50:KUX51"/>
    <mergeCell ref="KVA50:KVA51"/>
    <mergeCell ref="KVB50:KVB51"/>
    <mergeCell ref="KVC50:KVC51"/>
    <mergeCell ref="KUP50:KUP51"/>
    <mergeCell ref="KUS50:KUS51"/>
    <mergeCell ref="KUT50:KUT51"/>
    <mergeCell ref="KUU50:KUU51"/>
    <mergeCell ref="KUV50:KUV51"/>
    <mergeCell ref="KUK50:KUK51"/>
    <mergeCell ref="KUL50:KUL51"/>
    <mergeCell ref="KUM50:KUM51"/>
    <mergeCell ref="KUN50:KUN51"/>
    <mergeCell ref="KUO50:KUO51"/>
    <mergeCell ref="KUD50:KUD51"/>
    <mergeCell ref="KUE50:KUE51"/>
    <mergeCell ref="KUF50:KUF51"/>
    <mergeCell ref="KUG50:KUG51"/>
    <mergeCell ref="KUH50:KUH51"/>
    <mergeCell ref="KTW50:KTW51"/>
    <mergeCell ref="KTX50:KTX51"/>
    <mergeCell ref="KTY50:KTY51"/>
    <mergeCell ref="KTZ50:KTZ51"/>
    <mergeCell ref="KUC50:KUC51"/>
    <mergeCell ref="KTP50:KTP51"/>
    <mergeCell ref="KTQ50:KTQ51"/>
    <mergeCell ref="KTR50:KTR51"/>
    <mergeCell ref="KTU50:KTU51"/>
    <mergeCell ref="KTV50:KTV51"/>
    <mergeCell ref="KTI50:KTI51"/>
    <mergeCell ref="KTJ50:KTJ51"/>
    <mergeCell ref="KTM50:KTM51"/>
    <mergeCell ref="KTN50:KTN51"/>
    <mergeCell ref="KTO50:KTO51"/>
    <mergeCell ref="KTB50:KTB51"/>
    <mergeCell ref="KTE50:KTE51"/>
    <mergeCell ref="KTF50:KTF51"/>
    <mergeCell ref="KTG50:KTG51"/>
    <mergeCell ref="KTH50:KTH51"/>
    <mergeCell ref="KSW50:KSW51"/>
    <mergeCell ref="KSX50:KSX51"/>
    <mergeCell ref="KSY50:KSY51"/>
    <mergeCell ref="KSZ50:KSZ51"/>
    <mergeCell ref="KTA50:KTA51"/>
    <mergeCell ref="KSP50:KSP51"/>
    <mergeCell ref="KSQ50:KSQ51"/>
    <mergeCell ref="KSR50:KSR51"/>
    <mergeCell ref="KSS50:KSS51"/>
    <mergeCell ref="KST50:KST51"/>
    <mergeCell ref="KSI50:KSI51"/>
    <mergeCell ref="KSJ50:KSJ51"/>
    <mergeCell ref="KSK50:KSK51"/>
    <mergeCell ref="KSL50:KSL51"/>
    <mergeCell ref="KSO50:KSO51"/>
    <mergeCell ref="KSB50:KSB51"/>
    <mergeCell ref="KSC50:KSC51"/>
    <mergeCell ref="KSD50:KSD51"/>
    <mergeCell ref="KSG50:KSG51"/>
    <mergeCell ref="KSH50:KSH51"/>
    <mergeCell ref="KRU50:KRU51"/>
    <mergeCell ref="KRV50:KRV51"/>
    <mergeCell ref="KRY50:KRY51"/>
    <mergeCell ref="KRZ50:KRZ51"/>
    <mergeCell ref="KSA50:KSA51"/>
    <mergeCell ref="KRN50:KRN51"/>
    <mergeCell ref="KRQ50:KRQ51"/>
    <mergeCell ref="KRR50:KRR51"/>
    <mergeCell ref="KRS50:KRS51"/>
    <mergeCell ref="KRT50:KRT51"/>
    <mergeCell ref="KRI50:KRI51"/>
    <mergeCell ref="KRJ50:KRJ51"/>
    <mergeCell ref="KRK50:KRK51"/>
    <mergeCell ref="KRL50:KRL51"/>
    <mergeCell ref="KRM50:KRM51"/>
    <mergeCell ref="KRB50:KRB51"/>
    <mergeCell ref="KRC50:KRC51"/>
    <mergeCell ref="KRD50:KRD51"/>
    <mergeCell ref="KRE50:KRE51"/>
    <mergeCell ref="KRF50:KRF51"/>
    <mergeCell ref="KQU50:KQU51"/>
    <mergeCell ref="KQV50:KQV51"/>
    <mergeCell ref="KQW50:KQW51"/>
    <mergeCell ref="KQX50:KQX51"/>
    <mergeCell ref="KRA50:KRA51"/>
    <mergeCell ref="KQN50:KQN51"/>
    <mergeCell ref="KQO50:KQO51"/>
    <mergeCell ref="KQP50:KQP51"/>
    <mergeCell ref="KQS50:KQS51"/>
    <mergeCell ref="KQT50:KQT51"/>
    <mergeCell ref="KQG50:KQG51"/>
    <mergeCell ref="KQH50:KQH51"/>
    <mergeCell ref="KQK50:KQK51"/>
    <mergeCell ref="KQL50:KQL51"/>
    <mergeCell ref="KQM50:KQM51"/>
    <mergeCell ref="KPZ50:KPZ51"/>
    <mergeCell ref="KQC50:KQC51"/>
    <mergeCell ref="KQD50:KQD51"/>
    <mergeCell ref="KQE50:KQE51"/>
    <mergeCell ref="KQF50:KQF51"/>
    <mergeCell ref="KPU50:KPU51"/>
    <mergeCell ref="KPV50:KPV51"/>
    <mergeCell ref="KPW50:KPW51"/>
    <mergeCell ref="KPX50:KPX51"/>
    <mergeCell ref="KPY50:KPY51"/>
    <mergeCell ref="KPN50:KPN51"/>
    <mergeCell ref="KPO50:KPO51"/>
    <mergeCell ref="KPP50:KPP51"/>
    <mergeCell ref="KPQ50:KPQ51"/>
    <mergeCell ref="KPR50:KPR51"/>
    <mergeCell ref="KPG50:KPG51"/>
    <mergeCell ref="KPH50:KPH51"/>
    <mergeCell ref="KPI50:KPI51"/>
    <mergeCell ref="KPJ50:KPJ51"/>
    <mergeCell ref="KPM50:KPM51"/>
    <mergeCell ref="KOZ50:KOZ51"/>
    <mergeCell ref="KPA50:KPA51"/>
    <mergeCell ref="KPB50:KPB51"/>
    <mergeCell ref="KPE50:KPE51"/>
    <mergeCell ref="KPF50:KPF51"/>
    <mergeCell ref="KOS50:KOS51"/>
    <mergeCell ref="KOT50:KOT51"/>
    <mergeCell ref="KOW50:KOW51"/>
    <mergeCell ref="KOX50:KOX51"/>
    <mergeCell ref="KOY50:KOY51"/>
    <mergeCell ref="KOL50:KOL51"/>
    <mergeCell ref="KOO50:KOO51"/>
    <mergeCell ref="KOP50:KOP51"/>
    <mergeCell ref="KOQ50:KOQ51"/>
    <mergeCell ref="KOR50:KOR51"/>
    <mergeCell ref="KOG50:KOG51"/>
    <mergeCell ref="KOH50:KOH51"/>
    <mergeCell ref="KOI50:KOI51"/>
    <mergeCell ref="KOJ50:KOJ51"/>
    <mergeCell ref="KOK50:KOK51"/>
    <mergeCell ref="KNZ50:KNZ51"/>
    <mergeCell ref="KOA50:KOA51"/>
    <mergeCell ref="KOB50:KOB51"/>
    <mergeCell ref="KOC50:KOC51"/>
    <mergeCell ref="KOD50:KOD51"/>
    <mergeCell ref="KNS50:KNS51"/>
    <mergeCell ref="KNT50:KNT51"/>
    <mergeCell ref="KNU50:KNU51"/>
    <mergeCell ref="KNV50:KNV51"/>
    <mergeCell ref="KNY50:KNY51"/>
    <mergeCell ref="KNL50:KNL51"/>
    <mergeCell ref="KNM50:KNM51"/>
    <mergeCell ref="KNN50:KNN51"/>
    <mergeCell ref="KNQ50:KNQ51"/>
    <mergeCell ref="KNR50:KNR51"/>
    <mergeCell ref="KNE50:KNE51"/>
    <mergeCell ref="KNF50:KNF51"/>
    <mergeCell ref="KNI50:KNI51"/>
    <mergeCell ref="KNJ50:KNJ51"/>
    <mergeCell ref="KNK50:KNK51"/>
    <mergeCell ref="KMX50:KMX51"/>
    <mergeCell ref="KNA50:KNA51"/>
    <mergeCell ref="KNB50:KNB51"/>
    <mergeCell ref="KNC50:KNC51"/>
    <mergeCell ref="KND50:KND51"/>
    <mergeCell ref="KMS50:KMS51"/>
    <mergeCell ref="KMT50:KMT51"/>
    <mergeCell ref="KMU50:KMU51"/>
    <mergeCell ref="KMV50:KMV51"/>
    <mergeCell ref="KMW50:KMW51"/>
    <mergeCell ref="KML50:KML51"/>
    <mergeCell ref="KMM50:KMM51"/>
    <mergeCell ref="KMN50:KMN51"/>
    <mergeCell ref="KMO50:KMO51"/>
    <mergeCell ref="KMP50:KMP51"/>
    <mergeCell ref="KME50:KME51"/>
    <mergeCell ref="KMF50:KMF51"/>
    <mergeCell ref="KMG50:KMG51"/>
    <mergeCell ref="KMH50:KMH51"/>
    <mergeCell ref="KMK50:KMK51"/>
    <mergeCell ref="KLX50:KLX51"/>
    <mergeCell ref="KLY50:KLY51"/>
    <mergeCell ref="KLZ50:KLZ51"/>
    <mergeCell ref="KMC50:KMC51"/>
    <mergeCell ref="KMD50:KMD51"/>
    <mergeCell ref="KLQ50:KLQ51"/>
    <mergeCell ref="KLR50:KLR51"/>
    <mergeCell ref="KLU50:KLU51"/>
    <mergeCell ref="KLV50:KLV51"/>
    <mergeCell ref="KLW50:KLW51"/>
    <mergeCell ref="KLJ50:KLJ51"/>
    <mergeCell ref="KLM50:KLM51"/>
    <mergeCell ref="KLN50:KLN51"/>
    <mergeCell ref="KLO50:KLO51"/>
    <mergeCell ref="KLP50:KLP51"/>
    <mergeCell ref="KLE50:KLE51"/>
    <mergeCell ref="KLF50:KLF51"/>
    <mergeCell ref="KLG50:KLG51"/>
    <mergeCell ref="KLH50:KLH51"/>
    <mergeCell ref="KLI50:KLI51"/>
    <mergeCell ref="KKX50:KKX51"/>
    <mergeCell ref="KKY50:KKY51"/>
    <mergeCell ref="KKZ50:KKZ51"/>
    <mergeCell ref="KLA50:KLA51"/>
    <mergeCell ref="KLB50:KLB51"/>
    <mergeCell ref="KKQ50:KKQ51"/>
    <mergeCell ref="KKR50:KKR51"/>
    <mergeCell ref="KKS50:KKS51"/>
    <mergeCell ref="KKT50:KKT51"/>
    <mergeCell ref="KKW50:KKW51"/>
    <mergeCell ref="KKJ50:KKJ51"/>
    <mergeCell ref="KKK50:KKK51"/>
    <mergeCell ref="KKL50:KKL51"/>
    <mergeCell ref="KKO50:KKO51"/>
    <mergeCell ref="KKP50:KKP51"/>
    <mergeCell ref="KKC50:KKC51"/>
    <mergeCell ref="KKD50:KKD51"/>
    <mergeCell ref="KKG50:KKG51"/>
    <mergeCell ref="KKH50:KKH51"/>
    <mergeCell ref="KKI50:KKI51"/>
    <mergeCell ref="KJV50:KJV51"/>
    <mergeCell ref="KJY50:KJY51"/>
    <mergeCell ref="KJZ50:KJZ51"/>
    <mergeCell ref="KKA50:KKA51"/>
    <mergeCell ref="KKB50:KKB51"/>
    <mergeCell ref="KJQ50:KJQ51"/>
    <mergeCell ref="KJR50:KJR51"/>
    <mergeCell ref="KJS50:KJS51"/>
    <mergeCell ref="KJT50:KJT51"/>
    <mergeCell ref="KJU50:KJU51"/>
    <mergeCell ref="KJJ50:KJJ51"/>
    <mergeCell ref="KJK50:KJK51"/>
    <mergeCell ref="KJL50:KJL51"/>
    <mergeCell ref="KJM50:KJM51"/>
    <mergeCell ref="KJN50:KJN51"/>
    <mergeCell ref="KJC50:KJC51"/>
    <mergeCell ref="KJD50:KJD51"/>
    <mergeCell ref="KJE50:KJE51"/>
    <mergeCell ref="KJF50:KJF51"/>
    <mergeCell ref="KJI50:KJI51"/>
    <mergeCell ref="KIV50:KIV51"/>
    <mergeCell ref="KIW50:KIW51"/>
    <mergeCell ref="KIX50:KIX51"/>
    <mergeCell ref="KJA50:KJA51"/>
    <mergeCell ref="KJB50:KJB51"/>
    <mergeCell ref="KIO50:KIO51"/>
    <mergeCell ref="KIP50:KIP51"/>
    <mergeCell ref="KIS50:KIS51"/>
    <mergeCell ref="KIT50:KIT51"/>
    <mergeCell ref="KIU50:KIU51"/>
    <mergeCell ref="KIH50:KIH51"/>
    <mergeCell ref="KIK50:KIK51"/>
    <mergeCell ref="KIL50:KIL51"/>
    <mergeCell ref="KIM50:KIM51"/>
    <mergeCell ref="KIN50:KIN51"/>
    <mergeCell ref="KIC50:KIC51"/>
    <mergeCell ref="KID50:KID51"/>
    <mergeCell ref="KIE50:KIE51"/>
    <mergeCell ref="KIF50:KIF51"/>
    <mergeCell ref="KIG50:KIG51"/>
    <mergeCell ref="KHV50:KHV51"/>
    <mergeCell ref="KHW50:KHW51"/>
    <mergeCell ref="KHX50:KHX51"/>
    <mergeCell ref="KHY50:KHY51"/>
    <mergeCell ref="KHZ50:KHZ51"/>
    <mergeCell ref="KHO50:KHO51"/>
    <mergeCell ref="KHP50:KHP51"/>
    <mergeCell ref="KHQ50:KHQ51"/>
    <mergeCell ref="KHR50:KHR51"/>
    <mergeCell ref="KHU50:KHU51"/>
    <mergeCell ref="KHH50:KHH51"/>
    <mergeCell ref="KHI50:KHI51"/>
    <mergeCell ref="KHJ50:KHJ51"/>
    <mergeCell ref="KHM50:KHM51"/>
    <mergeCell ref="KHN50:KHN51"/>
    <mergeCell ref="KHA50:KHA51"/>
    <mergeCell ref="KHB50:KHB51"/>
    <mergeCell ref="KHE50:KHE51"/>
    <mergeCell ref="KHF50:KHF51"/>
    <mergeCell ref="KHG50:KHG51"/>
    <mergeCell ref="KGT50:KGT51"/>
    <mergeCell ref="KGW50:KGW51"/>
    <mergeCell ref="KGX50:KGX51"/>
    <mergeCell ref="KGY50:KGY51"/>
    <mergeCell ref="KGZ50:KGZ51"/>
    <mergeCell ref="KGO50:KGO51"/>
    <mergeCell ref="KGP50:KGP51"/>
    <mergeCell ref="KGQ50:KGQ51"/>
    <mergeCell ref="KGR50:KGR51"/>
    <mergeCell ref="KGS50:KGS51"/>
    <mergeCell ref="KGH50:KGH51"/>
    <mergeCell ref="KGI50:KGI51"/>
    <mergeCell ref="KGJ50:KGJ51"/>
    <mergeCell ref="KGK50:KGK51"/>
    <mergeCell ref="KGL50:KGL51"/>
    <mergeCell ref="KGA50:KGA51"/>
    <mergeCell ref="KGB50:KGB51"/>
    <mergeCell ref="KGC50:KGC51"/>
    <mergeCell ref="KGD50:KGD51"/>
    <mergeCell ref="KGG50:KGG51"/>
    <mergeCell ref="KFT50:KFT51"/>
    <mergeCell ref="KFU50:KFU51"/>
    <mergeCell ref="KFV50:KFV51"/>
    <mergeCell ref="KFY50:KFY51"/>
    <mergeCell ref="KFZ50:KFZ51"/>
    <mergeCell ref="KFM50:KFM51"/>
    <mergeCell ref="KFN50:KFN51"/>
    <mergeCell ref="KFQ50:KFQ51"/>
    <mergeCell ref="KFR50:KFR51"/>
    <mergeCell ref="KFS50:KFS51"/>
    <mergeCell ref="KFF50:KFF51"/>
    <mergeCell ref="KFI50:KFI51"/>
    <mergeCell ref="KFJ50:KFJ51"/>
    <mergeCell ref="KFK50:KFK51"/>
    <mergeCell ref="KFL50:KFL51"/>
    <mergeCell ref="KFA50:KFA51"/>
    <mergeCell ref="KFB50:KFB51"/>
    <mergeCell ref="KFC50:KFC51"/>
    <mergeCell ref="KFD50:KFD51"/>
    <mergeCell ref="KFE50:KFE51"/>
    <mergeCell ref="KET50:KET51"/>
    <mergeCell ref="KEU50:KEU51"/>
    <mergeCell ref="KEV50:KEV51"/>
    <mergeCell ref="KEW50:KEW51"/>
    <mergeCell ref="KEX50:KEX51"/>
    <mergeCell ref="KEM50:KEM51"/>
    <mergeCell ref="KEN50:KEN51"/>
    <mergeCell ref="KEO50:KEO51"/>
    <mergeCell ref="KEP50:KEP51"/>
    <mergeCell ref="KES50:KES51"/>
    <mergeCell ref="KEF50:KEF51"/>
    <mergeCell ref="KEG50:KEG51"/>
    <mergeCell ref="KEH50:KEH51"/>
    <mergeCell ref="KEK50:KEK51"/>
    <mergeCell ref="KEL50:KEL51"/>
    <mergeCell ref="KDY50:KDY51"/>
    <mergeCell ref="KDZ50:KDZ51"/>
    <mergeCell ref="KEC50:KEC51"/>
    <mergeCell ref="KED50:KED51"/>
    <mergeCell ref="KEE50:KEE51"/>
    <mergeCell ref="KDR50:KDR51"/>
    <mergeCell ref="KDU50:KDU51"/>
    <mergeCell ref="KDV50:KDV51"/>
    <mergeCell ref="KDW50:KDW51"/>
    <mergeCell ref="KDX50:KDX51"/>
    <mergeCell ref="KDM50:KDM51"/>
    <mergeCell ref="KDN50:KDN51"/>
    <mergeCell ref="KDO50:KDO51"/>
    <mergeCell ref="KDP50:KDP51"/>
    <mergeCell ref="KDQ50:KDQ51"/>
    <mergeCell ref="KDF50:KDF51"/>
    <mergeCell ref="KDG50:KDG51"/>
    <mergeCell ref="KDH50:KDH51"/>
    <mergeCell ref="KDI50:KDI51"/>
    <mergeCell ref="KDJ50:KDJ51"/>
    <mergeCell ref="KCY50:KCY51"/>
    <mergeCell ref="KCZ50:KCZ51"/>
    <mergeCell ref="KDA50:KDA51"/>
    <mergeCell ref="KDB50:KDB51"/>
    <mergeCell ref="KDE50:KDE51"/>
    <mergeCell ref="KCR50:KCR51"/>
    <mergeCell ref="KCS50:KCS51"/>
    <mergeCell ref="KCT50:KCT51"/>
    <mergeCell ref="KCW50:KCW51"/>
    <mergeCell ref="KCX50:KCX51"/>
    <mergeCell ref="KCK50:KCK51"/>
    <mergeCell ref="KCL50:KCL51"/>
    <mergeCell ref="KCO50:KCO51"/>
    <mergeCell ref="KCP50:KCP51"/>
    <mergeCell ref="KCQ50:KCQ51"/>
    <mergeCell ref="KCD50:KCD51"/>
    <mergeCell ref="KCG50:KCG51"/>
    <mergeCell ref="KCH50:KCH51"/>
    <mergeCell ref="KCI50:KCI51"/>
    <mergeCell ref="KCJ50:KCJ51"/>
    <mergeCell ref="KBY50:KBY51"/>
    <mergeCell ref="KBZ50:KBZ51"/>
    <mergeCell ref="KCA50:KCA51"/>
    <mergeCell ref="KCB50:KCB51"/>
    <mergeCell ref="KCC50:KCC51"/>
    <mergeCell ref="KBR50:KBR51"/>
    <mergeCell ref="KBS50:KBS51"/>
    <mergeCell ref="KBT50:KBT51"/>
    <mergeCell ref="KBU50:KBU51"/>
    <mergeCell ref="KBV50:KBV51"/>
    <mergeCell ref="KBK50:KBK51"/>
    <mergeCell ref="KBL50:KBL51"/>
    <mergeCell ref="KBM50:KBM51"/>
    <mergeCell ref="KBN50:KBN51"/>
    <mergeCell ref="KBQ50:KBQ51"/>
    <mergeCell ref="KBD50:KBD51"/>
    <mergeCell ref="KBE50:KBE51"/>
    <mergeCell ref="KBF50:KBF51"/>
    <mergeCell ref="KBI50:KBI51"/>
    <mergeCell ref="KBJ50:KBJ51"/>
    <mergeCell ref="KAW50:KAW51"/>
    <mergeCell ref="KAX50:KAX51"/>
    <mergeCell ref="KBA50:KBA51"/>
    <mergeCell ref="KBB50:KBB51"/>
    <mergeCell ref="KBC50:KBC51"/>
    <mergeCell ref="KAP50:KAP51"/>
    <mergeCell ref="KAS50:KAS51"/>
    <mergeCell ref="KAT50:KAT51"/>
    <mergeCell ref="KAU50:KAU51"/>
    <mergeCell ref="KAV50:KAV51"/>
    <mergeCell ref="KAK50:KAK51"/>
    <mergeCell ref="KAL50:KAL51"/>
    <mergeCell ref="KAM50:KAM51"/>
    <mergeCell ref="KAN50:KAN51"/>
    <mergeCell ref="KAO50:KAO51"/>
    <mergeCell ref="KAD50:KAD51"/>
    <mergeCell ref="KAE50:KAE51"/>
    <mergeCell ref="KAF50:KAF51"/>
    <mergeCell ref="KAG50:KAG51"/>
    <mergeCell ref="KAH50:KAH51"/>
    <mergeCell ref="JZW50:JZW51"/>
    <mergeCell ref="JZX50:JZX51"/>
    <mergeCell ref="JZY50:JZY51"/>
    <mergeCell ref="JZZ50:JZZ51"/>
    <mergeCell ref="KAC50:KAC51"/>
    <mergeCell ref="JZP50:JZP51"/>
    <mergeCell ref="JZQ50:JZQ51"/>
    <mergeCell ref="JZR50:JZR51"/>
    <mergeCell ref="JZU50:JZU51"/>
    <mergeCell ref="JZV50:JZV51"/>
    <mergeCell ref="JZI50:JZI51"/>
    <mergeCell ref="JZJ50:JZJ51"/>
    <mergeCell ref="JZM50:JZM51"/>
    <mergeCell ref="JZN50:JZN51"/>
    <mergeCell ref="JZO50:JZO51"/>
    <mergeCell ref="JZB50:JZB51"/>
    <mergeCell ref="JZE50:JZE51"/>
    <mergeCell ref="JZF50:JZF51"/>
    <mergeCell ref="JZG50:JZG51"/>
    <mergeCell ref="JZH50:JZH51"/>
    <mergeCell ref="JYW50:JYW51"/>
    <mergeCell ref="JYX50:JYX51"/>
    <mergeCell ref="JYY50:JYY51"/>
    <mergeCell ref="JYZ50:JYZ51"/>
    <mergeCell ref="JZA50:JZA51"/>
    <mergeCell ref="JYP50:JYP51"/>
    <mergeCell ref="JYQ50:JYQ51"/>
    <mergeCell ref="JYR50:JYR51"/>
    <mergeCell ref="JYS50:JYS51"/>
    <mergeCell ref="JYT50:JYT51"/>
    <mergeCell ref="JYI50:JYI51"/>
    <mergeCell ref="JYJ50:JYJ51"/>
    <mergeCell ref="JYK50:JYK51"/>
    <mergeCell ref="JYL50:JYL51"/>
    <mergeCell ref="JYO50:JYO51"/>
    <mergeCell ref="JYB50:JYB51"/>
    <mergeCell ref="JYC50:JYC51"/>
    <mergeCell ref="JYD50:JYD51"/>
    <mergeCell ref="JYG50:JYG51"/>
    <mergeCell ref="JYH50:JYH51"/>
    <mergeCell ref="JXU50:JXU51"/>
    <mergeCell ref="JXV50:JXV51"/>
    <mergeCell ref="JXY50:JXY51"/>
    <mergeCell ref="JXZ50:JXZ51"/>
    <mergeCell ref="JYA50:JYA51"/>
    <mergeCell ref="JXN50:JXN51"/>
    <mergeCell ref="JXQ50:JXQ51"/>
    <mergeCell ref="JXR50:JXR51"/>
    <mergeCell ref="JXS50:JXS51"/>
    <mergeCell ref="JXT50:JXT51"/>
    <mergeCell ref="JXI50:JXI51"/>
    <mergeCell ref="JXJ50:JXJ51"/>
    <mergeCell ref="JXK50:JXK51"/>
    <mergeCell ref="JXL50:JXL51"/>
    <mergeCell ref="JXM50:JXM51"/>
    <mergeCell ref="JXB50:JXB51"/>
    <mergeCell ref="JXC50:JXC51"/>
    <mergeCell ref="JXD50:JXD51"/>
    <mergeCell ref="JXE50:JXE51"/>
    <mergeCell ref="JXF50:JXF51"/>
    <mergeCell ref="JWU50:JWU51"/>
    <mergeCell ref="JWV50:JWV51"/>
    <mergeCell ref="JWW50:JWW51"/>
    <mergeCell ref="JWX50:JWX51"/>
    <mergeCell ref="JXA50:JXA51"/>
    <mergeCell ref="JWN50:JWN51"/>
    <mergeCell ref="JWO50:JWO51"/>
    <mergeCell ref="JWP50:JWP51"/>
    <mergeCell ref="JWS50:JWS51"/>
    <mergeCell ref="JWT50:JWT51"/>
    <mergeCell ref="JWG50:JWG51"/>
    <mergeCell ref="JWH50:JWH51"/>
    <mergeCell ref="JWK50:JWK51"/>
    <mergeCell ref="JWL50:JWL51"/>
    <mergeCell ref="JWM50:JWM51"/>
    <mergeCell ref="JVZ50:JVZ51"/>
    <mergeCell ref="JWC50:JWC51"/>
    <mergeCell ref="JWD50:JWD51"/>
    <mergeCell ref="JWE50:JWE51"/>
    <mergeCell ref="JWF50:JWF51"/>
    <mergeCell ref="JVU50:JVU51"/>
    <mergeCell ref="JVV50:JVV51"/>
    <mergeCell ref="JVW50:JVW51"/>
    <mergeCell ref="JVX50:JVX51"/>
    <mergeCell ref="JVY50:JVY51"/>
    <mergeCell ref="JVN50:JVN51"/>
    <mergeCell ref="JVO50:JVO51"/>
    <mergeCell ref="JVP50:JVP51"/>
    <mergeCell ref="JVQ50:JVQ51"/>
    <mergeCell ref="JVR50:JVR51"/>
    <mergeCell ref="JVG50:JVG51"/>
    <mergeCell ref="JVH50:JVH51"/>
    <mergeCell ref="JVI50:JVI51"/>
    <mergeCell ref="JVJ50:JVJ51"/>
    <mergeCell ref="JVM50:JVM51"/>
    <mergeCell ref="JUZ50:JUZ51"/>
    <mergeCell ref="JVA50:JVA51"/>
    <mergeCell ref="JVB50:JVB51"/>
    <mergeCell ref="JVE50:JVE51"/>
    <mergeCell ref="JVF50:JVF51"/>
    <mergeCell ref="JUS50:JUS51"/>
    <mergeCell ref="JUT50:JUT51"/>
    <mergeCell ref="JUW50:JUW51"/>
    <mergeCell ref="JUX50:JUX51"/>
    <mergeCell ref="JUY50:JUY51"/>
    <mergeCell ref="JUL50:JUL51"/>
    <mergeCell ref="JUO50:JUO51"/>
    <mergeCell ref="JUP50:JUP51"/>
    <mergeCell ref="JUQ50:JUQ51"/>
    <mergeCell ref="JUR50:JUR51"/>
    <mergeCell ref="JUG50:JUG51"/>
    <mergeCell ref="JUH50:JUH51"/>
    <mergeCell ref="JUI50:JUI51"/>
    <mergeCell ref="JUJ50:JUJ51"/>
    <mergeCell ref="JUK50:JUK51"/>
    <mergeCell ref="JTZ50:JTZ51"/>
    <mergeCell ref="JUA50:JUA51"/>
    <mergeCell ref="JUB50:JUB51"/>
    <mergeCell ref="JUC50:JUC51"/>
    <mergeCell ref="JUD50:JUD51"/>
    <mergeCell ref="JTS50:JTS51"/>
    <mergeCell ref="JTT50:JTT51"/>
    <mergeCell ref="JTU50:JTU51"/>
    <mergeCell ref="JTV50:JTV51"/>
    <mergeCell ref="JTY50:JTY51"/>
    <mergeCell ref="JTL50:JTL51"/>
    <mergeCell ref="JTM50:JTM51"/>
    <mergeCell ref="JTN50:JTN51"/>
    <mergeCell ref="JTQ50:JTQ51"/>
    <mergeCell ref="JTR50:JTR51"/>
    <mergeCell ref="JTE50:JTE51"/>
    <mergeCell ref="JTF50:JTF51"/>
    <mergeCell ref="JTI50:JTI51"/>
    <mergeCell ref="JTJ50:JTJ51"/>
    <mergeCell ref="JTK50:JTK51"/>
    <mergeCell ref="JSX50:JSX51"/>
    <mergeCell ref="JTA50:JTA51"/>
    <mergeCell ref="JTB50:JTB51"/>
    <mergeCell ref="JTC50:JTC51"/>
    <mergeCell ref="JTD50:JTD51"/>
    <mergeCell ref="JSS50:JSS51"/>
    <mergeCell ref="JST50:JST51"/>
    <mergeCell ref="JSU50:JSU51"/>
    <mergeCell ref="JSV50:JSV51"/>
    <mergeCell ref="JSW50:JSW51"/>
    <mergeCell ref="JSL50:JSL51"/>
    <mergeCell ref="JSM50:JSM51"/>
    <mergeCell ref="JSN50:JSN51"/>
    <mergeCell ref="JSO50:JSO51"/>
    <mergeCell ref="JSP50:JSP51"/>
    <mergeCell ref="JSE50:JSE51"/>
    <mergeCell ref="JSF50:JSF51"/>
    <mergeCell ref="JSG50:JSG51"/>
    <mergeCell ref="JSH50:JSH51"/>
    <mergeCell ref="JSK50:JSK51"/>
    <mergeCell ref="JRX50:JRX51"/>
    <mergeCell ref="JRY50:JRY51"/>
    <mergeCell ref="JRZ50:JRZ51"/>
    <mergeCell ref="JSC50:JSC51"/>
    <mergeCell ref="JSD50:JSD51"/>
    <mergeCell ref="JRQ50:JRQ51"/>
    <mergeCell ref="JRR50:JRR51"/>
    <mergeCell ref="JRU50:JRU51"/>
    <mergeCell ref="JRV50:JRV51"/>
    <mergeCell ref="JRW50:JRW51"/>
    <mergeCell ref="JRJ50:JRJ51"/>
    <mergeCell ref="JRM50:JRM51"/>
    <mergeCell ref="JRN50:JRN51"/>
    <mergeCell ref="JRO50:JRO51"/>
    <mergeCell ref="JRP50:JRP51"/>
    <mergeCell ref="JRE50:JRE51"/>
    <mergeCell ref="JRF50:JRF51"/>
    <mergeCell ref="JRG50:JRG51"/>
    <mergeCell ref="JRH50:JRH51"/>
    <mergeCell ref="JRI50:JRI51"/>
    <mergeCell ref="JQX50:JQX51"/>
    <mergeCell ref="JQY50:JQY51"/>
    <mergeCell ref="JQZ50:JQZ51"/>
    <mergeCell ref="JRA50:JRA51"/>
    <mergeCell ref="JRB50:JRB51"/>
    <mergeCell ref="JQQ50:JQQ51"/>
    <mergeCell ref="JQR50:JQR51"/>
    <mergeCell ref="JQS50:JQS51"/>
    <mergeCell ref="JQT50:JQT51"/>
    <mergeCell ref="JQW50:JQW51"/>
    <mergeCell ref="JQJ50:JQJ51"/>
    <mergeCell ref="JQK50:JQK51"/>
    <mergeCell ref="JQL50:JQL51"/>
    <mergeCell ref="JQO50:JQO51"/>
    <mergeCell ref="JQP50:JQP51"/>
    <mergeCell ref="JQC50:JQC51"/>
    <mergeCell ref="JQD50:JQD51"/>
    <mergeCell ref="JQG50:JQG51"/>
    <mergeCell ref="JQH50:JQH51"/>
    <mergeCell ref="JQI50:JQI51"/>
    <mergeCell ref="JPV50:JPV51"/>
    <mergeCell ref="JPY50:JPY51"/>
    <mergeCell ref="JPZ50:JPZ51"/>
    <mergeCell ref="JQA50:JQA51"/>
    <mergeCell ref="JQB50:JQB51"/>
    <mergeCell ref="JPQ50:JPQ51"/>
    <mergeCell ref="JPR50:JPR51"/>
    <mergeCell ref="JPS50:JPS51"/>
    <mergeCell ref="JPT50:JPT51"/>
    <mergeCell ref="JPU50:JPU51"/>
    <mergeCell ref="JPJ50:JPJ51"/>
    <mergeCell ref="JPK50:JPK51"/>
    <mergeCell ref="JPL50:JPL51"/>
    <mergeCell ref="JPM50:JPM51"/>
    <mergeCell ref="JPN50:JPN51"/>
    <mergeCell ref="JPC50:JPC51"/>
    <mergeCell ref="JPD50:JPD51"/>
    <mergeCell ref="JPE50:JPE51"/>
    <mergeCell ref="JPF50:JPF51"/>
    <mergeCell ref="JPI50:JPI51"/>
    <mergeCell ref="JOV50:JOV51"/>
    <mergeCell ref="JOW50:JOW51"/>
    <mergeCell ref="JOX50:JOX51"/>
    <mergeCell ref="JPA50:JPA51"/>
    <mergeCell ref="JPB50:JPB51"/>
    <mergeCell ref="JOO50:JOO51"/>
    <mergeCell ref="JOP50:JOP51"/>
    <mergeCell ref="JOS50:JOS51"/>
    <mergeCell ref="JOT50:JOT51"/>
    <mergeCell ref="JOU50:JOU51"/>
    <mergeCell ref="JOH50:JOH51"/>
    <mergeCell ref="JOK50:JOK51"/>
    <mergeCell ref="JOL50:JOL51"/>
    <mergeCell ref="JOM50:JOM51"/>
    <mergeCell ref="JON50:JON51"/>
    <mergeCell ref="JOC50:JOC51"/>
    <mergeCell ref="JOD50:JOD51"/>
    <mergeCell ref="JOE50:JOE51"/>
    <mergeCell ref="JOF50:JOF51"/>
    <mergeCell ref="JOG50:JOG51"/>
    <mergeCell ref="JNV50:JNV51"/>
    <mergeCell ref="JNW50:JNW51"/>
    <mergeCell ref="JNX50:JNX51"/>
    <mergeCell ref="JNY50:JNY51"/>
    <mergeCell ref="JNZ50:JNZ51"/>
    <mergeCell ref="JNO50:JNO51"/>
    <mergeCell ref="JNP50:JNP51"/>
    <mergeCell ref="JNQ50:JNQ51"/>
    <mergeCell ref="JNR50:JNR51"/>
    <mergeCell ref="JNU50:JNU51"/>
    <mergeCell ref="JNH50:JNH51"/>
    <mergeCell ref="JNI50:JNI51"/>
    <mergeCell ref="JNJ50:JNJ51"/>
    <mergeCell ref="JNM50:JNM51"/>
    <mergeCell ref="JNN50:JNN51"/>
    <mergeCell ref="JNA50:JNA51"/>
    <mergeCell ref="JNB50:JNB51"/>
    <mergeCell ref="JNE50:JNE51"/>
    <mergeCell ref="JNF50:JNF51"/>
    <mergeCell ref="JNG50:JNG51"/>
    <mergeCell ref="JMT50:JMT51"/>
    <mergeCell ref="JMW50:JMW51"/>
    <mergeCell ref="JMX50:JMX51"/>
    <mergeCell ref="JMY50:JMY51"/>
    <mergeCell ref="JMZ50:JMZ51"/>
    <mergeCell ref="JMO50:JMO51"/>
    <mergeCell ref="JMP50:JMP51"/>
    <mergeCell ref="JMQ50:JMQ51"/>
    <mergeCell ref="JMR50:JMR51"/>
    <mergeCell ref="JMS50:JMS51"/>
    <mergeCell ref="JMH50:JMH51"/>
    <mergeCell ref="JMI50:JMI51"/>
    <mergeCell ref="JMJ50:JMJ51"/>
    <mergeCell ref="JMK50:JMK51"/>
    <mergeCell ref="JML50:JML51"/>
    <mergeCell ref="JMA50:JMA51"/>
    <mergeCell ref="JMB50:JMB51"/>
    <mergeCell ref="JMC50:JMC51"/>
    <mergeCell ref="JMD50:JMD51"/>
    <mergeCell ref="JMG50:JMG51"/>
    <mergeCell ref="JLT50:JLT51"/>
    <mergeCell ref="JLU50:JLU51"/>
    <mergeCell ref="JLV50:JLV51"/>
    <mergeCell ref="JLY50:JLY51"/>
    <mergeCell ref="JLZ50:JLZ51"/>
    <mergeCell ref="JLM50:JLM51"/>
    <mergeCell ref="JLN50:JLN51"/>
    <mergeCell ref="JLQ50:JLQ51"/>
    <mergeCell ref="JLR50:JLR51"/>
    <mergeCell ref="JLS50:JLS51"/>
    <mergeCell ref="JLF50:JLF51"/>
    <mergeCell ref="JLI50:JLI51"/>
    <mergeCell ref="JLJ50:JLJ51"/>
    <mergeCell ref="JLK50:JLK51"/>
    <mergeCell ref="JLL50:JLL51"/>
    <mergeCell ref="JLA50:JLA51"/>
    <mergeCell ref="JLB50:JLB51"/>
    <mergeCell ref="JLC50:JLC51"/>
    <mergeCell ref="JLD50:JLD51"/>
    <mergeCell ref="JLE50:JLE51"/>
    <mergeCell ref="JKT50:JKT51"/>
    <mergeCell ref="JKU50:JKU51"/>
    <mergeCell ref="JKV50:JKV51"/>
    <mergeCell ref="JKW50:JKW51"/>
    <mergeCell ref="JKX50:JKX51"/>
    <mergeCell ref="JKM50:JKM51"/>
    <mergeCell ref="JKN50:JKN51"/>
    <mergeCell ref="JKO50:JKO51"/>
    <mergeCell ref="JKP50:JKP51"/>
    <mergeCell ref="JKS50:JKS51"/>
    <mergeCell ref="JKF50:JKF51"/>
    <mergeCell ref="JKG50:JKG51"/>
    <mergeCell ref="JKH50:JKH51"/>
    <mergeCell ref="JKK50:JKK51"/>
    <mergeCell ref="JKL50:JKL51"/>
    <mergeCell ref="JJY50:JJY51"/>
    <mergeCell ref="JJZ50:JJZ51"/>
    <mergeCell ref="JKC50:JKC51"/>
    <mergeCell ref="JKD50:JKD51"/>
    <mergeCell ref="JKE50:JKE51"/>
    <mergeCell ref="JJR50:JJR51"/>
    <mergeCell ref="JJU50:JJU51"/>
    <mergeCell ref="JJV50:JJV51"/>
    <mergeCell ref="JJW50:JJW51"/>
    <mergeCell ref="JJX50:JJX51"/>
    <mergeCell ref="JJM50:JJM51"/>
    <mergeCell ref="JJN50:JJN51"/>
    <mergeCell ref="JJO50:JJO51"/>
    <mergeCell ref="JJP50:JJP51"/>
    <mergeCell ref="JJQ50:JJQ51"/>
    <mergeCell ref="JJF50:JJF51"/>
    <mergeCell ref="JJG50:JJG51"/>
    <mergeCell ref="JJH50:JJH51"/>
    <mergeCell ref="JJI50:JJI51"/>
    <mergeCell ref="JJJ50:JJJ51"/>
    <mergeCell ref="JIY50:JIY51"/>
    <mergeCell ref="JIZ50:JIZ51"/>
    <mergeCell ref="JJA50:JJA51"/>
    <mergeCell ref="JJB50:JJB51"/>
    <mergeCell ref="JJE50:JJE51"/>
    <mergeCell ref="JIR50:JIR51"/>
    <mergeCell ref="JIS50:JIS51"/>
    <mergeCell ref="JIT50:JIT51"/>
    <mergeCell ref="JIW50:JIW51"/>
    <mergeCell ref="JIX50:JIX51"/>
    <mergeCell ref="JIK50:JIK51"/>
    <mergeCell ref="JIL50:JIL51"/>
    <mergeCell ref="JIO50:JIO51"/>
    <mergeCell ref="JIP50:JIP51"/>
    <mergeCell ref="JIQ50:JIQ51"/>
    <mergeCell ref="JID50:JID51"/>
    <mergeCell ref="JIG50:JIG51"/>
    <mergeCell ref="JIH50:JIH51"/>
    <mergeCell ref="JII50:JII51"/>
    <mergeCell ref="JIJ50:JIJ51"/>
    <mergeCell ref="JHY50:JHY51"/>
    <mergeCell ref="JHZ50:JHZ51"/>
    <mergeCell ref="JIA50:JIA51"/>
    <mergeCell ref="JIB50:JIB51"/>
    <mergeCell ref="JIC50:JIC51"/>
    <mergeCell ref="JHR50:JHR51"/>
    <mergeCell ref="JHS50:JHS51"/>
    <mergeCell ref="JHT50:JHT51"/>
    <mergeCell ref="JHU50:JHU51"/>
    <mergeCell ref="JHV50:JHV51"/>
    <mergeCell ref="JHK50:JHK51"/>
    <mergeCell ref="JHL50:JHL51"/>
    <mergeCell ref="JHM50:JHM51"/>
    <mergeCell ref="JHN50:JHN51"/>
    <mergeCell ref="JHQ50:JHQ51"/>
    <mergeCell ref="JHD50:JHD51"/>
    <mergeCell ref="JHE50:JHE51"/>
    <mergeCell ref="JHF50:JHF51"/>
    <mergeCell ref="JHI50:JHI51"/>
    <mergeCell ref="JHJ50:JHJ51"/>
    <mergeCell ref="JGW50:JGW51"/>
    <mergeCell ref="JGX50:JGX51"/>
    <mergeCell ref="JHA50:JHA51"/>
    <mergeCell ref="JHB50:JHB51"/>
    <mergeCell ref="JHC50:JHC51"/>
    <mergeCell ref="JGP50:JGP51"/>
    <mergeCell ref="JGS50:JGS51"/>
    <mergeCell ref="JGT50:JGT51"/>
    <mergeCell ref="JGU50:JGU51"/>
    <mergeCell ref="JGV50:JGV51"/>
    <mergeCell ref="JGK50:JGK51"/>
    <mergeCell ref="JGL50:JGL51"/>
    <mergeCell ref="JGM50:JGM51"/>
    <mergeCell ref="JGN50:JGN51"/>
    <mergeCell ref="JGO50:JGO51"/>
    <mergeCell ref="JGD50:JGD51"/>
    <mergeCell ref="JGE50:JGE51"/>
    <mergeCell ref="JGF50:JGF51"/>
    <mergeCell ref="JGG50:JGG51"/>
    <mergeCell ref="JGH50:JGH51"/>
    <mergeCell ref="JFW50:JFW51"/>
    <mergeCell ref="JFX50:JFX51"/>
    <mergeCell ref="JFY50:JFY51"/>
    <mergeCell ref="JFZ50:JFZ51"/>
    <mergeCell ref="JGC50:JGC51"/>
    <mergeCell ref="JFP50:JFP51"/>
    <mergeCell ref="JFQ50:JFQ51"/>
    <mergeCell ref="JFR50:JFR51"/>
    <mergeCell ref="JFU50:JFU51"/>
    <mergeCell ref="JFV50:JFV51"/>
    <mergeCell ref="JFI50:JFI51"/>
    <mergeCell ref="JFJ50:JFJ51"/>
    <mergeCell ref="JFM50:JFM51"/>
    <mergeCell ref="JFN50:JFN51"/>
    <mergeCell ref="JFO50:JFO51"/>
    <mergeCell ref="JFB50:JFB51"/>
    <mergeCell ref="JFE50:JFE51"/>
    <mergeCell ref="JFF50:JFF51"/>
    <mergeCell ref="JFG50:JFG51"/>
    <mergeCell ref="JFH50:JFH51"/>
    <mergeCell ref="JEW50:JEW51"/>
    <mergeCell ref="JEX50:JEX51"/>
    <mergeCell ref="JEY50:JEY51"/>
    <mergeCell ref="JEZ50:JEZ51"/>
    <mergeCell ref="JFA50:JFA51"/>
    <mergeCell ref="JEP50:JEP51"/>
    <mergeCell ref="JEQ50:JEQ51"/>
    <mergeCell ref="JER50:JER51"/>
    <mergeCell ref="JES50:JES51"/>
    <mergeCell ref="JET50:JET51"/>
    <mergeCell ref="JEI50:JEI51"/>
    <mergeCell ref="JEJ50:JEJ51"/>
    <mergeCell ref="JEK50:JEK51"/>
    <mergeCell ref="JEL50:JEL51"/>
    <mergeCell ref="JEO50:JEO51"/>
    <mergeCell ref="JEB50:JEB51"/>
    <mergeCell ref="JEC50:JEC51"/>
    <mergeCell ref="JED50:JED51"/>
    <mergeCell ref="JEG50:JEG51"/>
    <mergeCell ref="JEH50:JEH51"/>
    <mergeCell ref="JDU50:JDU51"/>
    <mergeCell ref="JDV50:JDV51"/>
    <mergeCell ref="JDY50:JDY51"/>
    <mergeCell ref="JDZ50:JDZ51"/>
    <mergeCell ref="JEA50:JEA51"/>
    <mergeCell ref="JDN50:JDN51"/>
    <mergeCell ref="JDQ50:JDQ51"/>
    <mergeCell ref="JDR50:JDR51"/>
    <mergeCell ref="JDS50:JDS51"/>
    <mergeCell ref="JDT50:JDT51"/>
    <mergeCell ref="JDI50:JDI51"/>
    <mergeCell ref="JDJ50:JDJ51"/>
    <mergeCell ref="JDK50:JDK51"/>
    <mergeCell ref="JDL50:JDL51"/>
    <mergeCell ref="JDM50:JDM51"/>
    <mergeCell ref="JDB50:JDB51"/>
    <mergeCell ref="JDC50:JDC51"/>
    <mergeCell ref="JDD50:JDD51"/>
    <mergeCell ref="JDE50:JDE51"/>
    <mergeCell ref="JDF50:JDF51"/>
    <mergeCell ref="JCU50:JCU51"/>
    <mergeCell ref="JCV50:JCV51"/>
    <mergeCell ref="JCW50:JCW51"/>
    <mergeCell ref="JCX50:JCX51"/>
    <mergeCell ref="JDA50:JDA51"/>
    <mergeCell ref="JCN50:JCN51"/>
    <mergeCell ref="JCO50:JCO51"/>
    <mergeCell ref="JCP50:JCP51"/>
    <mergeCell ref="JCS50:JCS51"/>
    <mergeCell ref="JCT50:JCT51"/>
    <mergeCell ref="JCG50:JCG51"/>
    <mergeCell ref="JCH50:JCH51"/>
    <mergeCell ref="JCK50:JCK51"/>
    <mergeCell ref="JCL50:JCL51"/>
    <mergeCell ref="JCM50:JCM51"/>
    <mergeCell ref="JBZ50:JBZ51"/>
    <mergeCell ref="JCC50:JCC51"/>
    <mergeCell ref="JCD50:JCD51"/>
    <mergeCell ref="JCE50:JCE51"/>
    <mergeCell ref="JCF50:JCF51"/>
    <mergeCell ref="JBU50:JBU51"/>
    <mergeCell ref="JBV50:JBV51"/>
    <mergeCell ref="JBW50:JBW51"/>
    <mergeCell ref="JBX50:JBX51"/>
    <mergeCell ref="JBY50:JBY51"/>
    <mergeCell ref="JBN50:JBN51"/>
    <mergeCell ref="JBO50:JBO51"/>
    <mergeCell ref="JBP50:JBP51"/>
    <mergeCell ref="JBQ50:JBQ51"/>
    <mergeCell ref="JBR50:JBR51"/>
    <mergeCell ref="JBG50:JBG51"/>
    <mergeCell ref="JBH50:JBH51"/>
    <mergeCell ref="JBI50:JBI51"/>
    <mergeCell ref="JBJ50:JBJ51"/>
    <mergeCell ref="JBM50:JBM51"/>
    <mergeCell ref="JAZ50:JAZ51"/>
    <mergeCell ref="JBA50:JBA51"/>
    <mergeCell ref="JBB50:JBB51"/>
    <mergeCell ref="JBE50:JBE51"/>
    <mergeCell ref="JBF50:JBF51"/>
    <mergeCell ref="JAS50:JAS51"/>
    <mergeCell ref="JAT50:JAT51"/>
    <mergeCell ref="JAW50:JAW51"/>
    <mergeCell ref="JAX50:JAX51"/>
    <mergeCell ref="JAY50:JAY51"/>
    <mergeCell ref="JAL50:JAL51"/>
    <mergeCell ref="JAO50:JAO51"/>
    <mergeCell ref="JAP50:JAP51"/>
    <mergeCell ref="JAQ50:JAQ51"/>
    <mergeCell ref="JAR50:JAR51"/>
    <mergeCell ref="JAG50:JAG51"/>
    <mergeCell ref="JAH50:JAH51"/>
    <mergeCell ref="JAI50:JAI51"/>
    <mergeCell ref="JAJ50:JAJ51"/>
    <mergeCell ref="JAK50:JAK51"/>
    <mergeCell ref="IZZ50:IZZ51"/>
    <mergeCell ref="JAA50:JAA51"/>
    <mergeCell ref="JAB50:JAB51"/>
    <mergeCell ref="JAC50:JAC51"/>
    <mergeCell ref="JAD50:JAD51"/>
    <mergeCell ref="IZS50:IZS51"/>
    <mergeCell ref="IZT50:IZT51"/>
    <mergeCell ref="IZU50:IZU51"/>
    <mergeCell ref="IZV50:IZV51"/>
    <mergeCell ref="IZY50:IZY51"/>
    <mergeCell ref="IZL50:IZL51"/>
    <mergeCell ref="IZM50:IZM51"/>
    <mergeCell ref="IZN50:IZN51"/>
    <mergeCell ref="IZQ50:IZQ51"/>
    <mergeCell ref="IZR50:IZR51"/>
    <mergeCell ref="IZE50:IZE51"/>
    <mergeCell ref="IZF50:IZF51"/>
    <mergeCell ref="IZI50:IZI51"/>
    <mergeCell ref="IZJ50:IZJ51"/>
    <mergeCell ref="IZK50:IZK51"/>
    <mergeCell ref="IYX50:IYX51"/>
    <mergeCell ref="IZA50:IZA51"/>
    <mergeCell ref="IZB50:IZB51"/>
    <mergeCell ref="IZC50:IZC51"/>
    <mergeCell ref="IZD50:IZD51"/>
    <mergeCell ref="IYS50:IYS51"/>
    <mergeCell ref="IYT50:IYT51"/>
    <mergeCell ref="IYU50:IYU51"/>
    <mergeCell ref="IYV50:IYV51"/>
    <mergeCell ref="IYW50:IYW51"/>
    <mergeCell ref="IYL50:IYL51"/>
    <mergeCell ref="IYM50:IYM51"/>
    <mergeCell ref="IYN50:IYN51"/>
    <mergeCell ref="IYO50:IYO51"/>
    <mergeCell ref="IYP50:IYP51"/>
    <mergeCell ref="IYE50:IYE51"/>
    <mergeCell ref="IYF50:IYF51"/>
    <mergeCell ref="IYG50:IYG51"/>
    <mergeCell ref="IYH50:IYH51"/>
    <mergeCell ref="IYK50:IYK51"/>
    <mergeCell ref="IXX50:IXX51"/>
    <mergeCell ref="IXY50:IXY51"/>
    <mergeCell ref="IXZ50:IXZ51"/>
    <mergeCell ref="IYC50:IYC51"/>
    <mergeCell ref="IYD50:IYD51"/>
    <mergeCell ref="IXQ50:IXQ51"/>
    <mergeCell ref="IXR50:IXR51"/>
    <mergeCell ref="IXU50:IXU51"/>
    <mergeCell ref="IXV50:IXV51"/>
    <mergeCell ref="IXW50:IXW51"/>
    <mergeCell ref="IXJ50:IXJ51"/>
    <mergeCell ref="IXM50:IXM51"/>
    <mergeCell ref="IXN50:IXN51"/>
    <mergeCell ref="IXO50:IXO51"/>
    <mergeCell ref="IXP50:IXP51"/>
    <mergeCell ref="IXE50:IXE51"/>
    <mergeCell ref="IXF50:IXF51"/>
    <mergeCell ref="IXG50:IXG51"/>
    <mergeCell ref="IXH50:IXH51"/>
    <mergeCell ref="IXI50:IXI51"/>
    <mergeCell ref="IWX50:IWX51"/>
    <mergeCell ref="IWY50:IWY51"/>
    <mergeCell ref="IWZ50:IWZ51"/>
    <mergeCell ref="IXA50:IXA51"/>
    <mergeCell ref="IXB50:IXB51"/>
    <mergeCell ref="IWQ50:IWQ51"/>
    <mergeCell ref="IWR50:IWR51"/>
    <mergeCell ref="IWS50:IWS51"/>
    <mergeCell ref="IWT50:IWT51"/>
    <mergeCell ref="IWW50:IWW51"/>
    <mergeCell ref="IWJ50:IWJ51"/>
    <mergeCell ref="IWK50:IWK51"/>
    <mergeCell ref="IWL50:IWL51"/>
    <mergeCell ref="IWO50:IWO51"/>
    <mergeCell ref="IWP50:IWP51"/>
    <mergeCell ref="IWC50:IWC51"/>
    <mergeCell ref="IWD50:IWD51"/>
    <mergeCell ref="IWG50:IWG51"/>
    <mergeCell ref="IWH50:IWH51"/>
    <mergeCell ref="IWI50:IWI51"/>
    <mergeCell ref="IVV50:IVV51"/>
    <mergeCell ref="IVY50:IVY51"/>
    <mergeCell ref="IVZ50:IVZ51"/>
    <mergeCell ref="IWA50:IWA51"/>
    <mergeCell ref="IWB50:IWB51"/>
    <mergeCell ref="IVQ50:IVQ51"/>
    <mergeCell ref="IVR50:IVR51"/>
    <mergeCell ref="IVS50:IVS51"/>
    <mergeCell ref="IVT50:IVT51"/>
    <mergeCell ref="IVU50:IVU51"/>
    <mergeCell ref="IVJ50:IVJ51"/>
    <mergeCell ref="IVK50:IVK51"/>
    <mergeCell ref="IVL50:IVL51"/>
    <mergeCell ref="IVM50:IVM51"/>
    <mergeCell ref="IVN50:IVN51"/>
    <mergeCell ref="IVC50:IVC51"/>
    <mergeCell ref="IVD50:IVD51"/>
    <mergeCell ref="IVE50:IVE51"/>
    <mergeCell ref="IVF50:IVF51"/>
    <mergeCell ref="IVI50:IVI51"/>
    <mergeCell ref="IUV50:IUV51"/>
    <mergeCell ref="IUW50:IUW51"/>
    <mergeCell ref="IUX50:IUX51"/>
    <mergeCell ref="IVA50:IVA51"/>
    <mergeCell ref="IVB50:IVB51"/>
    <mergeCell ref="IUO50:IUO51"/>
    <mergeCell ref="IUP50:IUP51"/>
    <mergeCell ref="IUS50:IUS51"/>
    <mergeCell ref="IUT50:IUT51"/>
    <mergeCell ref="IUU50:IUU51"/>
    <mergeCell ref="IUH50:IUH51"/>
    <mergeCell ref="IUK50:IUK51"/>
    <mergeCell ref="IUL50:IUL51"/>
    <mergeCell ref="IUM50:IUM51"/>
    <mergeCell ref="IUN50:IUN51"/>
    <mergeCell ref="IUC50:IUC51"/>
    <mergeCell ref="IUD50:IUD51"/>
    <mergeCell ref="IUE50:IUE51"/>
    <mergeCell ref="IUF50:IUF51"/>
    <mergeCell ref="IUG50:IUG51"/>
    <mergeCell ref="ITV50:ITV51"/>
    <mergeCell ref="ITW50:ITW51"/>
    <mergeCell ref="ITX50:ITX51"/>
    <mergeCell ref="ITY50:ITY51"/>
    <mergeCell ref="ITZ50:ITZ51"/>
    <mergeCell ref="ITO50:ITO51"/>
    <mergeCell ref="ITP50:ITP51"/>
    <mergeCell ref="ITQ50:ITQ51"/>
    <mergeCell ref="ITR50:ITR51"/>
    <mergeCell ref="ITU50:ITU51"/>
    <mergeCell ref="ITH50:ITH51"/>
    <mergeCell ref="ITI50:ITI51"/>
    <mergeCell ref="ITJ50:ITJ51"/>
    <mergeCell ref="ITM50:ITM51"/>
    <mergeCell ref="ITN50:ITN51"/>
    <mergeCell ref="ITA50:ITA51"/>
    <mergeCell ref="ITB50:ITB51"/>
    <mergeCell ref="ITE50:ITE51"/>
    <mergeCell ref="ITF50:ITF51"/>
    <mergeCell ref="ITG50:ITG51"/>
    <mergeCell ref="IST50:IST51"/>
    <mergeCell ref="ISW50:ISW51"/>
    <mergeCell ref="ISX50:ISX51"/>
    <mergeCell ref="ISY50:ISY51"/>
    <mergeCell ref="ISZ50:ISZ51"/>
    <mergeCell ref="ISO50:ISO51"/>
    <mergeCell ref="ISP50:ISP51"/>
    <mergeCell ref="ISQ50:ISQ51"/>
    <mergeCell ref="ISR50:ISR51"/>
    <mergeCell ref="ISS50:ISS51"/>
    <mergeCell ref="ISH50:ISH51"/>
    <mergeCell ref="ISI50:ISI51"/>
    <mergeCell ref="ISJ50:ISJ51"/>
    <mergeCell ref="ISK50:ISK51"/>
    <mergeCell ref="ISL50:ISL51"/>
    <mergeCell ref="ISA50:ISA51"/>
    <mergeCell ref="ISB50:ISB51"/>
    <mergeCell ref="ISC50:ISC51"/>
    <mergeCell ref="ISD50:ISD51"/>
    <mergeCell ref="ISG50:ISG51"/>
    <mergeCell ref="IRT50:IRT51"/>
    <mergeCell ref="IRU50:IRU51"/>
    <mergeCell ref="IRV50:IRV51"/>
    <mergeCell ref="IRY50:IRY51"/>
    <mergeCell ref="IRZ50:IRZ51"/>
    <mergeCell ref="IRM50:IRM51"/>
    <mergeCell ref="IRN50:IRN51"/>
    <mergeCell ref="IRQ50:IRQ51"/>
    <mergeCell ref="IRR50:IRR51"/>
    <mergeCell ref="IRS50:IRS51"/>
    <mergeCell ref="IRF50:IRF51"/>
    <mergeCell ref="IRI50:IRI51"/>
    <mergeCell ref="IRJ50:IRJ51"/>
    <mergeCell ref="IRK50:IRK51"/>
    <mergeCell ref="IRL50:IRL51"/>
    <mergeCell ref="IRA50:IRA51"/>
    <mergeCell ref="IRB50:IRB51"/>
    <mergeCell ref="IRC50:IRC51"/>
    <mergeCell ref="IRD50:IRD51"/>
    <mergeCell ref="IRE50:IRE51"/>
    <mergeCell ref="IQT50:IQT51"/>
    <mergeCell ref="IQU50:IQU51"/>
    <mergeCell ref="IQV50:IQV51"/>
    <mergeCell ref="IQW50:IQW51"/>
    <mergeCell ref="IQX50:IQX51"/>
    <mergeCell ref="IQM50:IQM51"/>
    <mergeCell ref="IQN50:IQN51"/>
    <mergeCell ref="IQO50:IQO51"/>
    <mergeCell ref="IQP50:IQP51"/>
    <mergeCell ref="IQS50:IQS51"/>
    <mergeCell ref="IQF50:IQF51"/>
    <mergeCell ref="IQG50:IQG51"/>
    <mergeCell ref="IQH50:IQH51"/>
    <mergeCell ref="IQK50:IQK51"/>
    <mergeCell ref="IQL50:IQL51"/>
    <mergeCell ref="IPY50:IPY51"/>
    <mergeCell ref="IPZ50:IPZ51"/>
    <mergeCell ref="IQC50:IQC51"/>
    <mergeCell ref="IQD50:IQD51"/>
    <mergeCell ref="IQE50:IQE51"/>
    <mergeCell ref="IPR50:IPR51"/>
    <mergeCell ref="IPU50:IPU51"/>
    <mergeCell ref="IPV50:IPV51"/>
    <mergeCell ref="IPW50:IPW51"/>
    <mergeCell ref="IPX50:IPX51"/>
    <mergeCell ref="IPM50:IPM51"/>
    <mergeCell ref="IPN50:IPN51"/>
    <mergeCell ref="IPO50:IPO51"/>
    <mergeCell ref="IPP50:IPP51"/>
    <mergeCell ref="IPQ50:IPQ51"/>
    <mergeCell ref="IPF50:IPF51"/>
    <mergeCell ref="IPG50:IPG51"/>
    <mergeCell ref="IPH50:IPH51"/>
    <mergeCell ref="IPI50:IPI51"/>
    <mergeCell ref="IPJ50:IPJ51"/>
    <mergeCell ref="IOY50:IOY51"/>
    <mergeCell ref="IOZ50:IOZ51"/>
    <mergeCell ref="IPA50:IPA51"/>
    <mergeCell ref="IPB50:IPB51"/>
    <mergeCell ref="IPE50:IPE51"/>
    <mergeCell ref="IOR50:IOR51"/>
    <mergeCell ref="IOS50:IOS51"/>
    <mergeCell ref="IOT50:IOT51"/>
    <mergeCell ref="IOW50:IOW51"/>
    <mergeCell ref="IOX50:IOX51"/>
    <mergeCell ref="IOK50:IOK51"/>
    <mergeCell ref="IOL50:IOL51"/>
    <mergeCell ref="IOO50:IOO51"/>
    <mergeCell ref="IOP50:IOP51"/>
    <mergeCell ref="IOQ50:IOQ51"/>
    <mergeCell ref="IOD50:IOD51"/>
    <mergeCell ref="IOG50:IOG51"/>
    <mergeCell ref="IOH50:IOH51"/>
    <mergeCell ref="IOI50:IOI51"/>
    <mergeCell ref="IOJ50:IOJ51"/>
    <mergeCell ref="INY50:INY51"/>
    <mergeCell ref="INZ50:INZ51"/>
    <mergeCell ref="IOA50:IOA51"/>
    <mergeCell ref="IOB50:IOB51"/>
    <mergeCell ref="IOC50:IOC51"/>
    <mergeCell ref="INR50:INR51"/>
    <mergeCell ref="INS50:INS51"/>
    <mergeCell ref="INT50:INT51"/>
    <mergeCell ref="INU50:INU51"/>
    <mergeCell ref="INV50:INV51"/>
    <mergeCell ref="INK50:INK51"/>
    <mergeCell ref="INL50:INL51"/>
    <mergeCell ref="INM50:INM51"/>
    <mergeCell ref="INN50:INN51"/>
    <mergeCell ref="INQ50:INQ51"/>
    <mergeCell ref="IND50:IND51"/>
    <mergeCell ref="INE50:INE51"/>
    <mergeCell ref="INF50:INF51"/>
    <mergeCell ref="INI50:INI51"/>
    <mergeCell ref="INJ50:INJ51"/>
    <mergeCell ref="IMW50:IMW51"/>
    <mergeCell ref="IMX50:IMX51"/>
    <mergeCell ref="INA50:INA51"/>
    <mergeCell ref="INB50:INB51"/>
    <mergeCell ref="INC50:INC51"/>
    <mergeCell ref="IMP50:IMP51"/>
    <mergeCell ref="IMS50:IMS51"/>
    <mergeCell ref="IMT50:IMT51"/>
    <mergeCell ref="IMU50:IMU51"/>
    <mergeCell ref="IMV50:IMV51"/>
    <mergeCell ref="IMK50:IMK51"/>
    <mergeCell ref="IML50:IML51"/>
    <mergeCell ref="IMM50:IMM51"/>
    <mergeCell ref="IMN50:IMN51"/>
    <mergeCell ref="IMO50:IMO51"/>
    <mergeCell ref="IMD50:IMD51"/>
    <mergeCell ref="IME50:IME51"/>
    <mergeCell ref="IMF50:IMF51"/>
    <mergeCell ref="IMG50:IMG51"/>
    <mergeCell ref="IMH50:IMH51"/>
    <mergeCell ref="ILW50:ILW51"/>
    <mergeCell ref="ILX50:ILX51"/>
    <mergeCell ref="ILY50:ILY51"/>
    <mergeCell ref="ILZ50:ILZ51"/>
    <mergeCell ref="IMC50:IMC51"/>
    <mergeCell ref="ILP50:ILP51"/>
    <mergeCell ref="ILQ50:ILQ51"/>
    <mergeCell ref="ILR50:ILR51"/>
    <mergeCell ref="ILU50:ILU51"/>
    <mergeCell ref="ILV50:ILV51"/>
    <mergeCell ref="ILI50:ILI51"/>
    <mergeCell ref="ILJ50:ILJ51"/>
    <mergeCell ref="ILM50:ILM51"/>
    <mergeCell ref="ILN50:ILN51"/>
    <mergeCell ref="ILO50:ILO51"/>
    <mergeCell ref="ILB50:ILB51"/>
    <mergeCell ref="ILE50:ILE51"/>
    <mergeCell ref="ILF50:ILF51"/>
    <mergeCell ref="ILG50:ILG51"/>
    <mergeCell ref="ILH50:ILH51"/>
    <mergeCell ref="IKW50:IKW51"/>
    <mergeCell ref="IKX50:IKX51"/>
    <mergeCell ref="IKY50:IKY51"/>
    <mergeCell ref="IKZ50:IKZ51"/>
    <mergeCell ref="ILA50:ILA51"/>
    <mergeCell ref="IKP50:IKP51"/>
    <mergeCell ref="IKQ50:IKQ51"/>
    <mergeCell ref="IKR50:IKR51"/>
    <mergeCell ref="IKS50:IKS51"/>
    <mergeCell ref="IKT50:IKT51"/>
    <mergeCell ref="IKI50:IKI51"/>
    <mergeCell ref="IKJ50:IKJ51"/>
    <mergeCell ref="IKK50:IKK51"/>
    <mergeCell ref="IKL50:IKL51"/>
    <mergeCell ref="IKO50:IKO51"/>
    <mergeCell ref="IKB50:IKB51"/>
    <mergeCell ref="IKC50:IKC51"/>
    <mergeCell ref="IKD50:IKD51"/>
    <mergeCell ref="IKG50:IKG51"/>
    <mergeCell ref="IKH50:IKH51"/>
    <mergeCell ref="IJU50:IJU51"/>
    <mergeCell ref="IJV50:IJV51"/>
    <mergeCell ref="IJY50:IJY51"/>
    <mergeCell ref="IJZ50:IJZ51"/>
    <mergeCell ref="IKA50:IKA51"/>
    <mergeCell ref="IJN50:IJN51"/>
    <mergeCell ref="IJQ50:IJQ51"/>
    <mergeCell ref="IJR50:IJR51"/>
    <mergeCell ref="IJS50:IJS51"/>
    <mergeCell ref="IJT50:IJT51"/>
    <mergeCell ref="IJI50:IJI51"/>
    <mergeCell ref="IJJ50:IJJ51"/>
    <mergeCell ref="IJK50:IJK51"/>
    <mergeCell ref="IJL50:IJL51"/>
    <mergeCell ref="IJM50:IJM51"/>
    <mergeCell ref="IJB50:IJB51"/>
    <mergeCell ref="IJC50:IJC51"/>
    <mergeCell ref="IJD50:IJD51"/>
    <mergeCell ref="IJE50:IJE51"/>
    <mergeCell ref="IJF50:IJF51"/>
    <mergeCell ref="IIU50:IIU51"/>
    <mergeCell ref="IIV50:IIV51"/>
    <mergeCell ref="IIW50:IIW51"/>
    <mergeCell ref="IIX50:IIX51"/>
    <mergeCell ref="IJA50:IJA51"/>
    <mergeCell ref="IIN50:IIN51"/>
    <mergeCell ref="IIO50:IIO51"/>
    <mergeCell ref="IIP50:IIP51"/>
    <mergeCell ref="IIS50:IIS51"/>
    <mergeCell ref="IIT50:IIT51"/>
    <mergeCell ref="IIG50:IIG51"/>
    <mergeCell ref="IIH50:IIH51"/>
    <mergeCell ref="IIK50:IIK51"/>
    <mergeCell ref="IIL50:IIL51"/>
    <mergeCell ref="IIM50:IIM51"/>
    <mergeCell ref="IHZ50:IHZ51"/>
    <mergeCell ref="IIC50:IIC51"/>
    <mergeCell ref="IID50:IID51"/>
    <mergeCell ref="IIE50:IIE51"/>
    <mergeCell ref="IIF50:IIF51"/>
    <mergeCell ref="IHU50:IHU51"/>
    <mergeCell ref="IHV50:IHV51"/>
    <mergeCell ref="IHW50:IHW51"/>
    <mergeCell ref="IHX50:IHX51"/>
    <mergeCell ref="IHY50:IHY51"/>
    <mergeCell ref="IHN50:IHN51"/>
    <mergeCell ref="IHO50:IHO51"/>
    <mergeCell ref="IHP50:IHP51"/>
    <mergeCell ref="IHQ50:IHQ51"/>
    <mergeCell ref="IHR50:IHR51"/>
    <mergeCell ref="IHG50:IHG51"/>
    <mergeCell ref="IHH50:IHH51"/>
    <mergeCell ref="IHI50:IHI51"/>
    <mergeCell ref="IHJ50:IHJ51"/>
    <mergeCell ref="IHM50:IHM51"/>
    <mergeCell ref="IGZ50:IGZ51"/>
    <mergeCell ref="IHA50:IHA51"/>
    <mergeCell ref="IHB50:IHB51"/>
    <mergeCell ref="IHE50:IHE51"/>
    <mergeCell ref="IHF50:IHF51"/>
    <mergeCell ref="IGS50:IGS51"/>
    <mergeCell ref="IGT50:IGT51"/>
    <mergeCell ref="IGW50:IGW51"/>
    <mergeCell ref="IGX50:IGX51"/>
    <mergeCell ref="IGY50:IGY51"/>
    <mergeCell ref="IGL50:IGL51"/>
    <mergeCell ref="IGO50:IGO51"/>
    <mergeCell ref="IGP50:IGP51"/>
    <mergeCell ref="IGQ50:IGQ51"/>
    <mergeCell ref="IGR50:IGR51"/>
    <mergeCell ref="IGG50:IGG51"/>
    <mergeCell ref="IGH50:IGH51"/>
    <mergeCell ref="IGI50:IGI51"/>
    <mergeCell ref="IGJ50:IGJ51"/>
    <mergeCell ref="IGK50:IGK51"/>
    <mergeCell ref="IFZ50:IFZ51"/>
    <mergeCell ref="IGA50:IGA51"/>
    <mergeCell ref="IGB50:IGB51"/>
    <mergeCell ref="IGC50:IGC51"/>
    <mergeCell ref="IGD50:IGD51"/>
    <mergeCell ref="IFS50:IFS51"/>
    <mergeCell ref="IFT50:IFT51"/>
    <mergeCell ref="IFU50:IFU51"/>
    <mergeCell ref="IFV50:IFV51"/>
    <mergeCell ref="IFY50:IFY51"/>
    <mergeCell ref="IFL50:IFL51"/>
    <mergeCell ref="IFM50:IFM51"/>
    <mergeCell ref="IFN50:IFN51"/>
    <mergeCell ref="IFQ50:IFQ51"/>
    <mergeCell ref="IFR50:IFR51"/>
    <mergeCell ref="IFE50:IFE51"/>
    <mergeCell ref="IFF50:IFF51"/>
    <mergeCell ref="IFI50:IFI51"/>
    <mergeCell ref="IFJ50:IFJ51"/>
    <mergeCell ref="IFK50:IFK51"/>
    <mergeCell ref="IEX50:IEX51"/>
    <mergeCell ref="IFA50:IFA51"/>
    <mergeCell ref="IFB50:IFB51"/>
    <mergeCell ref="IFC50:IFC51"/>
    <mergeCell ref="IFD50:IFD51"/>
    <mergeCell ref="IES50:IES51"/>
    <mergeCell ref="IET50:IET51"/>
    <mergeCell ref="IEU50:IEU51"/>
    <mergeCell ref="IEV50:IEV51"/>
    <mergeCell ref="IEW50:IEW51"/>
    <mergeCell ref="IEL50:IEL51"/>
    <mergeCell ref="IEM50:IEM51"/>
    <mergeCell ref="IEN50:IEN51"/>
    <mergeCell ref="IEO50:IEO51"/>
    <mergeCell ref="IEP50:IEP51"/>
    <mergeCell ref="IEE50:IEE51"/>
    <mergeCell ref="IEF50:IEF51"/>
    <mergeCell ref="IEG50:IEG51"/>
    <mergeCell ref="IEH50:IEH51"/>
    <mergeCell ref="IEK50:IEK51"/>
    <mergeCell ref="IDX50:IDX51"/>
    <mergeCell ref="IDY50:IDY51"/>
    <mergeCell ref="IDZ50:IDZ51"/>
    <mergeCell ref="IEC50:IEC51"/>
    <mergeCell ref="IED50:IED51"/>
    <mergeCell ref="IDQ50:IDQ51"/>
    <mergeCell ref="IDR50:IDR51"/>
    <mergeCell ref="IDU50:IDU51"/>
    <mergeCell ref="IDV50:IDV51"/>
    <mergeCell ref="IDW50:IDW51"/>
    <mergeCell ref="IDJ50:IDJ51"/>
    <mergeCell ref="IDM50:IDM51"/>
    <mergeCell ref="IDN50:IDN51"/>
    <mergeCell ref="IDO50:IDO51"/>
    <mergeCell ref="IDP50:IDP51"/>
    <mergeCell ref="IDE50:IDE51"/>
    <mergeCell ref="IDF50:IDF51"/>
    <mergeCell ref="IDG50:IDG51"/>
    <mergeCell ref="IDH50:IDH51"/>
    <mergeCell ref="IDI50:IDI51"/>
    <mergeCell ref="ICX50:ICX51"/>
    <mergeCell ref="ICY50:ICY51"/>
    <mergeCell ref="ICZ50:ICZ51"/>
    <mergeCell ref="IDA50:IDA51"/>
    <mergeCell ref="IDB50:IDB51"/>
    <mergeCell ref="ICQ50:ICQ51"/>
    <mergeCell ref="ICR50:ICR51"/>
    <mergeCell ref="ICS50:ICS51"/>
    <mergeCell ref="ICT50:ICT51"/>
    <mergeCell ref="ICW50:ICW51"/>
    <mergeCell ref="ICJ50:ICJ51"/>
    <mergeCell ref="ICK50:ICK51"/>
    <mergeCell ref="ICL50:ICL51"/>
    <mergeCell ref="ICO50:ICO51"/>
    <mergeCell ref="ICP50:ICP51"/>
    <mergeCell ref="ICC50:ICC51"/>
    <mergeCell ref="ICD50:ICD51"/>
    <mergeCell ref="ICG50:ICG51"/>
    <mergeCell ref="ICH50:ICH51"/>
    <mergeCell ref="ICI50:ICI51"/>
    <mergeCell ref="IBV50:IBV51"/>
    <mergeCell ref="IBY50:IBY51"/>
    <mergeCell ref="IBZ50:IBZ51"/>
    <mergeCell ref="ICA50:ICA51"/>
    <mergeCell ref="ICB50:ICB51"/>
    <mergeCell ref="IBQ50:IBQ51"/>
    <mergeCell ref="IBR50:IBR51"/>
    <mergeCell ref="IBS50:IBS51"/>
    <mergeCell ref="IBT50:IBT51"/>
    <mergeCell ref="IBU50:IBU51"/>
    <mergeCell ref="IBJ50:IBJ51"/>
    <mergeCell ref="IBK50:IBK51"/>
    <mergeCell ref="IBL50:IBL51"/>
    <mergeCell ref="IBM50:IBM51"/>
    <mergeCell ref="IBN50:IBN51"/>
    <mergeCell ref="IBC50:IBC51"/>
    <mergeCell ref="IBD50:IBD51"/>
    <mergeCell ref="IBE50:IBE51"/>
    <mergeCell ref="IBF50:IBF51"/>
    <mergeCell ref="IBI50:IBI51"/>
    <mergeCell ref="IAV50:IAV51"/>
    <mergeCell ref="IAW50:IAW51"/>
    <mergeCell ref="IAX50:IAX51"/>
    <mergeCell ref="IBA50:IBA51"/>
    <mergeCell ref="IBB50:IBB51"/>
    <mergeCell ref="IAO50:IAO51"/>
    <mergeCell ref="IAP50:IAP51"/>
    <mergeCell ref="IAS50:IAS51"/>
    <mergeCell ref="IAT50:IAT51"/>
    <mergeCell ref="IAU50:IAU51"/>
    <mergeCell ref="IAH50:IAH51"/>
    <mergeCell ref="IAK50:IAK51"/>
    <mergeCell ref="IAL50:IAL51"/>
    <mergeCell ref="IAM50:IAM51"/>
    <mergeCell ref="IAN50:IAN51"/>
    <mergeCell ref="IAC50:IAC51"/>
    <mergeCell ref="IAD50:IAD51"/>
    <mergeCell ref="IAE50:IAE51"/>
    <mergeCell ref="IAF50:IAF51"/>
    <mergeCell ref="IAG50:IAG51"/>
    <mergeCell ref="HZV50:HZV51"/>
    <mergeCell ref="HZW50:HZW51"/>
    <mergeCell ref="HZX50:HZX51"/>
    <mergeCell ref="HZY50:HZY51"/>
    <mergeCell ref="HZZ50:HZZ51"/>
    <mergeCell ref="HZO50:HZO51"/>
    <mergeCell ref="HZP50:HZP51"/>
    <mergeCell ref="HZQ50:HZQ51"/>
    <mergeCell ref="HZR50:HZR51"/>
    <mergeCell ref="HZU50:HZU51"/>
    <mergeCell ref="HZH50:HZH51"/>
    <mergeCell ref="HZI50:HZI51"/>
    <mergeCell ref="HZJ50:HZJ51"/>
    <mergeCell ref="HZM50:HZM51"/>
    <mergeCell ref="HZN50:HZN51"/>
    <mergeCell ref="HZA50:HZA51"/>
    <mergeCell ref="HZB50:HZB51"/>
    <mergeCell ref="HZE50:HZE51"/>
    <mergeCell ref="HZF50:HZF51"/>
    <mergeCell ref="HZG50:HZG51"/>
    <mergeCell ref="HYT50:HYT51"/>
    <mergeCell ref="HYW50:HYW51"/>
    <mergeCell ref="HYX50:HYX51"/>
    <mergeCell ref="HYY50:HYY51"/>
    <mergeCell ref="HYZ50:HYZ51"/>
    <mergeCell ref="HYO50:HYO51"/>
    <mergeCell ref="HYP50:HYP51"/>
    <mergeCell ref="HYQ50:HYQ51"/>
    <mergeCell ref="HYR50:HYR51"/>
    <mergeCell ref="HYS50:HYS51"/>
    <mergeCell ref="HYH50:HYH51"/>
    <mergeCell ref="HYI50:HYI51"/>
    <mergeCell ref="HYJ50:HYJ51"/>
    <mergeCell ref="HYK50:HYK51"/>
    <mergeCell ref="HYL50:HYL51"/>
    <mergeCell ref="HYA50:HYA51"/>
    <mergeCell ref="HYB50:HYB51"/>
    <mergeCell ref="HYC50:HYC51"/>
    <mergeCell ref="HYD50:HYD51"/>
    <mergeCell ref="HYG50:HYG51"/>
    <mergeCell ref="HXT50:HXT51"/>
    <mergeCell ref="HXU50:HXU51"/>
    <mergeCell ref="HXV50:HXV51"/>
    <mergeCell ref="HXY50:HXY51"/>
    <mergeCell ref="HXZ50:HXZ51"/>
    <mergeCell ref="HXM50:HXM51"/>
    <mergeCell ref="HXN50:HXN51"/>
    <mergeCell ref="HXQ50:HXQ51"/>
    <mergeCell ref="HXR50:HXR51"/>
    <mergeCell ref="HXS50:HXS51"/>
    <mergeCell ref="HXF50:HXF51"/>
    <mergeCell ref="HXI50:HXI51"/>
    <mergeCell ref="HXJ50:HXJ51"/>
    <mergeCell ref="HXK50:HXK51"/>
    <mergeCell ref="HXL50:HXL51"/>
    <mergeCell ref="HXA50:HXA51"/>
    <mergeCell ref="HXB50:HXB51"/>
    <mergeCell ref="HXC50:HXC51"/>
    <mergeCell ref="HXD50:HXD51"/>
    <mergeCell ref="HXE50:HXE51"/>
    <mergeCell ref="HWT50:HWT51"/>
    <mergeCell ref="HWU50:HWU51"/>
    <mergeCell ref="HWV50:HWV51"/>
    <mergeCell ref="HWW50:HWW51"/>
    <mergeCell ref="HWX50:HWX51"/>
    <mergeCell ref="HWM50:HWM51"/>
    <mergeCell ref="HWN50:HWN51"/>
    <mergeCell ref="HWO50:HWO51"/>
    <mergeCell ref="HWP50:HWP51"/>
    <mergeCell ref="HWS50:HWS51"/>
    <mergeCell ref="HWF50:HWF51"/>
    <mergeCell ref="HWG50:HWG51"/>
    <mergeCell ref="HWH50:HWH51"/>
    <mergeCell ref="HWK50:HWK51"/>
    <mergeCell ref="HWL50:HWL51"/>
    <mergeCell ref="HVY50:HVY51"/>
    <mergeCell ref="HVZ50:HVZ51"/>
    <mergeCell ref="HWC50:HWC51"/>
    <mergeCell ref="HWD50:HWD51"/>
    <mergeCell ref="HWE50:HWE51"/>
    <mergeCell ref="HVR50:HVR51"/>
    <mergeCell ref="HVU50:HVU51"/>
    <mergeCell ref="HVV50:HVV51"/>
    <mergeCell ref="HVW50:HVW51"/>
    <mergeCell ref="HVX50:HVX51"/>
    <mergeCell ref="HVM50:HVM51"/>
    <mergeCell ref="HVN50:HVN51"/>
    <mergeCell ref="HVO50:HVO51"/>
    <mergeCell ref="HVP50:HVP51"/>
    <mergeCell ref="HVQ50:HVQ51"/>
    <mergeCell ref="HVF50:HVF51"/>
    <mergeCell ref="HVG50:HVG51"/>
    <mergeCell ref="HVH50:HVH51"/>
    <mergeCell ref="HVI50:HVI51"/>
    <mergeCell ref="HVJ50:HVJ51"/>
    <mergeCell ref="HUY50:HUY51"/>
    <mergeCell ref="HUZ50:HUZ51"/>
    <mergeCell ref="HVA50:HVA51"/>
    <mergeCell ref="HVB50:HVB51"/>
    <mergeCell ref="HVE50:HVE51"/>
    <mergeCell ref="HUR50:HUR51"/>
    <mergeCell ref="HUS50:HUS51"/>
    <mergeCell ref="HUT50:HUT51"/>
    <mergeCell ref="HUW50:HUW51"/>
    <mergeCell ref="HUX50:HUX51"/>
    <mergeCell ref="HUK50:HUK51"/>
    <mergeCell ref="HUL50:HUL51"/>
    <mergeCell ref="HUO50:HUO51"/>
    <mergeCell ref="HUP50:HUP51"/>
    <mergeCell ref="HUQ50:HUQ51"/>
    <mergeCell ref="HUD50:HUD51"/>
    <mergeCell ref="HUG50:HUG51"/>
    <mergeCell ref="HUH50:HUH51"/>
    <mergeCell ref="HUI50:HUI51"/>
    <mergeCell ref="HUJ50:HUJ51"/>
    <mergeCell ref="HTY50:HTY51"/>
    <mergeCell ref="HTZ50:HTZ51"/>
    <mergeCell ref="HUA50:HUA51"/>
    <mergeCell ref="HUB50:HUB51"/>
    <mergeCell ref="HUC50:HUC51"/>
    <mergeCell ref="HTR50:HTR51"/>
    <mergeCell ref="HTS50:HTS51"/>
    <mergeCell ref="HTT50:HTT51"/>
    <mergeCell ref="HTU50:HTU51"/>
    <mergeCell ref="HTV50:HTV51"/>
    <mergeCell ref="HTK50:HTK51"/>
    <mergeCell ref="HTL50:HTL51"/>
    <mergeCell ref="HTM50:HTM51"/>
    <mergeCell ref="HTN50:HTN51"/>
    <mergeCell ref="HTQ50:HTQ51"/>
    <mergeCell ref="HTD50:HTD51"/>
    <mergeCell ref="HTE50:HTE51"/>
    <mergeCell ref="HTF50:HTF51"/>
    <mergeCell ref="HTI50:HTI51"/>
    <mergeCell ref="HTJ50:HTJ51"/>
    <mergeCell ref="HSW50:HSW51"/>
    <mergeCell ref="HSX50:HSX51"/>
    <mergeCell ref="HTA50:HTA51"/>
    <mergeCell ref="HTB50:HTB51"/>
    <mergeCell ref="HTC50:HTC51"/>
    <mergeCell ref="HSP50:HSP51"/>
    <mergeCell ref="HSS50:HSS51"/>
    <mergeCell ref="HST50:HST51"/>
    <mergeCell ref="HSU50:HSU51"/>
    <mergeCell ref="HSV50:HSV51"/>
    <mergeCell ref="HSK50:HSK51"/>
    <mergeCell ref="HSL50:HSL51"/>
    <mergeCell ref="HSM50:HSM51"/>
    <mergeCell ref="HSN50:HSN51"/>
    <mergeCell ref="HSO50:HSO51"/>
    <mergeCell ref="HSD50:HSD51"/>
    <mergeCell ref="HSE50:HSE51"/>
    <mergeCell ref="HSF50:HSF51"/>
    <mergeCell ref="HSG50:HSG51"/>
    <mergeCell ref="HSH50:HSH51"/>
    <mergeCell ref="HRW50:HRW51"/>
    <mergeCell ref="HRX50:HRX51"/>
    <mergeCell ref="HRY50:HRY51"/>
    <mergeCell ref="HRZ50:HRZ51"/>
    <mergeCell ref="HSC50:HSC51"/>
    <mergeCell ref="HRP50:HRP51"/>
    <mergeCell ref="HRQ50:HRQ51"/>
    <mergeCell ref="HRR50:HRR51"/>
    <mergeCell ref="HRU50:HRU51"/>
    <mergeCell ref="HRV50:HRV51"/>
    <mergeCell ref="HRI50:HRI51"/>
    <mergeCell ref="HRJ50:HRJ51"/>
    <mergeCell ref="HRM50:HRM51"/>
    <mergeCell ref="HRN50:HRN51"/>
    <mergeCell ref="HRO50:HRO51"/>
    <mergeCell ref="HRB50:HRB51"/>
    <mergeCell ref="HRE50:HRE51"/>
    <mergeCell ref="HRF50:HRF51"/>
    <mergeCell ref="HRG50:HRG51"/>
    <mergeCell ref="HRH50:HRH51"/>
    <mergeCell ref="HQW50:HQW51"/>
    <mergeCell ref="HQX50:HQX51"/>
    <mergeCell ref="HQY50:HQY51"/>
    <mergeCell ref="HQZ50:HQZ51"/>
    <mergeCell ref="HRA50:HRA51"/>
    <mergeCell ref="HQP50:HQP51"/>
    <mergeCell ref="HQQ50:HQQ51"/>
    <mergeCell ref="HQR50:HQR51"/>
    <mergeCell ref="HQS50:HQS51"/>
    <mergeCell ref="HQT50:HQT51"/>
    <mergeCell ref="HQI50:HQI51"/>
    <mergeCell ref="HQJ50:HQJ51"/>
    <mergeCell ref="HQK50:HQK51"/>
    <mergeCell ref="HQL50:HQL51"/>
    <mergeCell ref="HQO50:HQO51"/>
    <mergeCell ref="HQB50:HQB51"/>
    <mergeCell ref="HQC50:HQC51"/>
    <mergeCell ref="HQD50:HQD51"/>
    <mergeCell ref="HQG50:HQG51"/>
    <mergeCell ref="HQH50:HQH51"/>
    <mergeCell ref="HPU50:HPU51"/>
    <mergeCell ref="HPV50:HPV51"/>
    <mergeCell ref="HPY50:HPY51"/>
    <mergeCell ref="HPZ50:HPZ51"/>
    <mergeCell ref="HQA50:HQA51"/>
    <mergeCell ref="HPN50:HPN51"/>
    <mergeCell ref="HPQ50:HPQ51"/>
    <mergeCell ref="HPR50:HPR51"/>
    <mergeCell ref="HPS50:HPS51"/>
    <mergeCell ref="HPT50:HPT51"/>
    <mergeCell ref="HPI50:HPI51"/>
    <mergeCell ref="HPJ50:HPJ51"/>
    <mergeCell ref="HPK50:HPK51"/>
    <mergeCell ref="HPL50:HPL51"/>
    <mergeCell ref="HPM50:HPM51"/>
    <mergeCell ref="HPB50:HPB51"/>
    <mergeCell ref="HPC50:HPC51"/>
    <mergeCell ref="HPD50:HPD51"/>
    <mergeCell ref="HPE50:HPE51"/>
    <mergeCell ref="HPF50:HPF51"/>
    <mergeCell ref="HOU50:HOU51"/>
    <mergeCell ref="HOV50:HOV51"/>
    <mergeCell ref="HOW50:HOW51"/>
    <mergeCell ref="HOX50:HOX51"/>
    <mergeCell ref="HPA50:HPA51"/>
    <mergeCell ref="HON50:HON51"/>
    <mergeCell ref="HOO50:HOO51"/>
    <mergeCell ref="HOP50:HOP51"/>
    <mergeCell ref="HOS50:HOS51"/>
    <mergeCell ref="HOT50:HOT51"/>
    <mergeCell ref="HOG50:HOG51"/>
    <mergeCell ref="HOH50:HOH51"/>
    <mergeCell ref="HOK50:HOK51"/>
    <mergeCell ref="HOL50:HOL51"/>
    <mergeCell ref="HOM50:HOM51"/>
    <mergeCell ref="HNZ50:HNZ51"/>
    <mergeCell ref="HOC50:HOC51"/>
    <mergeCell ref="HOD50:HOD51"/>
    <mergeCell ref="HOE50:HOE51"/>
    <mergeCell ref="HOF50:HOF51"/>
    <mergeCell ref="HNU50:HNU51"/>
    <mergeCell ref="HNV50:HNV51"/>
    <mergeCell ref="HNW50:HNW51"/>
    <mergeCell ref="HNX50:HNX51"/>
    <mergeCell ref="HNY50:HNY51"/>
    <mergeCell ref="HNN50:HNN51"/>
    <mergeCell ref="HNO50:HNO51"/>
    <mergeCell ref="HNP50:HNP51"/>
    <mergeCell ref="HNQ50:HNQ51"/>
    <mergeCell ref="HNR50:HNR51"/>
    <mergeCell ref="HNG50:HNG51"/>
    <mergeCell ref="HNH50:HNH51"/>
    <mergeCell ref="HNI50:HNI51"/>
    <mergeCell ref="HNJ50:HNJ51"/>
    <mergeCell ref="HNM50:HNM51"/>
    <mergeCell ref="HMZ50:HMZ51"/>
    <mergeCell ref="HNA50:HNA51"/>
    <mergeCell ref="HNB50:HNB51"/>
    <mergeCell ref="HNE50:HNE51"/>
    <mergeCell ref="HNF50:HNF51"/>
    <mergeCell ref="HMS50:HMS51"/>
    <mergeCell ref="HMT50:HMT51"/>
    <mergeCell ref="HMW50:HMW51"/>
    <mergeCell ref="HMX50:HMX51"/>
    <mergeCell ref="HMY50:HMY51"/>
    <mergeCell ref="HML50:HML51"/>
    <mergeCell ref="HMO50:HMO51"/>
    <mergeCell ref="HMP50:HMP51"/>
    <mergeCell ref="HMQ50:HMQ51"/>
    <mergeCell ref="HMR50:HMR51"/>
    <mergeCell ref="HMG50:HMG51"/>
    <mergeCell ref="HMH50:HMH51"/>
    <mergeCell ref="HMI50:HMI51"/>
    <mergeCell ref="HMJ50:HMJ51"/>
    <mergeCell ref="HMK50:HMK51"/>
    <mergeCell ref="HLZ50:HLZ51"/>
    <mergeCell ref="HMA50:HMA51"/>
    <mergeCell ref="HMB50:HMB51"/>
    <mergeCell ref="HMC50:HMC51"/>
    <mergeCell ref="HMD50:HMD51"/>
    <mergeCell ref="HLS50:HLS51"/>
    <mergeCell ref="HLT50:HLT51"/>
    <mergeCell ref="HLU50:HLU51"/>
    <mergeCell ref="HLV50:HLV51"/>
    <mergeCell ref="HLY50:HLY51"/>
    <mergeCell ref="HLL50:HLL51"/>
    <mergeCell ref="HLM50:HLM51"/>
    <mergeCell ref="HLN50:HLN51"/>
    <mergeCell ref="HLQ50:HLQ51"/>
    <mergeCell ref="HLR50:HLR51"/>
    <mergeCell ref="HLE50:HLE51"/>
    <mergeCell ref="HLF50:HLF51"/>
    <mergeCell ref="HLI50:HLI51"/>
    <mergeCell ref="HLJ50:HLJ51"/>
    <mergeCell ref="HLK50:HLK51"/>
    <mergeCell ref="HKX50:HKX51"/>
    <mergeCell ref="HLA50:HLA51"/>
    <mergeCell ref="HLB50:HLB51"/>
    <mergeCell ref="HLC50:HLC51"/>
    <mergeCell ref="HLD50:HLD51"/>
    <mergeCell ref="HKS50:HKS51"/>
    <mergeCell ref="HKT50:HKT51"/>
    <mergeCell ref="HKU50:HKU51"/>
    <mergeCell ref="HKV50:HKV51"/>
    <mergeCell ref="HKW50:HKW51"/>
    <mergeCell ref="HKL50:HKL51"/>
    <mergeCell ref="HKM50:HKM51"/>
    <mergeCell ref="HKN50:HKN51"/>
    <mergeCell ref="HKO50:HKO51"/>
    <mergeCell ref="HKP50:HKP51"/>
    <mergeCell ref="HKE50:HKE51"/>
    <mergeCell ref="HKF50:HKF51"/>
    <mergeCell ref="HKG50:HKG51"/>
    <mergeCell ref="HKH50:HKH51"/>
    <mergeCell ref="HKK50:HKK51"/>
    <mergeCell ref="HJX50:HJX51"/>
    <mergeCell ref="HJY50:HJY51"/>
    <mergeCell ref="HJZ50:HJZ51"/>
    <mergeCell ref="HKC50:HKC51"/>
    <mergeCell ref="HKD50:HKD51"/>
    <mergeCell ref="HJQ50:HJQ51"/>
    <mergeCell ref="HJR50:HJR51"/>
    <mergeCell ref="HJU50:HJU51"/>
    <mergeCell ref="HJV50:HJV51"/>
    <mergeCell ref="HJW50:HJW51"/>
    <mergeCell ref="HJJ50:HJJ51"/>
    <mergeCell ref="HJM50:HJM51"/>
    <mergeCell ref="HJN50:HJN51"/>
    <mergeCell ref="HJO50:HJO51"/>
    <mergeCell ref="HJP50:HJP51"/>
    <mergeCell ref="HJE50:HJE51"/>
    <mergeCell ref="HJF50:HJF51"/>
    <mergeCell ref="HJG50:HJG51"/>
    <mergeCell ref="HJH50:HJH51"/>
    <mergeCell ref="HJI50:HJI51"/>
    <mergeCell ref="HIX50:HIX51"/>
    <mergeCell ref="HIY50:HIY51"/>
    <mergeCell ref="HIZ50:HIZ51"/>
    <mergeCell ref="HJA50:HJA51"/>
    <mergeCell ref="HJB50:HJB51"/>
    <mergeCell ref="HIQ50:HIQ51"/>
    <mergeCell ref="HIR50:HIR51"/>
    <mergeCell ref="HIS50:HIS51"/>
    <mergeCell ref="HIT50:HIT51"/>
    <mergeCell ref="HIW50:HIW51"/>
    <mergeCell ref="HIJ50:HIJ51"/>
    <mergeCell ref="HIK50:HIK51"/>
    <mergeCell ref="HIL50:HIL51"/>
    <mergeCell ref="HIO50:HIO51"/>
    <mergeCell ref="HIP50:HIP51"/>
    <mergeCell ref="HIC50:HIC51"/>
    <mergeCell ref="HID50:HID51"/>
    <mergeCell ref="HIG50:HIG51"/>
    <mergeCell ref="HIH50:HIH51"/>
    <mergeCell ref="HII50:HII51"/>
    <mergeCell ref="HHV50:HHV51"/>
    <mergeCell ref="HHY50:HHY51"/>
    <mergeCell ref="HHZ50:HHZ51"/>
    <mergeCell ref="HIA50:HIA51"/>
    <mergeCell ref="HIB50:HIB51"/>
    <mergeCell ref="HHQ50:HHQ51"/>
    <mergeCell ref="HHR50:HHR51"/>
    <mergeCell ref="HHS50:HHS51"/>
    <mergeCell ref="HHT50:HHT51"/>
    <mergeCell ref="HHU50:HHU51"/>
    <mergeCell ref="HHJ50:HHJ51"/>
    <mergeCell ref="HHK50:HHK51"/>
    <mergeCell ref="HHL50:HHL51"/>
    <mergeCell ref="HHM50:HHM51"/>
    <mergeCell ref="HHN50:HHN51"/>
    <mergeCell ref="HHC50:HHC51"/>
    <mergeCell ref="HHD50:HHD51"/>
    <mergeCell ref="HHE50:HHE51"/>
    <mergeCell ref="HHF50:HHF51"/>
    <mergeCell ref="HHI50:HHI51"/>
    <mergeCell ref="HGV50:HGV51"/>
    <mergeCell ref="HGW50:HGW51"/>
    <mergeCell ref="HGX50:HGX51"/>
    <mergeCell ref="HHA50:HHA51"/>
    <mergeCell ref="HHB50:HHB51"/>
    <mergeCell ref="HGO50:HGO51"/>
    <mergeCell ref="HGP50:HGP51"/>
    <mergeCell ref="HGS50:HGS51"/>
    <mergeCell ref="HGT50:HGT51"/>
    <mergeCell ref="HGU50:HGU51"/>
    <mergeCell ref="HGH50:HGH51"/>
    <mergeCell ref="HGK50:HGK51"/>
    <mergeCell ref="HGL50:HGL51"/>
    <mergeCell ref="HGM50:HGM51"/>
    <mergeCell ref="HGN50:HGN51"/>
    <mergeCell ref="HGC50:HGC51"/>
    <mergeCell ref="HGD50:HGD51"/>
    <mergeCell ref="HGE50:HGE51"/>
    <mergeCell ref="HGF50:HGF51"/>
    <mergeCell ref="HGG50:HGG51"/>
    <mergeCell ref="HFV50:HFV51"/>
    <mergeCell ref="HFW50:HFW51"/>
    <mergeCell ref="HFX50:HFX51"/>
    <mergeCell ref="HFY50:HFY51"/>
    <mergeCell ref="HFZ50:HFZ51"/>
    <mergeCell ref="HFO50:HFO51"/>
    <mergeCell ref="HFP50:HFP51"/>
    <mergeCell ref="HFQ50:HFQ51"/>
    <mergeCell ref="HFR50:HFR51"/>
    <mergeCell ref="HFU50:HFU51"/>
    <mergeCell ref="HFH50:HFH51"/>
    <mergeCell ref="HFI50:HFI51"/>
    <mergeCell ref="HFJ50:HFJ51"/>
    <mergeCell ref="HFM50:HFM51"/>
    <mergeCell ref="HFN50:HFN51"/>
    <mergeCell ref="HFA50:HFA51"/>
    <mergeCell ref="HFB50:HFB51"/>
    <mergeCell ref="HFE50:HFE51"/>
    <mergeCell ref="HFF50:HFF51"/>
    <mergeCell ref="HFG50:HFG51"/>
    <mergeCell ref="HET50:HET51"/>
    <mergeCell ref="HEW50:HEW51"/>
    <mergeCell ref="HEX50:HEX51"/>
    <mergeCell ref="HEY50:HEY51"/>
    <mergeCell ref="HEZ50:HEZ51"/>
    <mergeCell ref="HEO50:HEO51"/>
    <mergeCell ref="HEP50:HEP51"/>
    <mergeCell ref="HEQ50:HEQ51"/>
    <mergeCell ref="HER50:HER51"/>
    <mergeCell ref="HES50:HES51"/>
    <mergeCell ref="HEH50:HEH51"/>
    <mergeCell ref="HEI50:HEI51"/>
    <mergeCell ref="HEJ50:HEJ51"/>
    <mergeCell ref="HEK50:HEK51"/>
    <mergeCell ref="HEL50:HEL51"/>
    <mergeCell ref="HEA50:HEA51"/>
    <mergeCell ref="HEB50:HEB51"/>
    <mergeCell ref="HEC50:HEC51"/>
    <mergeCell ref="HED50:HED51"/>
    <mergeCell ref="HEG50:HEG51"/>
    <mergeCell ref="HDT50:HDT51"/>
    <mergeCell ref="HDU50:HDU51"/>
    <mergeCell ref="HDV50:HDV51"/>
    <mergeCell ref="HDY50:HDY51"/>
    <mergeCell ref="HDZ50:HDZ51"/>
    <mergeCell ref="HDM50:HDM51"/>
    <mergeCell ref="HDN50:HDN51"/>
    <mergeCell ref="HDQ50:HDQ51"/>
    <mergeCell ref="HDR50:HDR51"/>
    <mergeCell ref="HDS50:HDS51"/>
    <mergeCell ref="HDF50:HDF51"/>
    <mergeCell ref="HDI50:HDI51"/>
    <mergeCell ref="HDJ50:HDJ51"/>
    <mergeCell ref="HDK50:HDK51"/>
    <mergeCell ref="HDL50:HDL51"/>
    <mergeCell ref="HDA50:HDA51"/>
    <mergeCell ref="HDB50:HDB51"/>
    <mergeCell ref="HDC50:HDC51"/>
    <mergeCell ref="HDD50:HDD51"/>
    <mergeCell ref="HDE50:HDE51"/>
    <mergeCell ref="HCT50:HCT51"/>
    <mergeCell ref="HCU50:HCU51"/>
    <mergeCell ref="HCV50:HCV51"/>
    <mergeCell ref="HCW50:HCW51"/>
    <mergeCell ref="HCX50:HCX51"/>
    <mergeCell ref="HCM50:HCM51"/>
    <mergeCell ref="HCN50:HCN51"/>
    <mergeCell ref="HCO50:HCO51"/>
    <mergeCell ref="HCP50:HCP51"/>
    <mergeCell ref="HCS50:HCS51"/>
    <mergeCell ref="HCF50:HCF51"/>
    <mergeCell ref="HCG50:HCG51"/>
    <mergeCell ref="HCH50:HCH51"/>
    <mergeCell ref="HCK50:HCK51"/>
    <mergeCell ref="HCL50:HCL51"/>
    <mergeCell ref="HBY50:HBY51"/>
    <mergeCell ref="HBZ50:HBZ51"/>
    <mergeCell ref="HCC50:HCC51"/>
    <mergeCell ref="HCD50:HCD51"/>
    <mergeCell ref="HCE50:HCE51"/>
    <mergeCell ref="HBR50:HBR51"/>
    <mergeCell ref="HBU50:HBU51"/>
    <mergeCell ref="HBV50:HBV51"/>
    <mergeCell ref="HBW50:HBW51"/>
    <mergeCell ref="HBX50:HBX51"/>
    <mergeCell ref="HBM50:HBM51"/>
    <mergeCell ref="HBN50:HBN51"/>
    <mergeCell ref="HBO50:HBO51"/>
    <mergeCell ref="HBP50:HBP51"/>
    <mergeCell ref="HBQ50:HBQ51"/>
    <mergeCell ref="HBF50:HBF51"/>
    <mergeCell ref="HBG50:HBG51"/>
    <mergeCell ref="HBH50:HBH51"/>
    <mergeCell ref="HBI50:HBI51"/>
    <mergeCell ref="HBJ50:HBJ51"/>
    <mergeCell ref="HAY50:HAY51"/>
    <mergeCell ref="HAZ50:HAZ51"/>
    <mergeCell ref="HBA50:HBA51"/>
    <mergeCell ref="HBB50:HBB51"/>
    <mergeCell ref="HBE50:HBE51"/>
    <mergeCell ref="HAR50:HAR51"/>
    <mergeCell ref="HAS50:HAS51"/>
    <mergeCell ref="HAT50:HAT51"/>
    <mergeCell ref="HAW50:HAW51"/>
    <mergeCell ref="HAX50:HAX51"/>
    <mergeCell ref="HAK50:HAK51"/>
    <mergeCell ref="HAL50:HAL51"/>
    <mergeCell ref="HAO50:HAO51"/>
    <mergeCell ref="HAP50:HAP51"/>
    <mergeCell ref="HAQ50:HAQ51"/>
    <mergeCell ref="HAD50:HAD51"/>
    <mergeCell ref="HAG50:HAG51"/>
    <mergeCell ref="HAH50:HAH51"/>
    <mergeCell ref="HAI50:HAI51"/>
    <mergeCell ref="HAJ50:HAJ51"/>
    <mergeCell ref="GZY50:GZY51"/>
    <mergeCell ref="GZZ50:GZZ51"/>
    <mergeCell ref="HAA50:HAA51"/>
    <mergeCell ref="HAB50:HAB51"/>
    <mergeCell ref="HAC50:HAC51"/>
    <mergeCell ref="GZR50:GZR51"/>
    <mergeCell ref="GZS50:GZS51"/>
    <mergeCell ref="GZT50:GZT51"/>
    <mergeCell ref="GZU50:GZU51"/>
    <mergeCell ref="GZV50:GZV51"/>
    <mergeCell ref="GZK50:GZK51"/>
    <mergeCell ref="GZL50:GZL51"/>
    <mergeCell ref="GZM50:GZM51"/>
    <mergeCell ref="GZN50:GZN51"/>
    <mergeCell ref="GZQ50:GZQ51"/>
    <mergeCell ref="GZD50:GZD51"/>
    <mergeCell ref="GZE50:GZE51"/>
    <mergeCell ref="GZF50:GZF51"/>
    <mergeCell ref="GZI50:GZI51"/>
    <mergeCell ref="GZJ50:GZJ51"/>
    <mergeCell ref="GYW50:GYW51"/>
    <mergeCell ref="GYX50:GYX51"/>
    <mergeCell ref="GZA50:GZA51"/>
    <mergeCell ref="GZB50:GZB51"/>
    <mergeCell ref="GZC50:GZC51"/>
    <mergeCell ref="GYP50:GYP51"/>
    <mergeCell ref="GYS50:GYS51"/>
    <mergeCell ref="GYT50:GYT51"/>
    <mergeCell ref="GYU50:GYU51"/>
    <mergeCell ref="GYV50:GYV51"/>
    <mergeCell ref="GYK50:GYK51"/>
    <mergeCell ref="GYL50:GYL51"/>
    <mergeCell ref="GYM50:GYM51"/>
    <mergeCell ref="GYN50:GYN51"/>
    <mergeCell ref="GYO50:GYO51"/>
    <mergeCell ref="GYD50:GYD51"/>
    <mergeCell ref="GYE50:GYE51"/>
    <mergeCell ref="GYF50:GYF51"/>
    <mergeCell ref="GYG50:GYG51"/>
    <mergeCell ref="GYH50:GYH51"/>
    <mergeCell ref="GXW50:GXW51"/>
    <mergeCell ref="GXX50:GXX51"/>
    <mergeCell ref="GXY50:GXY51"/>
    <mergeCell ref="GXZ50:GXZ51"/>
    <mergeCell ref="GYC50:GYC51"/>
    <mergeCell ref="GXP50:GXP51"/>
    <mergeCell ref="GXQ50:GXQ51"/>
    <mergeCell ref="GXR50:GXR51"/>
    <mergeCell ref="GXU50:GXU51"/>
    <mergeCell ref="GXV50:GXV51"/>
    <mergeCell ref="GXI50:GXI51"/>
    <mergeCell ref="GXJ50:GXJ51"/>
    <mergeCell ref="GXM50:GXM51"/>
    <mergeCell ref="GXN50:GXN51"/>
    <mergeCell ref="GXO50:GXO51"/>
    <mergeCell ref="GXB50:GXB51"/>
    <mergeCell ref="GXE50:GXE51"/>
    <mergeCell ref="GXF50:GXF51"/>
    <mergeCell ref="GXG50:GXG51"/>
    <mergeCell ref="GXH50:GXH51"/>
    <mergeCell ref="GWW50:GWW51"/>
    <mergeCell ref="GWX50:GWX51"/>
    <mergeCell ref="GWY50:GWY51"/>
    <mergeCell ref="GWZ50:GWZ51"/>
    <mergeCell ref="GXA50:GXA51"/>
    <mergeCell ref="GWP50:GWP51"/>
    <mergeCell ref="GWQ50:GWQ51"/>
    <mergeCell ref="GWR50:GWR51"/>
    <mergeCell ref="GWS50:GWS51"/>
    <mergeCell ref="GWT50:GWT51"/>
    <mergeCell ref="GWI50:GWI51"/>
    <mergeCell ref="GWJ50:GWJ51"/>
    <mergeCell ref="GWK50:GWK51"/>
    <mergeCell ref="GWL50:GWL51"/>
    <mergeCell ref="GWO50:GWO51"/>
    <mergeCell ref="GWB50:GWB51"/>
    <mergeCell ref="GWC50:GWC51"/>
    <mergeCell ref="GWD50:GWD51"/>
    <mergeCell ref="GWG50:GWG51"/>
    <mergeCell ref="GWH50:GWH51"/>
    <mergeCell ref="GVU50:GVU51"/>
    <mergeCell ref="GVV50:GVV51"/>
    <mergeCell ref="GVY50:GVY51"/>
    <mergeCell ref="GVZ50:GVZ51"/>
    <mergeCell ref="GWA50:GWA51"/>
    <mergeCell ref="GVN50:GVN51"/>
    <mergeCell ref="GVQ50:GVQ51"/>
    <mergeCell ref="GVR50:GVR51"/>
    <mergeCell ref="GVS50:GVS51"/>
    <mergeCell ref="GVT50:GVT51"/>
    <mergeCell ref="GVI50:GVI51"/>
    <mergeCell ref="GVJ50:GVJ51"/>
    <mergeCell ref="GVK50:GVK51"/>
    <mergeCell ref="GVL50:GVL51"/>
    <mergeCell ref="GVM50:GVM51"/>
    <mergeCell ref="GVB50:GVB51"/>
    <mergeCell ref="GVC50:GVC51"/>
    <mergeCell ref="GVD50:GVD51"/>
    <mergeCell ref="GVE50:GVE51"/>
    <mergeCell ref="GVF50:GVF51"/>
    <mergeCell ref="GUU50:GUU51"/>
    <mergeCell ref="GUV50:GUV51"/>
    <mergeCell ref="GUW50:GUW51"/>
    <mergeCell ref="GUX50:GUX51"/>
    <mergeCell ref="GVA50:GVA51"/>
    <mergeCell ref="GUN50:GUN51"/>
    <mergeCell ref="GUO50:GUO51"/>
    <mergeCell ref="GUP50:GUP51"/>
    <mergeCell ref="GUS50:GUS51"/>
    <mergeCell ref="GUT50:GUT51"/>
    <mergeCell ref="GUG50:GUG51"/>
    <mergeCell ref="GUH50:GUH51"/>
    <mergeCell ref="GUK50:GUK51"/>
    <mergeCell ref="GUL50:GUL51"/>
    <mergeCell ref="GUM50:GUM51"/>
    <mergeCell ref="GTZ50:GTZ51"/>
    <mergeCell ref="GUC50:GUC51"/>
    <mergeCell ref="GUD50:GUD51"/>
    <mergeCell ref="GUE50:GUE51"/>
    <mergeCell ref="GUF50:GUF51"/>
    <mergeCell ref="GTU50:GTU51"/>
    <mergeCell ref="GTV50:GTV51"/>
    <mergeCell ref="GTW50:GTW51"/>
    <mergeCell ref="GTX50:GTX51"/>
    <mergeCell ref="GTY50:GTY51"/>
    <mergeCell ref="GTN50:GTN51"/>
    <mergeCell ref="GTO50:GTO51"/>
    <mergeCell ref="GTP50:GTP51"/>
    <mergeCell ref="GTQ50:GTQ51"/>
    <mergeCell ref="GTR50:GTR51"/>
    <mergeCell ref="GTG50:GTG51"/>
    <mergeCell ref="GTH50:GTH51"/>
    <mergeCell ref="GTI50:GTI51"/>
    <mergeCell ref="GTJ50:GTJ51"/>
    <mergeCell ref="GTM50:GTM51"/>
    <mergeCell ref="GSZ50:GSZ51"/>
    <mergeCell ref="GTA50:GTA51"/>
    <mergeCell ref="GTB50:GTB51"/>
    <mergeCell ref="GTE50:GTE51"/>
    <mergeCell ref="GTF50:GTF51"/>
    <mergeCell ref="GSS50:GSS51"/>
    <mergeCell ref="GST50:GST51"/>
    <mergeCell ref="GSW50:GSW51"/>
    <mergeCell ref="GSX50:GSX51"/>
    <mergeCell ref="GSY50:GSY51"/>
    <mergeCell ref="GSL50:GSL51"/>
    <mergeCell ref="GSO50:GSO51"/>
    <mergeCell ref="GSP50:GSP51"/>
    <mergeCell ref="GSQ50:GSQ51"/>
    <mergeCell ref="GSR50:GSR51"/>
    <mergeCell ref="GSG50:GSG51"/>
    <mergeCell ref="GSH50:GSH51"/>
    <mergeCell ref="GSI50:GSI51"/>
    <mergeCell ref="GSJ50:GSJ51"/>
    <mergeCell ref="GSK50:GSK51"/>
    <mergeCell ref="GRZ50:GRZ51"/>
    <mergeCell ref="GSA50:GSA51"/>
    <mergeCell ref="GSB50:GSB51"/>
    <mergeCell ref="GSC50:GSC51"/>
    <mergeCell ref="GSD50:GSD51"/>
    <mergeCell ref="GRS50:GRS51"/>
    <mergeCell ref="GRT50:GRT51"/>
    <mergeCell ref="GRU50:GRU51"/>
    <mergeCell ref="GRV50:GRV51"/>
    <mergeCell ref="GRY50:GRY51"/>
    <mergeCell ref="GRL50:GRL51"/>
    <mergeCell ref="GRM50:GRM51"/>
    <mergeCell ref="GRN50:GRN51"/>
    <mergeCell ref="GRQ50:GRQ51"/>
    <mergeCell ref="GRR50:GRR51"/>
    <mergeCell ref="GRE50:GRE51"/>
    <mergeCell ref="GRF50:GRF51"/>
    <mergeCell ref="GRI50:GRI51"/>
    <mergeCell ref="GRJ50:GRJ51"/>
    <mergeCell ref="GRK50:GRK51"/>
    <mergeCell ref="GQX50:GQX51"/>
    <mergeCell ref="GRA50:GRA51"/>
    <mergeCell ref="GRB50:GRB51"/>
    <mergeCell ref="GRC50:GRC51"/>
    <mergeCell ref="GRD50:GRD51"/>
    <mergeCell ref="GQS50:GQS51"/>
    <mergeCell ref="GQT50:GQT51"/>
    <mergeCell ref="GQU50:GQU51"/>
    <mergeCell ref="GQV50:GQV51"/>
    <mergeCell ref="GQW50:GQW51"/>
    <mergeCell ref="GQL50:GQL51"/>
    <mergeCell ref="GQM50:GQM51"/>
    <mergeCell ref="GQN50:GQN51"/>
    <mergeCell ref="GQO50:GQO51"/>
    <mergeCell ref="GQP50:GQP51"/>
    <mergeCell ref="GQE50:GQE51"/>
    <mergeCell ref="GQF50:GQF51"/>
    <mergeCell ref="GQG50:GQG51"/>
    <mergeCell ref="GQH50:GQH51"/>
    <mergeCell ref="GQK50:GQK51"/>
    <mergeCell ref="GPX50:GPX51"/>
    <mergeCell ref="GPY50:GPY51"/>
    <mergeCell ref="GPZ50:GPZ51"/>
    <mergeCell ref="GQC50:GQC51"/>
    <mergeCell ref="GQD50:GQD51"/>
    <mergeCell ref="GPQ50:GPQ51"/>
    <mergeCell ref="GPR50:GPR51"/>
    <mergeCell ref="GPU50:GPU51"/>
    <mergeCell ref="GPV50:GPV51"/>
    <mergeCell ref="GPW50:GPW51"/>
    <mergeCell ref="GPJ50:GPJ51"/>
    <mergeCell ref="GPM50:GPM51"/>
    <mergeCell ref="GPN50:GPN51"/>
    <mergeCell ref="GPO50:GPO51"/>
    <mergeCell ref="GPP50:GPP51"/>
    <mergeCell ref="GPE50:GPE51"/>
    <mergeCell ref="GPF50:GPF51"/>
    <mergeCell ref="GPG50:GPG51"/>
    <mergeCell ref="GPH50:GPH51"/>
    <mergeCell ref="GPI50:GPI51"/>
    <mergeCell ref="GOX50:GOX51"/>
    <mergeCell ref="GOY50:GOY51"/>
    <mergeCell ref="GOZ50:GOZ51"/>
    <mergeCell ref="GPA50:GPA51"/>
    <mergeCell ref="GPB50:GPB51"/>
    <mergeCell ref="GOQ50:GOQ51"/>
    <mergeCell ref="GOR50:GOR51"/>
    <mergeCell ref="GOS50:GOS51"/>
    <mergeCell ref="GOT50:GOT51"/>
    <mergeCell ref="GOW50:GOW51"/>
    <mergeCell ref="GOJ50:GOJ51"/>
    <mergeCell ref="GOK50:GOK51"/>
    <mergeCell ref="GOL50:GOL51"/>
    <mergeCell ref="GOO50:GOO51"/>
    <mergeCell ref="GOP50:GOP51"/>
    <mergeCell ref="GOC50:GOC51"/>
    <mergeCell ref="GOD50:GOD51"/>
    <mergeCell ref="GOG50:GOG51"/>
    <mergeCell ref="GOH50:GOH51"/>
    <mergeCell ref="GOI50:GOI51"/>
    <mergeCell ref="GNV50:GNV51"/>
    <mergeCell ref="GNY50:GNY51"/>
    <mergeCell ref="GNZ50:GNZ51"/>
    <mergeCell ref="GOA50:GOA51"/>
    <mergeCell ref="GOB50:GOB51"/>
    <mergeCell ref="GNQ50:GNQ51"/>
    <mergeCell ref="GNR50:GNR51"/>
    <mergeCell ref="GNS50:GNS51"/>
    <mergeCell ref="GNT50:GNT51"/>
    <mergeCell ref="GNU50:GNU51"/>
    <mergeCell ref="GNJ50:GNJ51"/>
    <mergeCell ref="GNK50:GNK51"/>
    <mergeCell ref="GNL50:GNL51"/>
    <mergeCell ref="GNM50:GNM51"/>
    <mergeCell ref="GNN50:GNN51"/>
    <mergeCell ref="GNC50:GNC51"/>
    <mergeCell ref="GND50:GND51"/>
    <mergeCell ref="GNE50:GNE51"/>
    <mergeCell ref="GNF50:GNF51"/>
    <mergeCell ref="GNI50:GNI51"/>
    <mergeCell ref="GMV50:GMV51"/>
    <mergeCell ref="GMW50:GMW51"/>
    <mergeCell ref="GMX50:GMX51"/>
    <mergeCell ref="GNA50:GNA51"/>
    <mergeCell ref="GNB50:GNB51"/>
    <mergeCell ref="GMO50:GMO51"/>
    <mergeCell ref="GMP50:GMP51"/>
    <mergeCell ref="GMS50:GMS51"/>
    <mergeCell ref="GMT50:GMT51"/>
    <mergeCell ref="GMU50:GMU51"/>
    <mergeCell ref="GMH50:GMH51"/>
    <mergeCell ref="GMK50:GMK51"/>
    <mergeCell ref="GML50:GML51"/>
    <mergeCell ref="GMM50:GMM51"/>
    <mergeCell ref="GMN50:GMN51"/>
    <mergeCell ref="GMC50:GMC51"/>
    <mergeCell ref="GMD50:GMD51"/>
    <mergeCell ref="GME50:GME51"/>
    <mergeCell ref="GMF50:GMF51"/>
    <mergeCell ref="GMG50:GMG51"/>
    <mergeCell ref="GLV50:GLV51"/>
    <mergeCell ref="GLW50:GLW51"/>
    <mergeCell ref="GLX50:GLX51"/>
    <mergeCell ref="GLY50:GLY51"/>
    <mergeCell ref="GLZ50:GLZ51"/>
    <mergeCell ref="GLO50:GLO51"/>
    <mergeCell ref="GLP50:GLP51"/>
    <mergeCell ref="GLQ50:GLQ51"/>
    <mergeCell ref="GLR50:GLR51"/>
    <mergeCell ref="GLU50:GLU51"/>
    <mergeCell ref="GLH50:GLH51"/>
    <mergeCell ref="GLI50:GLI51"/>
    <mergeCell ref="GLJ50:GLJ51"/>
    <mergeCell ref="GLM50:GLM51"/>
    <mergeCell ref="GLN50:GLN51"/>
    <mergeCell ref="GLA50:GLA51"/>
    <mergeCell ref="GLB50:GLB51"/>
    <mergeCell ref="GLE50:GLE51"/>
    <mergeCell ref="GLF50:GLF51"/>
    <mergeCell ref="GLG50:GLG51"/>
    <mergeCell ref="GKT50:GKT51"/>
    <mergeCell ref="GKW50:GKW51"/>
    <mergeCell ref="GKX50:GKX51"/>
    <mergeCell ref="GKY50:GKY51"/>
    <mergeCell ref="GKZ50:GKZ51"/>
    <mergeCell ref="GKO50:GKO51"/>
    <mergeCell ref="GKP50:GKP51"/>
    <mergeCell ref="GKQ50:GKQ51"/>
    <mergeCell ref="GKR50:GKR51"/>
    <mergeCell ref="GKS50:GKS51"/>
    <mergeCell ref="GKH50:GKH51"/>
    <mergeCell ref="GKI50:GKI51"/>
    <mergeCell ref="GKJ50:GKJ51"/>
    <mergeCell ref="GKK50:GKK51"/>
    <mergeCell ref="GKL50:GKL51"/>
    <mergeCell ref="GKA50:GKA51"/>
    <mergeCell ref="GKB50:GKB51"/>
    <mergeCell ref="GKC50:GKC51"/>
    <mergeCell ref="GKD50:GKD51"/>
    <mergeCell ref="GKG50:GKG51"/>
    <mergeCell ref="GJT50:GJT51"/>
    <mergeCell ref="GJU50:GJU51"/>
    <mergeCell ref="GJV50:GJV51"/>
    <mergeCell ref="GJY50:GJY51"/>
    <mergeCell ref="GJZ50:GJZ51"/>
    <mergeCell ref="GJM50:GJM51"/>
    <mergeCell ref="GJN50:GJN51"/>
    <mergeCell ref="GJQ50:GJQ51"/>
    <mergeCell ref="GJR50:GJR51"/>
    <mergeCell ref="GJS50:GJS51"/>
    <mergeCell ref="GJF50:GJF51"/>
    <mergeCell ref="GJI50:GJI51"/>
    <mergeCell ref="GJJ50:GJJ51"/>
    <mergeCell ref="GJK50:GJK51"/>
    <mergeCell ref="GJL50:GJL51"/>
    <mergeCell ref="GJA50:GJA51"/>
    <mergeCell ref="GJB50:GJB51"/>
    <mergeCell ref="GJC50:GJC51"/>
    <mergeCell ref="GJD50:GJD51"/>
    <mergeCell ref="GJE50:GJE51"/>
    <mergeCell ref="GIT50:GIT51"/>
    <mergeCell ref="GIU50:GIU51"/>
    <mergeCell ref="GIV50:GIV51"/>
    <mergeCell ref="GIW50:GIW51"/>
    <mergeCell ref="GIX50:GIX51"/>
    <mergeCell ref="GIM50:GIM51"/>
    <mergeCell ref="GIN50:GIN51"/>
    <mergeCell ref="GIO50:GIO51"/>
    <mergeCell ref="GIP50:GIP51"/>
    <mergeCell ref="GIS50:GIS51"/>
    <mergeCell ref="GIF50:GIF51"/>
    <mergeCell ref="GIG50:GIG51"/>
    <mergeCell ref="GIH50:GIH51"/>
    <mergeCell ref="GIK50:GIK51"/>
    <mergeCell ref="GIL50:GIL51"/>
    <mergeCell ref="GHY50:GHY51"/>
    <mergeCell ref="GHZ50:GHZ51"/>
    <mergeCell ref="GIC50:GIC51"/>
    <mergeCell ref="GID50:GID51"/>
    <mergeCell ref="GIE50:GIE51"/>
    <mergeCell ref="GHR50:GHR51"/>
    <mergeCell ref="GHU50:GHU51"/>
    <mergeCell ref="GHV50:GHV51"/>
    <mergeCell ref="GHW50:GHW51"/>
    <mergeCell ref="GHX50:GHX51"/>
    <mergeCell ref="GHM50:GHM51"/>
    <mergeCell ref="GHN50:GHN51"/>
    <mergeCell ref="GHO50:GHO51"/>
    <mergeCell ref="GHP50:GHP51"/>
    <mergeCell ref="GHQ50:GHQ51"/>
    <mergeCell ref="GHF50:GHF51"/>
    <mergeCell ref="GHG50:GHG51"/>
    <mergeCell ref="GHH50:GHH51"/>
    <mergeCell ref="GHI50:GHI51"/>
    <mergeCell ref="GHJ50:GHJ51"/>
    <mergeCell ref="GGY50:GGY51"/>
    <mergeCell ref="GGZ50:GGZ51"/>
    <mergeCell ref="GHA50:GHA51"/>
    <mergeCell ref="GHB50:GHB51"/>
    <mergeCell ref="GHE50:GHE51"/>
    <mergeCell ref="GGR50:GGR51"/>
    <mergeCell ref="GGS50:GGS51"/>
    <mergeCell ref="GGT50:GGT51"/>
    <mergeCell ref="GGW50:GGW51"/>
    <mergeCell ref="GGX50:GGX51"/>
    <mergeCell ref="GGK50:GGK51"/>
    <mergeCell ref="GGL50:GGL51"/>
    <mergeCell ref="GGO50:GGO51"/>
    <mergeCell ref="GGP50:GGP51"/>
    <mergeCell ref="GGQ50:GGQ51"/>
    <mergeCell ref="GGD50:GGD51"/>
    <mergeCell ref="GGG50:GGG51"/>
    <mergeCell ref="GGH50:GGH51"/>
    <mergeCell ref="GGI50:GGI51"/>
    <mergeCell ref="GGJ50:GGJ51"/>
    <mergeCell ref="GFY50:GFY51"/>
    <mergeCell ref="GFZ50:GFZ51"/>
    <mergeCell ref="GGA50:GGA51"/>
    <mergeCell ref="GGB50:GGB51"/>
    <mergeCell ref="GGC50:GGC51"/>
    <mergeCell ref="GFR50:GFR51"/>
    <mergeCell ref="GFS50:GFS51"/>
    <mergeCell ref="GFT50:GFT51"/>
    <mergeCell ref="GFU50:GFU51"/>
    <mergeCell ref="GFV50:GFV51"/>
    <mergeCell ref="GFK50:GFK51"/>
    <mergeCell ref="GFL50:GFL51"/>
    <mergeCell ref="GFM50:GFM51"/>
    <mergeCell ref="GFN50:GFN51"/>
    <mergeCell ref="GFQ50:GFQ51"/>
    <mergeCell ref="GFD50:GFD51"/>
    <mergeCell ref="GFE50:GFE51"/>
    <mergeCell ref="GFF50:GFF51"/>
    <mergeCell ref="GFI50:GFI51"/>
    <mergeCell ref="GFJ50:GFJ51"/>
    <mergeCell ref="GEW50:GEW51"/>
    <mergeCell ref="GEX50:GEX51"/>
    <mergeCell ref="GFA50:GFA51"/>
    <mergeCell ref="GFB50:GFB51"/>
    <mergeCell ref="GFC50:GFC51"/>
    <mergeCell ref="GEP50:GEP51"/>
    <mergeCell ref="GES50:GES51"/>
    <mergeCell ref="GET50:GET51"/>
    <mergeCell ref="GEU50:GEU51"/>
    <mergeCell ref="GEV50:GEV51"/>
    <mergeCell ref="GEK50:GEK51"/>
    <mergeCell ref="GEL50:GEL51"/>
    <mergeCell ref="GEM50:GEM51"/>
    <mergeCell ref="GEN50:GEN51"/>
    <mergeCell ref="GEO50:GEO51"/>
    <mergeCell ref="GED50:GED51"/>
    <mergeCell ref="GEE50:GEE51"/>
    <mergeCell ref="GEF50:GEF51"/>
    <mergeCell ref="GEG50:GEG51"/>
    <mergeCell ref="GEH50:GEH51"/>
    <mergeCell ref="GDW50:GDW51"/>
    <mergeCell ref="GDX50:GDX51"/>
    <mergeCell ref="GDY50:GDY51"/>
    <mergeCell ref="GDZ50:GDZ51"/>
    <mergeCell ref="GEC50:GEC51"/>
    <mergeCell ref="GDP50:GDP51"/>
    <mergeCell ref="GDQ50:GDQ51"/>
    <mergeCell ref="GDR50:GDR51"/>
    <mergeCell ref="GDU50:GDU51"/>
    <mergeCell ref="GDV50:GDV51"/>
    <mergeCell ref="GDI50:GDI51"/>
    <mergeCell ref="GDJ50:GDJ51"/>
    <mergeCell ref="GDM50:GDM51"/>
    <mergeCell ref="GDN50:GDN51"/>
    <mergeCell ref="GDO50:GDO51"/>
    <mergeCell ref="GDB50:GDB51"/>
    <mergeCell ref="GDE50:GDE51"/>
    <mergeCell ref="GDF50:GDF51"/>
    <mergeCell ref="GDG50:GDG51"/>
    <mergeCell ref="GDH50:GDH51"/>
    <mergeCell ref="GCW50:GCW51"/>
    <mergeCell ref="GCX50:GCX51"/>
    <mergeCell ref="GCY50:GCY51"/>
    <mergeCell ref="GCZ50:GCZ51"/>
    <mergeCell ref="GDA50:GDA51"/>
    <mergeCell ref="GCP50:GCP51"/>
    <mergeCell ref="GCQ50:GCQ51"/>
    <mergeCell ref="GCR50:GCR51"/>
    <mergeCell ref="GCS50:GCS51"/>
    <mergeCell ref="GCT50:GCT51"/>
    <mergeCell ref="GCI50:GCI51"/>
    <mergeCell ref="GCJ50:GCJ51"/>
    <mergeCell ref="GCK50:GCK51"/>
    <mergeCell ref="GCL50:GCL51"/>
    <mergeCell ref="GCO50:GCO51"/>
    <mergeCell ref="GCB50:GCB51"/>
    <mergeCell ref="GCC50:GCC51"/>
    <mergeCell ref="GCD50:GCD51"/>
    <mergeCell ref="GCG50:GCG51"/>
    <mergeCell ref="GCH50:GCH51"/>
    <mergeCell ref="GBU50:GBU51"/>
    <mergeCell ref="GBV50:GBV51"/>
    <mergeCell ref="GBY50:GBY51"/>
    <mergeCell ref="GBZ50:GBZ51"/>
    <mergeCell ref="GCA50:GCA51"/>
    <mergeCell ref="GBN50:GBN51"/>
    <mergeCell ref="GBQ50:GBQ51"/>
    <mergeCell ref="GBR50:GBR51"/>
    <mergeCell ref="GBS50:GBS51"/>
    <mergeCell ref="GBT50:GBT51"/>
    <mergeCell ref="GBI50:GBI51"/>
    <mergeCell ref="GBJ50:GBJ51"/>
    <mergeCell ref="GBK50:GBK51"/>
    <mergeCell ref="GBL50:GBL51"/>
    <mergeCell ref="GBM50:GBM51"/>
    <mergeCell ref="GBB50:GBB51"/>
    <mergeCell ref="GBC50:GBC51"/>
    <mergeCell ref="GBD50:GBD51"/>
    <mergeCell ref="GBE50:GBE51"/>
    <mergeCell ref="GBF50:GBF51"/>
    <mergeCell ref="GAU50:GAU51"/>
    <mergeCell ref="GAV50:GAV51"/>
    <mergeCell ref="GAW50:GAW51"/>
    <mergeCell ref="GAX50:GAX51"/>
    <mergeCell ref="GBA50:GBA51"/>
    <mergeCell ref="GAN50:GAN51"/>
    <mergeCell ref="GAO50:GAO51"/>
    <mergeCell ref="GAP50:GAP51"/>
    <mergeCell ref="GAS50:GAS51"/>
    <mergeCell ref="GAT50:GAT51"/>
    <mergeCell ref="GAG50:GAG51"/>
    <mergeCell ref="GAH50:GAH51"/>
    <mergeCell ref="GAK50:GAK51"/>
    <mergeCell ref="GAL50:GAL51"/>
    <mergeCell ref="GAM50:GAM51"/>
    <mergeCell ref="FZZ50:FZZ51"/>
    <mergeCell ref="GAC50:GAC51"/>
    <mergeCell ref="GAD50:GAD51"/>
    <mergeCell ref="GAE50:GAE51"/>
    <mergeCell ref="GAF50:GAF51"/>
    <mergeCell ref="FZU50:FZU51"/>
    <mergeCell ref="FZV50:FZV51"/>
    <mergeCell ref="FZW50:FZW51"/>
    <mergeCell ref="FZX50:FZX51"/>
    <mergeCell ref="FZY50:FZY51"/>
    <mergeCell ref="FZN50:FZN51"/>
    <mergeCell ref="FZO50:FZO51"/>
    <mergeCell ref="FZP50:FZP51"/>
    <mergeCell ref="FZQ50:FZQ51"/>
    <mergeCell ref="FZR50:FZR51"/>
    <mergeCell ref="FZG50:FZG51"/>
    <mergeCell ref="FZH50:FZH51"/>
    <mergeCell ref="FZI50:FZI51"/>
    <mergeCell ref="FZJ50:FZJ51"/>
    <mergeCell ref="FZM50:FZM51"/>
    <mergeCell ref="FYZ50:FYZ51"/>
    <mergeCell ref="FZA50:FZA51"/>
    <mergeCell ref="FZB50:FZB51"/>
    <mergeCell ref="FZE50:FZE51"/>
    <mergeCell ref="FZF50:FZF51"/>
    <mergeCell ref="FYS50:FYS51"/>
    <mergeCell ref="FYT50:FYT51"/>
    <mergeCell ref="FYW50:FYW51"/>
    <mergeCell ref="FYX50:FYX51"/>
    <mergeCell ref="FYY50:FYY51"/>
    <mergeCell ref="FYL50:FYL51"/>
    <mergeCell ref="FYO50:FYO51"/>
    <mergeCell ref="FYP50:FYP51"/>
    <mergeCell ref="FYQ50:FYQ51"/>
    <mergeCell ref="FYR50:FYR51"/>
    <mergeCell ref="FYG50:FYG51"/>
    <mergeCell ref="FYH50:FYH51"/>
    <mergeCell ref="FYI50:FYI51"/>
    <mergeCell ref="FYJ50:FYJ51"/>
    <mergeCell ref="FYK50:FYK51"/>
    <mergeCell ref="FXZ50:FXZ51"/>
    <mergeCell ref="FYA50:FYA51"/>
    <mergeCell ref="FYB50:FYB51"/>
    <mergeCell ref="FYC50:FYC51"/>
    <mergeCell ref="FYD50:FYD51"/>
    <mergeCell ref="FXS50:FXS51"/>
    <mergeCell ref="FXT50:FXT51"/>
    <mergeCell ref="FXU50:FXU51"/>
    <mergeCell ref="FXV50:FXV51"/>
    <mergeCell ref="FXY50:FXY51"/>
    <mergeCell ref="FXL50:FXL51"/>
    <mergeCell ref="FXM50:FXM51"/>
    <mergeCell ref="FXN50:FXN51"/>
    <mergeCell ref="FXQ50:FXQ51"/>
    <mergeCell ref="FXR50:FXR51"/>
    <mergeCell ref="FXE50:FXE51"/>
    <mergeCell ref="FXF50:FXF51"/>
    <mergeCell ref="FXI50:FXI51"/>
    <mergeCell ref="FXJ50:FXJ51"/>
    <mergeCell ref="FXK50:FXK51"/>
    <mergeCell ref="FWX50:FWX51"/>
    <mergeCell ref="FXA50:FXA51"/>
    <mergeCell ref="FXB50:FXB51"/>
    <mergeCell ref="FXC50:FXC51"/>
    <mergeCell ref="FXD50:FXD51"/>
    <mergeCell ref="FWS50:FWS51"/>
    <mergeCell ref="FWT50:FWT51"/>
    <mergeCell ref="FWU50:FWU51"/>
    <mergeCell ref="FWV50:FWV51"/>
    <mergeCell ref="FWW50:FWW51"/>
    <mergeCell ref="FWL50:FWL51"/>
    <mergeCell ref="FWM50:FWM51"/>
    <mergeCell ref="FWN50:FWN51"/>
    <mergeCell ref="FWO50:FWO51"/>
    <mergeCell ref="FWP50:FWP51"/>
    <mergeCell ref="FWE50:FWE51"/>
    <mergeCell ref="FWF50:FWF51"/>
    <mergeCell ref="FWG50:FWG51"/>
    <mergeCell ref="FWH50:FWH51"/>
    <mergeCell ref="FWK50:FWK51"/>
    <mergeCell ref="FVX50:FVX51"/>
    <mergeCell ref="FVY50:FVY51"/>
    <mergeCell ref="FVZ50:FVZ51"/>
    <mergeCell ref="FWC50:FWC51"/>
    <mergeCell ref="FWD50:FWD51"/>
    <mergeCell ref="FVQ50:FVQ51"/>
    <mergeCell ref="FVR50:FVR51"/>
    <mergeCell ref="FVU50:FVU51"/>
    <mergeCell ref="FVV50:FVV51"/>
    <mergeCell ref="FVW50:FVW51"/>
    <mergeCell ref="FVJ50:FVJ51"/>
    <mergeCell ref="FVM50:FVM51"/>
    <mergeCell ref="FVN50:FVN51"/>
    <mergeCell ref="FVO50:FVO51"/>
    <mergeCell ref="FVP50:FVP51"/>
    <mergeCell ref="FVE50:FVE51"/>
    <mergeCell ref="FVF50:FVF51"/>
    <mergeCell ref="FVG50:FVG51"/>
    <mergeCell ref="FVH50:FVH51"/>
    <mergeCell ref="FVI50:FVI51"/>
    <mergeCell ref="FUX50:FUX51"/>
    <mergeCell ref="FUY50:FUY51"/>
    <mergeCell ref="FUZ50:FUZ51"/>
    <mergeCell ref="FVA50:FVA51"/>
    <mergeCell ref="FVB50:FVB51"/>
    <mergeCell ref="FUQ50:FUQ51"/>
    <mergeCell ref="FUR50:FUR51"/>
    <mergeCell ref="FUS50:FUS51"/>
    <mergeCell ref="FUT50:FUT51"/>
    <mergeCell ref="FUW50:FUW51"/>
    <mergeCell ref="FUJ50:FUJ51"/>
    <mergeCell ref="FUK50:FUK51"/>
    <mergeCell ref="FUL50:FUL51"/>
    <mergeCell ref="FUO50:FUO51"/>
    <mergeCell ref="FUP50:FUP51"/>
    <mergeCell ref="FUC50:FUC51"/>
    <mergeCell ref="FUD50:FUD51"/>
    <mergeCell ref="FUG50:FUG51"/>
    <mergeCell ref="FUH50:FUH51"/>
    <mergeCell ref="FUI50:FUI51"/>
    <mergeCell ref="FTV50:FTV51"/>
    <mergeCell ref="FTY50:FTY51"/>
    <mergeCell ref="FTZ50:FTZ51"/>
    <mergeCell ref="FUA50:FUA51"/>
    <mergeCell ref="FUB50:FUB51"/>
    <mergeCell ref="FTQ50:FTQ51"/>
    <mergeCell ref="FTR50:FTR51"/>
    <mergeCell ref="FTS50:FTS51"/>
    <mergeCell ref="FTT50:FTT51"/>
    <mergeCell ref="FTU50:FTU51"/>
    <mergeCell ref="FTJ50:FTJ51"/>
    <mergeCell ref="FTK50:FTK51"/>
    <mergeCell ref="FTL50:FTL51"/>
    <mergeCell ref="FTM50:FTM51"/>
    <mergeCell ref="FTN50:FTN51"/>
    <mergeCell ref="FTC50:FTC51"/>
    <mergeCell ref="FTD50:FTD51"/>
    <mergeCell ref="FTE50:FTE51"/>
    <mergeCell ref="FTF50:FTF51"/>
    <mergeCell ref="FTI50:FTI51"/>
    <mergeCell ref="FSV50:FSV51"/>
    <mergeCell ref="FSW50:FSW51"/>
    <mergeCell ref="FSX50:FSX51"/>
    <mergeCell ref="FTA50:FTA51"/>
    <mergeCell ref="FTB50:FTB51"/>
    <mergeCell ref="FSO50:FSO51"/>
    <mergeCell ref="FSP50:FSP51"/>
    <mergeCell ref="FSS50:FSS51"/>
    <mergeCell ref="FST50:FST51"/>
    <mergeCell ref="FSU50:FSU51"/>
    <mergeCell ref="FSH50:FSH51"/>
    <mergeCell ref="FSK50:FSK51"/>
    <mergeCell ref="FSL50:FSL51"/>
    <mergeCell ref="FSM50:FSM51"/>
    <mergeCell ref="FSN50:FSN51"/>
    <mergeCell ref="FSC50:FSC51"/>
    <mergeCell ref="FSD50:FSD51"/>
    <mergeCell ref="FSE50:FSE51"/>
    <mergeCell ref="FSF50:FSF51"/>
    <mergeCell ref="FSG50:FSG51"/>
    <mergeCell ref="FRV50:FRV51"/>
    <mergeCell ref="FRW50:FRW51"/>
    <mergeCell ref="FRX50:FRX51"/>
    <mergeCell ref="FRY50:FRY51"/>
    <mergeCell ref="FRZ50:FRZ51"/>
    <mergeCell ref="FRO50:FRO51"/>
    <mergeCell ref="FRP50:FRP51"/>
    <mergeCell ref="FRQ50:FRQ51"/>
    <mergeCell ref="FRR50:FRR51"/>
    <mergeCell ref="FRU50:FRU51"/>
    <mergeCell ref="FRH50:FRH51"/>
    <mergeCell ref="FRI50:FRI51"/>
    <mergeCell ref="FRJ50:FRJ51"/>
    <mergeCell ref="FRM50:FRM51"/>
    <mergeCell ref="FRN50:FRN51"/>
    <mergeCell ref="FRA50:FRA51"/>
    <mergeCell ref="FRB50:FRB51"/>
    <mergeCell ref="FRE50:FRE51"/>
    <mergeCell ref="FRF50:FRF51"/>
    <mergeCell ref="FRG50:FRG51"/>
    <mergeCell ref="FQT50:FQT51"/>
    <mergeCell ref="FQW50:FQW51"/>
    <mergeCell ref="FQX50:FQX51"/>
    <mergeCell ref="FQY50:FQY51"/>
    <mergeCell ref="FQZ50:FQZ51"/>
    <mergeCell ref="FQO50:FQO51"/>
    <mergeCell ref="FQP50:FQP51"/>
    <mergeCell ref="FQQ50:FQQ51"/>
    <mergeCell ref="FQR50:FQR51"/>
    <mergeCell ref="FQS50:FQS51"/>
    <mergeCell ref="FQH50:FQH51"/>
    <mergeCell ref="FQI50:FQI51"/>
    <mergeCell ref="FQJ50:FQJ51"/>
    <mergeCell ref="FQK50:FQK51"/>
    <mergeCell ref="FQL50:FQL51"/>
    <mergeCell ref="FQA50:FQA51"/>
    <mergeCell ref="FQB50:FQB51"/>
    <mergeCell ref="FQC50:FQC51"/>
    <mergeCell ref="FQD50:FQD51"/>
    <mergeCell ref="FQG50:FQG51"/>
    <mergeCell ref="FPT50:FPT51"/>
    <mergeCell ref="FPU50:FPU51"/>
    <mergeCell ref="FPV50:FPV51"/>
    <mergeCell ref="FPY50:FPY51"/>
    <mergeCell ref="FPZ50:FPZ51"/>
    <mergeCell ref="FPM50:FPM51"/>
    <mergeCell ref="FPN50:FPN51"/>
    <mergeCell ref="FPQ50:FPQ51"/>
    <mergeCell ref="FPR50:FPR51"/>
    <mergeCell ref="FPS50:FPS51"/>
    <mergeCell ref="FPF50:FPF51"/>
    <mergeCell ref="FPI50:FPI51"/>
    <mergeCell ref="FPJ50:FPJ51"/>
    <mergeCell ref="FPK50:FPK51"/>
    <mergeCell ref="FPL50:FPL51"/>
    <mergeCell ref="FPA50:FPA51"/>
    <mergeCell ref="FPB50:FPB51"/>
    <mergeCell ref="FPC50:FPC51"/>
    <mergeCell ref="FPD50:FPD51"/>
    <mergeCell ref="FPE50:FPE51"/>
    <mergeCell ref="FOT50:FOT51"/>
    <mergeCell ref="FOU50:FOU51"/>
    <mergeCell ref="FOV50:FOV51"/>
    <mergeCell ref="FOW50:FOW51"/>
    <mergeCell ref="FOX50:FOX51"/>
    <mergeCell ref="FOM50:FOM51"/>
    <mergeCell ref="FON50:FON51"/>
    <mergeCell ref="FOO50:FOO51"/>
    <mergeCell ref="FOP50:FOP51"/>
    <mergeCell ref="FOS50:FOS51"/>
    <mergeCell ref="FOF50:FOF51"/>
    <mergeCell ref="FOG50:FOG51"/>
    <mergeCell ref="FOH50:FOH51"/>
    <mergeCell ref="FOK50:FOK51"/>
    <mergeCell ref="FOL50:FOL51"/>
    <mergeCell ref="FNY50:FNY51"/>
    <mergeCell ref="FNZ50:FNZ51"/>
    <mergeCell ref="FOC50:FOC51"/>
    <mergeCell ref="FOD50:FOD51"/>
    <mergeCell ref="FOE50:FOE51"/>
    <mergeCell ref="FNR50:FNR51"/>
    <mergeCell ref="FNU50:FNU51"/>
    <mergeCell ref="FNV50:FNV51"/>
    <mergeCell ref="FNW50:FNW51"/>
    <mergeCell ref="FNX50:FNX51"/>
    <mergeCell ref="FNM50:FNM51"/>
    <mergeCell ref="FNN50:FNN51"/>
    <mergeCell ref="FNO50:FNO51"/>
    <mergeCell ref="FNP50:FNP51"/>
    <mergeCell ref="FNQ50:FNQ51"/>
    <mergeCell ref="FNF50:FNF51"/>
    <mergeCell ref="FNG50:FNG51"/>
    <mergeCell ref="FNH50:FNH51"/>
    <mergeCell ref="FNI50:FNI51"/>
    <mergeCell ref="FNJ50:FNJ51"/>
    <mergeCell ref="FMY50:FMY51"/>
    <mergeCell ref="FMZ50:FMZ51"/>
    <mergeCell ref="FNA50:FNA51"/>
    <mergeCell ref="FNB50:FNB51"/>
    <mergeCell ref="FNE50:FNE51"/>
    <mergeCell ref="FMR50:FMR51"/>
    <mergeCell ref="FMS50:FMS51"/>
    <mergeCell ref="FMT50:FMT51"/>
    <mergeCell ref="FMW50:FMW51"/>
    <mergeCell ref="FMX50:FMX51"/>
    <mergeCell ref="FMK50:FMK51"/>
    <mergeCell ref="FML50:FML51"/>
    <mergeCell ref="FMO50:FMO51"/>
    <mergeCell ref="FMP50:FMP51"/>
    <mergeCell ref="FMQ50:FMQ51"/>
    <mergeCell ref="FMD50:FMD51"/>
    <mergeCell ref="FMG50:FMG51"/>
    <mergeCell ref="FMH50:FMH51"/>
    <mergeCell ref="FMI50:FMI51"/>
    <mergeCell ref="FMJ50:FMJ51"/>
    <mergeCell ref="FLY50:FLY51"/>
    <mergeCell ref="FLZ50:FLZ51"/>
    <mergeCell ref="FMA50:FMA51"/>
    <mergeCell ref="FMB50:FMB51"/>
    <mergeCell ref="FMC50:FMC51"/>
    <mergeCell ref="FLR50:FLR51"/>
    <mergeCell ref="FLS50:FLS51"/>
    <mergeCell ref="FLT50:FLT51"/>
    <mergeCell ref="FLU50:FLU51"/>
    <mergeCell ref="FLV50:FLV51"/>
    <mergeCell ref="FLK50:FLK51"/>
    <mergeCell ref="FLL50:FLL51"/>
    <mergeCell ref="FLM50:FLM51"/>
    <mergeCell ref="FLN50:FLN51"/>
    <mergeCell ref="FLQ50:FLQ51"/>
    <mergeCell ref="FLD50:FLD51"/>
    <mergeCell ref="FLE50:FLE51"/>
    <mergeCell ref="FLF50:FLF51"/>
    <mergeCell ref="FLI50:FLI51"/>
    <mergeCell ref="FLJ50:FLJ51"/>
    <mergeCell ref="FKW50:FKW51"/>
    <mergeCell ref="FKX50:FKX51"/>
    <mergeCell ref="FLA50:FLA51"/>
    <mergeCell ref="FLB50:FLB51"/>
    <mergeCell ref="FLC50:FLC51"/>
    <mergeCell ref="FKP50:FKP51"/>
    <mergeCell ref="FKS50:FKS51"/>
    <mergeCell ref="FKT50:FKT51"/>
    <mergeCell ref="FKU50:FKU51"/>
    <mergeCell ref="FKV50:FKV51"/>
    <mergeCell ref="FKK50:FKK51"/>
    <mergeCell ref="FKL50:FKL51"/>
    <mergeCell ref="FKM50:FKM51"/>
    <mergeCell ref="FKN50:FKN51"/>
    <mergeCell ref="FKO50:FKO51"/>
    <mergeCell ref="FKD50:FKD51"/>
    <mergeCell ref="FKE50:FKE51"/>
    <mergeCell ref="FKF50:FKF51"/>
    <mergeCell ref="FKG50:FKG51"/>
    <mergeCell ref="FKH50:FKH51"/>
    <mergeCell ref="FJW50:FJW51"/>
    <mergeCell ref="FJX50:FJX51"/>
    <mergeCell ref="FJY50:FJY51"/>
    <mergeCell ref="FJZ50:FJZ51"/>
    <mergeCell ref="FKC50:FKC51"/>
    <mergeCell ref="FJP50:FJP51"/>
    <mergeCell ref="FJQ50:FJQ51"/>
    <mergeCell ref="FJR50:FJR51"/>
    <mergeCell ref="FJU50:FJU51"/>
    <mergeCell ref="FJV50:FJV51"/>
    <mergeCell ref="FJI50:FJI51"/>
    <mergeCell ref="FJJ50:FJJ51"/>
    <mergeCell ref="FJM50:FJM51"/>
    <mergeCell ref="FJN50:FJN51"/>
    <mergeCell ref="FJO50:FJO51"/>
    <mergeCell ref="FJB50:FJB51"/>
    <mergeCell ref="FJE50:FJE51"/>
    <mergeCell ref="FJF50:FJF51"/>
    <mergeCell ref="FJG50:FJG51"/>
    <mergeCell ref="FJH50:FJH51"/>
    <mergeCell ref="FIW50:FIW51"/>
    <mergeCell ref="FIX50:FIX51"/>
    <mergeCell ref="FIY50:FIY51"/>
    <mergeCell ref="FIZ50:FIZ51"/>
    <mergeCell ref="FJA50:FJA51"/>
    <mergeCell ref="FIP50:FIP51"/>
    <mergeCell ref="FIQ50:FIQ51"/>
    <mergeCell ref="FIR50:FIR51"/>
    <mergeCell ref="FIS50:FIS51"/>
    <mergeCell ref="FIT50:FIT51"/>
    <mergeCell ref="FII50:FII51"/>
    <mergeCell ref="FIJ50:FIJ51"/>
    <mergeCell ref="FIK50:FIK51"/>
    <mergeCell ref="FIL50:FIL51"/>
    <mergeCell ref="FIO50:FIO51"/>
    <mergeCell ref="FIB50:FIB51"/>
    <mergeCell ref="FIC50:FIC51"/>
    <mergeCell ref="FID50:FID51"/>
    <mergeCell ref="FIG50:FIG51"/>
    <mergeCell ref="FIH50:FIH51"/>
    <mergeCell ref="FHU50:FHU51"/>
    <mergeCell ref="FHV50:FHV51"/>
    <mergeCell ref="FHY50:FHY51"/>
    <mergeCell ref="FHZ50:FHZ51"/>
    <mergeCell ref="FIA50:FIA51"/>
    <mergeCell ref="FHN50:FHN51"/>
    <mergeCell ref="FHQ50:FHQ51"/>
    <mergeCell ref="FHR50:FHR51"/>
    <mergeCell ref="FHS50:FHS51"/>
    <mergeCell ref="FHT50:FHT51"/>
    <mergeCell ref="FHI50:FHI51"/>
    <mergeCell ref="FHJ50:FHJ51"/>
    <mergeCell ref="FHK50:FHK51"/>
    <mergeCell ref="FHL50:FHL51"/>
    <mergeCell ref="FHM50:FHM51"/>
    <mergeCell ref="FHB50:FHB51"/>
    <mergeCell ref="FHC50:FHC51"/>
    <mergeCell ref="FHD50:FHD51"/>
    <mergeCell ref="FHE50:FHE51"/>
    <mergeCell ref="FHF50:FHF51"/>
    <mergeCell ref="FGU50:FGU51"/>
    <mergeCell ref="FGV50:FGV51"/>
    <mergeCell ref="FGW50:FGW51"/>
    <mergeCell ref="FGX50:FGX51"/>
    <mergeCell ref="FHA50:FHA51"/>
    <mergeCell ref="FGN50:FGN51"/>
    <mergeCell ref="FGO50:FGO51"/>
    <mergeCell ref="FGP50:FGP51"/>
    <mergeCell ref="FGS50:FGS51"/>
    <mergeCell ref="FGT50:FGT51"/>
    <mergeCell ref="FGG50:FGG51"/>
    <mergeCell ref="FGH50:FGH51"/>
    <mergeCell ref="FGK50:FGK51"/>
    <mergeCell ref="FGL50:FGL51"/>
    <mergeCell ref="FGM50:FGM51"/>
    <mergeCell ref="FFZ50:FFZ51"/>
    <mergeCell ref="FGC50:FGC51"/>
    <mergeCell ref="FGD50:FGD51"/>
    <mergeCell ref="FGE50:FGE51"/>
    <mergeCell ref="FGF50:FGF51"/>
    <mergeCell ref="FFU50:FFU51"/>
    <mergeCell ref="FFV50:FFV51"/>
    <mergeCell ref="FFW50:FFW51"/>
    <mergeCell ref="FFX50:FFX51"/>
    <mergeCell ref="FFY50:FFY51"/>
    <mergeCell ref="FFN50:FFN51"/>
    <mergeCell ref="FFO50:FFO51"/>
    <mergeCell ref="FFP50:FFP51"/>
    <mergeCell ref="FFQ50:FFQ51"/>
    <mergeCell ref="FFR50:FFR51"/>
    <mergeCell ref="FFG50:FFG51"/>
    <mergeCell ref="FFH50:FFH51"/>
    <mergeCell ref="FFI50:FFI51"/>
    <mergeCell ref="FFJ50:FFJ51"/>
    <mergeCell ref="FFM50:FFM51"/>
    <mergeCell ref="FEZ50:FEZ51"/>
    <mergeCell ref="FFA50:FFA51"/>
    <mergeCell ref="FFB50:FFB51"/>
    <mergeCell ref="FFE50:FFE51"/>
    <mergeCell ref="FFF50:FFF51"/>
    <mergeCell ref="FES50:FES51"/>
    <mergeCell ref="FET50:FET51"/>
    <mergeCell ref="FEW50:FEW51"/>
    <mergeCell ref="FEX50:FEX51"/>
    <mergeCell ref="FEY50:FEY51"/>
    <mergeCell ref="FEL50:FEL51"/>
    <mergeCell ref="FEO50:FEO51"/>
    <mergeCell ref="FEP50:FEP51"/>
    <mergeCell ref="FEQ50:FEQ51"/>
    <mergeCell ref="FER50:FER51"/>
    <mergeCell ref="FEG50:FEG51"/>
    <mergeCell ref="FEH50:FEH51"/>
    <mergeCell ref="FEI50:FEI51"/>
    <mergeCell ref="FEJ50:FEJ51"/>
    <mergeCell ref="FEK50:FEK51"/>
    <mergeCell ref="FDZ50:FDZ51"/>
    <mergeCell ref="FEA50:FEA51"/>
    <mergeCell ref="FEB50:FEB51"/>
    <mergeCell ref="FEC50:FEC51"/>
    <mergeCell ref="FED50:FED51"/>
    <mergeCell ref="FDS50:FDS51"/>
    <mergeCell ref="FDT50:FDT51"/>
    <mergeCell ref="FDU50:FDU51"/>
    <mergeCell ref="FDV50:FDV51"/>
    <mergeCell ref="FDY50:FDY51"/>
    <mergeCell ref="FDL50:FDL51"/>
    <mergeCell ref="FDM50:FDM51"/>
    <mergeCell ref="FDN50:FDN51"/>
    <mergeCell ref="FDQ50:FDQ51"/>
    <mergeCell ref="FDR50:FDR51"/>
    <mergeCell ref="FDE50:FDE51"/>
    <mergeCell ref="FDF50:FDF51"/>
    <mergeCell ref="FDI50:FDI51"/>
    <mergeCell ref="FDJ50:FDJ51"/>
    <mergeCell ref="FDK50:FDK51"/>
    <mergeCell ref="FCX50:FCX51"/>
    <mergeCell ref="FDA50:FDA51"/>
    <mergeCell ref="FDB50:FDB51"/>
    <mergeCell ref="FDC50:FDC51"/>
    <mergeCell ref="FDD50:FDD51"/>
    <mergeCell ref="FCS50:FCS51"/>
    <mergeCell ref="FCT50:FCT51"/>
    <mergeCell ref="FCU50:FCU51"/>
    <mergeCell ref="FCV50:FCV51"/>
    <mergeCell ref="FCW50:FCW51"/>
    <mergeCell ref="FCL50:FCL51"/>
    <mergeCell ref="FCM50:FCM51"/>
    <mergeCell ref="FCN50:FCN51"/>
    <mergeCell ref="FCO50:FCO51"/>
    <mergeCell ref="FCP50:FCP51"/>
    <mergeCell ref="FCE50:FCE51"/>
    <mergeCell ref="FCF50:FCF51"/>
    <mergeCell ref="FCG50:FCG51"/>
    <mergeCell ref="FCH50:FCH51"/>
    <mergeCell ref="FCK50:FCK51"/>
    <mergeCell ref="FBX50:FBX51"/>
    <mergeCell ref="FBY50:FBY51"/>
    <mergeCell ref="FBZ50:FBZ51"/>
    <mergeCell ref="FCC50:FCC51"/>
    <mergeCell ref="FCD50:FCD51"/>
    <mergeCell ref="FBQ50:FBQ51"/>
    <mergeCell ref="FBR50:FBR51"/>
    <mergeCell ref="FBU50:FBU51"/>
    <mergeCell ref="FBV50:FBV51"/>
    <mergeCell ref="FBW50:FBW51"/>
    <mergeCell ref="FBJ50:FBJ51"/>
    <mergeCell ref="FBM50:FBM51"/>
    <mergeCell ref="FBN50:FBN51"/>
    <mergeCell ref="FBO50:FBO51"/>
    <mergeCell ref="FBP50:FBP51"/>
    <mergeCell ref="FBE50:FBE51"/>
    <mergeCell ref="FBF50:FBF51"/>
    <mergeCell ref="FBG50:FBG51"/>
    <mergeCell ref="FBH50:FBH51"/>
    <mergeCell ref="FBI50:FBI51"/>
    <mergeCell ref="FAX50:FAX51"/>
    <mergeCell ref="FAY50:FAY51"/>
    <mergeCell ref="FAZ50:FAZ51"/>
    <mergeCell ref="FBA50:FBA51"/>
    <mergeCell ref="FBB50:FBB51"/>
    <mergeCell ref="FAQ50:FAQ51"/>
    <mergeCell ref="FAR50:FAR51"/>
    <mergeCell ref="FAS50:FAS51"/>
    <mergeCell ref="FAT50:FAT51"/>
    <mergeCell ref="FAW50:FAW51"/>
    <mergeCell ref="FAJ50:FAJ51"/>
    <mergeCell ref="FAK50:FAK51"/>
    <mergeCell ref="FAL50:FAL51"/>
    <mergeCell ref="FAO50:FAO51"/>
    <mergeCell ref="FAP50:FAP51"/>
    <mergeCell ref="FAC50:FAC51"/>
    <mergeCell ref="FAD50:FAD51"/>
    <mergeCell ref="FAG50:FAG51"/>
    <mergeCell ref="FAH50:FAH51"/>
    <mergeCell ref="FAI50:FAI51"/>
    <mergeCell ref="EZV50:EZV51"/>
    <mergeCell ref="EZY50:EZY51"/>
    <mergeCell ref="EZZ50:EZZ51"/>
    <mergeCell ref="FAA50:FAA51"/>
    <mergeCell ref="FAB50:FAB51"/>
    <mergeCell ref="EZQ50:EZQ51"/>
    <mergeCell ref="EZR50:EZR51"/>
    <mergeCell ref="EZS50:EZS51"/>
    <mergeCell ref="EZT50:EZT51"/>
    <mergeCell ref="EZU50:EZU51"/>
    <mergeCell ref="EZJ50:EZJ51"/>
    <mergeCell ref="EZK50:EZK51"/>
    <mergeCell ref="EZL50:EZL51"/>
    <mergeCell ref="EZM50:EZM51"/>
    <mergeCell ref="EZN50:EZN51"/>
    <mergeCell ref="EZC50:EZC51"/>
    <mergeCell ref="EZD50:EZD51"/>
    <mergeCell ref="EZE50:EZE51"/>
    <mergeCell ref="EZF50:EZF51"/>
    <mergeCell ref="EZI50:EZI51"/>
    <mergeCell ref="EYV50:EYV51"/>
    <mergeCell ref="EYW50:EYW51"/>
    <mergeCell ref="EYX50:EYX51"/>
    <mergeCell ref="EZA50:EZA51"/>
    <mergeCell ref="EZB50:EZB51"/>
    <mergeCell ref="EYO50:EYO51"/>
    <mergeCell ref="EYP50:EYP51"/>
    <mergeCell ref="EYS50:EYS51"/>
    <mergeCell ref="EYT50:EYT51"/>
    <mergeCell ref="EYU50:EYU51"/>
    <mergeCell ref="EYH50:EYH51"/>
    <mergeCell ref="EYK50:EYK51"/>
    <mergeCell ref="EYL50:EYL51"/>
    <mergeCell ref="EYM50:EYM51"/>
    <mergeCell ref="EYN50:EYN51"/>
    <mergeCell ref="EYC50:EYC51"/>
    <mergeCell ref="EYD50:EYD51"/>
    <mergeCell ref="EYE50:EYE51"/>
    <mergeCell ref="EYF50:EYF51"/>
    <mergeCell ref="EYG50:EYG51"/>
    <mergeCell ref="EXV50:EXV51"/>
    <mergeCell ref="EXW50:EXW51"/>
    <mergeCell ref="EXX50:EXX51"/>
    <mergeCell ref="EXY50:EXY51"/>
    <mergeCell ref="EXZ50:EXZ51"/>
    <mergeCell ref="EXO50:EXO51"/>
    <mergeCell ref="EXP50:EXP51"/>
    <mergeCell ref="EXQ50:EXQ51"/>
    <mergeCell ref="EXR50:EXR51"/>
    <mergeCell ref="EXU50:EXU51"/>
    <mergeCell ref="EXH50:EXH51"/>
    <mergeCell ref="EXI50:EXI51"/>
    <mergeCell ref="EXJ50:EXJ51"/>
    <mergeCell ref="EXM50:EXM51"/>
    <mergeCell ref="EXN50:EXN51"/>
    <mergeCell ref="EXA50:EXA51"/>
    <mergeCell ref="EXB50:EXB51"/>
    <mergeCell ref="EXE50:EXE51"/>
    <mergeCell ref="EXF50:EXF51"/>
    <mergeCell ref="EXG50:EXG51"/>
    <mergeCell ref="EWT50:EWT51"/>
    <mergeCell ref="EWW50:EWW51"/>
    <mergeCell ref="EWX50:EWX51"/>
    <mergeCell ref="EWY50:EWY51"/>
    <mergeCell ref="EWZ50:EWZ51"/>
    <mergeCell ref="EWO50:EWO51"/>
    <mergeCell ref="EWP50:EWP51"/>
    <mergeCell ref="EWQ50:EWQ51"/>
    <mergeCell ref="EWR50:EWR51"/>
    <mergeCell ref="EWS50:EWS51"/>
    <mergeCell ref="EWH50:EWH51"/>
    <mergeCell ref="EWI50:EWI51"/>
    <mergeCell ref="EWJ50:EWJ51"/>
    <mergeCell ref="EWK50:EWK51"/>
    <mergeCell ref="EWL50:EWL51"/>
    <mergeCell ref="EWA50:EWA51"/>
    <mergeCell ref="EWB50:EWB51"/>
    <mergeCell ref="EWC50:EWC51"/>
    <mergeCell ref="EWD50:EWD51"/>
    <mergeCell ref="EWG50:EWG51"/>
    <mergeCell ref="EVT50:EVT51"/>
    <mergeCell ref="EVU50:EVU51"/>
    <mergeCell ref="EVV50:EVV51"/>
    <mergeCell ref="EVY50:EVY51"/>
    <mergeCell ref="EVZ50:EVZ51"/>
    <mergeCell ref="EVM50:EVM51"/>
    <mergeCell ref="EVN50:EVN51"/>
    <mergeCell ref="EVQ50:EVQ51"/>
    <mergeCell ref="EVR50:EVR51"/>
    <mergeCell ref="EVS50:EVS51"/>
    <mergeCell ref="EVF50:EVF51"/>
    <mergeCell ref="EVI50:EVI51"/>
    <mergeCell ref="EVJ50:EVJ51"/>
    <mergeCell ref="EVK50:EVK51"/>
    <mergeCell ref="EVL50:EVL51"/>
    <mergeCell ref="EVA50:EVA51"/>
    <mergeCell ref="EVB50:EVB51"/>
    <mergeCell ref="EVC50:EVC51"/>
    <mergeCell ref="EVD50:EVD51"/>
    <mergeCell ref="EVE50:EVE51"/>
    <mergeCell ref="EUT50:EUT51"/>
    <mergeCell ref="EUU50:EUU51"/>
    <mergeCell ref="EUV50:EUV51"/>
    <mergeCell ref="EUW50:EUW51"/>
    <mergeCell ref="EUX50:EUX51"/>
    <mergeCell ref="EUM50:EUM51"/>
    <mergeCell ref="EUN50:EUN51"/>
    <mergeCell ref="EUO50:EUO51"/>
    <mergeCell ref="EUP50:EUP51"/>
    <mergeCell ref="EUS50:EUS51"/>
    <mergeCell ref="EUF50:EUF51"/>
    <mergeCell ref="EUG50:EUG51"/>
    <mergeCell ref="EUH50:EUH51"/>
    <mergeCell ref="EUK50:EUK51"/>
    <mergeCell ref="EUL50:EUL51"/>
    <mergeCell ref="ETY50:ETY51"/>
    <mergeCell ref="ETZ50:ETZ51"/>
    <mergeCell ref="EUC50:EUC51"/>
    <mergeCell ref="EUD50:EUD51"/>
    <mergeCell ref="EUE50:EUE51"/>
    <mergeCell ref="ETR50:ETR51"/>
    <mergeCell ref="ETU50:ETU51"/>
    <mergeCell ref="ETV50:ETV51"/>
    <mergeCell ref="ETW50:ETW51"/>
    <mergeCell ref="ETX50:ETX51"/>
    <mergeCell ref="ETM50:ETM51"/>
    <mergeCell ref="ETN50:ETN51"/>
    <mergeCell ref="ETO50:ETO51"/>
    <mergeCell ref="ETP50:ETP51"/>
    <mergeCell ref="ETQ50:ETQ51"/>
    <mergeCell ref="ETF50:ETF51"/>
    <mergeCell ref="ETG50:ETG51"/>
    <mergeCell ref="ETH50:ETH51"/>
    <mergeCell ref="ETI50:ETI51"/>
    <mergeCell ref="ETJ50:ETJ51"/>
    <mergeCell ref="ESY50:ESY51"/>
    <mergeCell ref="ESZ50:ESZ51"/>
    <mergeCell ref="ETA50:ETA51"/>
    <mergeCell ref="ETB50:ETB51"/>
    <mergeCell ref="ETE50:ETE51"/>
    <mergeCell ref="ESR50:ESR51"/>
    <mergeCell ref="ESS50:ESS51"/>
    <mergeCell ref="EST50:EST51"/>
    <mergeCell ref="ESW50:ESW51"/>
    <mergeCell ref="ESX50:ESX51"/>
    <mergeCell ref="ESK50:ESK51"/>
    <mergeCell ref="ESL50:ESL51"/>
    <mergeCell ref="ESO50:ESO51"/>
    <mergeCell ref="ESP50:ESP51"/>
    <mergeCell ref="ESQ50:ESQ51"/>
    <mergeCell ref="ESD50:ESD51"/>
    <mergeCell ref="ESG50:ESG51"/>
    <mergeCell ref="ESH50:ESH51"/>
    <mergeCell ref="ESI50:ESI51"/>
    <mergeCell ref="ESJ50:ESJ51"/>
    <mergeCell ref="ERY50:ERY51"/>
    <mergeCell ref="ERZ50:ERZ51"/>
    <mergeCell ref="ESA50:ESA51"/>
    <mergeCell ref="ESB50:ESB51"/>
    <mergeCell ref="ESC50:ESC51"/>
    <mergeCell ref="ERR50:ERR51"/>
    <mergeCell ref="ERS50:ERS51"/>
    <mergeCell ref="ERT50:ERT51"/>
    <mergeCell ref="ERU50:ERU51"/>
    <mergeCell ref="ERV50:ERV51"/>
    <mergeCell ref="ERK50:ERK51"/>
    <mergeCell ref="ERL50:ERL51"/>
    <mergeCell ref="ERM50:ERM51"/>
    <mergeCell ref="ERN50:ERN51"/>
    <mergeCell ref="ERQ50:ERQ51"/>
    <mergeCell ref="ERD50:ERD51"/>
    <mergeCell ref="ERE50:ERE51"/>
    <mergeCell ref="ERF50:ERF51"/>
    <mergeCell ref="ERI50:ERI51"/>
    <mergeCell ref="ERJ50:ERJ51"/>
    <mergeCell ref="EQW50:EQW51"/>
    <mergeCell ref="EQX50:EQX51"/>
    <mergeCell ref="ERA50:ERA51"/>
    <mergeCell ref="ERB50:ERB51"/>
    <mergeCell ref="ERC50:ERC51"/>
    <mergeCell ref="EQP50:EQP51"/>
    <mergeCell ref="EQS50:EQS51"/>
    <mergeCell ref="EQT50:EQT51"/>
    <mergeCell ref="EQU50:EQU51"/>
    <mergeCell ref="EQV50:EQV51"/>
    <mergeCell ref="EQK50:EQK51"/>
    <mergeCell ref="EQL50:EQL51"/>
    <mergeCell ref="EQM50:EQM51"/>
    <mergeCell ref="EQN50:EQN51"/>
    <mergeCell ref="EQO50:EQO51"/>
    <mergeCell ref="EQD50:EQD51"/>
    <mergeCell ref="EQE50:EQE51"/>
    <mergeCell ref="EQF50:EQF51"/>
    <mergeCell ref="EQG50:EQG51"/>
    <mergeCell ref="EQH50:EQH51"/>
    <mergeCell ref="EPW50:EPW51"/>
    <mergeCell ref="EPX50:EPX51"/>
    <mergeCell ref="EPY50:EPY51"/>
    <mergeCell ref="EPZ50:EPZ51"/>
    <mergeCell ref="EQC50:EQC51"/>
    <mergeCell ref="EPP50:EPP51"/>
    <mergeCell ref="EPQ50:EPQ51"/>
    <mergeCell ref="EPR50:EPR51"/>
    <mergeCell ref="EPU50:EPU51"/>
    <mergeCell ref="EPV50:EPV51"/>
    <mergeCell ref="EPI50:EPI51"/>
    <mergeCell ref="EPJ50:EPJ51"/>
    <mergeCell ref="EPM50:EPM51"/>
    <mergeCell ref="EPN50:EPN51"/>
    <mergeCell ref="EPO50:EPO51"/>
    <mergeCell ref="EPB50:EPB51"/>
    <mergeCell ref="EPE50:EPE51"/>
    <mergeCell ref="EPF50:EPF51"/>
    <mergeCell ref="EPG50:EPG51"/>
    <mergeCell ref="EPH50:EPH51"/>
    <mergeCell ref="EOW50:EOW51"/>
    <mergeCell ref="EOX50:EOX51"/>
    <mergeCell ref="EOY50:EOY51"/>
    <mergeCell ref="EOZ50:EOZ51"/>
    <mergeCell ref="EPA50:EPA51"/>
    <mergeCell ref="EOP50:EOP51"/>
    <mergeCell ref="EOQ50:EOQ51"/>
    <mergeCell ref="EOR50:EOR51"/>
    <mergeCell ref="EOS50:EOS51"/>
    <mergeCell ref="EOT50:EOT51"/>
    <mergeCell ref="EOI50:EOI51"/>
    <mergeCell ref="EOJ50:EOJ51"/>
    <mergeCell ref="EOK50:EOK51"/>
    <mergeCell ref="EOL50:EOL51"/>
    <mergeCell ref="EOO50:EOO51"/>
    <mergeCell ref="EOB50:EOB51"/>
    <mergeCell ref="EOC50:EOC51"/>
    <mergeCell ref="EOD50:EOD51"/>
    <mergeCell ref="EOG50:EOG51"/>
    <mergeCell ref="EOH50:EOH51"/>
    <mergeCell ref="ENU50:ENU51"/>
    <mergeCell ref="ENV50:ENV51"/>
    <mergeCell ref="ENY50:ENY51"/>
    <mergeCell ref="ENZ50:ENZ51"/>
    <mergeCell ref="EOA50:EOA51"/>
    <mergeCell ref="ENN50:ENN51"/>
    <mergeCell ref="ENQ50:ENQ51"/>
    <mergeCell ref="ENR50:ENR51"/>
    <mergeCell ref="ENS50:ENS51"/>
    <mergeCell ref="ENT50:ENT51"/>
    <mergeCell ref="ENI50:ENI51"/>
    <mergeCell ref="ENJ50:ENJ51"/>
    <mergeCell ref="ENK50:ENK51"/>
    <mergeCell ref="ENL50:ENL51"/>
    <mergeCell ref="ENM50:ENM51"/>
    <mergeCell ref="ENB50:ENB51"/>
    <mergeCell ref="ENC50:ENC51"/>
    <mergeCell ref="END50:END51"/>
    <mergeCell ref="ENE50:ENE51"/>
    <mergeCell ref="ENF50:ENF51"/>
    <mergeCell ref="EMU50:EMU51"/>
    <mergeCell ref="EMV50:EMV51"/>
    <mergeCell ref="EMW50:EMW51"/>
    <mergeCell ref="EMX50:EMX51"/>
    <mergeCell ref="ENA50:ENA51"/>
    <mergeCell ref="EMN50:EMN51"/>
    <mergeCell ref="EMO50:EMO51"/>
    <mergeCell ref="EMP50:EMP51"/>
    <mergeCell ref="EMS50:EMS51"/>
    <mergeCell ref="EMT50:EMT51"/>
    <mergeCell ref="EMG50:EMG51"/>
    <mergeCell ref="EMH50:EMH51"/>
    <mergeCell ref="EMK50:EMK51"/>
    <mergeCell ref="EML50:EML51"/>
    <mergeCell ref="EMM50:EMM51"/>
    <mergeCell ref="ELZ50:ELZ51"/>
    <mergeCell ref="EMC50:EMC51"/>
    <mergeCell ref="EMD50:EMD51"/>
    <mergeCell ref="EME50:EME51"/>
    <mergeCell ref="EMF50:EMF51"/>
    <mergeCell ref="ELU50:ELU51"/>
    <mergeCell ref="ELV50:ELV51"/>
    <mergeCell ref="ELW50:ELW51"/>
    <mergeCell ref="ELX50:ELX51"/>
    <mergeCell ref="ELY50:ELY51"/>
    <mergeCell ref="ELN50:ELN51"/>
    <mergeCell ref="ELO50:ELO51"/>
    <mergeCell ref="ELP50:ELP51"/>
    <mergeCell ref="ELQ50:ELQ51"/>
    <mergeCell ref="ELR50:ELR51"/>
    <mergeCell ref="ELG50:ELG51"/>
    <mergeCell ref="ELH50:ELH51"/>
    <mergeCell ref="ELI50:ELI51"/>
    <mergeCell ref="ELJ50:ELJ51"/>
    <mergeCell ref="ELM50:ELM51"/>
    <mergeCell ref="EKZ50:EKZ51"/>
    <mergeCell ref="ELA50:ELA51"/>
    <mergeCell ref="ELB50:ELB51"/>
    <mergeCell ref="ELE50:ELE51"/>
    <mergeCell ref="ELF50:ELF51"/>
    <mergeCell ref="EKS50:EKS51"/>
    <mergeCell ref="EKT50:EKT51"/>
    <mergeCell ref="EKW50:EKW51"/>
    <mergeCell ref="EKX50:EKX51"/>
    <mergeCell ref="EKY50:EKY51"/>
    <mergeCell ref="EKL50:EKL51"/>
    <mergeCell ref="EKO50:EKO51"/>
    <mergeCell ref="EKP50:EKP51"/>
    <mergeCell ref="EKQ50:EKQ51"/>
    <mergeCell ref="EKR50:EKR51"/>
    <mergeCell ref="EKG50:EKG51"/>
    <mergeCell ref="EKH50:EKH51"/>
    <mergeCell ref="EKI50:EKI51"/>
    <mergeCell ref="EKJ50:EKJ51"/>
    <mergeCell ref="EKK50:EKK51"/>
    <mergeCell ref="EJZ50:EJZ51"/>
    <mergeCell ref="EKA50:EKA51"/>
    <mergeCell ref="EKB50:EKB51"/>
    <mergeCell ref="EKC50:EKC51"/>
    <mergeCell ref="EKD50:EKD51"/>
    <mergeCell ref="EJS50:EJS51"/>
    <mergeCell ref="EJT50:EJT51"/>
    <mergeCell ref="EJU50:EJU51"/>
    <mergeCell ref="EJV50:EJV51"/>
    <mergeCell ref="EJY50:EJY51"/>
    <mergeCell ref="EJL50:EJL51"/>
    <mergeCell ref="EJM50:EJM51"/>
    <mergeCell ref="EJN50:EJN51"/>
    <mergeCell ref="EJQ50:EJQ51"/>
    <mergeCell ref="EJR50:EJR51"/>
    <mergeCell ref="EJE50:EJE51"/>
    <mergeCell ref="EJF50:EJF51"/>
    <mergeCell ref="EJI50:EJI51"/>
    <mergeCell ref="EJJ50:EJJ51"/>
    <mergeCell ref="EJK50:EJK51"/>
    <mergeCell ref="EIX50:EIX51"/>
    <mergeCell ref="EJA50:EJA51"/>
    <mergeCell ref="EJB50:EJB51"/>
    <mergeCell ref="EJC50:EJC51"/>
    <mergeCell ref="EJD50:EJD51"/>
    <mergeCell ref="EIS50:EIS51"/>
    <mergeCell ref="EIT50:EIT51"/>
    <mergeCell ref="EIU50:EIU51"/>
    <mergeCell ref="EIV50:EIV51"/>
    <mergeCell ref="EIW50:EIW51"/>
    <mergeCell ref="EIL50:EIL51"/>
    <mergeCell ref="EIM50:EIM51"/>
    <mergeCell ref="EIN50:EIN51"/>
    <mergeCell ref="EIO50:EIO51"/>
    <mergeCell ref="EIP50:EIP51"/>
    <mergeCell ref="EIE50:EIE51"/>
    <mergeCell ref="EIF50:EIF51"/>
    <mergeCell ref="EIG50:EIG51"/>
    <mergeCell ref="EIH50:EIH51"/>
    <mergeCell ref="EIK50:EIK51"/>
    <mergeCell ref="EHX50:EHX51"/>
    <mergeCell ref="EHY50:EHY51"/>
    <mergeCell ref="EHZ50:EHZ51"/>
    <mergeCell ref="EIC50:EIC51"/>
    <mergeCell ref="EID50:EID51"/>
    <mergeCell ref="EHQ50:EHQ51"/>
    <mergeCell ref="EHR50:EHR51"/>
    <mergeCell ref="EHU50:EHU51"/>
    <mergeCell ref="EHV50:EHV51"/>
    <mergeCell ref="EHW50:EHW51"/>
    <mergeCell ref="EHJ50:EHJ51"/>
    <mergeCell ref="EHM50:EHM51"/>
    <mergeCell ref="EHN50:EHN51"/>
    <mergeCell ref="EHO50:EHO51"/>
    <mergeCell ref="EHP50:EHP51"/>
    <mergeCell ref="EHE50:EHE51"/>
    <mergeCell ref="EHF50:EHF51"/>
    <mergeCell ref="EHG50:EHG51"/>
    <mergeCell ref="EHH50:EHH51"/>
    <mergeCell ref="EHI50:EHI51"/>
    <mergeCell ref="EGX50:EGX51"/>
    <mergeCell ref="EGY50:EGY51"/>
    <mergeCell ref="EGZ50:EGZ51"/>
    <mergeCell ref="EHA50:EHA51"/>
    <mergeCell ref="EHB50:EHB51"/>
    <mergeCell ref="EGQ50:EGQ51"/>
    <mergeCell ref="EGR50:EGR51"/>
    <mergeCell ref="EGS50:EGS51"/>
    <mergeCell ref="EGT50:EGT51"/>
    <mergeCell ref="EGW50:EGW51"/>
    <mergeCell ref="EGJ50:EGJ51"/>
    <mergeCell ref="EGK50:EGK51"/>
    <mergeCell ref="EGL50:EGL51"/>
    <mergeCell ref="EGO50:EGO51"/>
    <mergeCell ref="EGP50:EGP51"/>
    <mergeCell ref="EGC50:EGC51"/>
    <mergeCell ref="EGD50:EGD51"/>
    <mergeCell ref="EGG50:EGG51"/>
    <mergeCell ref="EGH50:EGH51"/>
    <mergeCell ref="EGI50:EGI51"/>
    <mergeCell ref="EFV50:EFV51"/>
    <mergeCell ref="EFY50:EFY51"/>
    <mergeCell ref="EFZ50:EFZ51"/>
    <mergeCell ref="EGA50:EGA51"/>
    <mergeCell ref="EGB50:EGB51"/>
    <mergeCell ref="EFQ50:EFQ51"/>
    <mergeCell ref="EFR50:EFR51"/>
    <mergeCell ref="EFS50:EFS51"/>
    <mergeCell ref="EFT50:EFT51"/>
    <mergeCell ref="EFU50:EFU51"/>
    <mergeCell ref="EFJ50:EFJ51"/>
    <mergeCell ref="EFK50:EFK51"/>
    <mergeCell ref="EFL50:EFL51"/>
    <mergeCell ref="EFM50:EFM51"/>
    <mergeCell ref="EFN50:EFN51"/>
    <mergeCell ref="EFC50:EFC51"/>
    <mergeCell ref="EFD50:EFD51"/>
    <mergeCell ref="EFE50:EFE51"/>
    <mergeCell ref="EFF50:EFF51"/>
    <mergeCell ref="EFI50:EFI51"/>
    <mergeCell ref="EEV50:EEV51"/>
    <mergeCell ref="EEW50:EEW51"/>
    <mergeCell ref="EEX50:EEX51"/>
    <mergeCell ref="EFA50:EFA51"/>
    <mergeCell ref="EFB50:EFB51"/>
    <mergeCell ref="EEO50:EEO51"/>
    <mergeCell ref="EEP50:EEP51"/>
    <mergeCell ref="EES50:EES51"/>
    <mergeCell ref="EET50:EET51"/>
    <mergeCell ref="EEU50:EEU51"/>
    <mergeCell ref="EEH50:EEH51"/>
    <mergeCell ref="EEK50:EEK51"/>
    <mergeCell ref="EEL50:EEL51"/>
    <mergeCell ref="EEM50:EEM51"/>
    <mergeCell ref="EEN50:EEN51"/>
    <mergeCell ref="EEC50:EEC51"/>
    <mergeCell ref="EED50:EED51"/>
    <mergeCell ref="EEE50:EEE51"/>
    <mergeCell ref="EEF50:EEF51"/>
    <mergeCell ref="EEG50:EEG51"/>
    <mergeCell ref="EDV50:EDV51"/>
    <mergeCell ref="EDW50:EDW51"/>
    <mergeCell ref="EDX50:EDX51"/>
    <mergeCell ref="EDY50:EDY51"/>
    <mergeCell ref="EDZ50:EDZ51"/>
    <mergeCell ref="EDO50:EDO51"/>
    <mergeCell ref="EDP50:EDP51"/>
    <mergeCell ref="EDQ50:EDQ51"/>
    <mergeCell ref="EDR50:EDR51"/>
    <mergeCell ref="EDU50:EDU51"/>
    <mergeCell ref="EDH50:EDH51"/>
    <mergeCell ref="EDI50:EDI51"/>
    <mergeCell ref="EDJ50:EDJ51"/>
    <mergeCell ref="EDM50:EDM51"/>
    <mergeCell ref="EDN50:EDN51"/>
    <mergeCell ref="EDA50:EDA51"/>
    <mergeCell ref="EDB50:EDB51"/>
    <mergeCell ref="EDE50:EDE51"/>
    <mergeCell ref="EDF50:EDF51"/>
    <mergeCell ref="EDG50:EDG51"/>
    <mergeCell ref="ECT50:ECT51"/>
    <mergeCell ref="ECW50:ECW51"/>
    <mergeCell ref="ECX50:ECX51"/>
    <mergeCell ref="ECY50:ECY51"/>
    <mergeCell ref="ECZ50:ECZ51"/>
    <mergeCell ref="ECO50:ECO51"/>
    <mergeCell ref="ECP50:ECP51"/>
    <mergeCell ref="ECQ50:ECQ51"/>
    <mergeCell ref="ECR50:ECR51"/>
    <mergeCell ref="ECS50:ECS51"/>
    <mergeCell ref="ECH50:ECH51"/>
    <mergeCell ref="ECI50:ECI51"/>
    <mergeCell ref="ECJ50:ECJ51"/>
    <mergeCell ref="ECK50:ECK51"/>
    <mergeCell ref="ECL50:ECL51"/>
    <mergeCell ref="ECA50:ECA51"/>
    <mergeCell ref="ECB50:ECB51"/>
    <mergeCell ref="ECC50:ECC51"/>
    <mergeCell ref="ECD50:ECD51"/>
    <mergeCell ref="ECG50:ECG51"/>
    <mergeCell ref="EBT50:EBT51"/>
    <mergeCell ref="EBU50:EBU51"/>
    <mergeCell ref="EBV50:EBV51"/>
    <mergeCell ref="EBY50:EBY51"/>
    <mergeCell ref="EBZ50:EBZ51"/>
    <mergeCell ref="EBM50:EBM51"/>
    <mergeCell ref="EBN50:EBN51"/>
    <mergeCell ref="EBQ50:EBQ51"/>
    <mergeCell ref="EBR50:EBR51"/>
    <mergeCell ref="EBS50:EBS51"/>
    <mergeCell ref="EBF50:EBF51"/>
    <mergeCell ref="EBI50:EBI51"/>
    <mergeCell ref="EBJ50:EBJ51"/>
    <mergeCell ref="EBK50:EBK51"/>
    <mergeCell ref="EBL50:EBL51"/>
    <mergeCell ref="EBA50:EBA51"/>
    <mergeCell ref="EBB50:EBB51"/>
    <mergeCell ref="EBC50:EBC51"/>
    <mergeCell ref="EBD50:EBD51"/>
    <mergeCell ref="EBE50:EBE51"/>
    <mergeCell ref="EAT50:EAT51"/>
    <mergeCell ref="EAU50:EAU51"/>
    <mergeCell ref="EAV50:EAV51"/>
    <mergeCell ref="EAW50:EAW51"/>
    <mergeCell ref="EAX50:EAX51"/>
    <mergeCell ref="EAM50:EAM51"/>
    <mergeCell ref="EAN50:EAN51"/>
    <mergeCell ref="EAO50:EAO51"/>
    <mergeCell ref="EAP50:EAP51"/>
    <mergeCell ref="EAS50:EAS51"/>
    <mergeCell ref="EAF50:EAF51"/>
    <mergeCell ref="EAG50:EAG51"/>
    <mergeCell ref="EAH50:EAH51"/>
    <mergeCell ref="EAK50:EAK51"/>
    <mergeCell ref="EAL50:EAL51"/>
    <mergeCell ref="DZY50:DZY51"/>
    <mergeCell ref="DZZ50:DZZ51"/>
    <mergeCell ref="EAC50:EAC51"/>
    <mergeCell ref="EAD50:EAD51"/>
    <mergeCell ref="EAE50:EAE51"/>
    <mergeCell ref="DZR50:DZR51"/>
    <mergeCell ref="DZU50:DZU51"/>
    <mergeCell ref="DZV50:DZV51"/>
    <mergeCell ref="DZW50:DZW51"/>
    <mergeCell ref="DZX50:DZX51"/>
    <mergeCell ref="DZM50:DZM51"/>
    <mergeCell ref="DZN50:DZN51"/>
    <mergeCell ref="DZO50:DZO51"/>
    <mergeCell ref="DZP50:DZP51"/>
    <mergeCell ref="DZQ50:DZQ51"/>
    <mergeCell ref="DZF50:DZF51"/>
    <mergeCell ref="DZG50:DZG51"/>
    <mergeCell ref="DZH50:DZH51"/>
    <mergeCell ref="DZI50:DZI51"/>
    <mergeCell ref="DZJ50:DZJ51"/>
    <mergeCell ref="DYY50:DYY51"/>
    <mergeCell ref="DYZ50:DYZ51"/>
    <mergeCell ref="DZA50:DZA51"/>
    <mergeCell ref="DZB50:DZB51"/>
    <mergeCell ref="DZE50:DZE51"/>
    <mergeCell ref="DYR50:DYR51"/>
    <mergeCell ref="DYS50:DYS51"/>
    <mergeCell ref="DYT50:DYT51"/>
    <mergeCell ref="DYW50:DYW51"/>
    <mergeCell ref="DYX50:DYX51"/>
    <mergeCell ref="DYK50:DYK51"/>
    <mergeCell ref="DYL50:DYL51"/>
    <mergeCell ref="DYO50:DYO51"/>
    <mergeCell ref="DYP50:DYP51"/>
    <mergeCell ref="DYQ50:DYQ51"/>
    <mergeCell ref="DYD50:DYD51"/>
    <mergeCell ref="DYG50:DYG51"/>
    <mergeCell ref="DYH50:DYH51"/>
    <mergeCell ref="DYI50:DYI51"/>
    <mergeCell ref="DYJ50:DYJ51"/>
    <mergeCell ref="DXY50:DXY51"/>
    <mergeCell ref="DXZ50:DXZ51"/>
    <mergeCell ref="DYA50:DYA51"/>
    <mergeCell ref="DYB50:DYB51"/>
    <mergeCell ref="DYC50:DYC51"/>
    <mergeCell ref="DXR50:DXR51"/>
    <mergeCell ref="DXS50:DXS51"/>
    <mergeCell ref="DXT50:DXT51"/>
    <mergeCell ref="DXU50:DXU51"/>
    <mergeCell ref="DXV50:DXV51"/>
    <mergeCell ref="DXK50:DXK51"/>
    <mergeCell ref="DXL50:DXL51"/>
    <mergeCell ref="DXM50:DXM51"/>
    <mergeCell ref="DXN50:DXN51"/>
    <mergeCell ref="DXQ50:DXQ51"/>
    <mergeCell ref="DXD50:DXD51"/>
    <mergeCell ref="DXE50:DXE51"/>
    <mergeCell ref="DXF50:DXF51"/>
    <mergeCell ref="DXI50:DXI51"/>
    <mergeCell ref="DXJ50:DXJ51"/>
    <mergeCell ref="DWW50:DWW51"/>
    <mergeCell ref="DWX50:DWX51"/>
    <mergeCell ref="DXA50:DXA51"/>
    <mergeCell ref="DXB50:DXB51"/>
    <mergeCell ref="DXC50:DXC51"/>
    <mergeCell ref="DWP50:DWP51"/>
    <mergeCell ref="DWS50:DWS51"/>
    <mergeCell ref="DWT50:DWT51"/>
    <mergeCell ref="DWU50:DWU51"/>
    <mergeCell ref="DWV50:DWV51"/>
    <mergeCell ref="DWK50:DWK51"/>
    <mergeCell ref="DWL50:DWL51"/>
    <mergeCell ref="DWM50:DWM51"/>
    <mergeCell ref="DWN50:DWN51"/>
    <mergeCell ref="DWO50:DWO51"/>
    <mergeCell ref="DWD50:DWD51"/>
    <mergeCell ref="DWE50:DWE51"/>
    <mergeCell ref="DWF50:DWF51"/>
    <mergeCell ref="DWG50:DWG51"/>
    <mergeCell ref="DWH50:DWH51"/>
    <mergeCell ref="DVW50:DVW51"/>
    <mergeCell ref="DVX50:DVX51"/>
    <mergeCell ref="DVY50:DVY51"/>
    <mergeCell ref="DVZ50:DVZ51"/>
    <mergeCell ref="DWC50:DWC51"/>
    <mergeCell ref="DVP50:DVP51"/>
    <mergeCell ref="DVQ50:DVQ51"/>
    <mergeCell ref="DVR50:DVR51"/>
    <mergeCell ref="DVU50:DVU51"/>
    <mergeCell ref="DVV50:DVV51"/>
    <mergeCell ref="DVI50:DVI51"/>
    <mergeCell ref="DVJ50:DVJ51"/>
    <mergeCell ref="DVM50:DVM51"/>
    <mergeCell ref="DVN50:DVN51"/>
    <mergeCell ref="DVO50:DVO51"/>
    <mergeCell ref="DVB50:DVB51"/>
    <mergeCell ref="DVE50:DVE51"/>
    <mergeCell ref="DVF50:DVF51"/>
    <mergeCell ref="DVG50:DVG51"/>
    <mergeCell ref="DVH50:DVH51"/>
    <mergeCell ref="DUW50:DUW51"/>
    <mergeCell ref="DUX50:DUX51"/>
    <mergeCell ref="DUY50:DUY51"/>
    <mergeCell ref="DUZ50:DUZ51"/>
    <mergeCell ref="DVA50:DVA51"/>
    <mergeCell ref="DUP50:DUP51"/>
    <mergeCell ref="DUQ50:DUQ51"/>
    <mergeCell ref="DUR50:DUR51"/>
    <mergeCell ref="DUS50:DUS51"/>
    <mergeCell ref="DUT50:DUT51"/>
    <mergeCell ref="DUI50:DUI51"/>
    <mergeCell ref="DUJ50:DUJ51"/>
    <mergeCell ref="DUK50:DUK51"/>
    <mergeCell ref="DUL50:DUL51"/>
    <mergeCell ref="DUO50:DUO51"/>
    <mergeCell ref="DUB50:DUB51"/>
    <mergeCell ref="DUC50:DUC51"/>
    <mergeCell ref="DUD50:DUD51"/>
    <mergeCell ref="DUG50:DUG51"/>
    <mergeCell ref="DUH50:DUH51"/>
    <mergeCell ref="DTU50:DTU51"/>
    <mergeCell ref="DTV50:DTV51"/>
    <mergeCell ref="DTY50:DTY51"/>
    <mergeCell ref="DTZ50:DTZ51"/>
    <mergeCell ref="DUA50:DUA51"/>
    <mergeCell ref="DTN50:DTN51"/>
    <mergeCell ref="DTQ50:DTQ51"/>
    <mergeCell ref="DTR50:DTR51"/>
    <mergeCell ref="DTS50:DTS51"/>
    <mergeCell ref="DTT50:DTT51"/>
    <mergeCell ref="DTI50:DTI51"/>
    <mergeCell ref="DTJ50:DTJ51"/>
    <mergeCell ref="DTK50:DTK51"/>
    <mergeCell ref="DTL50:DTL51"/>
    <mergeCell ref="DTM50:DTM51"/>
    <mergeCell ref="DTB50:DTB51"/>
    <mergeCell ref="DTC50:DTC51"/>
    <mergeCell ref="DTD50:DTD51"/>
    <mergeCell ref="DTE50:DTE51"/>
    <mergeCell ref="DTF50:DTF51"/>
    <mergeCell ref="DSU50:DSU51"/>
    <mergeCell ref="DSV50:DSV51"/>
    <mergeCell ref="DSW50:DSW51"/>
    <mergeCell ref="DSX50:DSX51"/>
    <mergeCell ref="DTA50:DTA51"/>
    <mergeCell ref="DSN50:DSN51"/>
    <mergeCell ref="DSO50:DSO51"/>
    <mergeCell ref="DSP50:DSP51"/>
    <mergeCell ref="DSS50:DSS51"/>
    <mergeCell ref="DST50:DST51"/>
    <mergeCell ref="DSG50:DSG51"/>
    <mergeCell ref="DSH50:DSH51"/>
    <mergeCell ref="DSK50:DSK51"/>
    <mergeCell ref="DSL50:DSL51"/>
    <mergeCell ref="DSM50:DSM51"/>
    <mergeCell ref="DRZ50:DRZ51"/>
    <mergeCell ref="DSC50:DSC51"/>
    <mergeCell ref="DSD50:DSD51"/>
    <mergeCell ref="DSE50:DSE51"/>
    <mergeCell ref="DSF50:DSF51"/>
    <mergeCell ref="DRU50:DRU51"/>
    <mergeCell ref="DRV50:DRV51"/>
    <mergeCell ref="DRW50:DRW51"/>
    <mergeCell ref="DRX50:DRX51"/>
    <mergeCell ref="DRY50:DRY51"/>
    <mergeCell ref="DRN50:DRN51"/>
    <mergeCell ref="DRO50:DRO51"/>
    <mergeCell ref="DRP50:DRP51"/>
    <mergeCell ref="DRQ50:DRQ51"/>
    <mergeCell ref="DRR50:DRR51"/>
    <mergeCell ref="DRG50:DRG51"/>
    <mergeCell ref="DRH50:DRH51"/>
    <mergeCell ref="DRI50:DRI51"/>
    <mergeCell ref="DRJ50:DRJ51"/>
    <mergeCell ref="DRM50:DRM51"/>
    <mergeCell ref="DQZ50:DQZ51"/>
    <mergeCell ref="DRA50:DRA51"/>
    <mergeCell ref="DRB50:DRB51"/>
    <mergeCell ref="DRE50:DRE51"/>
    <mergeCell ref="DRF50:DRF51"/>
    <mergeCell ref="DQS50:DQS51"/>
    <mergeCell ref="DQT50:DQT51"/>
    <mergeCell ref="DQW50:DQW51"/>
    <mergeCell ref="DQX50:DQX51"/>
    <mergeCell ref="DQY50:DQY51"/>
    <mergeCell ref="DQL50:DQL51"/>
    <mergeCell ref="DQO50:DQO51"/>
    <mergeCell ref="DQP50:DQP51"/>
    <mergeCell ref="DQQ50:DQQ51"/>
    <mergeCell ref="DQR50:DQR51"/>
    <mergeCell ref="DQG50:DQG51"/>
    <mergeCell ref="DQH50:DQH51"/>
    <mergeCell ref="DQI50:DQI51"/>
    <mergeCell ref="DQJ50:DQJ51"/>
    <mergeCell ref="DQK50:DQK51"/>
    <mergeCell ref="DPZ50:DPZ51"/>
    <mergeCell ref="DQA50:DQA51"/>
    <mergeCell ref="DQB50:DQB51"/>
    <mergeCell ref="DQC50:DQC51"/>
    <mergeCell ref="DQD50:DQD51"/>
    <mergeCell ref="DPS50:DPS51"/>
    <mergeCell ref="DPT50:DPT51"/>
    <mergeCell ref="DPU50:DPU51"/>
    <mergeCell ref="DPV50:DPV51"/>
    <mergeCell ref="DPY50:DPY51"/>
    <mergeCell ref="DPL50:DPL51"/>
    <mergeCell ref="DPM50:DPM51"/>
    <mergeCell ref="DPN50:DPN51"/>
    <mergeCell ref="DPQ50:DPQ51"/>
    <mergeCell ref="DPR50:DPR51"/>
    <mergeCell ref="DPE50:DPE51"/>
    <mergeCell ref="DPF50:DPF51"/>
    <mergeCell ref="DPI50:DPI51"/>
    <mergeCell ref="DPJ50:DPJ51"/>
    <mergeCell ref="DPK50:DPK51"/>
    <mergeCell ref="DOX50:DOX51"/>
    <mergeCell ref="DPA50:DPA51"/>
    <mergeCell ref="DPB50:DPB51"/>
    <mergeCell ref="DPC50:DPC51"/>
    <mergeCell ref="DPD50:DPD51"/>
    <mergeCell ref="DOS50:DOS51"/>
    <mergeCell ref="DOT50:DOT51"/>
    <mergeCell ref="DOU50:DOU51"/>
    <mergeCell ref="DOV50:DOV51"/>
    <mergeCell ref="DOW50:DOW51"/>
    <mergeCell ref="DOL50:DOL51"/>
    <mergeCell ref="DOM50:DOM51"/>
    <mergeCell ref="DON50:DON51"/>
    <mergeCell ref="DOO50:DOO51"/>
    <mergeCell ref="DOP50:DOP51"/>
    <mergeCell ref="DOE50:DOE51"/>
    <mergeCell ref="DOF50:DOF51"/>
    <mergeCell ref="DOG50:DOG51"/>
    <mergeCell ref="DOH50:DOH51"/>
    <mergeCell ref="DOK50:DOK51"/>
    <mergeCell ref="DNX50:DNX51"/>
    <mergeCell ref="DNY50:DNY51"/>
    <mergeCell ref="DNZ50:DNZ51"/>
    <mergeCell ref="DOC50:DOC51"/>
    <mergeCell ref="DOD50:DOD51"/>
    <mergeCell ref="DNQ50:DNQ51"/>
    <mergeCell ref="DNR50:DNR51"/>
    <mergeCell ref="DNU50:DNU51"/>
    <mergeCell ref="DNV50:DNV51"/>
    <mergeCell ref="DNW50:DNW51"/>
    <mergeCell ref="DNJ50:DNJ51"/>
    <mergeCell ref="DNM50:DNM51"/>
    <mergeCell ref="DNN50:DNN51"/>
    <mergeCell ref="DNO50:DNO51"/>
    <mergeCell ref="DNP50:DNP51"/>
    <mergeCell ref="DNE50:DNE51"/>
    <mergeCell ref="DNF50:DNF51"/>
    <mergeCell ref="DNG50:DNG51"/>
    <mergeCell ref="DNH50:DNH51"/>
    <mergeCell ref="DNI50:DNI51"/>
    <mergeCell ref="DMX50:DMX51"/>
    <mergeCell ref="DMY50:DMY51"/>
    <mergeCell ref="DMZ50:DMZ51"/>
    <mergeCell ref="DNA50:DNA51"/>
    <mergeCell ref="DNB50:DNB51"/>
    <mergeCell ref="DMQ50:DMQ51"/>
    <mergeCell ref="DMR50:DMR51"/>
    <mergeCell ref="DMS50:DMS51"/>
    <mergeCell ref="DMT50:DMT51"/>
    <mergeCell ref="DMW50:DMW51"/>
    <mergeCell ref="DMJ50:DMJ51"/>
    <mergeCell ref="DMK50:DMK51"/>
    <mergeCell ref="DML50:DML51"/>
    <mergeCell ref="DMO50:DMO51"/>
    <mergeCell ref="DMP50:DMP51"/>
    <mergeCell ref="DMC50:DMC51"/>
    <mergeCell ref="DMD50:DMD51"/>
    <mergeCell ref="DMG50:DMG51"/>
    <mergeCell ref="DMH50:DMH51"/>
    <mergeCell ref="DMI50:DMI51"/>
    <mergeCell ref="DLV50:DLV51"/>
    <mergeCell ref="DLY50:DLY51"/>
    <mergeCell ref="DLZ50:DLZ51"/>
    <mergeCell ref="DMA50:DMA51"/>
    <mergeCell ref="DMB50:DMB51"/>
    <mergeCell ref="DLQ50:DLQ51"/>
    <mergeCell ref="DLR50:DLR51"/>
    <mergeCell ref="DLS50:DLS51"/>
    <mergeCell ref="DLT50:DLT51"/>
    <mergeCell ref="DLU50:DLU51"/>
    <mergeCell ref="DLJ50:DLJ51"/>
    <mergeCell ref="DLK50:DLK51"/>
    <mergeCell ref="DLL50:DLL51"/>
    <mergeCell ref="DLM50:DLM51"/>
    <mergeCell ref="DLN50:DLN51"/>
    <mergeCell ref="DLC50:DLC51"/>
    <mergeCell ref="DLD50:DLD51"/>
    <mergeCell ref="DLE50:DLE51"/>
    <mergeCell ref="DLF50:DLF51"/>
    <mergeCell ref="DLI50:DLI51"/>
    <mergeCell ref="DKV50:DKV51"/>
    <mergeCell ref="DKW50:DKW51"/>
    <mergeCell ref="DKX50:DKX51"/>
    <mergeCell ref="DLA50:DLA51"/>
    <mergeCell ref="DLB50:DLB51"/>
    <mergeCell ref="DKO50:DKO51"/>
    <mergeCell ref="DKP50:DKP51"/>
    <mergeCell ref="DKS50:DKS51"/>
    <mergeCell ref="DKT50:DKT51"/>
    <mergeCell ref="DKU50:DKU51"/>
    <mergeCell ref="DKH50:DKH51"/>
    <mergeCell ref="DKK50:DKK51"/>
    <mergeCell ref="DKL50:DKL51"/>
    <mergeCell ref="DKM50:DKM51"/>
    <mergeCell ref="DKN50:DKN51"/>
    <mergeCell ref="DKC50:DKC51"/>
    <mergeCell ref="DKD50:DKD51"/>
    <mergeCell ref="DKE50:DKE51"/>
    <mergeCell ref="DKF50:DKF51"/>
    <mergeCell ref="DKG50:DKG51"/>
    <mergeCell ref="DJV50:DJV51"/>
    <mergeCell ref="DJW50:DJW51"/>
    <mergeCell ref="DJX50:DJX51"/>
    <mergeCell ref="DJY50:DJY51"/>
    <mergeCell ref="DJZ50:DJZ51"/>
    <mergeCell ref="DJO50:DJO51"/>
    <mergeCell ref="DJP50:DJP51"/>
    <mergeCell ref="DJQ50:DJQ51"/>
    <mergeCell ref="DJR50:DJR51"/>
    <mergeCell ref="DJU50:DJU51"/>
    <mergeCell ref="DJH50:DJH51"/>
    <mergeCell ref="DJI50:DJI51"/>
    <mergeCell ref="DJJ50:DJJ51"/>
    <mergeCell ref="DJM50:DJM51"/>
    <mergeCell ref="DJN50:DJN51"/>
    <mergeCell ref="DJA50:DJA51"/>
    <mergeCell ref="DJB50:DJB51"/>
    <mergeCell ref="DJE50:DJE51"/>
    <mergeCell ref="DJF50:DJF51"/>
    <mergeCell ref="DJG50:DJG51"/>
    <mergeCell ref="DIT50:DIT51"/>
    <mergeCell ref="DIW50:DIW51"/>
    <mergeCell ref="DIX50:DIX51"/>
    <mergeCell ref="DIY50:DIY51"/>
    <mergeCell ref="DIZ50:DIZ51"/>
    <mergeCell ref="DIO50:DIO51"/>
    <mergeCell ref="DIP50:DIP51"/>
    <mergeCell ref="DIQ50:DIQ51"/>
    <mergeCell ref="DIR50:DIR51"/>
    <mergeCell ref="DIS50:DIS51"/>
    <mergeCell ref="DIH50:DIH51"/>
    <mergeCell ref="DII50:DII51"/>
    <mergeCell ref="DIJ50:DIJ51"/>
    <mergeCell ref="DIK50:DIK51"/>
    <mergeCell ref="DIL50:DIL51"/>
    <mergeCell ref="DIA50:DIA51"/>
    <mergeCell ref="DIB50:DIB51"/>
    <mergeCell ref="DIC50:DIC51"/>
    <mergeCell ref="DID50:DID51"/>
    <mergeCell ref="DIG50:DIG51"/>
    <mergeCell ref="DHT50:DHT51"/>
    <mergeCell ref="DHU50:DHU51"/>
    <mergeCell ref="DHV50:DHV51"/>
    <mergeCell ref="DHY50:DHY51"/>
    <mergeCell ref="DHZ50:DHZ51"/>
    <mergeCell ref="DHM50:DHM51"/>
    <mergeCell ref="DHN50:DHN51"/>
    <mergeCell ref="DHQ50:DHQ51"/>
    <mergeCell ref="DHR50:DHR51"/>
    <mergeCell ref="DHS50:DHS51"/>
    <mergeCell ref="DHF50:DHF51"/>
    <mergeCell ref="DHI50:DHI51"/>
    <mergeCell ref="DHJ50:DHJ51"/>
    <mergeCell ref="DHK50:DHK51"/>
    <mergeCell ref="DHL50:DHL51"/>
    <mergeCell ref="DHA50:DHA51"/>
    <mergeCell ref="DHB50:DHB51"/>
    <mergeCell ref="DHC50:DHC51"/>
    <mergeCell ref="DHD50:DHD51"/>
    <mergeCell ref="DHE50:DHE51"/>
    <mergeCell ref="DGT50:DGT51"/>
    <mergeCell ref="DGU50:DGU51"/>
    <mergeCell ref="DGV50:DGV51"/>
    <mergeCell ref="DGW50:DGW51"/>
    <mergeCell ref="DGX50:DGX51"/>
    <mergeCell ref="DGM50:DGM51"/>
    <mergeCell ref="DGN50:DGN51"/>
    <mergeCell ref="DGO50:DGO51"/>
    <mergeCell ref="DGP50:DGP51"/>
    <mergeCell ref="DGS50:DGS51"/>
    <mergeCell ref="DGF50:DGF51"/>
    <mergeCell ref="DGG50:DGG51"/>
    <mergeCell ref="DGH50:DGH51"/>
    <mergeCell ref="DGK50:DGK51"/>
    <mergeCell ref="DGL50:DGL51"/>
    <mergeCell ref="DFY50:DFY51"/>
    <mergeCell ref="DFZ50:DFZ51"/>
    <mergeCell ref="DGC50:DGC51"/>
    <mergeCell ref="DGD50:DGD51"/>
    <mergeCell ref="DGE50:DGE51"/>
    <mergeCell ref="DFR50:DFR51"/>
    <mergeCell ref="DFU50:DFU51"/>
    <mergeCell ref="DFV50:DFV51"/>
    <mergeCell ref="DFW50:DFW51"/>
    <mergeCell ref="DFX50:DFX51"/>
    <mergeCell ref="DFM50:DFM51"/>
    <mergeCell ref="DFN50:DFN51"/>
    <mergeCell ref="DFO50:DFO51"/>
    <mergeCell ref="DFP50:DFP51"/>
    <mergeCell ref="DFQ50:DFQ51"/>
    <mergeCell ref="DFF50:DFF51"/>
    <mergeCell ref="DFG50:DFG51"/>
    <mergeCell ref="DFH50:DFH51"/>
    <mergeCell ref="DFI50:DFI51"/>
    <mergeCell ref="DFJ50:DFJ51"/>
    <mergeCell ref="DEY50:DEY51"/>
    <mergeCell ref="DEZ50:DEZ51"/>
    <mergeCell ref="DFA50:DFA51"/>
    <mergeCell ref="DFB50:DFB51"/>
    <mergeCell ref="DFE50:DFE51"/>
    <mergeCell ref="DER50:DER51"/>
    <mergeCell ref="DES50:DES51"/>
    <mergeCell ref="DET50:DET51"/>
    <mergeCell ref="DEW50:DEW51"/>
    <mergeCell ref="DEX50:DEX51"/>
    <mergeCell ref="DEK50:DEK51"/>
    <mergeCell ref="DEL50:DEL51"/>
    <mergeCell ref="DEO50:DEO51"/>
    <mergeCell ref="DEP50:DEP51"/>
    <mergeCell ref="DEQ50:DEQ51"/>
    <mergeCell ref="DED50:DED51"/>
    <mergeCell ref="DEG50:DEG51"/>
    <mergeCell ref="DEH50:DEH51"/>
    <mergeCell ref="DEI50:DEI51"/>
    <mergeCell ref="DEJ50:DEJ51"/>
    <mergeCell ref="DDY50:DDY51"/>
    <mergeCell ref="DDZ50:DDZ51"/>
    <mergeCell ref="DEA50:DEA51"/>
    <mergeCell ref="DEB50:DEB51"/>
    <mergeCell ref="DEC50:DEC51"/>
    <mergeCell ref="DDR50:DDR51"/>
    <mergeCell ref="DDS50:DDS51"/>
    <mergeCell ref="DDT50:DDT51"/>
    <mergeCell ref="DDU50:DDU51"/>
    <mergeCell ref="DDV50:DDV51"/>
    <mergeCell ref="DDK50:DDK51"/>
    <mergeCell ref="DDL50:DDL51"/>
    <mergeCell ref="DDM50:DDM51"/>
    <mergeCell ref="DDN50:DDN51"/>
    <mergeCell ref="DDQ50:DDQ51"/>
    <mergeCell ref="DDD50:DDD51"/>
    <mergeCell ref="DDE50:DDE51"/>
    <mergeCell ref="DDF50:DDF51"/>
    <mergeCell ref="DDI50:DDI51"/>
    <mergeCell ref="DDJ50:DDJ51"/>
    <mergeCell ref="DCW50:DCW51"/>
    <mergeCell ref="DCX50:DCX51"/>
    <mergeCell ref="DDA50:DDA51"/>
    <mergeCell ref="DDB50:DDB51"/>
    <mergeCell ref="DDC50:DDC51"/>
    <mergeCell ref="DCP50:DCP51"/>
    <mergeCell ref="DCS50:DCS51"/>
    <mergeCell ref="DCT50:DCT51"/>
    <mergeCell ref="DCU50:DCU51"/>
    <mergeCell ref="DCV50:DCV51"/>
    <mergeCell ref="DCK50:DCK51"/>
    <mergeCell ref="DCL50:DCL51"/>
    <mergeCell ref="DCM50:DCM51"/>
    <mergeCell ref="DCN50:DCN51"/>
    <mergeCell ref="DCO50:DCO51"/>
    <mergeCell ref="DCD50:DCD51"/>
    <mergeCell ref="DCE50:DCE51"/>
    <mergeCell ref="DCF50:DCF51"/>
    <mergeCell ref="DCG50:DCG51"/>
    <mergeCell ref="DCH50:DCH51"/>
    <mergeCell ref="DBW50:DBW51"/>
    <mergeCell ref="DBX50:DBX51"/>
    <mergeCell ref="DBY50:DBY51"/>
    <mergeCell ref="DBZ50:DBZ51"/>
    <mergeCell ref="DCC50:DCC51"/>
    <mergeCell ref="DBP50:DBP51"/>
    <mergeCell ref="DBQ50:DBQ51"/>
    <mergeCell ref="DBR50:DBR51"/>
    <mergeCell ref="DBU50:DBU51"/>
    <mergeCell ref="DBV50:DBV51"/>
    <mergeCell ref="DBI50:DBI51"/>
    <mergeCell ref="DBJ50:DBJ51"/>
    <mergeCell ref="DBM50:DBM51"/>
    <mergeCell ref="DBN50:DBN51"/>
    <mergeCell ref="DBO50:DBO51"/>
    <mergeCell ref="DBB50:DBB51"/>
    <mergeCell ref="DBE50:DBE51"/>
    <mergeCell ref="DBF50:DBF51"/>
    <mergeCell ref="DBG50:DBG51"/>
    <mergeCell ref="DBH50:DBH51"/>
    <mergeCell ref="DAW50:DAW51"/>
    <mergeCell ref="DAX50:DAX51"/>
    <mergeCell ref="DAY50:DAY51"/>
    <mergeCell ref="DAZ50:DAZ51"/>
    <mergeCell ref="DBA50:DBA51"/>
    <mergeCell ref="DAP50:DAP51"/>
    <mergeCell ref="DAQ50:DAQ51"/>
    <mergeCell ref="DAR50:DAR51"/>
    <mergeCell ref="DAS50:DAS51"/>
    <mergeCell ref="DAT50:DAT51"/>
    <mergeCell ref="DAI50:DAI51"/>
    <mergeCell ref="DAJ50:DAJ51"/>
    <mergeCell ref="DAK50:DAK51"/>
    <mergeCell ref="DAL50:DAL51"/>
    <mergeCell ref="DAO50:DAO51"/>
    <mergeCell ref="DAB50:DAB51"/>
    <mergeCell ref="DAC50:DAC51"/>
    <mergeCell ref="DAD50:DAD51"/>
    <mergeCell ref="DAG50:DAG51"/>
    <mergeCell ref="DAH50:DAH51"/>
    <mergeCell ref="CZU50:CZU51"/>
    <mergeCell ref="CZV50:CZV51"/>
    <mergeCell ref="CZY50:CZY51"/>
    <mergeCell ref="CZZ50:CZZ51"/>
    <mergeCell ref="DAA50:DAA51"/>
    <mergeCell ref="CZN50:CZN51"/>
    <mergeCell ref="CZQ50:CZQ51"/>
    <mergeCell ref="CZR50:CZR51"/>
    <mergeCell ref="CZS50:CZS51"/>
    <mergeCell ref="CZT50:CZT51"/>
    <mergeCell ref="CZI50:CZI51"/>
    <mergeCell ref="CZJ50:CZJ51"/>
    <mergeCell ref="CZK50:CZK51"/>
    <mergeCell ref="CZL50:CZL51"/>
    <mergeCell ref="CZM50:CZM51"/>
    <mergeCell ref="CZB50:CZB51"/>
    <mergeCell ref="CZC50:CZC51"/>
    <mergeCell ref="CZD50:CZD51"/>
    <mergeCell ref="CZE50:CZE51"/>
    <mergeCell ref="CZF50:CZF51"/>
    <mergeCell ref="CYU50:CYU51"/>
    <mergeCell ref="CYV50:CYV51"/>
    <mergeCell ref="CYW50:CYW51"/>
    <mergeCell ref="CYX50:CYX51"/>
    <mergeCell ref="CZA50:CZA51"/>
    <mergeCell ref="CYN50:CYN51"/>
    <mergeCell ref="CYO50:CYO51"/>
    <mergeCell ref="CYP50:CYP51"/>
    <mergeCell ref="CYS50:CYS51"/>
    <mergeCell ref="CYT50:CYT51"/>
    <mergeCell ref="CYG50:CYG51"/>
    <mergeCell ref="CYH50:CYH51"/>
    <mergeCell ref="CYK50:CYK51"/>
    <mergeCell ref="CYL50:CYL51"/>
    <mergeCell ref="CYM50:CYM51"/>
    <mergeCell ref="CXZ50:CXZ51"/>
    <mergeCell ref="CYC50:CYC51"/>
    <mergeCell ref="CYD50:CYD51"/>
    <mergeCell ref="CYE50:CYE51"/>
    <mergeCell ref="CYF50:CYF51"/>
    <mergeCell ref="CXU50:CXU51"/>
    <mergeCell ref="CXV50:CXV51"/>
    <mergeCell ref="CXW50:CXW51"/>
    <mergeCell ref="CXX50:CXX51"/>
    <mergeCell ref="CXY50:CXY51"/>
    <mergeCell ref="CXN50:CXN51"/>
    <mergeCell ref="CXO50:CXO51"/>
    <mergeCell ref="CXP50:CXP51"/>
    <mergeCell ref="CXQ50:CXQ51"/>
    <mergeCell ref="CXR50:CXR51"/>
    <mergeCell ref="CXG50:CXG51"/>
    <mergeCell ref="CXH50:CXH51"/>
    <mergeCell ref="CXI50:CXI51"/>
    <mergeCell ref="CXJ50:CXJ51"/>
    <mergeCell ref="CXM50:CXM51"/>
    <mergeCell ref="CWZ50:CWZ51"/>
    <mergeCell ref="CXA50:CXA51"/>
    <mergeCell ref="CXB50:CXB51"/>
    <mergeCell ref="CXE50:CXE51"/>
    <mergeCell ref="CXF50:CXF51"/>
    <mergeCell ref="CWS50:CWS51"/>
    <mergeCell ref="CWT50:CWT51"/>
    <mergeCell ref="CWW50:CWW51"/>
    <mergeCell ref="CWX50:CWX51"/>
    <mergeCell ref="CWY50:CWY51"/>
    <mergeCell ref="CWL50:CWL51"/>
    <mergeCell ref="CWO50:CWO51"/>
    <mergeCell ref="CWP50:CWP51"/>
    <mergeCell ref="CWQ50:CWQ51"/>
    <mergeCell ref="CWR50:CWR51"/>
    <mergeCell ref="CWG50:CWG51"/>
    <mergeCell ref="CWH50:CWH51"/>
    <mergeCell ref="CWI50:CWI51"/>
    <mergeCell ref="CWJ50:CWJ51"/>
    <mergeCell ref="CWK50:CWK51"/>
    <mergeCell ref="CVZ50:CVZ51"/>
    <mergeCell ref="CWA50:CWA51"/>
    <mergeCell ref="CWB50:CWB51"/>
    <mergeCell ref="CWC50:CWC51"/>
    <mergeCell ref="CWD50:CWD51"/>
    <mergeCell ref="CVS50:CVS51"/>
    <mergeCell ref="CVT50:CVT51"/>
    <mergeCell ref="CVU50:CVU51"/>
    <mergeCell ref="CVV50:CVV51"/>
    <mergeCell ref="CVY50:CVY51"/>
    <mergeCell ref="CVL50:CVL51"/>
    <mergeCell ref="CVM50:CVM51"/>
    <mergeCell ref="CVN50:CVN51"/>
    <mergeCell ref="CVQ50:CVQ51"/>
    <mergeCell ref="CVR50:CVR51"/>
    <mergeCell ref="CVE50:CVE51"/>
    <mergeCell ref="CVF50:CVF51"/>
    <mergeCell ref="CVI50:CVI51"/>
    <mergeCell ref="CVJ50:CVJ51"/>
    <mergeCell ref="CVK50:CVK51"/>
    <mergeCell ref="CUX50:CUX51"/>
    <mergeCell ref="CVA50:CVA51"/>
    <mergeCell ref="CVB50:CVB51"/>
    <mergeCell ref="CVC50:CVC51"/>
    <mergeCell ref="CVD50:CVD51"/>
    <mergeCell ref="CUS50:CUS51"/>
    <mergeCell ref="CUT50:CUT51"/>
    <mergeCell ref="CUU50:CUU51"/>
    <mergeCell ref="CUV50:CUV51"/>
    <mergeCell ref="CUW50:CUW51"/>
    <mergeCell ref="CUL50:CUL51"/>
    <mergeCell ref="CUM50:CUM51"/>
    <mergeCell ref="CUN50:CUN51"/>
    <mergeCell ref="CUO50:CUO51"/>
    <mergeCell ref="CUP50:CUP51"/>
    <mergeCell ref="CUE50:CUE51"/>
    <mergeCell ref="CUF50:CUF51"/>
    <mergeCell ref="CUG50:CUG51"/>
    <mergeCell ref="CUH50:CUH51"/>
    <mergeCell ref="CUK50:CUK51"/>
    <mergeCell ref="CTX50:CTX51"/>
    <mergeCell ref="CTY50:CTY51"/>
    <mergeCell ref="CTZ50:CTZ51"/>
    <mergeCell ref="CUC50:CUC51"/>
    <mergeCell ref="CUD50:CUD51"/>
    <mergeCell ref="CTQ50:CTQ51"/>
    <mergeCell ref="CTR50:CTR51"/>
    <mergeCell ref="CTU50:CTU51"/>
    <mergeCell ref="CTV50:CTV51"/>
    <mergeCell ref="CTW50:CTW51"/>
    <mergeCell ref="CTJ50:CTJ51"/>
    <mergeCell ref="CTM50:CTM51"/>
    <mergeCell ref="CTN50:CTN51"/>
    <mergeCell ref="CTO50:CTO51"/>
    <mergeCell ref="CTP50:CTP51"/>
    <mergeCell ref="CTE50:CTE51"/>
    <mergeCell ref="CTF50:CTF51"/>
    <mergeCell ref="CTG50:CTG51"/>
    <mergeCell ref="CTH50:CTH51"/>
    <mergeCell ref="CTI50:CTI51"/>
    <mergeCell ref="CSX50:CSX51"/>
    <mergeCell ref="CSY50:CSY51"/>
    <mergeCell ref="CSZ50:CSZ51"/>
    <mergeCell ref="CTA50:CTA51"/>
    <mergeCell ref="CTB50:CTB51"/>
    <mergeCell ref="CSQ50:CSQ51"/>
    <mergeCell ref="CSR50:CSR51"/>
    <mergeCell ref="CSS50:CSS51"/>
    <mergeCell ref="CST50:CST51"/>
    <mergeCell ref="CSW50:CSW51"/>
    <mergeCell ref="CSJ50:CSJ51"/>
    <mergeCell ref="CSK50:CSK51"/>
    <mergeCell ref="CSL50:CSL51"/>
    <mergeCell ref="CSO50:CSO51"/>
    <mergeCell ref="CSP50:CSP51"/>
    <mergeCell ref="CSC50:CSC51"/>
    <mergeCell ref="CSD50:CSD51"/>
    <mergeCell ref="CSG50:CSG51"/>
    <mergeCell ref="CSH50:CSH51"/>
    <mergeCell ref="CSI50:CSI51"/>
    <mergeCell ref="CRV50:CRV51"/>
    <mergeCell ref="CRY50:CRY51"/>
    <mergeCell ref="CRZ50:CRZ51"/>
    <mergeCell ref="CSA50:CSA51"/>
    <mergeCell ref="CSB50:CSB51"/>
    <mergeCell ref="CRQ50:CRQ51"/>
    <mergeCell ref="CRR50:CRR51"/>
    <mergeCell ref="CRS50:CRS51"/>
    <mergeCell ref="CRT50:CRT51"/>
    <mergeCell ref="CRU50:CRU51"/>
    <mergeCell ref="CRJ50:CRJ51"/>
    <mergeCell ref="CRK50:CRK51"/>
    <mergeCell ref="CRL50:CRL51"/>
    <mergeCell ref="CRM50:CRM51"/>
    <mergeCell ref="CRN50:CRN51"/>
    <mergeCell ref="CRC50:CRC51"/>
    <mergeCell ref="CRD50:CRD51"/>
    <mergeCell ref="CRE50:CRE51"/>
    <mergeCell ref="CRF50:CRF51"/>
    <mergeCell ref="CRI50:CRI51"/>
    <mergeCell ref="CQV50:CQV51"/>
    <mergeCell ref="CQW50:CQW51"/>
    <mergeCell ref="CQX50:CQX51"/>
    <mergeCell ref="CRA50:CRA51"/>
    <mergeCell ref="CRB50:CRB51"/>
    <mergeCell ref="CQO50:CQO51"/>
    <mergeCell ref="CQP50:CQP51"/>
    <mergeCell ref="CQS50:CQS51"/>
    <mergeCell ref="CQT50:CQT51"/>
    <mergeCell ref="CQU50:CQU51"/>
    <mergeCell ref="CQH50:CQH51"/>
    <mergeCell ref="CQK50:CQK51"/>
    <mergeCell ref="CQL50:CQL51"/>
    <mergeCell ref="CQM50:CQM51"/>
    <mergeCell ref="CQN50:CQN51"/>
    <mergeCell ref="CQC50:CQC51"/>
    <mergeCell ref="CQD50:CQD51"/>
    <mergeCell ref="CQE50:CQE51"/>
    <mergeCell ref="CQF50:CQF51"/>
    <mergeCell ref="CQG50:CQG51"/>
    <mergeCell ref="CPV50:CPV51"/>
    <mergeCell ref="CPW50:CPW51"/>
    <mergeCell ref="CPX50:CPX51"/>
    <mergeCell ref="CPY50:CPY51"/>
    <mergeCell ref="CPZ50:CPZ51"/>
    <mergeCell ref="CPO50:CPO51"/>
    <mergeCell ref="CPP50:CPP51"/>
    <mergeCell ref="CPQ50:CPQ51"/>
    <mergeCell ref="CPR50:CPR51"/>
    <mergeCell ref="CPU50:CPU51"/>
    <mergeCell ref="CPH50:CPH51"/>
    <mergeCell ref="CPI50:CPI51"/>
    <mergeCell ref="CPJ50:CPJ51"/>
    <mergeCell ref="CPM50:CPM51"/>
    <mergeCell ref="CPN50:CPN51"/>
    <mergeCell ref="CPA50:CPA51"/>
    <mergeCell ref="CPB50:CPB51"/>
    <mergeCell ref="CPE50:CPE51"/>
    <mergeCell ref="CPF50:CPF51"/>
    <mergeCell ref="CPG50:CPG51"/>
    <mergeCell ref="COT50:COT51"/>
    <mergeCell ref="COW50:COW51"/>
    <mergeCell ref="COX50:COX51"/>
    <mergeCell ref="COY50:COY51"/>
    <mergeCell ref="COZ50:COZ51"/>
    <mergeCell ref="COO50:COO51"/>
    <mergeCell ref="COP50:COP51"/>
    <mergeCell ref="COQ50:COQ51"/>
    <mergeCell ref="COR50:COR51"/>
    <mergeCell ref="COS50:COS51"/>
    <mergeCell ref="COH50:COH51"/>
    <mergeCell ref="COI50:COI51"/>
    <mergeCell ref="COJ50:COJ51"/>
    <mergeCell ref="COK50:COK51"/>
    <mergeCell ref="COL50:COL51"/>
    <mergeCell ref="COA50:COA51"/>
    <mergeCell ref="COB50:COB51"/>
    <mergeCell ref="COC50:COC51"/>
    <mergeCell ref="COD50:COD51"/>
    <mergeCell ref="COG50:COG51"/>
    <mergeCell ref="CNT50:CNT51"/>
    <mergeCell ref="CNU50:CNU51"/>
    <mergeCell ref="CNV50:CNV51"/>
    <mergeCell ref="CNY50:CNY51"/>
    <mergeCell ref="CNZ50:CNZ51"/>
    <mergeCell ref="CNM50:CNM51"/>
    <mergeCell ref="CNN50:CNN51"/>
    <mergeCell ref="CNQ50:CNQ51"/>
    <mergeCell ref="CNR50:CNR51"/>
    <mergeCell ref="CNS50:CNS51"/>
    <mergeCell ref="CNF50:CNF51"/>
    <mergeCell ref="CNI50:CNI51"/>
    <mergeCell ref="CNJ50:CNJ51"/>
    <mergeCell ref="CNK50:CNK51"/>
    <mergeCell ref="CNL50:CNL51"/>
    <mergeCell ref="CNA50:CNA51"/>
    <mergeCell ref="CNB50:CNB51"/>
    <mergeCell ref="CNC50:CNC51"/>
    <mergeCell ref="CND50:CND51"/>
    <mergeCell ref="CNE50:CNE51"/>
    <mergeCell ref="CMT50:CMT51"/>
    <mergeCell ref="CMU50:CMU51"/>
    <mergeCell ref="CMV50:CMV51"/>
    <mergeCell ref="CMW50:CMW51"/>
    <mergeCell ref="CMX50:CMX51"/>
    <mergeCell ref="CMM50:CMM51"/>
    <mergeCell ref="CMN50:CMN51"/>
    <mergeCell ref="CMO50:CMO51"/>
    <mergeCell ref="CMP50:CMP51"/>
    <mergeCell ref="CMS50:CMS51"/>
    <mergeCell ref="CMF50:CMF51"/>
    <mergeCell ref="CMG50:CMG51"/>
    <mergeCell ref="CMH50:CMH51"/>
    <mergeCell ref="CMK50:CMK51"/>
    <mergeCell ref="CML50:CML51"/>
    <mergeCell ref="CLY50:CLY51"/>
    <mergeCell ref="CLZ50:CLZ51"/>
    <mergeCell ref="CMC50:CMC51"/>
    <mergeCell ref="CMD50:CMD51"/>
    <mergeCell ref="CME50:CME51"/>
    <mergeCell ref="CLR50:CLR51"/>
    <mergeCell ref="CLU50:CLU51"/>
    <mergeCell ref="CLV50:CLV51"/>
    <mergeCell ref="CLW50:CLW51"/>
    <mergeCell ref="CLX50:CLX51"/>
    <mergeCell ref="CLM50:CLM51"/>
    <mergeCell ref="CLN50:CLN51"/>
    <mergeCell ref="CLO50:CLO51"/>
    <mergeCell ref="CLP50:CLP51"/>
    <mergeCell ref="CLQ50:CLQ51"/>
    <mergeCell ref="CLF50:CLF51"/>
    <mergeCell ref="CLG50:CLG51"/>
    <mergeCell ref="CLH50:CLH51"/>
    <mergeCell ref="CLI50:CLI51"/>
    <mergeCell ref="CLJ50:CLJ51"/>
    <mergeCell ref="CKY50:CKY51"/>
    <mergeCell ref="CKZ50:CKZ51"/>
    <mergeCell ref="CLA50:CLA51"/>
    <mergeCell ref="CLB50:CLB51"/>
    <mergeCell ref="CLE50:CLE51"/>
    <mergeCell ref="CKR50:CKR51"/>
    <mergeCell ref="CKS50:CKS51"/>
    <mergeCell ref="CKT50:CKT51"/>
    <mergeCell ref="CKW50:CKW51"/>
    <mergeCell ref="CKX50:CKX51"/>
    <mergeCell ref="CKK50:CKK51"/>
    <mergeCell ref="CKL50:CKL51"/>
    <mergeCell ref="CKO50:CKO51"/>
    <mergeCell ref="CKP50:CKP51"/>
    <mergeCell ref="CKQ50:CKQ51"/>
    <mergeCell ref="CKD50:CKD51"/>
    <mergeCell ref="CKG50:CKG51"/>
    <mergeCell ref="CKH50:CKH51"/>
    <mergeCell ref="CKI50:CKI51"/>
    <mergeCell ref="CKJ50:CKJ51"/>
    <mergeCell ref="CJY50:CJY51"/>
    <mergeCell ref="CJZ50:CJZ51"/>
    <mergeCell ref="CKA50:CKA51"/>
    <mergeCell ref="CKB50:CKB51"/>
    <mergeCell ref="CKC50:CKC51"/>
    <mergeCell ref="CJR50:CJR51"/>
    <mergeCell ref="CJS50:CJS51"/>
    <mergeCell ref="CJT50:CJT51"/>
    <mergeCell ref="CJU50:CJU51"/>
    <mergeCell ref="CJV50:CJV51"/>
    <mergeCell ref="CJK50:CJK51"/>
    <mergeCell ref="CJL50:CJL51"/>
    <mergeCell ref="CJM50:CJM51"/>
    <mergeCell ref="CJN50:CJN51"/>
    <mergeCell ref="CJQ50:CJQ51"/>
    <mergeCell ref="CJD50:CJD51"/>
    <mergeCell ref="CJE50:CJE51"/>
    <mergeCell ref="CJF50:CJF51"/>
    <mergeCell ref="CJI50:CJI51"/>
    <mergeCell ref="CJJ50:CJJ51"/>
    <mergeCell ref="CIW50:CIW51"/>
    <mergeCell ref="CIX50:CIX51"/>
    <mergeCell ref="CJA50:CJA51"/>
    <mergeCell ref="CJB50:CJB51"/>
    <mergeCell ref="CJC50:CJC51"/>
    <mergeCell ref="CIP50:CIP51"/>
    <mergeCell ref="CIS50:CIS51"/>
    <mergeCell ref="CIT50:CIT51"/>
    <mergeCell ref="CIU50:CIU51"/>
    <mergeCell ref="CIV50:CIV51"/>
    <mergeCell ref="CIK50:CIK51"/>
    <mergeCell ref="CIL50:CIL51"/>
    <mergeCell ref="CIM50:CIM51"/>
    <mergeCell ref="CIN50:CIN51"/>
    <mergeCell ref="CIO50:CIO51"/>
    <mergeCell ref="CID50:CID51"/>
    <mergeCell ref="CIE50:CIE51"/>
    <mergeCell ref="CIF50:CIF51"/>
    <mergeCell ref="CIG50:CIG51"/>
    <mergeCell ref="CIH50:CIH51"/>
    <mergeCell ref="CHW50:CHW51"/>
    <mergeCell ref="CHX50:CHX51"/>
    <mergeCell ref="CHY50:CHY51"/>
    <mergeCell ref="CHZ50:CHZ51"/>
    <mergeCell ref="CIC50:CIC51"/>
    <mergeCell ref="CHP50:CHP51"/>
    <mergeCell ref="CHQ50:CHQ51"/>
    <mergeCell ref="CHR50:CHR51"/>
    <mergeCell ref="CHU50:CHU51"/>
    <mergeCell ref="CHV50:CHV51"/>
    <mergeCell ref="CHI50:CHI51"/>
    <mergeCell ref="CHJ50:CHJ51"/>
    <mergeCell ref="CHM50:CHM51"/>
    <mergeCell ref="CHN50:CHN51"/>
    <mergeCell ref="CHO50:CHO51"/>
    <mergeCell ref="CHB50:CHB51"/>
    <mergeCell ref="CHE50:CHE51"/>
    <mergeCell ref="CHF50:CHF51"/>
    <mergeCell ref="CHG50:CHG51"/>
    <mergeCell ref="CHH50:CHH51"/>
    <mergeCell ref="CGW50:CGW51"/>
    <mergeCell ref="CGX50:CGX51"/>
    <mergeCell ref="CGY50:CGY51"/>
    <mergeCell ref="CGZ50:CGZ51"/>
    <mergeCell ref="CHA50:CHA51"/>
    <mergeCell ref="CGP50:CGP51"/>
    <mergeCell ref="CGQ50:CGQ51"/>
    <mergeCell ref="CGR50:CGR51"/>
    <mergeCell ref="CGS50:CGS51"/>
    <mergeCell ref="CGT50:CGT51"/>
    <mergeCell ref="CGI50:CGI51"/>
    <mergeCell ref="CGJ50:CGJ51"/>
    <mergeCell ref="CGK50:CGK51"/>
    <mergeCell ref="CGL50:CGL51"/>
    <mergeCell ref="CGO50:CGO51"/>
    <mergeCell ref="CGB50:CGB51"/>
    <mergeCell ref="CGC50:CGC51"/>
    <mergeCell ref="CGD50:CGD51"/>
    <mergeCell ref="CGG50:CGG51"/>
    <mergeCell ref="CGH50:CGH51"/>
    <mergeCell ref="CFU50:CFU51"/>
    <mergeCell ref="CFV50:CFV51"/>
    <mergeCell ref="CFY50:CFY51"/>
    <mergeCell ref="CFZ50:CFZ51"/>
    <mergeCell ref="CGA50:CGA51"/>
    <mergeCell ref="CFN50:CFN51"/>
    <mergeCell ref="CFQ50:CFQ51"/>
    <mergeCell ref="CFR50:CFR51"/>
    <mergeCell ref="CFS50:CFS51"/>
    <mergeCell ref="CFT50:CFT51"/>
    <mergeCell ref="CFI50:CFI51"/>
    <mergeCell ref="CFJ50:CFJ51"/>
    <mergeCell ref="CFK50:CFK51"/>
    <mergeCell ref="CFL50:CFL51"/>
    <mergeCell ref="CFM50:CFM51"/>
    <mergeCell ref="CFB50:CFB51"/>
    <mergeCell ref="CFC50:CFC51"/>
    <mergeCell ref="CFD50:CFD51"/>
    <mergeCell ref="CFE50:CFE51"/>
    <mergeCell ref="CFF50:CFF51"/>
    <mergeCell ref="CEU50:CEU51"/>
    <mergeCell ref="CEV50:CEV51"/>
    <mergeCell ref="CEW50:CEW51"/>
    <mergeCell ref="CEX50:CEX51"/>
    <mergeCell ref="CFA50:CFA51"/>
    <mergeCell ref="CEN50:CEN51"/>
    <mergeCell ref="CEO50:CEO51"/>
    <mergeCell ref="CEP50:CEP51"/>
    <mergeCell ref="CES50:CES51"/>
    <mergeCell ref="CET50:CET51"/>
    <mergeCell ref="CEG50:CEG51"/>
    <mergeCell ref="CEH50:CEH51"/>
    <mergeCell ref="CEK50:CEK51"/>
    <mergeCell ref="CEL50:CEL51"/>
    <mergeCell ref="CEM50:CEM51"/>
    <mergeCell ref="CDZ50:CDZ51"/>
    <mergeCell ref="CEC50:CEC51"/>
    <mergeCell ref="CED50:CED51"/>
    <mergeCell ref="CEE50:CEE51"/>
    <mergeCell ref="CEF50:CEF51"/>
    <mergeCell ref="CDU50:CDU51"/>
    <mergeCell ref="CDV50:CDV51"/>
    <mergeCell ref="CDW50:CDW51"/>
    <mergeCell ref="CDX50:CDX51"/>
    <mergeCell ref="CDY50:CDY51"/>
    <mergeCell ref="CDN50:CDN51"/>
    <mergeCell ref="CDO50:CDO51"/>
    <mergeCell ref="CDP50:CDP51"/>
    <mergeCell ref="CDQ50:CDQ51"/>
    <mergeCell ref="CDR50:CDR51"/>
    <mergeCell ref="CDG50:CDG51"/>
    <mergeCell ref="CDH50:CDH51"/>
    <mergeCell ref="CDI50:CDI51"/>
    <mergeCell ref="CDJ50:CDJ51"/>
    <mergeCell ref="CDM50:CDM51"/>
    <mergeCell ref="CCZ50:CCZ51"/>
    <mergeCell ref="CDA50:CDA51"/>
    <mergeCell ref="CDB50:CDB51"/>
    <mergeCell ref="CDE50:CDE51"/>
    <mergeCell ref="CDF50:CDF51"/>
    <mergeCell ref="CCS50:CCS51"/>
    <mergeCell ref="CCT50:CCT51"/>
    <mergeCell ref="CCW50:CCW51"/>
    <mergeCell ref="CCX50:CCX51"/>
    <mergeCell ref="CCY50:CCY51"/>
    <mergeCell ref="CCL50:CCL51"/>
    <mergeCell ref="CCO50:CCO51"/>
    <mergeCell ref="CCP50:CCP51"/>
    <mergeCell ref="CCQ50:CCQ51"/>
    <mergeCell ref="CCR50:CCR51"/>
    <mergeCell ref="CCG50:CCG51"/>
    <mergeCell ref="CCH50:CCH51"/>
    <mergeCell ref="CCI50:CCI51"/>
    <mergeCell ref="CCJ50:CCJ51"/>
    <mergeCell ref="CCK50:CCK51"/>
    <mergeCell ref="CBZ50:CBZ51"/>
    <mergeCell ref="CCA50:CCA51"/>
    <mergeCell ref="CCB50:CCB51"/>
    <mergeCell ref="CCC50:CCC51"/>
    <mergeCell ref="CCD50:CCD51"/>
    <mergeCell ref="CBS50:CBS51"/>
    <mergeCell ref="CBT50:CBT51"/>
    <mergeCell ref="CBU50:CBU51"/>
    <mergeCell ref="CBV50:CBV51"/>
    <mergeCell ref="CBY50:CBY51"/>
    <mergeCell ref="CBL50:CBL51"/>
    <mergeCell ref="CBM50:CBM51"/>
    <mergeCell ref="CBN50:CBN51"/>
    <mergeCell ref="CBQ50:CBQ51"/>
    <mergeCell ref="CBR50:CBR51"/>
    <mergeCell ref="CBE50:CBE51"/>
    <mergeCell ref="CBF50:CBF51"/>
    <mergeCell ref="CBI50:CBI51"/>
    <mergeCell ref="CBJ50:CBJ51"/>
    <mergeCell ref="CBK50:CBK51"/>
    <mergeCell ref="CAX50:CAX51"/>
    <mergeCell ref="CBA50:CBA51"/>
    <mergeCell ref="CBB50:CBB51"/>
    <mergeCell ref="CBC50:CBC51"/>
    <mergeCell ref="CBD50:CBD51"/>
    <mergeCell ref="CAS50:CAS51"/>
    <mergeCell ref="CAT50:CAT51"/>
    <mergeCell ref="CAU50:CAU51"/>
    <mergeCell ref="CAV50:CAV51"/>
    <mergeCell ref="CAW50:CAW51"/>
    <mergeCell ref="CAL50:CAL51"/>
    <mergeCell ref="CAM50:CAM51"/>
    <mergeCell ref="CAN50:CAN51"/>
    <mergeCell ref="CAO50:CAO51"/>
    <mergeCell ref="CAP50:CAP51"/>
    <mergeCell ref="CAE50:CAE51"/>
    <mergeCell ref="CAF50:CAF51"/>
    <mergeCell ref="CAG50:CAG51"/>
    <mergeCell ref="CAH50:CAH51"/>
    <mergeCell ref="CAK50:CAK51"/>
    <mergeCell ref="BZX50:BZX51"/>
    <mergeCell ref="BZY50:BZY51"/>
    <mergeCell ref="BZZ50:BZZ51"/>
    <mergeCell ref="CAC50:CAC51"/>
    <mergeCell ref="CAD50:CAD51"/>
    <mergeCell ref="BZQ50:BZQ51"/>
    <mergeCell ref="BZR50:BZR51"/>
    <mergeCell ref="BZU50:BZU51"/>
    <mergeCell ref="BZV50:BZV51"/>
    <mergeCell ref="BZW50:BZW51"/>
    <mergeCell ref="BZJ50:BZJ51"/>
    <mergeCell ref="BZM50:BZM51"/>
    <mergeCell ref="BZN50:BZN51"/>
    <mergeCell ref="BZO50:BZO51"/>
    <mergeCell ref="BZP50:BZP51"/>
    <mergeCell ref="BZE50:BZE51"/>
    <mergeCell ref="BZF50:BZF51"/>
    <mergeCell ref="BZG50:BZG51"/>
    <mergeCell ref="BZH50:BZH51"/>
    <mergeCell ref="BZI50:BZI51"/>
    <mergeCell ref="BYX50:BYX51"/>
    <mergeCell ref="BYY50:BYY51"/>
    <mergeCell ref="BYZ50:BYZ51"/>
    <mergeCell ref="BZA50:BZA51"/>
    <mergeCell ref="BZB50:BZB51"/>
    <mergeCell ref="BYQ50:BYQ51"/>
    <mergeCell ref="BYR50:BYR51"/>
    <mergeCell ref="BYS50:BYS51"/>
    <mergeCell ref="BYT50:BYT51"/>
    <mergeCell ref="BYW50:BYW51"/>
    <mergeCell ref="BYJ50:BYJ51"/>
    <mergeCell ref="BYK50:BYK51"/>
    <mergeCell ref="BYL50:BYL51"/>
    <mergeCell ref="BYO50:BYO51"/>
    <mergeCell ref="BYP50:BYP51"/>
    <mergeCell ref="BYC50:BYC51"/>
    <mergeCell ref="BYD50:BYD51"/>
    <mergeCell ref="BYG50:BYG51"/>
    <mergeCell ref="BYH50:BYH51"/>
    <mergeCell ref="BYI50:BYI51"/>
    <mergeCell ref="BXV50:BXV51"/>
    <mergeCell ref="BXY50:BXY51"/>
    <mergeCell ref="BXZ50:BXZ51"/>
    <mergeCell ref="BYA50:BYA51"/>
    <mergeCell ref="BYB50:BYB51"/>
    <mergeCell ref="BXQ50:BXQ51"/>
    <mergeCell ref="BXR50:BXR51"/>
    <mergeCell ref="BXS50:BXS51"/>
    <mergeCell ref="BXT50:BXT51"/>
    <mergeCell ref="BXU50:BXU51"/>
    <mergeCell ref="BXJ50:BXJ51"/>
    <mergeCell ref="BXK50:BXK51"/>
    <mergeCell ref="BXL50:BXL51"/>
    <mergeCell ref="BXM50:BXM51"/>
    <mergeCell ref="BXN50:BXN51"/>
    <mergeCell ref="BXC50:BXC51"/>
    <mergeCell ref="BXD50:BXD51"/>
    <mergeCell ref="BXE50:BXE51"/>
    <mergeCell ref="BXF50:BXF51"/>
    <mergeCell ref="BXI50:BXI51"/>
    <mergeCell ref="BWV50:BWV51"/>
    <mergeCell ref="BWW50:BWW51"/>
    <mergeCell ref="BWX50:BWX51"/>
    <mergeCell ref="BXA50:BXA51"/>
    <mergeCell ref="BXB50:BXB51"/>
    <mergeCell ref="BWO50:BWO51"/>
    <mergeCell ref="BWP50:BWP51"/>
    <mergeCell ref="BWS50:BWS51"/>
    <mergeCell ref="BWT50:BWT51"/>
    <mergeCell ref="BWU50:BWU51"/>
    <mergeCell ref="BWH50:BWH51"/>
    <mergeCell ref="BWK50:BWK51"/>
    <mergeCell ref="BWL50:BWL51"/>
    <mergeCell ref="BWM50:BWM51"/>
    <mergeCell ref="BWN50:BWN51"/>
    <mergeCell ref="BWC50:BWC51"/>
    <mergeCell ref="BWD50:BWD51"/>
    <mergeCell ref="BWE50:BWE51"/>
    <mergeCell ref="BWF50:BWF51"/>
    <mergeCell ref="BWG50:BWG51"/>
    <mergeCell ref="BVV50:BVV51"/>
    <mergeCell ref="BVW50:BVW51"/>
    <mergeCell ref="BVX50:BVX51"/>
    <mergeCell ref="BVY50:BVY51"/>
    <mergeCell ref="BVZ50:BVZ51"/>
    <mergeCell ref="BVO50:BVO51"/>
    <mergeCell ref="BVP50:BVP51"/>
    <mergeCell ref="BVQ50:BVQ51"/>
    <mergeCell ref="BVR50:BVR51"/>
    <mergeCell ref="BVU50:BVU51"/>
    <mergeCell ref="BVH50:BVH51"/>
    <mergeCell ref="BVI50:BVI51"/>
    <mergeCell ref="BVJ50:BVJ51"/>
    <mergeCell ref="BVM50:BVM51"/>
    <mergeCell ref="BVN50:BVN51"/>
    <mergeCell ref="BVA50:BVA51"/>
    <mergeCell ref="BVB50:BVB51"/>
    <mergeCell ref="BVE50:BVE51"/>
    <mergeCell ref="BVF50:BVF51"/>
    <mergeCell ref="BVG50:BVG51"/>
    <mergeCell ref="BUT50:BUT51"/>
    <mergeCell ref="BUW50:BUW51"/>
    <mergeCell ref="BUX50:BUX51"/>
    <mergeCell ref="BUY50:BUY51"/>
    <mergeCell ref="BUZ50:BUZ51"/>
    <mergeCell ref="BUO50:BUO51"/>
    <mergeCell ref="BUP50:BUP51"/>
    <mergeCell ref="BUQ50:BUQ51"/>
    <mergeCell ref="BUR50:BUR51"/>
    <mergeCell ref="BUS50:BUS51"/>
    <mergeCell ref="BUH50:BUH51"/>
    <mergeCell ref="BUI50:BUI51"/>
    <mergeCell ref="BUJ50:BUJ51"/>
    <mergeCell ref="BUK50:BUK51"/>
    <mergeCell ref="BUL50:BUL51"/>
    <mergeCell ref="BUA50:BUA51"/>
    <mergeCell ref="BUB50:BUB51"/>
    <mergeCell ref="BUC50:BUC51"/>
    <mergeCell ref="BUD50:BUD51"/>
    <mergeCell ref="BUG50:BUG51"/>
    <mergeCell ref="BTT50:BTT51"/>
    <mergeCell ref="BTU50:BTU51"/>
    <mergeCell ref="BTV50:BTV51"/>
    <mergeCell ref="BTY50:BTY51"/>
    <mergeCell ref="BTZ50:BTZ51"/>
    <mergeCell ref="BTM50:BTM51"/>
    <mergeCell ref="BTN50:BTN51"/>
    <mergeCell ref="BTQ50:BTQ51"/>
    <mergeCell ref="BTR50:BTR51"/>
    <mergeCell ref="BTS50:BTS51"/>
    <mergeCell ref="BTF50:BTF51"/>
    <mergeCell ref="BTI50:BTI51"/>
    <mergeCell ref="BTJ50:BTJ51"/>
    <mergeCell ref="BTK50:BTK51"/>
    <mergeCell ref="BTL50:BTL51"/>
    <mergeCell ref="BTA50:BTA51"/>
    <mergeCell ref="BTB50:BTB51"/>
    <mergeCell ref="BTC50:BTC51"/>
    <mergeCell ref="BTD50:BTD51"/>
    <mergeCell ref="BTE50:BTE51"/>
    <mergeCell ref="BST50:BST51"/>
    <mergeCell ref="BSU50:BSU51"/>
    <mergeCell ref="BSV50:BSV51"/>
    <mergeCell ref="BSW50:BSW51"/>
    <mergeCell ref="BSX50:BSX51"/>
    <mergeCell ref="BSM50:BSM51"/>
    <mergeCell ref="BSN50:BSN51"/>
    <mergeCell ref="BSO50:BSO51"/>
    <mergeCell ref="BSP50:BSP51"/>
    <mergeCell ref="BSS50:BSS51"/>
    <mergeCell ref="BSF50:BSF51"/>
    <mergeCell ref="BSG50:BSG51"/>
    <mergeCell ref="BSH50:BSH51"/>
    <mergeCell ref="BSK50:BSK51"/>
    <mergeCell ref="BSL50:BSL51"/>
    <mergeCell ref="BRY50:BRY51"/>
    <mergeCell ref="BRZ50:BRZ51"/>
    <mergeCell ref="BSC50:BSC51"/>
    <mergeCell ref="BSD50:BSD51"/>
    <mergeCell ref="BSE50:BSE51"/>
    <mergeCell ref="BRR50:BRR51"/>
    <mergeCell ref="BRU50:BRU51"/>
    <mergeCell ref="BRV50:BRV51"/>
    <mergeCell ref="BRW50:BRW51"/>
    <mergeCell ref="BRX50:BRX51"/>
    <mergeCell ref="BRM50:BRM51"/>
    <mergeCell ref="BRN50:BRN51"/>
    <mergeCell ref="BRO50:BRO51"/>
    <mergeCell ref="BRP50:BRP51"/>
    <mergeCell ref="BRQ50:BRQ51"/>
    <mergeCell ref="BRF50:BRF51"/>
    <mergeCell ref="BRG50:BRG51"/>
    <mergeCell ref="BRH50:BRH51"/>
    <mergeCell ref="BRI50:BRI51"/>
    <mergeCell ref="BRJ50:BRJ51"/>
    <mergeCell ref="BQY50:BQY51"/>
    <mergeCell ref="BQZ50:BQZ51"/>
    <mergeCell ref="BRA50:BRA51"/>
    <mergeCell ref="BRB50:BRB51"/>
    <mergeCell ref="BRE50:BRE51"/>
    <mergeCell ref="BQR50:BQR51"/>
    <mergeCell ref="BQS50:BQS51"/>
    <mergeCell ref="BQT50:BQT51"/>
    <mergeCell ref="BQW50:BQW51"/>
    <mergeCell ref="BQX50:BQX51"/>
    <mergeCell ref="BQK50:BQK51"/>
    <mergeCell ref="BQL50:BQL51"/>
    <mergeCell ref="BQO50:BQO51"/>
    <mergeCell ref="BQP50:BQP51"/>
    <mergeCell ref="BQQ50:BQQ51"/>
    <mergeCell ref="BQD50:BQD51"/>
    <mergeCell ref="BQG50:BQG51"/>
    <mergeCell ref="BQH50:BQH51"/>
    <mergeCell ref="BQI50:BQI51"/>
    <mergeCell ref="BQJ50:BQJ51"/>
    <mergeCell ref="BPY50:BPY51"/>
    <mergeCell ref="BPZ50:BPZ51"/>
    <mergeCell ref="BQA50:BQA51"/>
    <mergeCell ref="BQB50:BQB51"/>
    <mergeCell ref="BQC50:BQC51"/>
    <mergeCell ref="BPR50:BPR51"/>
    <mergeCell ref="BPS50:BPS51"/>
    <mergeCell ref="BPT50:BPT51"/>
    <mergeCell ref="BPU50:BPU51"/>
    <mergeCell ref="BPV50:BPV51"/>
    <mergeCell ref="BPK50:BPK51"/>
    <mergeCell ref="BPL50:BPL51"/>
    <mergeCell ref="BPM50:BPM51"/>
    <mergeCell ref="BPN50:BPN51"/>
    <mergeCell ref="BPQ50:BPQ51"/>
    <mergeCell ref="BPD50:BPD51"/>
    <mergeCell ref="BPE50:BPE51"/>
    <mergeCell ref="BPF50:BPF51"/>
    <mergeCell ref="BPI50:BPI51"/>
    <mergeCell ref="BPJ50:BPJ51"/>
    <mergeCell ref="BOW50:BOW51"/>
    <mergeCell ref="BOX50:BOX51"/>
    <mergeCell ref="BPA50:BPA51"/>
    <mergeCell ref="BPB50:BPB51"/>
    <mergeCell ref="BPC50:BPC51"/>
    <mergeCell ref="BOP50:BOP51"/>
    <mergeCell ref="BOS50:BOS51"/>
    <mergeCell ref="BOT50:BOT51"/>
    <mergeCell ref="BOU50:BOU51"/>
    <mergeCell ref="BOV50:BOV51"/>
    <mergeCell ref="BOK50:BOK51"/>
    <mergeCell ref="BOL50:BOL51"/>
    <mergeCell ref="BOM50:BOM51"/>
    <mergeCell ref="BON50:BON51"/>
    <mergeCell ref="BOO50:BOO51"/>
    <mergeCell ref="BOD50:BOD51"/>
    <mergeCell ref="BOE50:BOE51"/>
    <mergeCell ref="BOF50:BOF51"/>
    <mergeCell ref="BOG50:BOG51"/>
    <mergeCell ref="BOH50:BOH51"/>
    <mergeCell ref="BNW50:BNW51"/>
    <mergeCell ref="BNX50:BNX51"/>
    <mergeCell ref="BNY50:BNY51"/>
    <mergeCell ref="BNZ50:BNZ51"/>
    <mergeCell ref="BOC50:BOC51"/>
    <mergeCell ref="BNP50:BNP51"/>
    <mergeCell ref="BNQ50:BNQ51"/>
    <mergeCell ref="BNR50:BNR51"/>
    <mergeCell ref="BNU50:BNU51"/>
    <mergeCell ref="BNV50:BNV51"/>
    <mergeCell ref="BNI50:BNI51"/>
    <mergeCell ref="BNJ50:BNJ51"/>
    <mergeCell ref="BNM50:BNM51"/>
    <mergeCell ref="BNN50:BNN51"/>
    <mergeCell ref="BNO50:BNO51"/>
    <mergeCell ref="BNB50:BNB51"/>
    <mergeCell ref="BNE50:BNE51"/>
    <mergeCell ref="BNF50:BNF51"/>
    <mergeCell ref="BNG50:BNG51"/>
    <mergeCell ref="BNH50:BNH51"/>
    <mergeCell ref="BMW50:BMW51"/>
    <mergeCell ref="BMX50:BMX51"/>
    <mergeCell ref="BMY50:BMY51"/>
    <mergeCell ref="BMZ50:BMZ51"/>
    <mergeCell ref="BNA50:BNA51"/>
    <mergeCell ref="BMP50:BMP51"/>
    <mergeCell ref="BMQ50:BMQ51"/>
    <mergeCell ref="BMR50:BMR51"/>
    <mergeCell ref="BMS50:BMS51"/>
    <mergeCell ref="BMT50:BMT51"/>
    <mergeCell ref="BMI50:BMI51"/>
    <mergeCell ref="BMJ50:BMJ51"/>
    <mergeCell ref="BMK50:BMK51"/>
    <mergeCell ref="BML50:BML51"/>
    <mergeCell ref="BMO50:BMO51"/>
    <mergeCell ref="BMB50:BMB51"/>
    <mergeCell ref="BMC50:BMC51"/>
    <mergeCell ref="BMD50:BMD51"/>
    <mergeCell ref="BMG50:BMG51"/>
    <mergeCell ref="BMH50:BMH51"/>
    <mergeCell ref="BLU50:BLU51"/>
    <mergeCell ref="BLV50:BLV51"/>
    <mergeCell ref="BLY50:BLY51"/>
    <mergeCell ref="BLZ50:BLZ51"/>
    <mergeCell ref="BMA50:BMA51"/>
    <mergeCell ref="BLN50:BLN51"/>
    <mergeCell ref="BLQ50:BLQ51"/>
    <mergeCell ref="BLR50:BLR51"/>
    <mergeCell ref="BLS50:BLS51"/>
    <mergeCell ref="BLT50:BLT51"/>
    <mergeCell ref="BLI50:BLI51"/>
    <mergeCell ref="BLJ50:BLJ51"/>
    <mergeCell ref="BLK50:BLK51"/>
    <mergeCell ref="BLL50:BLL51"/>
    <mergeCell ref="BLM50:BLM51"/>
    <mergeCell ref="BLB50:BLB51"/>
    <mergeCell ref="BLC50:BLC51"/>
    <mergeCell ref="BLD50:BLD51"/>
    <mergeCell ref="BLE50:BLE51"/>
    <mergeCell ref="BLF50:BLF51"/>
    <mergeCell ref="BKU50:BKU51"/>
    <mergeCell ref="BKV50:BKV51"/>
    <mergeCell ref="BKW50:BKW51"/>
    <mergeCell ref="BKX50:BKX51"/>
    <mergeCell ref="BLA50:BLA51"/>
    <mergeCell ref="BKN50:BKN51"/>
    <mergeCell ref="BKO50:BKO51"/>
    <mergeCell ref="BKP50:BKP51"/>
    <mergeCell ref="BKS50:BKS51"/>
    <mergeCell ref="BKT50:BKT51"/>
    <mergeCell ref="BKG50:BKG51"/>
    <mergeCell ref="BKH50:BKH51"/>
    <mergeCell ref="BKK50:BKK51"/>
    <mergeCell ref="BKL50:BKL51"/>
    <mergeCell ref="BKM50:BKM51"/>
    <mergeCell ref="BJZ50:BJZ51"/>
    <mergeCell ref="BKC50:BKC51"/>
    <mergeCell ref="BKD50:BKD51"/>
    <mergeCell ref="BKE50:BKE51"/>
    <mergeCell ref="BKF50:BKF51"/>
    <mergeCell ref="BJU50:BJU51"/>
    <mergeCell ref="BJV50:BJV51"/>
    <mergeCell ref="BJW50:BJW51"/>
    <mergeCell ref="BJX50:BJX51"/>
    <mergeCell ref="BJY50:BJY51"/>
    <mergeCell ref="BJN50:BJN51"/>
    <mergeCell ref="BJO50:BJO51"/>
    <mergeCell ref="BJP50:BJP51"/>
    <mergeCell ref="BJQ50:BJQ51"/>
    <mergeCell ref="BJR50:BJR51"/>
    <mergeCell ref="BJG50:BJG51"/>
    <mergeCell ref="BJH50:BJH51"/>
    <mergeCell ref="BJI50:BJI51"/>
    <mergeCell ref="BJJ50:BJJ51"/>
    <mergeCell ref="BJM50:BJM51"/>
    <mergeCell ref="BIZ50:BIZ51"/>
    <mergeCell ref="BJA50:BJA51"/>
    <mergeCell ref="BJB50:BJB51"/>
    <mergeCell ref="BJE50:BJE51"/>
    <mergeCell ref="BJF50:BJF51"/>
    <mergeCell ref="BIS50:BIS51"/>
    <mergeCell ref="BIT50:BIT51"/>
    <mergeCell ref="BIW50:BIW51"/>
    <mergeCell ref="BIX50:BIX51"/>
    <mergeCell ref="BIY50:BIY51"/>
    <mergeCell ref="BIL50:BIL51"/>
    <mergeCell ref="BIO50:BIO51"/>
    <mergeCell ref="BIP50:BIP51"/>
    <mergeCell ref="BIQ50:BIQ51"/>
    <mergeCell ref="BIR50:BIR51"/>
    <mergeCell ref="BIG50:BIG51"/>
    <mergeCell ref="BIH50:BIH51"/>
    <mergeCell ref="BII50:BII51"/>
    <mergeCell ref="BIJ50:BIJ51"/>
    <mergeCell ref="BIK50:BIK51"/>
    <mergeCell ref="BHZ50:BHZ51"/>
    <mergeCell ref="BIA50:BIA51"/>
    <mergeCell ref="BIB50:BIB51"/>
    <mergeCell ref="BIC50:BIC51"/>
    <mergeCell ref="BID50:BID51"/>
    <mergeCell ref="BHS50:BHS51"/>
    <mergeCell ref="BHT50:BHT51"/>
    <mergeCell ref="BHU50:BHU51"/>
    <mergeCell ref="BHV50:BHV51"/>
    <mergeCell ref="BHY50:BHY51"/>
    <mergeCell ref="BHL50:BHL51"/>
    <mergeCell ref="BHM50:BHM51"/>
    <mergeCell ref="BHN50:BHN51"/>
    <mergeCell ref="BHQ50:BHQ51"/>
    <mergeCell ref="BHR50:BHR51"/>
    <mergeCell ref="BHE50:BHE51"/>
    <mergeCell ref="BHF50:BHF51"/>
    <mergeCell ref="BHI50:BHI51"/>
    <mergeCell ref="BHJ50:BHJ51"/>
    <mergeCell ref="BHK50:BHK51"/>
    <mergeCell ref="BGX50:BGX51"/>
    <mergeCell ref="BHA50:BHA51"/>
    <mergeCell ref="BHB50:BHB51"/>
    <mergeCell ref="BHC50:BHC51"/>
    <mergeCell ref="BHD50:BHD51"/>
    <mergeCell ref="BGS50:BGS51"/>
    <mergeCell ref="BGT50:BGT51"/>
    <mergeCell ref="BGU50:BGU51"/>
    <mergeCell ref="BGV50:BGV51"/>
    <mergeCell ref="BGW50:BGW51"/>
    <mergeCell ref="BGL50:BGL51"/>
    <mergeCell ref="BGM50:BGM51"/>
    <mergeCell ref="BGN50:BGN51"/>
    <mergeCell ref="BGO50:BGO51"/>
    <mergeCell ref="BGP50:BGP51"/>
    <mergeCell ref="BGE50:BGE51"/>
    <mergeCell ref="BGF50:BGF51"/>
    <mergeCell ref="BGG50:BGG51"/>
    <mergeCell ref="BGH50:BGH51"/>
    <mergeCell ref="BGK50:BGK51"/>
    <mergeCell ref="BFX50:BFX51"/>
    <mergeCell ref="BFY50:BFY51"/>
    <mergeCell ref="BFZ50:BFZ51"/>
    <mergeCell ref="BGC50:BGC51"/>
    <mergeCell ref="BGD50:BGD51"/>
    <mergeCell ref="BFQ50:BFQ51"/>
    <mergeCell ref="BFR50:BFR51"/>
    <mergeCell ref="BFU50:BFU51"/>
    <mergeCell ref="BFV50:BFV51"/>
    <mergeCell ref="BFW50:BFW51"/>
    <mergeCell ref="BFJ50:BFJ51"/>
    <mergeCell ref="BFM50:BFM51"/>
    <mergeCell ref="BFN50:BFN51"/>
    <mergeCell ref="BFO50:BFO51"/>
    <mergeCell ref="BFP50:BFP51"/>
    <mergeCell ref="BFE50:BFE51"/>
    <mergeCell ref="BFF50:BFF51"/>
    <mergeCell ref="BFG50:BFG51"/>
    <mergeCell ref="BFH50:BFH51"/>
    <mergeCell ref="BFI50:BFI51"/>
    <mergeCell ref="BEX50:BEX51"/>
    <mergeCell ref="BEY50:BEY51"/>
    <mergeCell ref="BEZ50:BEZ51"/>
    <mergeCell ref="BFA50:BFA51"/>
    <mergeCell ref="BFB50:BFB51"/>
    <mergeCell ref="BEQ50:BEQ51"/>
    <mergeCell ref="BER50:BER51"/>
    <mergeCell ref="BES50:BES51"/>
    <mergeCell ref="BET50:BET51"/>
    <mergeCell ref="BEW50:BEW51"/>
    <mergeCell ref="BEJ50:BEJ51"/>
    <mergeCell ref="BEK50:BEK51"/>
    <mergeCell ref="BEL50:BEL51"/>
    <mergeCell ref="BEO50:BEO51"/>
    <mergeCell ref="BEP50:BEP51"/>
    <mergeCell ref="BEC50:BEC51"/>
    <mergeCell ref="BED50:BED51"/>
    <mergeCell ref="BEG50:BEG51"/>
    <mergeCell ref="BEH50:BEH51"/>
    <mergeCell ref="BEI50:BEI51"/>
    <mergeCell ref="BDV50:BDV51"/>
    <mergeCell ref="BDY50:BDY51"/>
    <mergeCell ref="BDZ50:BDZ51"/>
    <mergeCell ref="BEA50:BEA51"/>
    <mergeCell ref="BEB50:BEB51"/>
    <mergeCell ref="BDQ50:BDQ51"/>
    <mergeCell ref="BDR50:BDR51"/>
    <mergeCell ref="BDS50:BDS51"/>
    <mergeCell ref="BDT50:BDT51"/>
    <mergeCell ref="BDU50:BDU51"/>
    <mergeCell ref="BDJ50:BDJ51"/>
    <mergeCell ref="BDK50:BDK51"/>
    <mergeCell ref="BDL50:BDL51"/>
    <mergeCell ref="BDM50:BDM51"/>
    <mergeCell ref="BDN50:BDN51"/>
    <mergeCell ref="BDC50:BDC51"/>
    <mergeCell ref="BDD50:BDD51"/>
    <mergeCell ref="BDE50:BDE51"/>
    <mergeCell ref="BDF50:BDF51"/>
    <mergeCell ref="BDI50:BDI51"/>
    <mergeCell ref="BCV50:BCV51"/>
    <mergeCell ref="BCW50:BCW51"/>
    <mergeCell ref="BCX50:BCX51"/>
    <mergeCell ref="BDA50:BDA51"/>
    <mergeCell ref="BDB50:BDB51"/>
    <mergeCell ref="BCO50:BCO51"/>
    <mergeCell ref="BCP50:BCP51"/>
    <mergeCell ref="BCS50:BCS51"/>
    <mergeCell ref="BCT50:BCT51"/>
    <mergeCell ref="BCU50:BCU51"/>
    <mergeCell ref="BCH50:BCH51"/>
    <mergeCell ref="BCK50:BCK51"/>
    <mergeCell ref="BCL50:BCL51"/>
    <mergeCell ref="BCM50:BCM51"/>
    <mergeCell ref="BCN50:BCN51"/>
    <mergeCell ref="BCC50:BCC51"/>
    <mergeCell ref="BCD50:BCD51"/>
    <mergeCell ref="BCE50:BCE51"/>
    <mergeCell ref="BCF50:BCF51"/>
    <mergeCell ref="BCG50:BCG51"/>
    <mergeCell ref="BBV50:BBV51"/>
    <mergeCell ref="BBW50:BBW51"/>
    <mergeCell ref="BBX50:BBX51"/>
    <mergeCell ref="BBY50:BBY51"/>
    <mergeCell ref="BBZ50:BBZ51"/>
    <mergeCell ref="BBO50:BBO51"/>
    <mergeCell ref="BBP50:BBP51"/>
    <mergeCell ref="BBQ50:BBQ51"/>
    <mergeCell ref="BBR50:BBR51"/>
    <mergeCell ref="BBU50:BBU51"/>
    <mergeCell ref="BBH50:BBH51"/>
    <mergeCell ref="BBI50:BBI51"/>
    <mergeCell ref="BBJ50:BBJ51"/>
    <mergeCell ref="BBM50:BBM51"/>
    <mergeCell ref="BBN50:BBN51"/>
    <mergeCell ref="BBA50:BBA51"/>
    <mergeCell ref="BBB50:BBB51"/>
    <mergeCell ref="BBE50:BBE51"/>
    <mergeCell ref="BBF50:BBF51"/>
    <mergeCell ref="BBG50:BBG51"/>
    <mergeCell ref="BAT50:BAT51"/>
    <mergeCell ref="BAW50:BAW51"/>
    <mergeCell ref="BAX50:BAX51"/>
    <mergeCell ref="BAY50:BAY51"/>
    <mergeCell ref="BAZ50:BAZ51"/>
    <mergeCell ref="BAO50:BAO51"/>
    <mergeCell ref="BAP50:BAP51"/>
    <mergeCell ref="BAQ50:BAQ51"/>
    <mergeCell ref="BAR50:BAR51"/>
    <mergeCell ref="BAS50:BAS51"/>
    <mergeCell ref="BAH50:BAH51"/>
    <mergeCell ref="BAI50:BAI51"/>
    <mergeCell ref="BAJ50:BAJ51"/>
    <mergeCell ref="BAK50:BAK51"/>
    <mergeCell ref="BAL50:BAL51"/>
    <mergeCell ref="BAA50:BAA51"/>
    <mergeCell ref="BAB50:BAB51"/>
    <mergeCell ref="BAC50:BAC51"/>
    <mergeCell ref="BAD50:BAD51"/>
    <mergeCell ref="BAG50:BAG51"/>
    <mergeCell ref="AZT50:AZT51"/>
    <mergeCell ref="AZU50:AZU51"/>
    <mergeCell ref="AZV50:AZV51"/>
    <mergeCell ref="AZY50:AZY51"/>
    <mergeCell ref="AZZ50:AZZ51"/>
    <mergeCell ref="AZM50:AZM51"/>
    <mergeCell ref="AZN50:AZN51"/>
    <mergeCell ref="AZQ50:AZQ51"/>
    <mergeCell ref="AZR50:AZR51"/>
    <mergeCell ref="AZS50:AZS51"/>
    <mergeCell ref="AZF50:AZF51"/>
    <mergeCell ref="AZI50:AZI51"/>
    <mergeCell ref="AZJ50:AZJ51"/>
    <mergeCell ref="AZK50:AZK51"/>
    <mergeCell ref="AZL50:AZL51"/>
    <mergeCell ref="AZA50:AZA51"/>
    <mergeCell ref="AZB50:AZB51"/>
    <mergeCell ref="AZC50:AZC51"/>
    <mergeCell ref="AZD50:AZD51"/>
    <mergeCell ref="AZE50:AZE51"/>
    <mergeCell ref="AYT50:AYT51"/>
    <mergeCell ref="AYU50:AYU51"/>
    <mergeCell ref="AYV50:AYV51"/>
    <mergeCell ref="AYW50:AYW51"/>
    <mergeCell ref="AYX50:AYX51"/>
    <mergeCell ref="AYM50:AYM51"/>
    <mergeCell ref="AYN50:AYN51"/>
    <mergeCell ref="AYO50:AYO51"/>
    <mergeCell ref="AYP50:AYP51"/>
    <mergeCell ref="AYS50:AYS51"/>
    <mergeCell ref="AYF50:AYF51"/>
    <mergeCell ref="AYG50:AYG51"/>
    <mergeCell ref="AYH50:AYH51"/>
    <mergeCell ref="AYK50:AYK51"/>
    <mergeCell ref="AYL50:AYL51"/>
    <mergeCell ref="AXY50:AXY51"/>
    <mergeCell ref="AXZ50:AXZ51"/>
    <mergeCell ref="AYC50:AYC51"/>
    <mergeCell ref="AYD50:AYD51"/>
    <mergeCell ref="AYE50:AYE51"/>
    <mergeCell ref="AXR50:AXR51"/>
    <mergeCell ref="AXU50:AXU51"/>
    <mergeCell ref="AXV50:AXV51"/>
    <mergeCell ref="AXW50:AXW51"/>
    <mergeCell ref="AXX50:AXX51"/>
    <mergeCell ref="AXM50:AXM51"/>
    <mergeCell ref="AXN50:AXN51"/>
    <mergeCell ref="AXO50:AXO51"/>
    <mergeCell ref="AXP50:AXP51"/>
    <mergeCell ref="AXQ50:AXQ51"/>
    <mergeCell ref="AXF50:AXF51"/>
    <mergeCell ref="AXG50:AXG51"/>
    <mergeCell ref="AXH50:AXH51"/>
    <mergeCell ref="AXI50:AXI51"/>
    <mergeCell ref="AXJ50:AXJ51"/>
    <mergeCell ref="AWY50:AWY51"/>
    <mergeCell ref="AWZ50:AWZ51"/>
    <mergeCell ref="AXA50:AXA51"/>
    <mergeCell ref="AXB50:AXB51"/>
    <mergeCell ref="AXE50:AXE51"/>
    <mergeCell ref="AWR50:AWR51"/>
    <mergeCell ref="AWS50:AWS51"/>
    <mergeCell ref="AWT50:AWT51"/>
    <mergeCell ref="AWW50:AWW51"/>
    <mergeCell ref="AWX50:AWX51"/>
    <mergeCell ref="AWK50:AWK51"/>
    <mergeCell ref="AWL50:AWL51"/>
    <mergeCell ref="AWO50:AWO51"/>
    <mergeCell ref="AWP50:AWP51"/>
    <mergeCell ref="AWQ50:AWQ51"/>
    <mergeCell ref="AWD50:AWD51"/>
    <mergeCell ref="AWG50:AWG51"/>
    <mergeCell ref="AWH50:AWH51"/>
    <mergeCell ref="AWI50:AWI51"/>
    <mergeCell ref="AWJ50:AWJ51"/>
    <mergeCell ref="AVY50:AVY51"/>
    <mergeCell ref="AVZ50:AVZ51"/>
    <mergeCell ref="AWA50:AWA51"/>
    <mergeCell ref="AWB50:AWB51"/>
    <mergeCell ref="AWC50:AWC51"/>
    <mergeCell ref="AVR50:AVR51"/>
    <mergeCell ref="AVS50:AVS51"/>
    <mergeCell ref="AVT50:AVT51"/>
    <mergeCell ref="AVU50:AVU51"/>
    <mergeCell ref="AVV50:AVV51"/>
    <mergeCell ref="AVK50:AVK51"/>
    <mergeCell ref="AVL50:AVL51"/>
    <mergeCell ref="AVM50:AVM51"/>
    <mergeCell ref="AVN50:AVN51"/>
    <mergeCell ref="AVQ50:AVQ51"/>
    <mergeCell ref="AVD50:AVD51"/>
    <mergeCell ref="AVE50:AVE51"/>
    <mergeCell ref="AVF50:AVF51"/>
    <mergeCell ref="AVI50:AVI51"/>
    <mergeCell ref="AVJ50:AVJ51"/>
    <mergeCell ref="AUW50:AUW51"/>
    <mergeCell ref="AUX50:AUX51"/>
    <mergeCell ref="AVA50:AVA51"/>
    <mergeCell ref="AVB50:AVB51"/>
    <mergeCell ref="AVC50:AVC51"/>
    <mergeCell ref="AUP50:AUP51"/>
    <mergeCell ref="AUS50:AUS51"/>
    <mergeCell ref="AUT50:AUT51"/>
    <mergeCell ref="AUU50:AUU51"/>
    <mergeCell ref="AUV50:AUV51"/>
    <mergeCell ref="AUK50:AUK51"/>
    <mergeCell ref="AUL50:AUL51"/>
    <mergeCell ref="AUM50:AUM51"/>
    <mergeCell ref="AUN50:AUN51"/>
    <mergeCell ref="AUO50:AUO51"/>
    <mergeCell ref="AUD50:AUD51"/>
    <mergeCell ref="AUE50:AUE51"/>
    <mergeCell ref="AUF50:AUF51"/>
    <mergeCell ref="AUG50:AUG51"/>
    <mergeCell ref="AUH50:AUH51"/>
    <mergeCell ref="ATW50:ATW51"/>
    <mergeCell ref="ATX50:ATX51"/>
    <mergeCell ref="ATY50:ATY51"/>
    <mergeCell ref="ATZ50:ATZ51"/>
    <mergeCell ref="AUC50:AUC51"/>
    <mergeCell ref="ATP50:ATP51"/>
    <mergeCell ref="ATQ50:ATQ51"/>
    <mergeCell ref="ATR50:ATR51"/>
    <mergeCell ref="ATU50:ATU51"/>
    <mergeCell ref="ATV50:ATV51"/>
    <mergeCell ref="ATI50:ATI51"/>
    <mergeCell ref="ATJ50:ATJ51"/>
    <mergeCell ref="ATM50:ATM51"/>
    <mergeCell ref="ATN50:ATN51"/>
    <mergeCell ref="ATO50:ATO51"/>
    <mergeCell ref="ATB50:ATB51"/>
    <mergeCell ref="ATE50:ATE51"/>
    <mergeCell ref="ATF50:ATF51"/>
    <mergeCell ref="ATG50:ATG51"/>
    <mergeCell ref="ATH50:ATH51"/>
    <mergeCell ref="ASW50:ASW51"/>
    <mergeCell ref="ASX50:ASX51"/>
    <mergeCell ref="ASY50:ASY51"/>
    <mergeCell ref="ASZ50:ASZ51"/>
    <mergeCell ref="ATA50:ATA51"/>
    <mergeCell ref="ASP50:ASP51"/>
    <mergeCell ref="ASQ50:ASQ51"/>
    <mergeCell ref="ASR50:ASR51"/>
    <mergeCell ref="ASS50:ASS51"/>
    <mergeCell ref="AST50:AST51"/>
    <mergeCell ref="ASI50:ASI51"/>
    <mergeCell ref="ASJ50:ASJ51"/>
    <mergeCell ref="ASK50:ASK51"/>
    <mergeCell ref="ASL50:ASL51"/>
    <mergeCell ref="ASO50:ASO51"/>
    <mergeCell ref="ASB50:ASB51"/>
    <mergeCell ref="ASC50:ASC51"/>
    <mergeCell ref="ASD50:ASD51"/>
    <mergeCell ref="ASG50:ASG51"/>
    <mergeCell ref="ASH50:ASH51"/>
    <mergeCell ref="ARU50:ARU51"/>
    <mergeCell ref="ARV50:ARV51"/>
    <mergeCell ref="ARY50:ARY51"/>
    <mergeCell ref="ARZ50:ARZ51"/>
    <mergeCell ref="ASA50:ASA51"/>
    <mergeCell ref="ARN50:ARN51"/>
    <mergeCell ref="ARQ50:ARQ51"/>
    <mergeCell ref="ARR50:ARR51"/>
    <mergeCell ref="ARS50:ARS51"/>
    <mergeCell ref="ART50:ART51"/>
    <mergeCell ref="ARI50:ARI51"/>
    <mergeCell ref="ARJ50:ARJ51"/>
    <mergeCell ref="ARK50:ARK51"/>
    <mergeCell ref="ARL50:ARL51"/>
    <mergeCell ref="ARM50:ARM51"/>
    <mergeCell ref="ARB50:ARB51"/>
    <mergeCell ref="ARC50:ARC51"/>
    <mergeCell ref="ARD50:ARD51"/>
    <mergeCell ref="ARE50:ARE51"/>
    <mergeCell ref="ARF50:ARF51"/>
    <mergeCell ref="AQU50:AQU51"/>
    <mergeCell ref="AQV50:AQV51"/>
    <mergeCell ref="AQW50:AQW51"/>
    <mergeCell ref="AQX50:AQX51"/>
    <mergeCell ref="ARA50:ARA51"/>
    <mergeCell ref="AQN50:AQN51"/>
    <mergeCell ref="AQO50:AQO51"/>
    <mergeCell ref="AQP50:AQP51"/>
    <mergeCell ref="AQS50:AQS51"/>
    <mergeCell ref="AQT50:AQT51"/>
    <mergeCell ref="AQG50:AQG51"/>
    <mergeCell ref="AQH50:AQH51"/>
    <mergeCell ref="AQK50:AQK51"/>
    <mergeCell ref="AQL50:AQL51"/>
    <mergeCell ref="AQM50:AQM51"/>
    <mergeCell ref="APZ50:APZ51"/>
    <mergeCell ref="AQC50:AQC51"/>
    <mergeCell ref="AQD50:AQD51"/>
    <mergeCell ref="AQE50:AQE51"/>
    <mergeCell ref="AQF50:AQF51"/>
    <mergeCell ref="APU50:APU51"/>
    <mergeCell ref="APV50:APV51"/>
    <mergeCell ref="APW50:APW51"/>
    <mergeCell ref="APX50:APX51"/>
    <mergeCell ref="APY50:APY51"/>
    <mergeCell ref="APN50:APN51"/>
    <mergeCell ref="APO50:APO51"/>
    <mergeCell ref="APP50:APP51"/>
    <mergeCell ref="APQ50:APQ51"/>
    <mergeCell ref="APR50:APR51"/>
    <mergeCell ref="APG50:APG51"/>
    <mergeCell ref="APH50:APH51"/>
    <mergeCell ref="API50:API51"/>
    <mergeCell ref="APJ50:APJ51"/>
    <mergeCell ref="APM50:APM51"/>
    <mergeCell ref="AOZ50:AOZ51"/>
    <mergeCell ref="APA50:APA51"/>
    <mergeCell ref="APB50:APB51"/>
    <mergeCell ref="APE50:APE51"/>
    <mergeCell ref="APF50:APF51"/>
    <mergeCell ref="AOS50:AOS51"/>
    <mergeCell ref="AOT50:AOT51"/>
    <mergeCell ref="AOW50:AOW51"/>
    <mergeCell ref="AOX50:AOX51"/>
    <mergeCell ref="AOY50:AOY51"/>
    <mergeCell ref="AOL50:AOL51"/>
    <mergeCell ref="AOO50:AOO51"/>
    <mergeCell ref="AOP50:AOP51"/>
    <mergeCell ref="AOQ50:AOQ51"/>
    <mergeCell ref="AOR50:AOR51"/>
    <mergeCell ref="AOG50:AOG51"/>
    <mergeCell ref="AOH50:AOH51"/>
    <mergeCell ref="AOI50:AOI51"/>
    <mergeCell ref="AOJ50:AOJ51"/>
    <mergeCell ref="AOK50:AOK51"/>
    <mergeCell ref="ANZ50:ANZ51"/>
    <mergeCell ref="AOA50:AOA51"/>
    <mergeCell ref="AOB50:AOB51"/>
    <mergeCell ref="AOC50:AOC51"/>
    <mergeCell ref="AOD50:AOD51"/>
    <mergeCell ref="ANS50:ANS51"/>
    <mergeCell ref="ANT50:ANT51"/>
    <mergeCell ref="ANU50:ANU51"/>
    <mergeCell ref="ANV50:ANV51"/>
    <mergeCell ref="ANY50:ANY51"/>
    <mergeCell ref="ANL50:ANL51"/>
    <mergeCell ref="ANM50:ANM51"/>
    <mergeCell ref="ANN50:ANN51"/>
    <mergeCell ref="ANQ50:ANQ51"/>
    <mergeCell ref="ANR50:ANR51"/>
    <mergeCell ref="ANE50:ANE51"/>
    <mergeCell ref="ANF50:ANF51"/>
    <mergeCell ref="ANI50:ANI51"/>
    <mergeCell ref="ANJ50:ANJ51"/>
    <mergeCell ref="ANK50:ANK51"/>
    <mergeCell ref="AMX50:AMX51"/>
    <mergeCell ref="ANA50:ANA51"/>
    <mergeCell ref="ANB50:ANB51"/>
    <mergeCell ref="ANC50:ANC51"/>
    <mergeCell ref="AND50:AND51"/>
    <mergeCell ref="AMS50:AMS51"/>
    <mergeCell ref="AMT50:AMT51"/>
    <mergeCell ref="AMU50:AMU51"/>
    <mergeCell ref="AMV50:AMV51"/>
    <mergeCell ref="AMW50:AMW51"/>
    <mergeCell ref="AML50:AML51"/>
    <mergeCell ref="AMM50:AMM51"/>
    <mergeCell ref="AMN50:AMN51"/>
    <mergeCell ref="AMO50:AMO51"/>
    <mergeCell ref="AMP50:AMP51"/>
    <mergeCell ref="AME50:AME51"/>
    <mergeCell ref="AMF50:AMF51"/>
    <mergeCell ref="AMG50:AMG51"/>
    <mergeCell ref="AMH50:AMH51"/>
    <mergeCell ref="AMK50:AMK51"/>
    <mergeCell ref="ALX50:ALX51"/>
    <mergeCell ref="ALY50:ALY51"/>
    <mergeCell ref="ALZ50:ALZ51"/>
    <mergeCell ref="AMC50:AMC51"/>
    <mergeCell ref="AMD50:AMD51"/>
    <mergeCell ref="ALQ50:ALQ51"/>
    <mergeCell ref="ALR50:ALR51"/>
    <mergeCell ref="ALU50:ALU51"/>
    <mergeCell ref="ALV50:ALV51"/>
    <mergeCell ref="ALW50:ALW51"/>
    <mergeCell ref="ALJ50:ALJ51"/>
    <mergeCell ref="ALM50:ALM51"/>
    <mergeCell ref="ALN50:ALN51"/>
    <mergeCell ref="ALO50:ALO51"/>
    <mergeCell ref="ALP50:ALP51"/>
    <mergeCell ref="ALE50:ALE51"/>
    <mergeCell ref="ALF50:ALF51"/>
    <mergeCell ref="ALG50:ALG51"/>
    <mergeCell ref="ALH50:ALH51"/>
    <mergeCell ref="ALI50:ALI51"/>
    <mergeCell ref="AKX50:AKX51"/>
    <mergeCell ref="AKY50:AKY51"/>
    <mergeCell ref="AKZ50:AKZ51"/>
    <mergeCell ref="ALA50:ALA51"/>
    <mergeCell ref="ALB50:ALB51"/>
    <mergeCell ref="AKQ50:AKQ51"/>
    <mergeCell ref="AKR50:AKR51"/>
    <mergeCell ref="AKS50:AKS51"/>
    <mergeCell ref="AKT50:AKT51"/>
    <mergeCell ref="AKW50:AKW51"/>
    <mergeCell ref="AKJ50:AKJ51"/>
    <mergeCell ref="AKK50:AKK51"/>
    <mergeCell ref="AKL50:AKL51"/>
    <mergeCell ref="AKO50:AKO51"/>
    <mergeCell ref="AKP50:AKP51"/>
    <mergeCell ref="AKC50:AKC51"/>
    <mergeCell ref="AKD50:AKD51"/>
    <mergeCell ref="AKG50:AKG51"/>
    <mergeCell ref="AKH50:AKH51"/>
    <mergeCell ref="AKI50:AKI51"/>
    <mergeCell ref="AJV50:AJV51"/>
    <mergeCell ref="AJY50:AJY51"/>
    <mergeCell ref="AJZ50:AJZ51"/>
    <mergeCell ref="AKA50:AKA51"/>
    <mergeCell ref="AKB50:AKB51"/>
    <mergeCell ref="AJQ50:AJQ51"/>
    <mergeCell ref="AJR50:AJR51"/>
    <mergeCell ref="AJS50:AJS51"/>
    <mergeCell ref="AJT50:AJT51"/>
    <mergeCell ref="AJU50:AJU51"/>
    <mergeCell ref="AJJ50:AJJ51"/>
    <mergeCell ref="AJK50:AJK51"/>
    <mergeCell ref="AJL50:AJL51"/>
    <mergeCell ref="AJM50:AJM51"/>
    <mergeCell ref="AJN50:AJN51"/>
    <mergeCell ref="AJC50:AJC51"/>
    <mergeCell ref="AJD50:AJD51"/>
    <mergeCell ref="AJE50:AJE51"/>
    <mergeCell ref="AJF50:AJF51"/>
    <mergeCell ref="AJI50:AJI51"/>
    <mergeCell ref="AIV50:AIV51"/>
    <mergeCell ref="AIW50:AIW51"/>
    <mergeCell ref="AIX50:AIX51"/>
    <mergeCell ref="AJA50:AJA51"/>
    <mergeCell ref="AJB50:AJB51"/>
    <mergeCell ref="AIO50:AIO51"/>
    <mergeCell ref="AIP50:AIP51"/>
    <mergeCell ref="AIS50:AIS51"/>
    <mergeCell ref="AIT50:AIT51"/>
    <mergeCell ref="AIU50:AIU51"/>
    <mergeCell ref="AIH50:AIH51"/>
    <mergeCell ref="AIK50:AIK51"/>
    <mergeCell ref="AIL50:AIL51"/>
    <mergeCell ref="AIM50:AIM51"/>
    <mergeCell ref="AIN50:AIN51"/>
    <mergeCell ref="AIC50:AIC51"/>
    <mergeCell ref="AID50:AID51"/>
    <mergeCell ref="AIE50:AIE51"/>
    <mergeCell ref="AIF50:AIF51"/>
    <mergeCell ref="AIG50:AIG51"/>
    <mergeCell ref="AHV50:AHV51"/>
    <mergeCell ref="AHW50:AHW51"/>
    <mergeCell ref="AHX50:AHX51"/>
    <mergeCell ref="AHY50:AHY51"/>
    <mergeCell ref="AHZ50:AHZ51"/>
    <mergeCell ref="AHO50:AHO51"/>
    <mergeCell ref="AHP50:AHP51"/>
    <mergeCell ref="AHQ50:AHQ51"/>
    <mergeCell ref="AHR50:AHR51"/>
    <mergeCell ref="AHU50:AHU51"/>
    <mergeCell ref="AHH50:AHH51"/>
    <mergeCell ref="AHI50:AHI51"/>
    <mergeCell ref="AHJ50:AHJ51"/>
    <mergeCell ref="AHM50:AHM51"/>
    <mergeCell ref="AHN50:AHN51"/>
    <mergeCell ref="AHA50:AHA51"/>
    <mergeCell ref="AHB50:AHB51"/>
    <mergeCell ref="AHE50:AHE51"/>
    <mergeCell ref="AHF50:AHF51"/>
    <mergeCell ref="AHG50:AHG51"/>
    <mergeCell ref="AGT50:AGT51"/>
    <mergeCell ref="AGW50:AGW51"/>
    <mergeCell ref="AGX50:AGX51"/>
    <mergeCell ref="AGY50:AGY51"/>
    <mergeCell ref="AGZ50:AGZ51"/>
    <mergeCell ref="AGO50:AGO51"/>
    <mergeCell ref="AGP50:AGP51"/>
    <mergeCell ref="AGQ50:AGQ51"/>
    <mergeCell ref="AGR50:AGR51"/>
    <mergeCell ref="AGS50:AGS51"/>
    <mergeCell ref="AGH50:AGH51"/>
    <mergeCell ref="AGI50:AGI51"/>
    <mergeCell ref="AGJ50:AGJ51"/>
    <mergeCell ref="AGK50:AGK51"/>
    <mergeCell ref="AGL50:AGL51"/>
    <mergeCell ref="AGA50:AGA51"/>
    <mergeCell ref="AGB50:AGB51"/>
    <mergeCell ref="AGC50:AGC51"/>
    <mergeCell ref="AGD50:AGD51"/>
    <mergeCell ref="AGG50:AGG51"/>
    <mergeCell ref="AFT50:AFT51"/>
    <mergeCell ref="AFU50:AFU51"/>
    <mergeCell ref="AFV50:AFV51"/>
    <mergeCell ref="AFY50:AFY51"/>
    <mergeCell ref="AFZ50:AFZ51"/>
    <mergeCell ref="AFM50:AFM51"/>
    <mergeCell ref="AFN50:AFN51"/>
    <mergeCell ref="AFQ50:AFQ51"/>
    <mergeCell ref="AFR50:AFR51"/>
    <mergeCell ref="AFS50:AFS51"/>
    <mergeCell ref="AFF50:AFF51"/>
    <mergeCell ref="AFI50:AFI51"/>
    <mergeCell ref="AFJ50:AFJ51"/>
    <mergeCell ref="AFK50:AFK51"/>
    <mergeCell ref="AFL50:AFL51"/>
    <mergeCell ref="AFA50:AFA51"/>
    <mergeCell ref="AFB50:AFB51"/>
    <mergeCell ref="AFC50:AFC51"/>
    <mergeCell ref="AFD50:AFD51"/>
    <mergeCell ref="AFE50:AFE51"/>
    <mergeCell ref="AET50:AET51"/>
    <mergeCell ref="AEU50:AEU51"/>
    <mergeCell ref="AEV50:AEV51"/>
    <mergeCell ref="AEW50:AEW51"/>
    <mergeCell ref="AEX50:AEX51"/>
    <mergeCell ref="AEM50:AEM51"/>
    <mergeCell ref="AEN50:AEN51"/>
    <mergeCell ref="AEO50:AEO51"/>
    <mergeCell ref="AEP50:AEP51"/>
    <mergeCell ref="AES50:AES51"/>
    <mergeCell ref="AEF50:AEF51"/>
    <mergeCell ref="AEG50:AEG51"/>
    <mergeCell ref="AEH50:AEH51"/>
    <mergeCell ref="AEK50:AEK51"/>
    <mergeCell ref="AEL50:AEL51"/>
    <mergeCell ref="ADY50:ADY51"/>
    <mergeCell ref="ADZ50:ADZ51"/>
    <mergeCell ref="AEC50:AEC51"/>
    <mergeCell ref="AED50:AED51"/>
    <mergeCell ref="AEE50:AEE51"/>
    <mergeCell ref="ADR50:ADR51"/>
    <mergeCell ref="ADU50:ADU51"/>
    <mergeCell ref="ADV50:ADV51"/>
    <mergeCell ref="ADW50:ADW51"/>
    <mergeCell ref="ADX50:ADX51"/>
    <mergeCell ref="ADM50:ADM51"/>
    <mergeCell ref="ADN50:ADN51"/>
    <mergeCell ref="ADO50:ADO51"/>
    <mergeCell ref="ADP50:ADP51"/>
    <mergeCell ref="ADQ50:ADQ51"/>
    <mergeCell ref="ADF50:ADF51"/>
    <mergeCell ref="ADG50:ADG51"/>
    <mergeCell ref="ADH50:ADH51"/>
    <mergeCell ref="ADI50:ADI51"/>
    <mergeCell ref="ADJ50:ADJ51"/>
    <mergeCell ref="ACY50:ACY51"/>
    <mergeCell ref="ACZ50:ACZ51"/>
    <mergeCell ref="ADA50:ADA51"/>
    <mergeCell ref="ADB50:ADB51"/>
    <mergeCell ref="ADE50:ADE51"/>
    <mergeCell ref="ACR50:ACR51"/>
    <mergeCell ref="ACS50:ACS51"/>
    <mergeCell ref="ACT50:ACT51"/>
    <mergeCell ref="ACW50:ACW51"/>
    <mergeCell ref="ACX50:ACX51"/>
    <mergeCell ref="ACK50:ACK51"/>
    <mergeCell ref="ACL50:ACL51"/>
    <mergeCell ref="ACO50:ACO51"/>
    <mergeCell ref="ACP50:ACP51"/>
    <mergeCell ref="ACQ50:ACQ51"/>
    <mergeCell ref="ACD50:ACD51"/>
    <mergeCell ref="ACG50:ACG51"/>
    <mergeCell ref="ACH50:ACH51"/>
    <mergeCell ref="ACI50:ACI51"/>
    <mergeCell ref="ACJ50:ACJ51"/>
    <mergeCell ref="ABY50:ABY51"/>
    <mergeCell ref="ABZ50:ABZ51"/>
    <mergeCell ref="ACA50:ACA51"/>
    <mergeCell ref="ACB50:ACB51"/>
    <mergeCell ref="ACC50:ACC51"/>
    <mergeCell ref="ABR50:ABR51"/>
    <mergeCell ref="ABS50:ABS51"/>
    <mergeCell ref="ABT50:ABT51"/>
    <mergeCell ref="ABU50:ABU51"/>
    <mergeCell ref="ABV50:ABV51"/>
    <mergeCell ref="ABK50:ABK51"/>
    <mergeCell ref="ABL50:ABL51"/>
    <mergeCell ref="ABM50:ABM51"/>
    <mergeCell ref="ABN50:ABN51"/>
    <mergeCell ref="ABQ50:ABQ51"/>
    <mergeCell ref="ABD50:ABD51"/>
    <mergeCell ref="ABE50:ABE51"/>
    <mergeCell ref="ABF50:ABF51"/>
    <mergeCell ref="ABI50:ABI51"/>
    <mergeCell ref="ABJ50:ABJ51"/>
    <mergeCell ref="AAW50:AAW51"/>
    <mergeCell ref="AAX50:AAX51"/>
    <mergeCell ref="ABA50:ABA51"/>
    <mergeCell ref="ABB50:ABB51"/>
    <mergeCell ref="ABC50:ABC51"/>
    <mergeCell ref="AAP50:AAP51"/>
    <mergeCell ref="AAS50:AAS51"/>
    <mergeCell ref="AAT50:AAT51"/>
    <mergeCell ref="AAU50:AAU51"/>
    <mergeCell ref="AAV50:AAV51"/>
    <mergeCell ref="AAK50:AAK51"/>
    <mergeCell ref="AAL50:AAL51"/>
    <mergeCell ref="AAM50:AAM51"/>
    <mergeCell ref="AAN50:AAN51"/>
    <mergeCell ref="AAO50:AAO51"/>
    <mergeCell ref="AAD50:AAD51"/>
    <mergeCell ref="AAE50:AAE51"/>
    <mergeCell ref="AAF50:AAF51"/>
    <mergeCell ref="AAG50:AAG51"/>
    <mergeCell ref="AAH50:AAH51"/>
    <mergeCell ref="ZW50:ZW51"/>
    <mergeCell ref="ZX50:ZX51"/>
    <mergeCell ref="ZY50:ZY51"/>
    <mergeCell ref="ZZ50:ZZ51"/>
    <mergeCell ref="AAC50:AAC51"/>
    <mergeCell ref="ZP50:ZP51"/>
    <mergeCell ref="ZQ50:ZQ51"/>
    <mergeCell ref="ZR50:ZR51"/>
    <mergeCell ref="ZU50:ZU51"/>
    <mergeCell ref="ZV50:ZV51"/>
    <mergeCell ref="ZI50:ZI51"/>
    <mergeCell ref="ZJ50:ZJ51"/>
    <mergeCell ref="ZM50:ZM51"/>
    <mergeCell ref="ZN50:ZN51"/>
    <mergeCell ref="ZO50:ZO51"/>
    <mergeCell ref="ZB50:ZB51"/>
    <mergeCell ref="ZE50:ZE51"/>
    <mergeCell ref="ZF50:ZF51"/>
    <mergeCell ref="ZG50:ZG51"/>
    <mergeCell ref="ZH50:ZH51"/>
    <mergeCell ref="YW50:YW51"/>
    <mergeCell ref="YX50:YX51"/>
    <mergeCell ref="YY50:YY51"/>
    <mergeCell ref="YZ50:YZ51"/>
    <mergeCell ref="ZA50:ZA51"/>
    <mergeCell ref="YP50:YP51"/>
    <mergeCell ref="YQ50:YQ51"/>
    <mergeCell ref="YR50:YR51"/>
    <mergeCell ref="YS50:YS51"/>
    <mergeCell ref="YT50:YT51"/>
    <mergeCell ref="YI50:YI51"/>
    <mergeCell ref="YJ50:YJ51"/>
    <mergeCell ref="YK50:YK51"/>
    <mergeCell ref="YL50:YL51"/>
    <mergeCell ref="YO50:YO51"/>
    <mergeCell ref="YB50:YB51"/>
    <mergeCell ref="YC50:YC51"/>
    <mergeCell ref="YD50:YD51"/>
    <mergeCell ref="YG50:YG51"/>
    <mergeCell ref="YH50:YH51"/>
    <mergeCell ref="XU50:XU51"/>
    <mergeCell ref="XV50:XV51"/>
    <mergeCell ref="XY50:XY51"/>
    <mergeCell ref="XZ50:XZ51"/>
    <mergeCell ref="YA50:YA51"/>
    <mergeCell ref="XN50:XN51"/>
    <mergeCell ref="XQ50:XQ51"/>
    <mergeCell ref="XR50:XR51"/>
    <mergeCell ref="XS50:XS51"/>
    <mergeCell ref="XT50:XT51"/>
    <mergeCell ref="XI50:XI51"/>
    <mergeCell ref="XJ50:XJ51"/>
    <mergeCell ref="XK50:XK51"/>
    <mergeCell ref="XL50:XL51"/>
    <mergeCell ref="XM50:XM51"/>
    <mergeCell ref="XB50:XB51"/>
    <mergeCell ref="XC50:XC51"/>
    <mergeCell ref="XD50:XD51"/>
    <mergeCell ref="XE50:XE51"/>
    <mergeCell ref="XF50:XF51"/>
    <mergeCell ref="WU50:WU51"/>
    <mergeCell ref="WV50:WV51"/>
    <mergeCell ref="WW50:WW51"/>
    <mergeCell ref="WX50:WX51"/>
    <mergeCell ref="XA50:XA51"/>
    <mergeCell ref="WN50:WN51"/>
    <mergeCell ref="WO50:WO51"/>
    <mergeCell ref="WP50:WP51"/>
    <mergeCell ref="WS50:WS51"/>
    <mergeCell ref="WT50:WT51"/>
    <mergeCell ref="WG50:WG51"/>
    <mergeCell ref="WH50:WH51"/>
    <mergeCell ref="WK50:WK51"/>
    <mergeCell ref="WL50:WL51"/>
    <mergeCell ref="WM50:WM51"/>
    <mergeCell ref="VZ50:VZ51"/>
    <mergeCell ref="WC50:WC51"/>
    <mergeCell ref="WD50:WD51"/>
    <mergeCell ref="WE50:WE51"/>
    <mergeCell ref="WF50:WF51"/>
    <mergeCell ref="VU50:VU51"/>
    <mergeCell ref="VV50:VV51"/>
    <mergeCell ref="VW50:VW51"/>
    <mergeCell ref="VX50:VX51"/>
    <mergeCell ref="VY50:VY51"/>
    <mergeCell ref="VN50:VN51"/>
    <mergeCell ref="VO50:VO51"/>
    <mergeCell ref="VP50:VP51"/>
    <mergeCell ref="VQ50:VQ51"/>
    <mergeCell ref="VR50:VR51"/>
    <mergeCell ref="VG50:VG51"/>
    <mergeCell ref="VH50:VH51"/>
    <mergeCell ref="VI50:VI51"/>
    <mergeCell ref="VJ50:VJ51"/>
    <mergeCell ref="VM50:VM51"/>
    <mergeCell ref="UZ50:UZ51"/>
    <mergeCell ref="VA50:VA51"/>
    <mergeCell ref="VB50:VB51"/>
    <mergeCell ref="VE50:VE51"/>
    <mergeCell ref="VF50:VF51"/>
    <mergeCell ref="US50:US51"/>
    <mergeCell ref="UT50:UT51"/>
    <mergeCell ref="UW50:UW51"/>
    <mergeCell ref="UX50:UX51"/>
    <mergeCell ref="UY50:UY51"/>
    <mergeCell ref="UL50:UL51"/>
    <mergeCell ref="UO50:UO51"/>
    <mergeCell ref="UP50:UP51"/>
    <mergeCell ref="UQ50:UQ51"/>
    <mergeCell ref="UR50:UR51"/>
    <mergeCell ref="UG50:UG51"/>
    <mergeCell ref="UH50:UH51"/>
    <mergeCell ref="UI50:UI51"/>
    <mergeCell ref="UJ50:UJ51"/>
    <mergeCell ref="UK50:UK51"/>
    <mergeCell ref="TZ50:TZ51"/>
    <mergeCell ref="UA50:UA51"/>
    <mergeCell ref="UB50:UB51"/>
    <mergeCell ref="UC50:UC51"/>
    <mergeCell ref="UD50:UD51"/>
    <mergeCell ref="TS50:TS51"/>
    <mergeCell ref="TT50:TT51"/>
    <mergeCell ref="TU50:TU51"/>
    <mergeCell ref="TV50:TV51"/>
    <mergeCell ref="TY50:TY51"/>
    <mergeCell ref="TL50:TL51"/>
    <mergeCell ref="TM50:TM51"/>
    <mergeCell ref="TN50:TN51"/>
    <mergeCell ref="TQ50:TQ51"/>
    <mergeCell ref="TR50:TR51"/>
    <mergeCell ref="TE50:TE51"/>
    <mergeCell ref="TF50:TF51"/>
    <mergeCell ref="TI50:TI51"/>
    <mergeCell ref="TJ50:TJ51"/>
    <mergeCell ref="TK50:TK51"/>
    <mergeCell ref="SX50:SX51"/>
    <mergeCell ref="TA50:TA51"/>
    <mergeCell ref="TB50:TB51"/>
    <mergeCell ref="TC50:TC51"/>
    <mergeCell ref="TD50:TD51"/>
    <mergeCell ref="SS50:SS51"/>
    <mergeCell ref="ST50:ST51"/>
    <mergeCell ref="SU50:SU51"/>
    <mergeCell ref="SV50:SV51"/>
    <mergeCell ref="SW50:SW51"/>
    <mergeCell ref="SL50:SL51"/>
    <mergeCell ref="SM50:SM51"/>
    <mergeCell ref="SN50:SN51"/>
    <mergeCell ref="SO50:SO51"/>
    <mergeCell ref="SP50:SP51"/>
    <mergeCell ref="SE50:SE51"/>
    <mergeCell ref="SF50:SF51"/>
    <mergeCell ref="SG50:SG51"/>
    <mergeCell ref="SH50:SH51"/>
    <mergeCell ref="SK50:SK51"/>
    <mergeCell ref="RX50:RX51"/>
    <mergeCell ref="RY50:RY51"/>
    <mergeCell ref="RZ50:RZ51"/>
    <mergeCell ref="SC50:SC51"/>
    <mergeCell ref="SD50:SD51"/>
    <mergeCell ref="RQ50:RQ51"/>
    <mergeCell ref="RR50:RR51"/>
    <mergeCell ref="RU50:RU51"/>
    <mergeCell ref="RV50:RV51"/>
    <mergeCell ref="RW50:RW51"/>
    <mergeCell ref="RJ50:RJ51"/>
    <mergeCell ref="RM50:RM51"/>
    <mergeCell ref="RN50:RN51"/>
    <mergeCell ref="RO50:RO51"/>
    <mergeCell ref="RP50:RP51"/>
    <mergeCell ref="RE50:RE51"/>
    <mergeCell ref="RF50:RF51"/>
    <mergeCell ref="RG50:RG51"/>
    <mergeCell ref="RH50:RH51"/>
    <mergeCell ref="RI50:RI51"/>
    <mergeCell ref="QX50:QX51"/>
    <mergeCell ref="QY50:QY51"/>
    <mergeCell ref="QZ50:QZ51"/>
    <mergeCell ref="RA50:RA51"/>
    <mergeCell ref="RB50:RB51"/>
    <mergeCell ref="QQ50:QQ51"/>
    <mergeCell ref="QR50:QR51"/>
    <mergeCell ref="QS50:QS51"/>
    <mergeCell ref="QT50:QT51"/>
    <mergeCell ref="QW50:QW51"/>
    <mergeCell ref="QJ50:QJ51"/>
    <mergeCell ref="QK50:QK51"/>
    <mergeCell ref="QL50:QL51"/>
    <mergeCell ref="QO50:QO51"/>
    <mergeCell ref="QP50:QP51"/>
    <mergeCell ref="QC50:QC51"/>
    <mergeCell ref="QD50:QD51"/>
    <mergeCell ref="QG50:QG51"/>
    <mergeCell ref="QH50:QH51"/>
    <mergeCell ref="QI50:QI51"/>
    <mergeCell ref="PV50:PV51"/>
    <mergeCell ref="PY50:PY51"/>
    <mergeCell ref="PZ50:PZ51"/>
    <mergeCell ref="QA50:QA51"/>
    <mergeCell ref="QB50:QB51"/>
    <mergeCell ref="PQ50:PQ51"/>
    <mergeCell ref="PR50:PR51"/>
    <mergeCell ref="PS50:PS51"/>
    <mergeCell ref="PT50:PT51"/>
    <mergeCell ref="PU50:PU51"/>
    <mergeCell ref="PJ50:PJ51"/>
    <mergeCell ref="PK50:PK51"/>
    <mergeCell ref="PL50:PL51"/>
    <mergeCell ref="PM50:PM51"/>
    <mergeCell ref="PN50:PN51"/>
    <mergeCell ref="PC50:PC51"/>
    <mergeCell ref="PD50:PD51"/>
    <mergeCell ref="PE50:PE51"/>
    <mergeCell ref="PF50:PF51"/>
    <mergeCell ref="PI50:PI51"/>
    <mergeCell ref="OV50:OV51"/>
    <mergeCell ref="OW50:OW51"/>
    <mergeCell ref="OX50:OX51"/>
    <mergeCell ref="PA50:PA51"/>
    <mergeCell ref="PB50:PB51"/>
    <mergeCell ref="OO50:OO51"/>
    <mergeCell ref="OP50:OP51"/>
    <mergeCell ref="OS50:OS51"/>
    <mergeCell ref="OT50:OT51"/>
    <mergeCell ref="OU50:OU51"/>
    <mergeCell ref="OH50:OH51"/>
    <mergeCell ref="OK50:OK51"/>
    <mergeCell ref="OL50:OL51"/>
    <mergeCell ref="OM50:OM51"/>
    <mergeCell ref="ON50:ON51"/>
    <mergeCell ref="OC50:OC51"/>
    <mergeCell ref="OD50:OD51"/>
    <mergeCell ref="OE50:OE51"/>
    <mergeCell ref="OF50:OF51"/>
    <mergeCell ref="OG50:OG51"/>
    <mergeCell ref="NV50:NV51"/>
    <mergeCell ref="NW50:NW51"/>
    <mergeCell ref="NX50:NX51"/>
    <mergeCell ref="NY50:NY51"/>
    <mergeCell ref="NZ50:NZ51"/>
    <mergeCell ref="NO50:NO51"/>
    <mergeCell ref="NP50:NP51"/>
    <mergeCell ref="NQ50:NQ51"/>
    <mergeCell ref="NR50:NR51"/>
    <mergeCell ref="NU50:NU51"/>
    <mergeCell ref="NH50:NH51"/>
    <mergeCell ref="NI50:NI51"/>
    <mergeCell ref="NJ50:NJ51"/>
    <mergeCell ref="NM50:NM51"/>
    <mergeCell ref="NN50:NN51"/>
    <mergeCell ref="NA50:NA51"/>
    <mergeCell ref="NB50:NB51"/>
    <mergeCell ref="NE50:NE51"/>
    <mergeCell ref="NF50:NF51"/>
    <mergeCell ref="NG50:NG51"/>
    <mergeCell ref="MT50:MT51"/>
    <mergeCell ref="MW50:MW51"/>
    <mergeCell ref="MX50:MX51"/>
    <mergeCell ref="MY50:MY51"/>
    <mergeCell ref="MZ50:MZ51"/>
    <mergeCell ref="MO50:MO51"/>
    <mergeCell ref="MP50:MP51"/>
    <mergeCell ref="MQ50:MQ51"/>
    <mergeCell ref="MR50:MR51"/>
    <mergeCell ref="MS50:MS51"/>
    <mergeCell ref="MH50:MH51"/>
    <mergeCell ref="MI50:MI51"/>
    <mergeCell ref="MJ50:MJ51"/>
    <mergeCell ref="MK50:MK51"/>
    <mergeCell ref="ML50:ML51"/>
    <mergeCell ref="MA50:MA51"/>
    <mergeCell ref="MB50:MB51"/>
    <mergeCell ref="MC50:MC51"/>
    <mergeCell ref="MD50:MD51"/>
    <mergeCell ref="MG50:MG51"/>
    <mergeCell ref="LT50:LT51"/>
    <mergeCell ref="LU50:LU51"/>
    <mergeCell ref="LV50:LV51"/>
    <mergeCell ref="LY50:LY51"/>
    <mergeCell ref="LZ50:LZ51"/>
    <mergeCell ref="LM50:LM51"/>
    <mergeCell ref="LN50:LN51"/>
    <mergeCell ref="LQ50:LQ51"/>
    <mergeCell ref="LR50:LR51"/>
    <mergeCell ref="LS50:LS51"/>
    <mergeCell ref="LF50:LF51"/>
    <mergeCell ref="LI50:LI51"/>
    <mergeCell ref="LJ50:LJ51"/>
    <mergeCell ref="LK50:LK51"/>
    <mergeCell ref="LL50:LL51"/>
    <mergeCell ref="LA50:LA51"/>
    <mergeCell ref="LB50:LB51"/>
    <mergeCell ref="LC50:LC51"/>
    <mergeCell ref="LD50:LD51"/>
    <mergeCell ref="LE50:LE51"/>
    <mergeCell ref="KT50:KT51"/>
    <mergeCell ref="KU50:KU51"/>
    <mergeCell ref="KV50:KV51"/>
    <mergeCell ref="KW50:KW51"/>
    <mergeCell ref="KX50:KX51"/>
    <mergeCell ref="KM50:KM51"/>
    <mergeCell ref="KN50:KN51"/>
    <mergeCell ref="KO50:KO51"/>
    <mergeCell ref="KP50:KP51"/>
    <mergeCell ref="KS50:KS51"/>
    <mergeCell ref="KF50:KF51"/>
    <mergeCell ref="KG50:KG51"/>
    <mergeCell ref="KH50:KH51"/>
    <mergeCell ref="KK50:KK51"/>
    <mergeCell ref="KL50:KL51"/>
    <mergeCell ref="JY50:JY51"/>
    <mergeCell ref="JZ50:JZ51"/>
    <mergeCell ref="KC50:KC51"/>
    <mergeCell ref="KD50:KD51"/>
    <mergeCell ref="KE50:KE51"/>
    <mergeCell ref="JR50:JR51"/>
    <mergeCell ref="JU50:JU51"/>
    <mergeCell ref="JV50:JV51"/>
    <mergeCell ref="JW50:JW51"/>
    <mergeCell ref="JX50:JX51"/>
    <mergeCell ref="JM50:JM51"/>
    <mergeCell ref="JN50:JN51"/>
    <mergeCell ref="JO50:JO51"/>
    <mergeCell ref="JP50:JP51"/>
    <mergeCell ref="JQ50:JQ51"/>
    <mergeCell ref="JF50:JF51"/>
    <mergeCell ref="JG50:JG51"/>
    <mergeCell ref="JH50:JH51"/>
    <mergeCell ref="JI50:JI51"/>
    <mergeCell ref="JJ50:JJ51"/>
    <mergeCell ref="IY50:IY51"/>
    <mergeCell ref="IZ50:IZ51"/>
    <mergeCell ref="JA50:JA51"/>
    <mergeCell ref="JB50:JB51"/>
    <mergeCell ref="JE50:JE51"/>
    <mergeCell ref="IR50:IR51"/>
    <mergeCell ref="IS50:IS51"/>
    <mergeCell ref="IT50:IT51"/>
    <mergeCell ref="IW50:IW51"/>
    <mergeCell ref="IX50:IX51"/>
    <mergeCell ref="IK50:IK51"/>
    <mergeCell ref="IL50:IL51"/>
    <mergeCell ref="IO50:IO51"/>
    <mergeCell ref="IP50:IP51"/>
    <mergeCell ref="IQ50:IQ51"/>
    <mergeCell ref="ID50:ID51"/>
    <mergeCell ref="IG50:IG51"/>
    <mergeCell ref="IH50:IH51"/>
    <mergeCell ref="II50:II51"/>
    <mergeCell ref="IJ50:IJ51"/>
    <mergeCell ref="HY50:HY51"/>
    <mergeCell ref="HZ50:HZ51"/>
    <mergeCell ref="IA50:IA51"/>
    <mergeCell ref="IB50:IB51"/>
    <mergeCell ref="IC50:IC51"/>
    <mergeCell ref="HR50:HR51"/>
    <mergeCell ref="HS50:HS51"/>
    <mergeCell ref="HT50:HT51"/>
    <mergeCell ref="HU50:HU51"/>
    <mergeCell ref="HV50:HV51"/>
    <mergeCell ref="HK50:HK51"/>
    <mergeCell ref="HL50:HL51"/>
    <mergeCell ref="HM50:HM51"/>
    <mergeCell ref="HN50:HN51"/>
    <mergeCell ref="HQ50:HQ51"/>
    <mergeCell ref="HD50:HD51"/>
    <mergeCell ref="HE50:HE51"/>
    <mergeCell ref="HF50:HF51"/>
    <mergeCell ref="HI50:HI51"/>
    <mergeCell ref="HJ50:HJ51"/>
    <mergeCell ref="GW50:GW51"/>
    <mergeCell ref="GX50:GX51"/>
    <mergeCell ref="HA50:HA51"/>
    <mergeCell ref="HB50:HB51"/>
    <mergeCell ref="HC50:HC51"/>
    <mergeCell ref="GP50:GP51"/>
    <mergeCell ref="GS50:GS51"/>
    <mergeCell ref="GT50:GT51"/>
    <mergeCell ref="GU50:GU51"/>
    <mergeCell ref="GV50:GV51"/>
    <mergeCell ref="GK50:GK51"/>
    <mergeCell ref="GL50:GL51"/>
    <mergeCell ref="GM50:GM51"/>
    <mergeCell ref="GN50:GN51"/>
    <mergeCell ref="GO50:GO51"/>
    <mergeCell ref="GD50:GD51"/>
    <mergeCell ref="GE50:GE51"/>
    <mergeCell ref="GF50:GF51"/>
    <mergeCell ref="GG50:GG51"/>
    <mergeCell ref="GH50:GH51"/>
    <mergeCell ref="FW50:FW51"/>
    <mergeCell ref="FX50:FX51"/>
    <mergeCell ref="FY50:FY51"/>
    <mergeCell ref="FZ50:FZ51"/>
    <mergeCell ref="GC50:GC51"/>
    <mergeCell ref="FP50:FP51"/>
    <mergeCell ref="FQ50:FQ51"/>
    <mergeCell ref="FR50:FR51"/>
    <mergeCell ref="FU50:FU51"/>
    <mergeCell ref="FV50:FV51"/>
    <mergeCell ref="FI50:FI51"/>
    <mergeCell ref="FJ50:FJ51"/>
    <mergeCell ref="FM50:FM51"/>
    <mergeCell ref="FN50:FN51"/>
    <mergeCell ref="FO50:FO51"/>
    <mergeCell ref="FB50:FB51"/>
    <mergeCell ref="FE50:FE51"/>
    <mergeCell ref="FF50:FF51"/>
    <mergeCell ref="FG50:FG51"/>
    <mergeCell ref="FH50:FH51"/>
    <mergeCell ref="EW50:EW51"/>
    <mergeCell ref="EX50:EX51"/>
    <mergeCell ref="EY50:EY51"/>
    <mergeCell ref="EZ50:EZ51"/>
    <mergeCell ref="FA50:FA51"/>
    <mergeCell ref="EP50:EP51"/>
    <mergeCell ref="EQ50:EQ51"/>
    <mergeCell ref="ER50:ER51"/>
    <mergeCell ref="ES50:ES51"/>
    <mergeCell ref="ET50:ET51"/>
    <mergeCell ref="EI50:EI51"/>
    <mergeCell ref="EJ50:EJ51"/>
    <mergeCell ref="EK50:EK51"/>
    <mergeCell ref="EL50:EL51"/>
    <mergeCell ref="EO50:EO51"/>
    <mergeCell ref="EB50:EB51"/>
    <mergeCell ref="EC50:EC51"/>
    <mergeCell ref="ED50:ED51"/>
    <mergeCell ref="EG50:EG51"/>
    <mergeCell ref="EH50:EH51"/>
    <mergeCell ref="DU50:DU51"/>
    <mergeCell ref="DV50:DV51"/>
    <mergeCell ref="DY50:DY51"/>
    <mergeCell ref="DZ50:DZ51"/>
    <mergeCell ref="EA50:EA51"/>
    <mergeCell ref="DN50:DN51"/>
    <mergeCell ref="DQ50:DQ51"/>
    <mergeCell ref="DR50:DR51"/>
    <mergeCell ref="DS50:DS51"/>
    <mergeCell ref="DT50:DT51"/>
    <mergeCell ref="DI50:DI51"/>
    <mergeCell ref="DJ50:DJ51"/>
    <mergeCell ref="DK50:DK51"/>
    <mergeCell ref="DL50:DL51"/>
    <mergeCell ref="DM50:DM51"/>
    <mergeCell ref="DB50:DB51"/>
    <mergeCell ref="DC50:DC51"/>
    <mergeCell ref="DD50:DD51"/>
    <mergeCell ref="DE50:DE51"/>
    <mergeCell ref="DF50:DF51"/>
    <mergeCell ref="CU50:CU51"/>
    <mergeCell ref="CV50:CV51"/>
    <mergeCell ref="CW50:CW51"/>
    <mergeCell ref="CX50:CX51"/>
    <mergeCell ref="DA50:DA51"/>
    <mergeCell ref="CN50:CN51"/>
    <mergeCell ref="CO50:CO51"/>
    <mergeCell ref="CP50:CP51"/>
    <mergeCell ref="CS50:CS51"/>
    <mergeCell ref="CT50:CT51"/>
    <mergeCell ref="CG50:CG51"/>
    <mergeCell ref="CH50:CH51"/>
    <mergeCell ref="CK50:CK51"/>
    <mergeCell ref="CL50:CL51"/>
    <mergeCell ref="CM50:CM51"/>
    <mergeCell ref="BZ50:BZ51"/>
    <mergeCell ref="CC50:CC51"/>
    <mergeCell ref="CD50:CD51"/>
    <mergeCell ref="CE50:CE51"/>
    <mergeCell ref="CF50:CF51"/>
    <mergeCell ref="BU50:BU51"/>
    <mergeCell ref="BV50:BV51"/>
    <mergeCell ref="BW50:BW51"/>
    <mergeCell ref="BX50:BX51"/>
    <mergeCell ref="BY50:BY51"/>
    <mergeCell ref="BN50:BN51"/>
    <mergeCell ref="BO50:BO51"/>
    <mergeCell ref="BP50:BP51"/>
    <mergeCell ref="BQ50:BQ51"/>
    <mergeCell ref="BR50:BR51"/>
    <mergeCell ref="BG50:BG51"/>
    <mergeCell ref="BH50:BH51"/>
    <mergeCell ref="BI50:BI51"/>
    <mergeCell ref="BJ50:BJ51"/>
    <mergeCell ref="BM50:BM51"/>
    <mergeCell ref="AZ50:AZ51"/>
    <mergeCell ref="BA50:BA51"/>
    <mergeCell ref="BB50:BB51"/>
    <mergeCell ref="BE50:BE51"/>
    <mergeCell ref="BF50:BF51"/>
    <mergeCell ref="AS50:AS51"/>
    <mergeCell ref="AT50:AT51"/>
    <mergeCell ref="AW50:AW51"/>
    <mergeCell ref="AX50:AX51"/>
    <mergeCell ref="AY50:AY51"/>
    <mergeCell ref="AL50:AL51"/>
    <mergeCell ref="AO50:AO51"/>
    <mergeCell ref="AP50:AP51"/>
    <mergeCell ref="AQ50:AQ51"/>
    <mergeCell ref="AR50:AR51"/>
    <mergeCell ref="AG50:AG51"/>
    <mergeCell ref="AH50:AH51"/>
    <mergeCell ref="AI50:AI51"/>
    <mergeCell ref="AJ50:AJ51"/>
    <mergeCell ref="AK50:AK51"/>
    <mergeCell ref="Z50:Z51"/>
    <mergeCell ref="AA50:AA51"/>
    <mergeCell ref="AB50:AB51"/>
    <mergeCell ref="AC50:AC51"/>
    <mergeCell ref="AD50:AD51"/>
    <mergeCell ref="S50:S51"/>
    <mergeCell ref="T50:T51"/>
    <mergeCell ref="U50:U51"/>
    <mergeCell ref="V50:V51"/>
    <mergeCell ref="Y50:Y51"/>
    <mergeCell ref="L50:L51"/>
    <mergeCell ref="M50:M51"/>
    <mergeCell ref="N50:N51"/>
    <mergeCell ref="Q50:Q51"/>
    <mergeCell ref="R50:R51"/>
    <mergeCell ref="E55:E56"/>
    <mergeCell ref="F55:F56"/>
    <mergeCell ref="I50:I51"/>
    <mergeCell ref="J50:J51"/>
    <mergeCell ref="K50:K51"/>
    <mergeCell ref="AR55:AR56"/>
    <mergeCell ref="AS55:AS56"/>
    <mergeCell ref="AT55:AT56"/>
    <mergeCell ref="AW55:AW56"/>
    <mergeCell ref="AX55:AX56"/>
    <mergeCell ref="AK55:AK56"/>
    <mergeCell ref="AL55:AL56"/>
    <mergeCell ref="AO55:AO56"/>
    <mergeCell ref="AP55:AP56"/>
    <mergeCell ref="AQ55:AQ56"/>
    <mergeCell ref="AD55:AD56"/>
    <mergeCell ref="AG55:AG56"/>
    <mergeCell ref="AH55:AH56"/>
    <mergeCell ref="AI55:AI56"/>
    <mergeCell ref="AJ55:AJ56"/>
    <mergeCell ref="Y55:Y56"/>
    <mergeCell ref="Z55:Z56"/>
    <mergeCell ref="AA55:AA56"/>
    <mergeCell ref="AB55:AB56"/>
    <mergeCell ref="AC55:AC56"/>
    <mergeCell ref="A106:F106"/>
    <mergeCell ref="A75:F75"/>
    <mergeCell ref="A76:H76"/>
    <mergeCell ref="A94:F94"/>
    <mergeCell ref="A67:H67"/>
    <mergeCell ref="A95:H95"/>
    <mergeCell ref="A107:H107"/>
    <mergeCell ref="A116:F116"/>
    <mergeCell ref="A117:F117"/>
    <mergeCell ref="G117:H117"/>
    <mergeCell ref="A119:F119"/>
    <mergeCell ref="A1:H1"/>
    <mergeCell ref="A2:H2"/>
    <mergeCell ref="A3:H3"/>
    <mergeCell ref="F6:F7"/>
    <mergeCell ref="G6:G7"/>
    <mergeCell ref="A4:H4"/>
    <mergeCell ref="A5:A7"/>
    <mergeCell ref="B5:D5"/>
    <mergeCell ref="F5:G5"/>
    <mergeCell ref="H5:H7"/>
    <mergeCell ref="B6:B7"/>
    <mergeCell ref="C6:C7"/>
    <mergeCell ref="D6:D7"/>
    <mergeCell ref="E6:E7"/>
    <mergeCell ref="A35:F35"/>
    <mergeCell ref="A8:H8"/>
    <mergeCell ref="A43:F43"/>
    <mergeCell ref="A29:F29"/>
    <mergeCell ref="A30:F30"/>
    <mergeCell ref="G30:H30"/>
    <mergeCell ref="A36:H36"/>
    <mergeCell ref="A44:H44"/>
    <mergeCell ref="A66:F66"/>
    <mergeCell ref="A58:H58"/>
    <mergeCell ref="A48:F48"/>
    <mergeCell ref="A49:H49"/>
    <mergeCell ref="A57:F57"/>
    <mergeCell ref="A50:A51"/>
    <mergeCell ref="B50:B51"/>
    <mergeCell ref="C50:C51"/>
    <mergeCell ref="D50:D51"/>
    <mergeCell ref="E50:E51"/>
    <mergeCell ref="F50:F51"/>
    <mergeCell ref="A55:A56"/>
    <mergeCell ref="B55:B56"/>
    <mergeCell ref="C55:C56"/>
    <mergeCell ref="D55:D56"/>
  </mergeCells>
  <printOptions horizontalCentered="1" verticalCentered="1"/>
  <pageMargins left="0.39370078740157483" right="0.39370078740157483" top="0.98425196850393704" bottom="0.78740157480314965" header="0.39370078740157483" footer="0.39370078740157483"/>
  <pageSetup scale="79" orientation="landscape" verticalDpi="597" r:id="rId1"/>
  <headerFooter alignWithMargins="0">
    <oddHeader>&amp;L&amp;"Arial,Negrita"
&amp;G&amp;C&amp;"Arial,Negrita"&amp;12COMISIÓN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1DC5-7551-427B-BD04-764DD9291333}">
  <dimension ref="A1:H74"/>
  <sheetViews>
    <sheetView zoomScale="80" zoomScaleNormal="80" workbookViewId="0">
      <selection activeCell="A3" sqref="A3:H3"/>
    </sheetView>
  </sheetViews>
  <sheetFormatPr baseColWidth="10" defaultRowHeight="16.5" x14ac:dyDescent="0.3"/>
  <cols>
    <col min="1" max="1" width="11.42578125" style="45"/>
    <col min="2" max="2" width="21.28515625" style="45" customWidth="1"/>
    <col min="3" max="4" width="11.42578125" style="45"/>
    <col min="5" max="5" width="24.42578125" style="45" customWidth="1"/>
    <col min="6" max="6" width="22.7109375" style="45" customWidth="1"/>
    <col min="7" max="7" width="21.5703125" style="45" customWidth="1"/>
    <col min="8" max="16384" width="11.42578125" style="45"/>
  </cols>
  <sheetData>
    <row r="1" spans="1:8" ht="20.25" x14ac:dyDescent="0.3">
      <c r="A1" s="488" t="s">
        <v>1129</v>
      </c>
      <c r="B1" s="488"/>
      <c r="C1" s="488"/>
      <c r="D1" s="488"/>
      <c r="E1" s="488"/>
      <c r="F1" s="488"/>
      <c r="G1" s="488"/>
      <c r="H1" s="488"/>
    </row>
    <row r="2" spans="1:8" ht="20.25" x14ac:dyDescent="0.3">
      <c r="A2" s="488" t="s">
        <v>9</v>
      </c>
      <c r="B2" s="488"/>
      <c r="C2" s="488"/>
      <c r="D2" s="488"/>
      <c r="E2" s="488"/>
      <c r="F2" s="488"/>
      <c r="G2" s="488"/>
      <c r="H2" s="488"/>
    </row>
    <row r="3" spans="1:8" ht="21" customHeight="1" thickBot="1" x14ac:dyDescent="0.35">
      <c r="A3" s="489" t="s">
        <v>1133</v>
      </c>
      <c r="B3" s="489"/>
      <c r="C3" s="489"/>
      <c r="D3" s="489"/>
      <c r="E3" s="489"/>
      <c r="F3" s="489"/>
      <c r="G3" s="489"/>
      <c r="H3" s="489"/>
    </row>
    <row r="4" spans="1:8" ht="17.25" thickBot="1" x14ac:dyDescent="0.35">
      <c r="A4" s="483"/>
      <c r="B4" s="484"/>
      <c r="C4" s="484"/>
      <c r="D4" s="484"/>
      <c r="E4" s="484"/>
      <c r="F4" s="484"/>
      <c r="G4" s="484"/>
      <c r="H4" s="485"/>
    </row>
    <row r="5" spans="1:8" ht="42.75" customHeight="1" thickBot="1" x14ac:dyDescent="0.35">
      <c r="A5" s="486" t="s">
        <v>4</v>
      </c>
      <c r="B5" s="487"/>
      <c r="C5" s="486" t="s">
        <v>168</v>
      </c>
      <c r="D5" s="487"/>
      <c r="E5" s="46" t="s">
        <v>1</v>
      </c>
      <c r="F5" s="486" t="s">
        <v>2</v>
      </c>
      <c r="G5" s="487"/>
      <c r="H5" s="491" t="s">
        <v>13</v>
      </c>
    </row>
    <row r="6" spans="1:8" ht="83.25" thickBot="1" x14ac:dyDescent="0.35">
      <c r="A6" s="47" t="s">
        <v>0</v>
      </c>
      <c r="B6" s="47" t="s">
        <v>1130</v>
      </c>
      <c r="C6" s="48" t="s">
        <v>1131</v>
      </c>
      <c r="D6" s="47" t="s">
        <v>1132</v>
      </c>
      <c r="E6" s="46" t="s">
        <v>5</v>
      </c>
      <c r="F6" s="47" t="s">
        <v>6</v>
      </c>
      <c r="G6" s="49" t="s">
        <v>7</v>
      </c>
      <c r="H6" s="492"/>
    </row>
    <row r="7" spans="1:8" ht="12.75" customHeight="1" thickBot="1" x14ac:dyDescent="0.35">
      <c r="A7" s="486" t="s">
        <v>511</v>
      </c>
      <c r="B7" s="490"/>
      <c r="C7" s="490"/>
      <c r="D7" s="490"/>
      <c r="E7" s="490"/>
      <c r="F7" s="490"/>
      <c r="G7" s="490"/>
      <c r="H7" s="487"/>
    </row>
    <row r="8" spans="1:8" ht="33" x14ac:dyDescent="0.3">
      <c r="A8" s="50" t="s">
        <v>2269</v>
      </c>
      <c r="B8" s="50" t="s">
        <v>2270</v>
      </c>
      <c r="C8" s="51"/>
      <c r="D8" s="50" t="s">
        <v>2160</v>
      </c>
      <c r="E8" s="52" t="s">
        <v>2268</v>
      </c>
      <c r="F8" s="50"/>
      <c r="G8" s="53">
        <v>0</v>
      </c>
      <c r="H8" s="54"/>
    </row>
    <row r="9" spans="1:8" ht="33" x14ac:dyDescent="0.3">
      <c r="A9" s="55" t="s">
        <v>1059</v>
      </c>
      <c r="B9" s="55" t="s">
        <v>1063</v>
      </c>
      <c r="C9" s="56" t="s">
        <v>2209</v>
      </c>
      <c r="D9" s="57" t="s">
        <v>2160</v>
      </c>
      <c r="E9" s="58" t="s">
        <v>2166</v>
      </c>
      <c r="F9" s="57" t="s">
        <v>2272</v>
      </c>
      <c r="G9" s="59">
        <v>200000000</v>
      </c>
      <c r="H9" s="60"/>
    </row>
    <row r="10" spans="1:8" ht="50.25" thickBot="1" x14ac:dyDescent="0.35">
      <c r="A10" s="61" t="s">
        <v>1093</v>
      </c>
      <c r="B10" s="61" t="s">
        <v>2271</v>
      </c>
      <c r="C10" s="62" t="s">
        <v>2226</v>
      </c>
      <c r="D10" s="61" t="s">
        <v>2226</v>
      </c>
      <c r="E10" s="63" t="s">
        <v>2227</v>
      </c>
      <c r="F10" s="61" t="s">
        <v>2228</v>
      </c>
      <c r="G10" s="64">
        <v>0</v>
      </c>
      <c r="H10" s="65"/>
    </row>
    <row r="11" spans="1:8" ht="17.25" thickBot="1" x14ac:dyDescent="0.35">
      <c r="A11" s="478" t="s">
        <v>69</v>
      </c>
      <c r="B11" s="479"/>
      <c r="C11" s="479"/>
      <c r="D11" s="479"/>
      <c r="E11" s="479"/>
      <c r="F11" s="479"/>
      <c r="G11" s="66">
        <f>+SUM(G8:G10)</f>
        <v>200000000</v>
      </c>
      <c r="H11" s="67"/>
    </row>
    <row r="12" spans="1:8" ht="17.25" thickBot="1" x14ac:dyDescent="0.35">
      <c r="A12" s="475" t="s">
        <v>1386</v>
      </c>
      <c r="B12" s="476"/>
      <c r="C12" s="476"/>
      <c r="D12" s="476"/>
      <c r="E12" s="476"/>
      <c r="F12" s="476"/>
      <c r="G12" s="476"/>
      <c r="H12" s="477"/>
    </row>
    <row r="13" spans="1:8" ht="33" x14ac:dyDescent="0.3">
      <c r="A13" s="57" t="s">
        <v>1399</v>
      </c>
      <c r="B13" s="57" t="s">
        <v>2159</v>
      </c>
      <c r="C13" s="56"/>
      <c r="D13" s="57" t="s">
        <v>2160</v>
      </c>
      <c r="E13" s="58" t="s">
        <v>2161</v>
      </c>
      <c r="F13" s="50"/>
      <c r="G13" s="68">
        <v>0</v>
      </c>
      <c r="H13" s="60"/>
    </row>
    <row r="14" spans="1:8" ht="66" x14ac:dyDescent="0.3">
      <c r="A14" s="57" t="s">
        <v>1399</v>
      </c>
      <c r="B14" s="57" t="s">
        <v>2162</v>
      </c>
      <c r="C14" s="56" t="s">
        <v>2163</v>
      </c>
      <c r="D14" s="57" t="s">
        <v>2163</v>
      </c>
      <c r="E14" s="58" t="s">
        <v>2164</v>
      </c>
      <c r="F14" s="57" t="s">
        <v>2165</v>
      </c>
      <c r="G14" s="68">
        <v>0</v>
      </c>
      <c r="H14" s="60"/>
    </row>
    <row r="15" spans="1:8" ht="83.25" thickBot="1" x14ac:dyDescent="0.35">
      <c r="A15" s="57" t="s">
        <v>1399</v>
      </c>
      <c r="B15" s="57" t="s">
        <v>595</v>
      </c>
      <c r="C15" s="56" t="s">
        <v>2163</v>
      </c>
      <c r="D15" s="57" t="s">
        <v>2163</v>
      </c>
      <c r="E15" s="58" t="s">
        <v>2166</v>
      </c>
      <c r="F15" s="57" t="s">
        <v>2167</v>
      </c>
      <c r="G15" s="68">
        <v>0</v>
      </c>
      <c r="H15" s="60"/>
    </row>
    <row r="16" spans="1:8" ht="17.25" thickBot="1" x14ac:dyDescent="0.35">
      <c r="A16" s="478" t="s">
        <v>69</v>
      </c>
      <c r="B16" s="479"/>
      <c r="C16" s="479"/>
      <c r="D16" s="479"/>
      <c r="E16" s="479"/>
      <c r="F16" s="479"/>
      <c r="G16" s="69">
        <f>SUM(G13:G15)</f>
        <v>0</v>
      </c>
      <c r="H16" s="70"/>
    </row>
    <row r="17" spans="1:8" ht="17.25" thickBot="1" x14ac:dyDescent="0.35">
      <c r="A17" s="475" t="s">
        <v>1384</v>
      </c>
      <c r="B17" s="476"/>
      <c r="C17" s="476"/>
      <c r="D17" s="476"/>
      <c r="E17" s="476"/>
      <c r="F17" s="476"/>
      <c r="G17" s="476"/>
      <c r="H17" s="477"/>
    </row>
    <row r="18" spans="1:8" ht="82.5" x14ac:dyDescent="0.3">
      <c r="A18" s="57" t="s">
        <v>2168</v>
      </c>
      <c r="B18" s="57" t="s">
        <v>2169</v>
      </c>
      <c r="C18" s="56" t="s">
        <v>2170</v>
      </c>
      <c r="D18" s="57" t="s">
        <v>2170</v>
      </c>
      <c r="E18" s="58" t="s">
        <v>2171</v>
      </c>
      <c r="F18" s="57"/>
      <c r="G18" s="68">
        <v>0</v>
      </c>
      <c r="H18" s="60"/>
    </row>
    <row r="19" spans="1:8" ht="66" x14ac:dyDescent="0.3">
      <c r="A19" s="57" t="s">
        <v>2168</v>
      </c>
      <c r="B19" s="57" t="s">
        <v>2172</v>
      </c>
      <c r="C19" s="56"/>
      <c r="D19" s="57" t="s">
        <v>2160</v>
      </c>
      <c r="E19" s="58" t="s">
        <v>2173</v>
      </c>
      <c r="F19" s="57" t="s">
        <v>2174</v>
      </c>
      <c r="G19" s="68">
        <v>0</v>
      </c>
      <c r="H19" s="60"/>
    </row>
    <row r="20" spans="1:8" ht="49.5" x14ac:dyDescent="0.3">
      <c r="A20" s="57" t="s">
        <v>2080</v>
      </c>
      <c r="B20" s="57" t="s">
        <v>2175</v>
      </c>
      <c r="C20" s="56" t="s">
        <v>2176</v>
      </c>
      <c r="D20" s="57" t="s">
        <v>2176</v>
      </c>
      <c r="E20" s="58" t="s">
        <v>2177</v>
      </c>
      <c r="F20" s="57" t="s">
        <v>2178</v>
      </c>
      <c r="G20" s="68">
        <v>0</v>
      </c>
      <c r="H20" s="60"/>
    </row>
    <row r="21" spans="1:8" ht="99" x14ac:dyDescent="0.3">
      <c r="A21" s="57" t="s">
        <v>2080</v>
      </c>
      <c r="B21" s="57" t="s">
        <v>2179</v>
      </c>
      <c r="C21" s="56" t="s">
        <v>2180</v>
      </c>
      <c r="D21" s="57" t="s">
        <v>2181</v>
      </c>
      <c r="E21" s="58" t="s">
        <v>2182</v>
      </c>
      <c r="F21" s="57" t="s">
        <v>2178</v>
      </c>
      <c r="G21" s="68">
        <v>0</v>
      </c>
      <c r="H21" s="60"/>
    </row>
    <row r="22" spans="1:8" ht="33" x14ac:dyDescent="0.3">
      <c r="A22" s="57" t="s">
        <v>2183</v>
      </c>
      <c r="B22" s="57" t="s">
        <v>1714</v>
      </c>
      <c r="C22" s="56"/>
      <c r="D22" s="57" t="s">
        <v>2160</v>
      </c>
      <c r="E22" s="58" t="s">
        <v>2166</v>
      </c>
      <c r="F22" s="57"/>
      <c r="G22" s="68">
        <v>0</v>
      </c>
      <c r="H22" s="60"/>
    </row>
    <row r="23" spans="1:8" ht="49.5" x14ac:dyDescent="0.3">
      <c r="A23" s="57" t="s">
        <v>2183</v>
      </c>
      <c r="B23" s="57" t="s">
        <v>2184</v>
      </c>
      <c r="C23" s="56" t="s">
        <v>2170</v>
      </c>
      <c r="D23" s="57" t="s">
        <v>2170</v>
      </c>
      <c r="E23" s="58" t="s">
        <v>2185</v>
      </c>
      <c r="F23" s="57"/>
      <c r="G23" s="68">
        <v>0</v>
      </c>
      <c r="H23" s="60"/>
    </row>
    <row r="24" spans="1:8" ht="49.5" x14ac:dyDescent="0.3">
      <c r="A24" s="57" t="s">
        <v>2183</v>
      </c>
      <c r="B24" s="57" t="s">
        <v>18</v>
      </c>
      <c r="C24" s="56" t="s">
        <v>2176</v>
      </c>
      <c r="D24" s="57" t="s">
        <v>2176</v>
      </c>
      <c r="E24" s="58" t="s">
        <v>2186</v>
      </c>
      <c r="F24" s="57" t="s">
        <v>2187</v>
      </c>
      <c r="G24" s="68">
        <v>0</v>
      </c>
      <c r="H24" s="60"/>
    </row>
    <row r="25" spans="1:8" ht="66.75" thickBot="1" x14ac:dyDescent="0.35">
      <c r="A25" s="57" t="s">
        <v>2183</v>
      </c>
      <c r="B25" s="57" t="s">
        <v>252</v>
      </c>
      <c r="C25" s="56" t="s">
        <v>2176</v>
      </c>
      <c r="D25" s="57" t="s">
        <v>2176</v>
      </c>
      <c r="E25" s="58" t="s">
        <v>2188</v>
      </c>
      <c r="F25" s="57" t="s">
        <v>2178</v>
      </c>
      <c r="G25" s="68">
        <v>0</v>
      </c>
      <c r="H25" s="60"/>
    </row>
    <row r="26" spans="1:8" ht="17.25" thickBot="1" x14ac:dyDescent="0.35">
      <c r="A26" s="478" t="s">
        <v>69</v>
      </c>
      <c r="B26" s="479"/>
      <c r="C26" s="479"/>
      <c r="D26" s="479"/>
      <c r="E26" s="479"/>
      <c r="F26" s="479"/>
      <c r="G26" s="69">
        <f>SUM(G18:G25)</f>
        <v>0</v>
      </c>
      <c r="H26" s="70"/>
    </row>
    <row r="27" spans="1:8" ht="17.25" thickBot="1" x14ac:dyDescent="0.35">
      <c r="A27" s="475" t="s">
        <v>1388</v>
      </c>
      <c r="B27" s="476"/>
      <c r="C27" s="476"/>
      <c r="D27" s="476"/>
      <c r="E27" s="476"/>
      <c r="F27" s="476"/>
      <c r="G27" s="476"/>
      <c r="H27" s="477"/>
    </row>
    <row r="28" spans="1:8" ht="33" x14ac:dyDescent="0.3">
      <c r="A28" s="57" t="s">
        <v>2189</v>
      </c>
      <c r="B28" s="57" t="s">
        <v>2190</v>
      </c>
      <c r="C28" s="56"/>
      <c r="D28" s="57" t="s">
        <v>2160</v>
      </c>
      <c r="E28" s="58" t="s">
        <v>2166</v>
      </c>
      <c r="F28" s="57" t="s">
        <v>2191</v>
      </c>
      <c r="G28" s="68">
        <v>0</v>
      </c>
      <c r="H28" s="60"/>
    </row>
    <row r="29" spans="1:8" ht="33.75" thickBot="1" x14ac:dyDescent="0.35">
      <c r="A29" s="57" t="s">
        <v>2192</v>
      </c>
      <c r="B29" s="57" t="s">
        <v>2192</v>
      </c>
      <c r="C29" s="56"/>
      <c r="D29" s="57" t="s">
        <v>2160</v>
      </c>
      <c r="E29" s="58" t="s">
        <v>2166</v>
      </c>
      <c r="F29" s="57" t="s">
        <v>2191</v>
      </c>
      <c r="G29" s="68">
        <v>0</v>
      </c>
      <c r="H29" s="60"/>
    </row>
    <row r="30" spans="1:8" ht="17.25" thickBot="1" x14ac:dyDescent="0.35">
      <c r="A30" s="478" t="s">
        <v>69</v>
      </c>
      <c r="B30" s="479"/>
      <c r="C30" s="479"/>
      <c r="D30" s="479"/>
      <c r="E30" s="479"/>
      <c r="F30" s="479"/>
      <c r="G30" s="69">
        <f>SUM(G28:G29)</f>
        <v>0</v>
      </c>
      <c r="H30" s="70"/>
    </row>
    <row r="31" spans="1:8" ht="17.25" thickBot="1" x14ac:dyDescent="0.35">
      <c r="A31" s="475" t="s">
        <v>754</v>
      </c>
      <c r="B31" s="476"/>
      <c r="C31" s="476"/>
      <c r="D31" s="476"/>
      <c r="E31" s="476"/>
      <c r="F31" s="476"/>
      <c r="G31" s="476"/>
      <c r="H31" s="477"/>
    </row>
    <row r="32" spans="1:8" ht="33" x14ac:dyDescent="0.3">
      <c r="A32" s="57" t="s">
        <v>754</v>
      </c>
      <c r="B32" s="57" t="s">
        <v>2193</v>
      </c>
      <c r="C32" s="56" t="s">
        <v>2176</v>
      </c>
      <c r="D32" s="57" t="s">
        <v>2160</v>
      </c>
      <c r="E32" s="58" t="s">
        <v>2166</v>
      </c>
      <c r="F32" s="57" t="s">
        <v>2194</v>
      </c>
      <c r="G32" s="68">
        <v>0</v>
      </c>
      <c r="H32" s="60"/>
    </row>
    <row r="33" spans="1:8" ht="33.75" thickBot="1" x14ac:dyDescent="0.35">
      <c r="A33" s="57" t="s">
        <v>833</v>
      </c>
      <c r="B33" s="57" t="s">
        <v>2195</v>
      </c>
      <c r="C33" s="56" t="s">
        <v>2176</v>
      </c>
      <c r="D33" s="57" t="s">
        <v>2160</v>
      </c>
      <c r="E33" s="58" t="s">
        <v>2166</v>
      </c>
      <c r="F33" s="57" t="s">
        <v>2194</v>
      </c>
      <c r="G33" s="59">
        <v>38562775.5</v>
      </c>
      <c r="H33" s="60"/>
    </row>
    <row r="34" spans="1:8" ht="17.25" thickBot="1" x14ac:dyDescent="0.35">
      <c r="A34" s="478" t="s">
        <v>69</v>
      </c>
      <c r="B34" s="479"/>
      <c r="C34" s="479"/>
      <c r="D34" s="479"/>
      <c r="E34" s="479"/>
      <c r="F34" s="479"/>
      <c r="G34" s="69">
        <f>SUM(G32:G33)</f>
        <v>38562775.5</v>
      </c>
      <c r="H34" s="70"/>
    </row>
    <row r="35" spans="1:8" ht="17.25" thickBot="1" x14ac:dyDescent="0.35">
      <c r="A35" s="475" t="s">
        <v>2196</v>
      </c>
      <c r="B35" s="476"/>
      <c r="C35" s="476"/>
      <c r="D35" s="476"/>
      <c r="E35" s="476"/>
      <c r="F35" s="476"/>
      <c r="G35" s="476"/>
      <c r="H35" s="477"/>
    </row>
    <row r="36" spans="1:8" ht="49.5" x14ac:dyDescent="0.3">
      <c r="A36" s="57" t="s">
        <v>2196</v>
      </c>
      <c r="B36" s="57" t="s">
        <v>2196</v>
      </c>
      <c r="C36" s="56"/>
      <c r="D36" s="57" t="s">
        <v>2160</v>
      </c>
      <c r="E36" s="58" t="s">
        <v>2166</v>
      </c>
      <c r="F36" s="57" t="s">
        <v>2197</v>
      </c>
      <c r="G36" s="68">
        <v>0</v>
      </c>
      <c r="H36" s="60"/>
    </row>
    <row r="37" spans="1:8" ht="82.5" x14ac:dyDescent="0.3">
      <c r="A37" s="57" t="s">
        <v>2198</v>
      </c>
      <c r="B37" s="57" t="s">
        <v>2199</v>
      </c>
      <c r="C37" s="56"/>
      <c r="D37" s="57" t="s">
        <v>2160</v>
      </c>
      <c r="E37" s="58" t="s">
        <v>2166</v>
      </c>
      <c r="F37" s="57" t="s">
        <v>2200</v>
      </c>
      <c r="G37" s="68">
        <v>0</v>
      </c>
      <c r="H37" s="60"/>
    </row>
    <row r="38" spans="1:8" ht="49.5" x14ac:dyDescent="0.3">
      <c r="A38" s="57" t="s">
        <v>1171</v>
      </c>
      <c r="B38" s="57" t="s">
        <v>2201</v>
      </c>
      <c r="C38" s="56"/>
      <c r="D38" s="57" t="s">
        <v>2160</v>
      </c>
      <c r="E38" s="58" t="s">
        <v>2166</v>
      </c>
      <c r="F38" s="57" t="s">
        <v>2202</v>
      </c>
      <c r="G38" s="68">
        <v>0</v>
      </c>
      <c r="H38" s="60"/>
    </row>
    <row r="39" spans="1:8" ht="33.75" thickBot="1" x14ac:dyDescent="0.35">
      <c r="A39" s="57" t="s">
        <v>1171</v>
      </c>
      <c r="B39" s="57" t="s">
        <v>2203</v>
      </c>
      <c r="C39" s="56"/>
      <c r="D39" s="57" t="s">
        <v>2160</v>
      </c>
      <c r="E39" s="58" t="s">
        <v>2166</v>
      </c>
      <c r="F39" s="57"/>
      <c r="G39" s="68">
        <v>0</v>
      </c>
      <c r="H39" s="60"/>
    </row>
    <row r="40" spans="1:8" ht="17.25" thickBot="1" x14ac:dyDescent="0.35">
      <c r="A40" s="478" t="s">
        <v>69</v>
      </c>
      <c r="B40" s="479"/>
      <c r="C40" s="479"/>
      <c r="D40" s="479"/>
      <c r="E40" s="479"/>
      <c r="F40" s="479"/>
      <c r="G40" s="69">
        <f>SUM(G36:G39)</f>
        <v>0</v>
      </c>
      <c r="H40" s="70"/>
    </row>
    <row r="41" spans="1:8" ht="17.25" thickBot="1" x14ac:dyDescent="0.35">
      <c r="A41" s="475" t="s">
        <v>2204</v>
      </c>
      <c r="B41" s="476"/>
      <c r="C41" s="476"/>
      <c r="D41" s="476"/>
      <c r="E41" s="476"/>
      <c r="F41" s="476"/>
      <c r="G41" s="476"/>
      <c r="H41" s="477"/>
    </row>
    <row r="42" spans="1:8" ht="33" x14ac:dyDescent="0.3">
      <c r="A42" s="57" t="s">
        <v>40</v>
      </c>
      <c r="B42" s="57" t="s">
        <v>2205</v>
      </c>
      <c r="C42" s="56"/>
      <c r="D42" s="57" t="s">
        <v>2160</v>
      </c>
      <c r="E42" s="58" t="s">
        <v>2166</v>
      </c>
      <c r="F42" s="57" t="s">
        <v>2191</v>
      </c>
      <c r="G42" s="68">
        <v>0</v>
      </c>
      <c r="H42" s="60"/>
    </row>
    <row r="43" spans="1:8" ht="49.5" x14ac:dyDescent="0.3">
      <c r="A43" s="57" t="s">
        <v>40</v>
      </c>
      <c r="B43" s="57" t="s">
        <v>2206</v>
      </c>
      <c r="C43" s="56"/>
      <c r="D43" s="57" t="s">
        <v>2160</v>
      </c>
      <c r="E43" s="58" t="s">
        <v>2207</v>
      </c>
      <c r="F43" s="57"/>
      <c r="G43" s="68">
        <v>0</v>
      </c>
      <c r="H43" s="60"/>
    </row>
    <row r="44" spans="1:8" ht="181.5" x14ac:dyDescent="0.3">
      <c r="A44" s="57" t="s">
        <v>15</v>
      </c>
      <c r="B44" s="57" t="s">
        <v>2208</v>
      </c>
      <c r="C44" s="56" t="s">
        <v>2209</v>
      </c>
      <c r="D44" s="57" t="s">
        <v>2160</v>
      </c>
      <c r="E44" s="58" t="s">
        <v>2166</v>
      </c>
      <c r="F44" s="57" t="s">
        <v>2210</v>
      </c>
      <c r="G44" s="59">
        <v>92779163.019999996</v>
      </c>
      <c r="H44" s="60"/>
    </row>
    <row r="45" spans="1:8" ht="116.25" thickBot="1" x14ac:dyDescent="0.35">
      <c r="A45" s="57" t="s">
        <v>32</v>
      </c>
      <c r="B45" s="57" t="s">
        <v>2211</v>
      </c>
      <c r="C45" s="56"/>
      <c r="D45" s="57" t="s">
        <v>2160</v>
      </c>
      <c r="E45" s="58" t="s">
        <v>2166</v>
      </c>
      <c r="F45" s="57" t="s">
        <v>2212</v>
      </c>
      <c r="G45" s="68">
        <v>0</v>
      </c>
      <c r="H45" s="60"/>
    </row>
    <row r="46" spans="1:8" ht="17.25" thickBot="1" x14ac:dyDescent="0.35">
      <c r="A46" s="478" t="s">
        <v>69</v>
      </c>
      <c r="B46" s="479"/>
      <c r="C46" s="479"/>
      <c r="D46" s="479"/>
      <c r="E46" s="479"/>
      <c r="F46" s="479"/>
      <c r="G46" s="69">
        <f>SUM(G42:G45)</f>
        <v>92779163.019999996</v>
      </c>
      <c r="H46" s="70"/>
    </row>
    <row r="47" spans="1:8" ht="17.25" thickBot="1" x14ac:dyDescent="0.35">
      <c r="A47" s="475" t="s">
        <v>1216</v>
      </c>
      <c r="B47" s="476"/>
      <c r="C47" s="476"/>
      <c r="D47" s="476"/>
      <c r="E47" s="476"/>
      <c r="F47" s="476"/>
      <c r="G47" s="476"/>
      <c r="H47" s="477"/>
    </row>
    <row r="48" spans="1:8" ht="33" x14ac:dyDescent="0.3">
      <c r="A48" s="57" t="s">
        <v>2213</v>
      </c>
      <c r="B48" s="57" t="s">
        <v>2214</v>
      </c>
      <c r="C48" s="56" t="s">
        <v>2209</v>
      </c>
      <c r="D48" s="57" t="s">
        <v>2160</v>
      </c>
      <c r="E48" s="58" t="s">
        <v>2166</v>
      </c>
      <c r="F48" s="57" t="s">
        <v>2215</v>
      </c>
      <c r="G48" s="59">
        <v>96526011.909999996</v>
      </c>
      <c r="H48" s="60"/>
    </row>
    <row r="49" spans="1:8" ht="33" x14ac:dyDescent="0.3">
      <c r="A49" s="57" t="s">
        <v>2213</v>
      </c>
      <c r="B49" s="57" t="s">
        <v>2216</v>
      </c>
      <c r="C49" s="56"/>
      <c r="D49" s="57" t="s">
        <v>2160</v>
      </c>
      <c r="E49" s="58" t="s">
        <v>2166</v>
      </c>
      <c r="F49" s="57"/>
      <c r="G49" s="68">
        <v>0</v>
      </c>
      <c r="H49" s="60"/>
    </row>
    <row r="50" spans="1:8" ht="33.75" thickBot="1" x14ac:dyDescent="0.35">
      <c r="A50" s="57" t="s">
        <v>1354</v>
      </c>
      <c r="B50" s="57" t="s">
        <v>2217</v>
      </c>
      <c r="C50" s="56"/>
      <c r="D50" s="57" t="s">
        <v>2160</v>
      </c>
      <c r="E50" s="58" t="s">
        <v>2218</v>
      </c>
      <c r="F50" s="57"/>
      <c r="G50" s="68">
        <v>0</v>
      </c>
      <c r="H50" s="60"/>
    </row>
    <row r="51" spans="1:8" ht="17.25" thickBot="1" x14ac:dyDescent="0.35">
      <c r="A51" s="478" t="s">
        <v>69</v>
      </c>
      <c r="B51" s="479"/>
      <c r="C51" s="479"/>
      <c r="D51" s="479"/>
      <c r="E51" s="479"/>
      <c r="F51" s="479"/>
      <c r="G51" s="69">
        <f>SUM(G48:G50)</f>
        <v>96526011.909999996</v>
      </c>
      <c r="H51" s="70"/>
    </row>
    <row r="52" spans="1:8" ht="17.25" thickBot="1" x14ac:dyDescent="0.35">
      <c r="A52" s="475" t="s">
        <v>134</v>
      </c>
      <c r="B52" s="476"/>
      <c r="C52" s="476"/>
      <c r="D52" s="476"/>
      <c r="E52" s="476"/>
      <c r="F52" s="476"/>
      <c r="G52" s="476"/>
      <c r="H52" s="477"/>
    </row>
    <row r="53" spans="1:8" ht="82.5" x14ac:dyDescent="0.3">
      <c r="A53" s="57" t="s">
        <v>134</v>
      </c>
      <c r="B53" s="57" t="s">
        <v>2219</v>
      </c>
      <c r="C53" s="56" t="s">
        <v>2220</v>
      </c>
      <c r="D53" s="57" t="s">
        <v>2221</v>
      </c>
      <c r="E53" s="58" t="s">
        <v>2222</v>
      </c>
      <c r="F53" s="57" t="s">
        <v>2223</v>
      </c>
      <c r="G53" s="59">
        <v>30000000</v>
      </c>
      <c r="H53" s="57" t="s">
        <v>2224</v>
      </c>
    </row>
    <row r="54" spans="1:8" ht="49.5" x14ac:dyDescent="0.3">
      <c r="A54" s="57" t="s">
        <v>44</v>
      </c>
      <c r="B54" s="57" t="s">
        <v>2225</v>
      </c>
      <c r="C54" s="56" t="s">
        <v>2226</v>
      </c>
      <c r="D54" s="57" t="s">
        <v>2226</v>
      </c>
      <c r="E54" s="58" t="s">
        <v>2227</v>
      </c>
      <c r="F54" s="57" t="s">
        <v>2228</v>
      </c>
      <c r="G54" s="68">
        <v>0</v>
      </c>
      <c r="H54" s="60"/>
    </row>
    <row r="55" spans="1:8" ht="49.5" x14ac:dyDescent="0.3">
      <c r="A55" s="57" t="s">
        <v>44</v>
      </c>
      <c r="B55" s="57" t="s">
        <v>2229</v>
      </c>
      <c r="C55" s="56" t="s">
        <v>2226</v>
      </c>
      <c r="D55" s="57" t="s">
        <v>2226</v>
      </c>
      <c r="E55" s="58" t="s">
        <v>2227</v>
      </c>
      <c r="F55" s="57" t="s">
        <v>2228</v>
      </c>
      <c r="G55" s="68">
        <v>0</v>
      </c>
      <c r="H55" s="60"/>
    </row>
    <row r="56" spans="1:8" ht="214.5" x14ac:dyDescent="0.3">
      <c r="A56" s="57" t="s">
        <v>44</v>
      </c>
      <c r="B56" s="57" t="s">
        <v>44</v>
      </c>
      <c r="C56" s="56" t="s">
        <v>2230</v>
      </c>
      <c r="D56" s="57" t="s">
        <v>2231</v>
      </c>
      <c r="E56" s="58" t="s">
        <v>2232</v>
      </c>
      <c r="F56" s="57" t="s">
        <v>2233</v>
      </c>
      <c r="G56" s="68">
        <v>0</v>
      </c>
      <c r="H56" s="60"/>
    </row>
    <row r="57" spans="1:8" ht="99.75" thickBot="1" x14ac:dyDescent="0.35">
      <c r="A57" s="57" t="s">
        <v>2234</v>
      </c>
      <c r="B57" s="57" t="s">
        <v>2235</v>
      </c>
      <c r="C57" s="56" t="s">
        <v>2226</v>
      </c>
      <c r="D57" s="57" t="s">
        <v>2226</v>
      </c>
      <c r="E57" s="58" t="s">
        <v>2227</v>
      </c>
      <c r="F57" s="57" t="s">
        <v>2236</v>
      </c>
      <c r="G57" s="68">
        <v>0</v>
      </c>
      <c r="H57" s="60"/>
    </row>
    <row r="58" spans="1:8" ht="17.25" thickBot="1" x14ac:dyDescent="0.35">
      <c r="A58" s="472" t="s">
        <v>1382</v>
      </c>
      <c r="B58" s="473"/>
      <c r="C58" s="473"/>
      <c r="D58" s="473"/>
      <c r="E58" s="473"/>
      <c r="F58" s="474"/>
      <c r="G58" s="69">
        <f>SUM(G53:G57)</f>
        <v>30000000</v>
      </c>
      <c r="H58" s="70"/>
    </row>
    <row r="59" spans="1:8" ht="17.25" thickBot="1" x14ac:dyDescent="0.35">
      <c r="A59" s="475" t="s">
        <v>999</v>
      </c>
      <c r="B59" s="476"/>
      <c r="C59" s="476"/>
      <c r="D59" s="476"/>
      <c r="E59" s="476"/>
      <c r="F59" s="476"/>
      <c r="G59" s="476"/>
      <c r="H59" s="477"/>
    </row>
    <row r="60" spans="1:8" ht="132" x14ac:dyDescent="0.3">
      <c r="A60" s="57" t="s">
        <v>492</v>
      </c>
      <c r="B60" s="57" t="s">
        <v>2237</v>
      </c>
      <c r="C60" s="56" t="s">
        <v>2209</v>
      </c>
      <c r="D60" s="57" t="s">
        <v>2238</v>
      </c>
      <c r="E60" s="58" t="s">
        <v>2239</v>
      </c>
      <c r="F60" s="57" t="s">
        <v>2194</v>
      </c>
      <c r="G60" s="59">
        <v>75000000</v>
      </c>
      <c r="H60" s="57" t="s">
        <v>2224</v>
      </c>
    </row>
    <row r="61" spans="1:8" ht="33" x14ac:dyDescent="0.3">
      <c r="A61" s="57" t="s">
        <v>492</v>
      </c>
      <c r="B61" s="57" t="s">
        <v>2240</v>
      </c>
      <c r="C61" s="56" t="s">
        <v>2209</v>
      </c>
      <c r="D61" s="57" t="s">
        <v>2160</v>
      </c>
      <c r="E61" s="58" t="s">
        <v>2166</v>
      </c>
      <c r="F61" s="57" t="s">
        <v>2194</v>
      </c>
      <c r="G61" s="68">
        <v>0</v>
      </c>
      <c r="H61" s="57" t="s">
        <v>2224</v>
      </c>
    </row>
    <row r="62" spans="1:8" ht="99" x14ac:dyDescent="0.3">
      <c r="A62" s="57" t="s">
        <v>1004</v>
      </c>
      <c r="B62" s="57" t="s">
        <v>2241</v>
      </c>
      <c r="C62" s="56" t="s">
        <v>2209</v>
      </c>
      <c r="D62" s="57" t="s">
        <v>2242</v>
      </c>
      <c r="E62" s="58" t="s">
        <v>2243</v>
      </c>
      <c r="F62" s="57" t="s">
        <v>2194</v>
      </c>
      <c r="G62" s="59">
        <v>35000000</v>
      </c>
      <c r="H62" s="57" t="s">
        <v>2224</v>
      </c>
    </row>
    <row r="63" spans="1:8" ht="115.5" x14ac:dyDescent="0.3">
      <c r="A63" s="57" t="s">
        <v>2244</v>
      </c>
      <c r="B63" s="57" t="s">
        <v>2245</v>
      </c>
      <c r="C63" s="56" t="s">
        <v>2209</v>
      </c>
      <c r="D63" s="57" t="s">
        <v>2246</v>
      </c>
      <c r="E63" s="58" t="s">
        <v>2247</v>
      </c>
      <c r="F63" s="57" t="s">
        <v>2248</v>
      </c>
      <c r="G63" s="59">
        <v>195000000</v>
      </c>
      <c r="H63" s="57" t="s">
        <v>2224</v>
      </c>
    </row>
    <row r="64" spans="1:8" ht="149.25" thickBot="1" x14ac:dyDescent="0.35">
      <c r="A64" s="57" t="s">
        <v>2249</v>
      </c>
      <c r="B64" s="57" t="s">
        <v>2250</v>
      </c>
      <c r="C64" s="56" t="s">
        <v>2251</v>
      </c>
      <c r="D64" s="57" t="s">
        <v>2252</v>
      </c>
      <c r="E64" s="58" t="s">
        <v>2253</v>
      </c>
      <c r="F64" s="57" t="s">
        <v>2194</v>
      </c>
      <c r="G64" s="59">
        <v>45000000</v>
      </c>
      <c r="H64" s="57" t="s">
        <v>2224</v>
      </c>
    </row>
    <row r="65" spans="1:8" ht="17.25" thickBot="1" x14ac:dyDescent="0.35">
      <c r="A65" s="478" t="s">
        <v>69</v>
      </c>
      <c r="B65" s="479"/>
      <c r="C65" s="479"/>
      <c r="D65" s="479"/>
      <c r="E65" s="479"/>
      <c r="F65" s="479"/>
      <c r="G65" s="69">
        <f>SUM(G60:G64)</f>
        <v>350000000</v>
      </c>
      <c r="H65" s="70"/>
    </row>
    <row r="66" spans="1:8" ht="17.25" thickBot="1" x14ac:dyDescent="0.35">
      <c r="A66" s="475" t="s">
        <v>2254</v>
      </c>
      <c r="B66" s="476"/>
      <c r="C66" s="476"/>
      <c r="D66" s="476"/>
      <c r="E66" s="476"/>
      <c r="F66" s="476"/>
      <c r="G66" s="476"/>
      <c r="H66" s="477"/>
    </row>
    <row r="67" spans="1:8" ht="115.5" x14ac:dyDescent="0.3">
      <c r="A67" s="57" t="s">
        <v>1989</v>
      </c>
      <c r="B67" s="57" t="s">
        <v>2255</v>
      </c>
      <c r="C67" s="56" t="s">
        <v>2226</v>
      </c>
      <c r="D67" s="57" t="s">
        <v>2226</v>
      </c>
      <c r="E67" s="58" t="s">
        <v>2227</v>
      </c>
      <c r="F67" s="57" t="s">
        <v>2256</v>
      </c>
      <c r="G67" s="68">
        <v>0</v>
      </c>
      <c r="H67" s="60"/>
    </row>
    <row r="68" spans="1:8" ht="99" x14ac:dyDescent="0.3">
      <c r="A68" s="57" t="s">
        <v>1989</v>
      </c>
      <c r="B68" s="57" t="s">
        <v>1047</v>
      </c>
      <c r="C68" s="56" t="s">
        <v>2226</v>
      </c>
      <c r="D68" s="57" t="s">
        <v>2226</v>
      </c>
      <c r="E68" s="58" t="s">
        <v>2257</v>
      </c>
      <c r="F68" s="57" t="s">
        <v>2258</v>
      </c>
      <c r="G68" s="59">
        <v>421236449.81999999</v>
      </c>
      <c r="H68" s="60"/>
    </row>
    <row r="69" spans="1:8" ht="33" x14ac:dyDescent="0.3">
      <c r="A69" s="57" t="s">
        <v>1989</v>
      </c>
      <c r="B69" s="57" t="s">
        <v>2259</v>
      </c>
      <c r="C69" s="56"/>
      <c r="D69" s="57" t="s">
        <v>2160</v>
      </c>
      <c r="E69" s="58" t="s">
        <v>2166</v>
      </c>
      <c r="F69" s="57" t="s">
        <v>2191</v>
      </c>
      <c r="G69" s="68">
        <v>0</v>
      </c>
      <c r="H69" s="60"/>
    </row>
    <row r="70" spans="1:8" ht="49.5" x14ac:dyDescent="0.3">
      <c r="A70" s="57" t="s">
        <v>2260</v>
      </c>
      <c r="B70" s="57" t="s">
        <v>2261</v>
      </c>
      <c r="C70" s="56"/>
      <c r="D70" s="57" t="s">
        <v>2160</v>
      </c>
      <c r="E70" s="58" t="s">
        <v>2166</v>
      </c>
      <c r="F70" s="57" t="s">
        <v>2262</v>
      </c>
      <c r="G70" s="68">
        <v>0</v>
      </c>
      <c r="H70" s="60"/>
    </row>
    <row r="71" spans="1:8" ht="132" x14ac:dyDescent="0.3">
      <c r="A71" s="57" t="s">
        <v>2114</v>
      </c>
      <c r="B71" s="57" t="s">
        <v>2263</v>
      </c>
      <c r="C71" s="56"/>
      <c r="D71" s="57" t="s">
        <v>2160</v>
      </c>
      <c r="E71" s="58" t="s">
        <v>2166</v>
      </c>
      <c r="F71" s="57" t="s">
        <v>2264</v>
      </c>
      <c r="G71" s="68">
        <v>0</v>
      </c>
      <c r="H71" s="60"/>
    </row>
    <row r="72" spans="1:8" ht="99" x14ac:dyDescent="0.3">
      <c r="A72" s="57" t="s">
        <v>420</v>
      </c>
      <c r="B72" s="57" t="s">
        <v>2265</v>
      </c>
      <c r="C72" s="56" t="s">
        <v>2226</v>
      </c>
      <c r="D72" s="57" t="s">
        <v>2226</v>
      </c>
      <c r="E72" s="58" t="s">
        <v>2166</v>
      </c>
      <c r="F72" s="57" t="s">
        <v>2266</v>
      </c>
      <c r="G72" s="68">
        <v>0</v>
      </c>
      <c r="H72" s="60"/>
    </row>
    <row r="73" spans="1:8" ht="33.75" thickBot="1" x14ac:dyDescent="0.35">
      <c r="A73" s="57" t="s">
        <v>584</v>
      </c>
      <c r="B73" s="57" t="s">
        <v>2267</v>
      </c>
      <c r="C73" s="56"/>
      <c r="D73" s="57" t="s">
        <v>2160</v>
      </c>
      <c r="E73" s="58" t="s">
        <v>2268</v>
      </c>
      <c r="F73" s="57" t="s">
        <v>2268</v>
      </c>
      <c r="G73" s="68">
        <v>0</v>
      </c>
      <c r="H73" s="60"/>
    </row>
    <row r="74" spans="1:8" ht="12.75" customHeight="1" thickBot="1" x14ac:dyDescent="0.35">
      <c r="A74" s="480" t="s">
        <v>69</v>
      </c>
      <c r="B74" s="481"/>
      <c r="C74" s="481"/>
      <c r="D74" s="481"/>
      <c r="E74" s="481"/>
      <c r="F74" s="482"/>
      <c r="G74" s="69">
        <f>SUM(G67:G73)</f>
        <v>421236449.81999999</v>
      </c>
      <c r="H74" s="70"/>
    </row>
  </sheetData>
  <mergeCells count="30">
    <mergeCell ref="A11:F11"/>
    <mergeCell ref="A7:H7"/>
    <mergeCell ref="H5:H6"/>
    <mergeCell ref="F5:G5"/>
    <mergeCell ref="C5:D5"/>
    <mergeCell ref="A4:H4"/>
    <mergeCell ref="A5:B5"/>
    <mergeCell ref="A1:H1"/>
    <mergeCell ref="A2:H2"/>
    <mergeCell ref="A3:H3"/>
    <mergeCell ref="A12:H12"/>
    <mergeCell ref="A16:F16"/>
    <mergeCell ref="A17:H17"/>
    <mergeCell ref="A26:F26"/>
    <mergeCell ref="A27:H27"/>
    <mergeCell ref="A30:F30"/>
    <mergeCell ref="A31:H31"/>
    <mergeCell ref="A34:F34"/>
    <mergeCell ref="A35:H35"/>
    <mergeCell ref="A40:F40"/>
    <mergeCell ref="A41:H41"/>
    <mergeCell ref="A46:F46"/>
    <mergeCell ref="A47:H47"/>
    <mergeCell ref="A51:F51"/>
    <mergeCell ref="A52:H52"/>
    <mergeCell ref="A58:F58"/>
    <mergeCell ref="A59:H59"/>
    <mergeCell ref="A65:F65"/>
    <mergeCell ref="A66:H66"/>
    <mergeCell ref="A74:F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C1BAD-8EB4-4CC7-9B4F-5C4FEDA4D93C}">
  <dimension ref="A1:V306"/>
  <sheetViews>
    <sheetView topLeftCell="A163" zoomScale="78" zoomScaleNormal="78" workbookViewId="0">
      <selection activeCell="G173" sqref="G173"/>
    </sheetView>
  </sheetViews>
  <sheetFormatPr baseColWidth="10" defaultRowHeight="12.75" x14ac:dyDescent="0.2"/>
  <cols>
    <col min="1" max="1" width="18.7109375" style="14" customWidth="1"/>
    <col min="2" max="2" width="11.42578125" style="14"/>
    <col min="3" max="3" width="17" style="14" customWidth="1"/>
    <col min="4" max="4" width="22.42578125" style="14" customWidth="1"/>
    <col min="5" max="5" width="16.7109375" style="14" customWidth="1"/>
    <col min="6" max="6" width="25" style="14" customWidth="1"/>
    <col min="7" max="7" width="26.7109375" style="14" customWidth="1"/>
    <col min="8" max="8" width="31.140625" style="14" customWidth="1"/>
    <col min="9" max="9" width="24" style="14" customWidth="1"/>
    <col min="10" max="22" width="11.42578125" style="219"/>
    <col min="23" max="16384" width="11.42578125" style="14"/>
  </cols>
  <sheetData>
    <row r="1" spans="1:11" s="219" customFormat="1" x14ac:dyDescent="0.2">
      <c r="A1" s="501" t="s">
        <v>3029</v>
      </c>
      <c r="B1" s="501"/>
      <c r="C1" s="501"/>
      <c r="D1" s="501"/>
      <c r="E1" s="501"/>
      <c r="F1" s="501"/>
      <c r="G1" s="501"/>
      <c r="H1" s="501"/>
      <c r="I1" s="501"/>
      <c r="J1" s="501"/>
      <c r="K1" s="501"/>
    </row>
    <row r="2" spans="1:11" s="219" customFormat="1" x14ac:dyDescent="0.2">
      <c r="A2" s="501" t="s">
        <v>9</v>
      </c>
      <c r="B2" s="502"/>
      <c r="C2" s="502"/>
      <c r="D2" s="502"/>
      <c r="E2" s="502"/>
      <c r="F2" s="502"/>
      <c r="G2" s="502"/>
      <c r="H2" s="502"/>
      <c r="I2" s="502"/>
      <c r="J2" s="502"/>
      <c r="K2" s="502"/>
    </row>
    <row r="3" spans="1:11" s="219" customFormat="1" ht="13.5" thickBot="1" x14ac:dyDescent="0.25">
      <c r="A3" s="503" t="s">
        <v>67</v>
      </c>
      <c r="B3" s="504"/>
      <c r="C3" s="504"/>
      <c r="D3" s="504"/>
      <c r="E3" s="504"/>
      <c r="F3" s="504"/>
      <c r="G3" s="504"/>
      <c r="H3" s="504"/>
      <c r="I3" s="504"/>
      <c r="J3" s="505"/>
      <c r="K3" s="505"/>
    </row>
    <row r="4" spans="1:11" s="219" customFormat="1" ht="13.5" thickBot="1" x14ac:dyDescent="0.25">
      <c r="A4" s="506" t="s">
        <v>3030</v>
      </c>
      <c r="B4" s="507"/>
      <c r="C4" s="507"/>
      <c r="D4" s="507"/>
      <c r="E4" s="507"/>
      <c r="F4" s="507"/>
      <c r="G4" s="508"/>
      <c r="H4" s="355" t="s">
        <v>3031</v>
      </c>
      <c r="I4" s="356"/>
      <c r="J4" s="357"/>
      <c r="K4" s="357"/>
    </row>
    <row r="5" spans="1:11" s="219" customFormat="1" x14ac:dyDescent="0.2">
      <c r="A5" s="358"/>
      <c r="B5" s="358"/>
      <c r="C5" s="358"/>
      <c r="D5" s="358"/>
      <c r="E5" s="358"/>
      <c r="F5" s="358"/>
      <c r="G5" s="358"/>
      <c r="H5" s="359"/>
      <c r="I5" s="359"/>
      <c r="J5" s="357"/>
      <c r="K5" s="357"/>
    </row>
    <row r="6" spans="1:11" s="219" customFormat="1" ht="13.5" thickBot="1" x14ac:dyDescent="0.25"/>
    <row r="7" spans="1:11" ht="51" customHeight="1" thickBot="1" x14ac:dyDescent="0.25">
      <c r="A7" s="496" t="s">
        <v>4</v>
      </c>
      <c r="B7" s="497"/>
      <c r="C7" s="496" t="s">
        <v>168</v>
      </c>
      <c r="D7" s="498"/>
      <c r="E7" s="497"/>
      <c r="F7" s="360" t="s">
        <v>1</v>
      </c>
      <c r="G7" s="496" t="s">
        <v>2</v>
      </c>
      <c r="H7" s="497"/>
      <c r="I7" s="499" t="s">
        <v>13</v>
      </c>
    </row>
    <row r="8" spans="1:11" ht="78" customHeight="1" thickBot="1" x14ac:dyDescent="0.25">
      <c r="A8" s="361" t="s">
        <v>0</v>
      </c>
      <c r="B8" s="361" t="s">
        <v>1130</v>
      </c>
      <c r="C8" s="361" t="s">
        <v>70</v>
      </c>
      <c r="D8" s="362" t="s">
        <v>3027</v>
      </c>
      <c r="E8" s="361" t="s">
        <v>3028</v>
      </c>
      <c r="F8" s="360" t="s">
        <v>5</v>
      </c>
      <c r="G8" s="361" t="s">
        <v>6</v>
      </c>
      <c r="H8" s="363" t="s">
        <v>7</v>
      </c>
      <c r="I8" s="500"/>
    </row>
    <row r="9" spans="1:11" s="219" customFormat="1" ht="13.5" customHeight="1" thickBot="1" x14ac:dyDescent="0.25">
      <c r="A9" s="493" t="s">
        <v>216</v>
      </c>
      <c r="B9" s="494"/>
      <c r="C9" s="494"/>
      <c r="D9" s="494"/>
      <c r="E9" s="494"/>
      <c r="F9" s="494"/>
      <c r="G9" s="494"/>
      <c r="H9" s="494"/>
      <c r="I9" s="495"/>
    </row>
    <row r="10" spans="1:11" s="219" customFormat="1" ht="26.25" thickBot="1" x14ac:dyDescent="0.25">
      <c r="A10" s="364" t="s">
        <v>584</v>
      </c>
      <c r="B10" s="364" t="s">
        <v>3032</v>
      </c>
      <c r="C10" s="364" t="s">
        <v>3033</v>
      </c>
      <c r="D10" s="364" t="s">
        <v>3034</v>
      </c>
      <c r="E10" s="364">
        <v>600</v>
      </c>
      <c r="F10" s="364" t="s">
        <v>3035</v>
      </c>
      <c r="G10" s="364" t="s">
        <v>3036</v>
      </c>
      <c r="H10" s="365">
        <v>34650000</v>
      </c>
      <c r="I10" s="364" t="s">
        <v>66</v>
      </c>
    </row>
    <row r="11" spans="1:11" s="219" customFormat="1" ht="39" thickBot="1" x14ac:dyDescent="0.25">
      <c r="A11" s="364" t="s">
        <v>3037</v>
      </c>
      <c r="B11" s="366" t="s">
        <v>264</v>
      </c>
      <c r="C11" s="366" t="s">
        <v>3038</v>
      </c>
      <c r="D11" s="366" t="s">
        <v>3039</v>
      </c>
      <c r="E11" s="366">
        <v>400</v>
      </c>
      <c r="F11" s="366" t="s">
        <v>3040</v>
      </c>
      <c r="G11" s="366" t="s">
        <v>3036</v>
      </c>
      <c r="H11" s="365">
        <v>33600000</v>
      </c>
      <c r="I11" s="364" t="s">
        <v>66</v>
      </c>
    </row>
    <row r="12" spans="1:11" s="219" customFormat="1" ht="39" thickBot="1" x14ac:dyDescent="0.25">
      <c r="A12" s="364" t="s">
        <v>2468</v>
      </c>
      <c r="B12" s="366" t="s">
        <v>3041</v>
      </c>
      <c r="C12" s="366" t="s">
        <v>3042</v>
      </c>
      <c r="D12" s="366" t="s">
        <v>3039</v>
      </c>
      <c r="E12" s="366">
        <v>2000</v>
      </c>
      <c r="F12" s="366" t="s">
        <v>3043</v>
      </c>
      <c r="G12" s="366" t="s">
        <v>3044</v>
      </c>
      <c r="H12" s="365">
        <v>168000000</v>
      </c>
      <c r="I12" s="364" t="s">
        <v>66</v>
      </c>
    </row>
    <row r="13" spans="1:11" s="219" customFormat="1" ht="26.25" thickBot="1" x14ac:dyDescent="0.25">
      <c r="A13" s="364" t="s">
        <v>655</v>
      </c>
      <c r="B13" s="364" t="s">
        <v>406</v>
      </c>
      <c r="C13" s="364" t="s">
        <v>3045</v>
      </c>
      <c r="D13" s="364" t="s">
        <v>3046</v>
      </c>
      <c r="E13" s="364">
        <v>300</v>
      </c>
      <c r="F13" s="364" t="s">
        <v>3047</v>
      </c>
      <c r="G13" s="364" t="s">
        <v>3048</v>
      </c>
      <c r="H13" s="365">
        <v>18000000</v>
      </c>
      <c r="I13" s="364" t="s">
        <v>66</v>
      </c>
    </row>
    <row r="14" spans="1:11" s="219" customFormat="1" ht="26.25" thickBot="1" x14ac:dyDescent="0.25">
      <c r="A14" s="364" t="s">
        <v>655</v>
      </c>
      <c r="B14" s="364" t="s">
        <v>658</v>
      </c>
      <c r="C14" s="364" t="s">
        <v>3049</v>
      </c>
      <c r="D14" s="364" t="s">
        <v>3046</v>
      </c>
      <c r="E14" s="364">
        <v>300</v>
      </c>
      <c r="F14" s="364" t="s">
        <v>3050</v>
      </c>
      <c r="G14" s="364" t="s">
        <v>3048</v>
      </c>
      <c r="H14" s="365">
        <v>18000000</v>
      </c>
      <c r="I14" s="364" t="s">
        <v>66</v>
      </c>
    </row>
    <row r="15" spans="1:11" s="219" customFormat="1" ht="26.25" thickBot="1" x14ac:dyDescent="0.25">
      <c r="A15" s="364" t="s">
        <v>655</v>
      </c>
      <c r="B15" s="364" t="s">
        <v>3051</v>
      </c>
      <c r="C15" s="364" t="s">
        <v>3052</v>
      </c>
      <c r="D15" s="364" t="s">
        <v>3053</v>
      </c>
      <c r="E15" s="364">
        <v>350</v>
      </c>
      <c r="F15" s="364" t="s">
        <v>3054</v>
      </c>
      <c r="G15" s="364" t="s">
        <v>3055</v>
      </c>
      <c r="H15" s="365">
        <v>30000000</v>
      </c>
      <c r="I15" s="364" t="s">
        <v>66</v>
      </c>
    </row>
    <row r="16" spans="1:11" s="219" customFormat="1" ht="39" thickBot="1" x14ac:dyDescent="0.25">
      <c r="A16" s="364" t="s">
        <v>2055</v>
      </c>
      <c r="B16" s="364" t="s">
        <v>1867</v>
      </c>
      <c r="C16" s="364" t="s">
        <v>3056</v>
      </c>
      <c r="D16" s="364" t="s">
        <v>3039</v>
      </c>
      <c r="E16" s="364">
        <v>300</v>
      </c>
      <c r="F16" s="366" t="s">
        <v>3043</v>
      </c>
      <c r="G16" s="366" t="s">
        <v>3044</v>
      </c>
      <c r="H16" s="365">
        <v>62640000</v>
      </c>
      <c r="I16" s="364" t="s">
        <v>66</v>
      </c>
    </row>
    <row r="17" spans="1:9" s="219" customFormat="1" ht="39" thickBot="1" x14ac:dyDescent="0.25">
      <c r="A17" s="364" t="s">
        <v>2055</v>
      </c>
      <c r="B17" s="364" t="s">
        <v>3057</v>
      </c>
      <c r="C17" s="364" t="s">
        <v>3056</v>
      </c>
      <c r="D17" s="364" t="s">
        <v>3039</v>
      </c>
      <c r="E17" s="364">
        <v>300</v>
      </c>
      <c r="F17" s="366" t="s">
        <v>3043</v>
      </c>
      <c r="G17" s="366" t="s">
        <v>3044</v>
      </c>
      <c r="H17" s="365">
        <v>25920000</v>
      </c>
      <c r="I17" s="364" t="s">
        <v>66</v>
      </c>
    </row>
    <row r="18" spans="1:9" s="219" customFormat="1" ht="39" thickBot="1" x14ac:dyDescent="0.25">
      <c r="A18" s="364" t="s">
        <v>366</v>
      </c>
      <c r="B18" s="364" t="s">
        <v>387</v>
      </c>
      <c r="C18" s="364" t="s">
        <v>3058</v>
      </c>
      <c r="D18" s="364" t="s">
        <v>3039</v>
      </c>
      <c r="E18" s="364">
        <v>300</v>
      </c>
      <c r="F18" s="366" t="s">
        <v>3040</v>
      </c>
      <c r="G18" s="366" t="s">
        <v>3059</v>
      </c>
      <c r="H18" s="365">
        <v>25200000</v>
      </c>
      <c r="I18" s="364" t="s">
        <v>66</v>
      </c>
    </row>
    <row r="19" spans="1:9" s="219" customFormat="1" ht="26.25" thickBot="1" x14ac:dyDescent="0.25">
      <c r="A19" s="367" t="s">
        <v>366</v>
      </c>
      <c r="B19" s="367" t="s">
        <v>48</v>
      </c>
      <c r="C19" s="367" t="s">
        <v>3058</v>
      </c>
      <c r="D19" s="367" t="s">
        <v>3060</v>
      </c>
      <c r="E19" s="367">
        <v>300</v>
      </c>
      <c r="F19" s="368" t="s">
        <v>3061</v>
      </c>
      <c r="G19" s="368" t="s">
        <v>3059</v>
      </c>
      <c r="H19" s="365">
        <v>25200000</v>
      </c>
      <c r="I19" s="369" t="s">
        <v>66</v>
      </c>
    </row>
    <row r="20" spans="1:9" s="219" customFormat="1" ht="26.25" thickBot="1" x14ac:dyDescent="0.25">
      <c r="A20" s="367" t="s">
        <v>217</v>
      </c>
      <c r="B20" s="367" t="s">
        <v>243</v>
      </c>
      <c r="C20" s="367" t="s">
        <v>2111</v>
      </c>
      <c r="D20" s="367" t="s">
        <v>3062</v>
      </c>
      <c r="E20" s="367">
        <v>300</v>
      </c>
      <c r="F20" s="368" t="s">
        <v>3063</v>
      </c>
      <c r="G20" s="368" t="s">
        <v>3059</v>
      </c>
      <c r="H20" s="365">
        <v>25200000</v>
      </c>
      <c r="I20" s="369" t="s">
        <v>66</v>
      </c>
    </row>
    <row r="21" spans="1:9" s="219" customFormat="1" ht="26.25" thickBot="1" x14ac:dyDescent="0.25">
      <c r="A21" s="367" t="s">
        <v>3064</v>
      </c>
      <c r="B21" s="367" t="s">
        <v>3065</v>
      </c>
      <c r="C21" s="367" t="s">
        <v>3066</v>
      </c>
      <c r="D21" s="367" t="s">
        <v>3060</v>
      </c>
      <c r="E21" s="367">
        <v>300</v>
      </c>
      <c r="F21" s="368" t="s">
        <v>3067</v>
      </c>
      <c r="G21" s="368" t="s">
        <v>3059</v>
      </c>
      <c r="H21" s="365">
        <v>15750000</v>
      </c>
      <c r="I21" s="369" t="s">
        <v>66</v>
      </c>
    </row>
    <row r="22" spans="1:9" s="219" customFormat="1" ht="26.25" thickBot="1" x14ac:dyDescent="0.25">
      <c r="A22" s="367" t="s">
        <v>3064</v>
      </c>
      <c r="B22" s="367" t="s">
        <v>126</v>
      </c>
      <c r="C22" s="367" t="s">
        <v>2111</v>
      </c>
      <c r="D22" s="367" t="s">
        <v>3062</v>
      </c>
      <c r="E22" s="367">
        <v>300</v>
      </c>
      <c r="F22" s="368" t="s">
        <v>3063</v>
      </c>
      <c r="G22" s="368" t="s">
        <v>3059</v>
      </c>
      <c r="H22" s="365">
        <v>25200000</v>
      </c>
      <c r="I22" s="369" t="s">
        <v>66</v>
      </c>
    </row>
    <row r="23" spans="1:9" s="219" customFormat="1" ht="26.25" thickBot="1" x14ac:dyDescent="0.25">
      <c r="A23" s="367" t="s">
        <v>420</v>
      </c>
      <c r="B23" s="367" t="s">
        <v>420</v>
      </c>
      <c r="C23" s="367" t="s">
        <v>3068</v>
      </c>
      <c r="D23" s="367" t="s">
        <v>3060</v>
      </c>
      <c r="E23" s="367">
        <v>300</v>
      </c>
      <c r="F23" s="368" t="s">
        <v>3067</v>
      </c>
      <c r="G23" s="368" t="s">
        <v>3059</v>
      </c>
      <c r="H23" s="365">
        <v>28000000</v>
      </c>
      <c r="I23" s="369" t="s">
        <v>66</v>
      </c>
    </row>
    <row r="24" spans="1:9" s="219" customFormat="1" ht="26.25" thickBot="1" x14ac:dyDescent="0.25">
      <c r="A24" s="367" t="s">
        <v>420</v>
      </c>
      <c r="B24" s="367" t="s">
        <v>445</v>
      </c>
      <c r="C24" s="367" t="s">
        <v>3069</v>
      </c>
      <c r="D24" s="367" t="s">
        <v>3060</v>
      </c>
      <c r="E24" s="367">
        <v>300</v>
      </c>
      <c r="F24" s="368" t="s">
        <v>3067</v>
      </c>
      <c r="G24" s="368" t="s">
        <v>3059</v>
      </c>
      <c r="H24" s="365">
        <v>28000000</v>
      </c>
      <c r="I24" s="369" t="s">
        <v>66</v>
      </c>
    </row>
    <row r="25" spans="1:9" s="219" customFormat="1" ht="26.25" thickBot="1" x14ac:dyDescent="0.25">
      <c r="A25" s="367" t="s">
        <v>420</v>
      </c>
      <c r="B25" s="367" t="s">
        <v>423</v>
      </c>
      <c r="C25" s="367" t="s">
        <v>416</v>
      </c>
      <c r="D25" s="367" t="s">
        <v>3070</v>
      </c>
      <c r="E25" s="367">
        <v>500</v>
      </c>
      <c r="F25" s="368" t="s">
        <v>3071</v>
      </c>
      <c r="G25" s="368" t="s">
        <v>3072</v>
      </c>
      <c r="H25" s="365">
        <v>30800000</v>
      </c>
      <c r="I25" s="369" t="s">
        <v>66</v>
      </c>
    </row>
    <row r="26" spans="1:9" s="219" customFormat="1" ht="26.25" thickBot="1" x14ac:dyDescent="0.25">
      <c r="A26" s="367" t="s">
        <v>420</v>
      </c>
      <c r="B26" s="367" t="s">
        <v>481</v>
      </c>
      <c r="C26" s="367" t="s">
        <v>3073</v>
      </c>
      <c r="D26" s="367" t="s">
        <v>3070</v>
      </c>
      <c r="E26" s="367">
        <v>400</v>
      </c>
      <c r="F26" s="368" t="s">
        <v>3071</v>
      </c>
      <c r="G26" s="368" t="s">
        <v>3074</v>
      </c>
      <c r="H26" s="365">
        <v>30803500</v>
      </c>
      <c r="I26" s="369" t="s">
        <v>66</v>
      </c>
    </row>
    <row r="27" spans="1:9" s="219" customFormat="1" ht="26.25" thickBot="1" x14ac:dyDescent="0.25">
      <c r="A27" s="367" t="s">
        <v>498</v>
      </c>
      <c r="B27" s="367" t="s">
        <v>439</v>
      </c>
      <c r="C27" s="367" t="s">
        <v>1395</v>
      </c>
      <c r="D27" s="367" t="s">
        <v>3075</v>
      </c>
      <c r="E27" s="367">
        <v>300</v>
      </c>
      <c r="F27" s="368" t="s">
        <v>3076</v>
      </c>
      <c r="G27" s="368" t="s">
        <v>3059</v>
      </c>
      <c r="H27" s="365">
        <v>25200000</v>
      </c>
      <c r="I27" s="369" t="s">
        <v>66</v>
      </c>
    </row>
    <row r="28" spans="1:9" s="219" customFormat="1" ht="26.25" thickBot="1" x14ac:dyDescent="0.25">
      <c r="A28" s="367" t="s">
        <v>269</v>
      </c>
      <c r="B28" s="367" t="s">
        <v>3077</v>
      </c>
      <c r="C28" s="367" t="s">
        <v>3078</v>
      </c>
      <c r="D28" s="367" t="s">
        <v>3039</v>
      </c>
      <c r="E28" s="367">
        <v>600</v>
      </c>
      <c r="F28" s="368" t="s">
        <v>3071</v>
      </c>
      <c r="G28" s="368" t="s">
        <v>3072</v>
      </c>
      <c r="H28" s="365">
        <v>30000000</v>
      </c>
      <c r="I28" s="369" t="s">
        <v>66</v>
      </c>
    </row>
    <row r="29" spans="1:9" s="219" customFormat="1" ht="13.5" thickBot="1" x14ac:dyDescent="0.25">
      <c r="A29" s="493" t="s">
        <v>69</v>
      </c>
      <c r="B29" s="494"/>
      <c r="C29" s="494"/>
      <c r="D29" s="494"/>
      <c r="E29" s="494"/>
      <c r="F29" s="494"/>
      <c r="G29" s="494"/>
      <c r="H29" s="370">
        <f>+SUM(H10:H28)</f>
        <v>680163500</v>
      </c>
      <c r="I29" s="371"/>
    </row>
    <row r="30" spans="1:9" s="219" customFormat="1" ht="13.5" thickBot="1" x14ac:dyDescent="0.25">
      <c r="A30" s="493" t="s">
        <v>511</v>
      </c>
      <c r="B30" s="494"/>
      <c r="C30" s="494"/>
      <c r="D30" s="494"/>
      <c r="E30" s="494"/>
      <c r="F30" s="494"/>
      <c r="G30" s="494"/>
      <c r="H30" s="494"/>
      <c r="I30" s="495"/>
    </row>
    <row r="31" spans="1:9" s="219" customFormat="1" ht="26.25" thickBot="1" x14ac:dyDescent="0.25">
      <c r="A31" s="367" t="s">
        <v>511</v>
      </c>
      <c r="B31" s="367" t="s">
        <v>615</v>
      </c>
      <c r="C31" s="367" t="s">
        <v>3079</v>
      </c>
      <c r="D31" s="367" t="s">
        <v>3080</v>
      </c>
      <c r="E31" s="367">
        <v>2000</v>
      </c>
      <c r="F31" s="368" t="s">
        <v>3081</v>
      </c>
      <c r="G31" s="368" t="s">
        <v>3082</v>
      </c>
      <c r="H31" s="365">
        <v>250000000</v>
      </c>
      <c r="I31" s="369" t="s">
        <v>66</v>
      </c>
    </row>
    <row r="32" spans="1:9" s="219" customFormat="1" ht="26.25" thickBot="1" x14ac:dyDescent="0.25">
      <c r="A32" s="367" t="s">
        <v>511</v>
      </c>
      <c r="B32" s="367" t="s">
        <v>3083</v>
      </c>
      <c r="C32" s="367" t="s">
        <v>3079</v>
      </c>
      <c r="D32" s="367" t="s">
        <v>3080</v>
      </c>
      <c r="E32" s="367">
        <v>2000</v>
      </c>
      <c r="F32" s="368" t="s">
        <v>3081</v>
      </c>
      <c r="G32" s="368" t="s">
        <v>3082</v>
      </c>
      <c r="H32" s="365">
        <v>250000000</v>
      </c>
      <c r="I32" s="369" t="s">
        <v>66</v>
      </c>
    </row>
    <row r="33" spans="1:9" s="219" customFormat="1" ht="26.25" thickBot="1" x14ac:dyDescent="0.25">
      <c r="A33" s="367" t="s">
        <v>511</v>
      </c>
      <c r="B33" s="367" t="s">
        <v>1393</v>
      </c>
      <c r="C33" s="367" t="s">
        <v>3079</v>
      </c>
      <c r="D33" s="367" t="s">
        <v>3080</v>
      </c>
      <c r="E33" s="367">
        <v>1400</v>
      </c>
      <c r="F33" s="368" t="s">
        <v>3081</v>
      </c>
      <c r="G33" s="368" t="s">
        <v>3082</v>
      </c>
      <c r="H33" s="365">
        <v>190000000</v>
      </c>
      <c r="I33" s="369" t="s">
        <v>66</v>
      </c>
    </row>
    <row r="34" spans="1:9" s="219" customFormat="1" ht="26.25" thickBot="1" x14ac:dyDescent="0.25">
      <c r="A34" s="367" t="s">
        <v>1097</v>
      </c>
      <c r="B34" s="367" t="s">
        <v>1097</v>
      </c>
      <c r="C34" s="367" t="s">
        <v>1394</v>
      </c>
      <c r="D34" s="367" t="s">
        <v>3080</v>
      </c>
      <c r="E34" s="367">
        <v>2200</v>
      </c>
      <c r="F34" s="368" t="s">
        <v>3081</v>
      </c>
      <c r="G34" s="368" t="s">
        <v>3082</v>
      </c>
      <c r="H34" s="365">
        <v>270000000</v>
      </c>
      <c r="I34" s="369" t="s">
        <v>66</v>
      </c>
    </row>
    <row r="35" spans="1:9" s="219" customFormat="1" ht="26.25" thickBot="1" x14ac:dyDescent="0.25">
      <c r="A35" s="367" t="s">
        <v>1093</v>
      </c>
      <c r="B35" s="367" t="s">
        <v>615</v>
      </c>
      <c r="C35" s="367" t="s">
        <v>821</v>
      </c>
      <c r="D35" s="367" t="s">
        <v>3080</v>
      </c>
      <c r="E35" s="367">
        <v>1700</v>
      </c>
      <c r="F35" s="368" t="s">
        <v>3081</v>
      </c>
      <c r="G35" s="368" t="s">
        <v>3082</v>
      </c>
      <c r="H35" s="365">
        <v>220000000</v>
      </c>
      <c r="I35" s="369" t="s">
        <v>66</v>
      </c>
    </row>
    <row r="36" spans="1:9" s="219" customFormat="1" ht="26.25" thickBot="1" x14ac:dyDescent="0.25">
      <c r="A36" s="367" t="s">
        <v>1093</v>
      </c>
      <c r="B36" s="367" t="s">
        <v>3084</v>
      </c>
      <c r="C36" s="367" t="s">
        <v>821</v>
      </c>
      <c r="D36" s="367" t="s">
        <v>3080</v>
      </c>
      <c r="E36" s="367">
        <v>1400</v>
      </c>
      <c r="F36" s="368" t="s">
        <v>3081</v>
      </c>
      <c r="G36" s="368" t="s">
        <v>3082</v>
      </c>
      <c r="H36" s="365">
        <v>190000000</v>
      </c>
      <c r="I36" s="369" t="s">
        <v>66</v>
      </c>
    </row>
    <row r="37" spans="1:9" s="219" customFormat="1" ht="26.25" thickBot="1" x14ac:dyDescent="0.25">
      <c r="A37" s="367" t="s">
        <v>511</v>
      </c>
      <c r="B37" s="367" t="s">
        <v>3085</v>
      </c>
      <c r="C37" s="367" t="s">
        <v>3079</v>
      </c>
      <c r="D37" s="367" t="s">
        <v>3080</v>
      </c>
      <c r="E37" s="367">
        <v>800</v>
      </c>
      <c r="F37" s="368" t="s">
        <v>3081</v>
      </c>
      <c r="G37" s="368" t="s">
        <v>3082</v>
      </c>
      <c r="H37" s="365">
        <v>130000000</v>
      </c>
      <c r="I37" s="369" t="s">
        <v>66</v>
      </c>
    </row>
    <row r="38" spans="1:9" s="219" customFormat="1" ht="26.25" thickBot="1" x14ac:dyDescent="0.25">
      <c r="A38" s="367" t="s">
        <v>511</v>
      </c>
      <c r="B38" s="367" t="s">
        <v>3086</v>
      </c>
      <c r="C38" s="367" t="s">
        <v>1395</v>
      </c>
      <c r="D38" s="367" t="s">
        <v>3080</v>
      </c>
      <c r="E38" s="367">
        <v>1000</v>
      </c>
      <c r="F38" s="368" t="s">
        <v>3081</v>
      </c>
      <c r="G38" s="368" t="s">
        <v>3082</v>
      </c>
      <c r="H38" s="365">
        <v>130000000</v>
      </c>
      <c r="I38" s="369" t="s">
        <v>66</v>
      </c>
    </row>
    <row r="39" spans="1:9" s="219" customFormat="1" ht="26.25" thickBot="1" x14ac:dyDescent="0.25">
      <c r="A39" s="367" t="s">
        <v>1059</v>
      </c>
      <c r="B39" s="367" t="s">
        <v>725</v>
      </c>
      <c r="C39" s="367" t="s">
        <v>1396</v>
      </c>
      <c r="D39" s="367" t="s">
        <v>3080</v>
      </c>
      <c r="E39" s="367">
        <v>800</v>
      </c>
      <c r="F39" s="368" t="s">
        <v>3081</v>
      </c>
      <c r="G39" s="368" t="s">
        <v>3082</v>
      </c>
      <c r="H39" s="365">
        <v>140000000</v>
      </c>
      <c r="I39" s="369" t="s">
        <v>66</v>
      </c>
    </row>
    <row r="40" spans="1:9" s="219" customFormat="1" ht="26.25" thickBot="1" x14ac:dyDescent="0.25">
      <c r="A40" s="367" t="s">
        <v>1069</v>
      </c>
      <c r="B40" s="367" t="s">
        <v>1069</v>
      </c>
      <c r="C40" s="367" t="s">
        <v>1397</v>
      </c>
      <c r="D40" s="367" t="s">
        <v>3080</v>
      </c>
      <c r="E40" s="367">
        <v>900</v>
      </c>
      <c r="F40" s="368" t="s">
        <v>3081</v>
      </c>
      <c r="G40" s="368" t="s">
        <v>3082</v>
      </c>
      <c r="H40" s="365">
        <v>140000000</v>
      </c>
      <c r="I40" s="369" t="s">
        <v>66</v>
      </c>
    </row>
    <row r="41" spans="1:9" s="219" customFormat="1" ht="26.25" thickBot="1" x14ac:dyDescent="0.25">
      <c r="A41" s="367" t="s">
        <v>511</v>
      </c>
      <c r="B41" s="367" t="s">
        <v>1094</v>
      </c>
      <c r="C41" s="367" t="s">
        <v>3079</v>
      </c>
      <c r="D41" s="367" t="s">
        <v>3080</v>
      </c>
      <c r="E41" s="367">
        <v>1000</v>
      </c>
      <c r="F41" s="368" t="s">
        <v>3081</v>
      </c>
      <c r="G41" s="368" t="s">
        <v>3082</v>
      </c>
      <c r="H41" s="365">
        <v>150000000</v>
      </c>
      <c r="I41" s="369" t="s">
        <v>66</v>
      </c>
    </row>
    <row r="42" spans="1:9" s="219" customFormat="1" ht="26.25" thickBot="1" x14ac:dyDescent="0.25">
      <c r="A42" s="367" t="s">
        <v>511</v>
      </c>
      <c r="B42" s="367" t="s">
        <v>1094</v>
      </c>
      <c r="C42" s="367" t="s">
        <v>3079</v>
      </c>
      <c r="D42" s="367" t="s">
        <v>3080</v>
      </c>
      <c r="E42" s="367">
        <v>500</v>
      </c>
      <c r="F42" s="368" t="s">
        <v>3081</v>
      </c>
      <c r="G42" s="368" t="s">
        <v>3082</v>
      </c>
      <c r="H42" s="365">
        <v>100000000</v>
      </c>
      <c r="I42" s="369" t="s">
        <v>66</v>
      </c>
    </row>
    <row r="43" spans="1:9" s="219" customFormat="1" ht="26.25" thickBot="1" x14ac:dyDescent="0.25">
      <c r="A43" s="367" t="s">
        <v>511</v>
      </c>
      <c r="B43" s="367" t="s">
        <v>1398</v>
      </c>
      <c r="C43" s="367" t="s">
        <v>3079</v>
      </c>
      <c r="D43" s="367" t="s">
        <v>3080</v>
      </c>
      <c r="E43" s="367">
        <v>750</v>
      </c>
      <c r="F43" s="368" t="s">
        <v>3081</v>
      </c>
      <c r="G43" s="368" t="s">
        <v>3082</v>
      </c>
      <c r="H43" s="365">
        <v>125000000</v>
      </c>
      <c r="I43" s="369" t="s">
        <v>66</v>
      </c>
    </row>
    <row r="44" spans="1:9" s="219" customFormat="1" ht="13.5" thickBot="1" x14ac:dyDescent="0.25">
      <c r="A44" s="493" t="s">
        <v>69</v>
      </c>
      <c r="B44" s="494"/>
      <c r="C44" s="494"/>
      <c r="D44" s="494"/>
      <c r="E44" s="494"/>
      <c r="F44" s="494"/>
      <c r="G44" s="494"/>
      <c r="H44" s="370">
        <f>+SUM(H31:H43)</f>
        <v>2285000000</v>
      </c>
      <c r="I44" s="371"/>
    </row>
    <row r="45" spans="1:9" s="219" customFormat="1" ht="13.5" thickBot="1" x14ac:dyDescent="0.25">
      <c r="A45" s="493" t="s">
        <v>1388</v>
      </c>
      <c r="B45" s="494"/>
      <c r="C45" s="494"/>
      <c r="D45" s="494"/>
      <c r="E45" s="494"/>
      <c r="F45" s="494"/>
      <c r="G45" s="494"/>
      <c r="H45" s="494"/>
      <c r="I45" s="495"/>
    </row>
    <row r="46" spans="1:9" s="219" customFormat="1" ht="39" thickBot="1" x14ac:dyDescent="0.25">
      <c r="A46" s="367" t="s">
        <v>1627</v>
      </c>
      <c r="B46" s="367" t="s">
        <v>1633</v>
      </c>
      <c r="C46" s="367" t="s">
        <v>3087</v>
      </c>
      <c r="D46" s="367" t="s">
        <v>3039</v>
      </c>
      <c r="E46" s="367">
        <v>3500</v>
      </c>
      <c r="F46" s="368" t="s">
        <v>3088</v>
      </c>
      <c r="G46" s="368" t="s">
        <v>3044</v>
      </c>
      <c r="H46" s="365">
        <v>420000000</v>
      </c>
      <c r="I46" s="369" t="s">
        <v>66</v>
      </c>
    </row>
    <row r="47" spans="1:9" s="219" customFormat="1" ht="77.25" thickBot="1" x14ac:dyDescent="0.25">
      <c r="A47" s="367" t="s">
        <v>2189</v>
      </c>
      <c r="B47" s="367" t="s">
        <v>2445</v>
      </c>
      <c r="C47" s="367" t="s">
        <v>3089</v>
      </c>
      <c r="D47" s="367" t="s">
        <v>3090</v>
      </c>
      <c r="E47" s="367">
        <v>3700</v>
      </c>
      <c r="F47" s="368" t="s">
        <v>3091</v>
      </c>
      <c r="G47" s="368" t="s">
        <v>3092</v>
      </c>
      <c r="H47" s="365">
        <v>380000000</v>
      </c>
      <c r="I47" s="369" t="s">
        <v>66</v>
      </c>
    </row>
    <row r="48" spans="1:9" s="219" customFormat="1" ht="39" thickBot="1" x14ac:dyDescent="0.25">
      <c r="A48" s="367" t="s">
        <v>3093</v>
      </c>
      <c r="B48" s="367" t="s">
        <v>3094</v>
      </c>
      <c r="C48" s="367" t="s">
        <v>3095</v>
      </c>
      <c r="D48" s="367" t="s">
        <v>3039</v>
      </c>
      <c r="E48" s="367">
        <v>1500</v>
      </c>
      <c r="F48" s="368" t="s">
        <v>3096</v>
      </c>
      <c r="G48" s="368" t="s">
        <v>3044</v>
      </c>
      <c r="H48" s="365">
        <v>108000000</v>
      </c>
      <c r="I48" s="369" t="s">
        <v>66</v>
      </c>
    </row>
    <row r="49" spans="1:9" s="219" customFormat="1" ht="39" thickBot="1" x14ac:dyDescent="0.25">
      <c r="A49" s="367" t="s">
        <v>1622</v>
      </c>
      <c r="B49" s="367" t="s">
        <v>2742</v>
      </c>
      <c r="C49" s="367" t="s">
        <v>3097</v>
      </c>
      <c r="D49" s="367" t="s">
        <v>1209</v>
      </c>
      <c r="E49" s="367">
        <v>2000</v>
      </c>
      <c r="F49" s="368" t="s">
        <v>3098</v>
      </c>
      <c r="G49" s="368" t="s">
        <v>3099</v>
      </c>
      <c r="H49" s="365">
        <v>130000000</v>
      </c>
      <c r="I49" s="369" t="s">
        <v>66</v>
      </c>
    </row>
    <row r="50" spans="1:9" s="219" customFormat="1" ht="26.25" thickBot="1" x14ac:dyDescent="0.25">
      <c r="A50" s="367" t="s">
        <v>1622</v>
      </c>
      <c r="B50" s="367" t="s">
        <v>2742</v>
      </c>
      <c r="C50" s="367" t="s">
        <v>3100</v>
      </c>
      <c r="D50" s="367" t="s">
        <v>1209</v>
      </c>
      <c r="E50" s="367">
        <v>1500</v>
      </c>
      <c r="F50" s="368" t="s">
        <v>3098</v>
      </c>
      <c r="G50" s="368" t="s">
        <v>3101</v>
      </c>
      <c r="H50" s="365">
        <v>97500000</v>
      </c>
      <c r="I50" s="369" t="s">
        <v>66</v>
      </c>
    </row>
    <row r="51" spans="1:9" s="219" customFormat="1" ht="51.75" thickBot="1" x14ac:dyDescent="0.25">
      <c r="A51" s="367" t="s">
        <v>1622</v>
      </c>
      <c r="B51" s="367" t="s">
        <v>457</v>
      </c>
      <c r="C51" s="367" t="s">
        <v>1191</v>
      </c>
      <c r="D51" s="367" t="s">
        <v>3102</v>
      </c>
      <c r="E51" s="367">
        <v>1500</v>
      </c>
      <c r="F51" s="368" t="s">
        <v>3103</v>
      </c>
      <c r="G51" s="368" t="s">
        <v>3104</v>
      </c>
      <c r="H51" s="365">
        <v>268000000</v>
      </c>
      <c r="I51" s="369" t="s">
        <v>66</v>
      </c>
    </row>
    <row r="52" spans="1:9" s="219" customFormat="1" ht="13.5" thickBot="1" x14ac:dyDescent="0.25">
      <c r="A52" s="493" t="s">
        <v>69</v>
      </c>
      <c r="B52" s="494"/>
      <c r="C52" s="494"/>
      <c r="D52" s="494"/>
      <c r="E52" s="494"/>
      <c r="F52" s="494"/>
      <c r="G52" s="494"/>
      <c r="H52" s="370">
        <f>+SUM(H46:H51)</f>
        <v>1403500000</v>
      </c>
      <c r="I52" s="371"/>
    </row>
    <row r="53" spans="1:9" s="219" customFormat="1" ht="13.5" thickBot="1" x14ac:dyDescent="0.25">
      <c r="A53" s="493" t="s">
        <v>754</v>
      </c>
      <c r="B53" s="494"/>
      <c r="C53" s="494"/>
      <c r="D53" s="494"/>
      <c r="E53" s="494"/>
      <c r="F53" s="494"/>
      <c r="G53" s="494"/>
      <c r="H53" s="494"/>
      <c r="I53" s="495"/>
    </row>
    <row r="54" spans="1:9" s="219" customFormat="1" ht="34.5" thickBot="1" x14ac:dyDescent="0.25">
      <c r="A54" s="379" t="s">
        <v>754</v>
      </c>
      <c r="B54" s="379" t="s">
        <v>215</v>
      </c>
      <c r="C54" s="379" t="s">
        <v>3105</v>
      </c>
      <c r="D54" s="379" t="s">
        <v>3039</v>
      </c>
      <c r="E54" s="379" t="s">
        <v>3106</v>
      </c>
      <c r="F54" s="381" t="s">
        <v>3107</v>
      </c>
      <c r="G54" s="381" t="s">
        <v>3108</v>
      </c>
      <c r="H54" s="382">
        <v>162500000</v>
      </c>
      <c r="I54" s="379" t="s">
        <v>66</v>
      </c>
    </row>
    <row r="55" spans="1:9" s="219" customFormat="1" ht="34.5" thickBot="1" x14ac:dyDescent="0.25">
      <c r="A55" s="379" t="s">
        <v>754</v>
      </c>
      <c r="B55" s="379" t="s">
        <v>3109</v>
      </c>
      <c r="C55" s="379" t="s">
        <v>821</v>
      </c>
      <c r="D55" s="379" t="s">
        <v>3039</v>
      </c>
      <c r="E55" s="379" t="s">
        <v>3110</v>
      </c>
      <c r="F55" s="381" t="s">
        <v>3111</v>
      </c>
      <c r="G55" s="381" t="s">
        <v>3108</v>
      </c>
      <c r="H55" s="382">
        <v>457500000</v>
      </c>
      <c r="I55" s="379" t="s">
        <v>66</v>
      </c>
    </row>
    <row r="56" spans="1:9" s="219" customFormat="1" ht="34.5" thickBot="1" x14ac:dyDescent="0.25">
      <c r="A56" s="379" t="s">
        <v>754</v>
      </c>
      <c r="B56" s="379" t="s">
        <v>3112</v>
      </c>
      <c r="C56" s="379" t="s">
        <v>821</v>
      </c>
      <c r="D56" s="379" t="s">
        <v>3039</v>
      </c>
      <c r="E56" s="379" t="s">
        <v>3113</v>
      </c>
      <c r="F56" s="379" t="s">
        <v>3111</v>
      </c>
      <c r="G56" s="379" t="s">
        <v>3108</v>
      </c>
      <c r="H56" s="382">
        <v>297000000</v>
      </c>
      <c r="I56" s="379" t="s">
        <v>66</v>
      </c>
    </row>
    <row r="57" spans="1:9" s="219" customFormat="1" ht="57" thickBot="1" x14ac:dyDescent="0.25">
      <c r="A57" s="377" t="s">
        <v>754</v>
      </c>
      <c r="B57" s="377" t="s">
        <v>3114</v>
      </c>
      <c r="C57" s="377" t="s">
        <v>3115</v>
      </c>
      <c r="D57" s="377" t="s">
        <v>3039</v>
      </c>
      <c r="E57" s="377" t="s">
        <v>3116</v>
      </c>
      <c r="F57" s="377" t="s">
        <v>3117</v>
      </c>
      <c r="G57" s="377" t="s">
        <v>3118</v>
      </c>
      <c r="H57" s="378">
        <v>64000000</v>
      </c>
      <c r="I57" s="377" t="s">
        <v>66</v>
      </c>
    </row>
    <row r="58" spans="1:9" s="219" customFormat="1" ht="34.5" thickBot="1" x14ac:dyDescent="0.25">
      <c r="A58" s="377" t="s">
        <v>645</v>
      </c>
      <c r="B58" s="377" t="s">
        <v>3119</v>
      </c>
      <c r="C58" s="377" t="s">
        <v>3120</v>
      </c>
      <c r="D58" s="377" t="s">
        <v>3039</v>
      </c>
      <c r="E58" s="377" t="s">
        <v>3121</v>
      </c>
      <c r="F58" s="377" t="s">
        <v>3270</v>
      </c>
      <c r="G58" s="377" t="s">
        <v>3108</v>
      </c>
      <c r="H58" s="378">
        <v>66125000</v>
      </c>
      <c r="I58" s="377" t="s">
        <v>66</v>
      </c>
    </row>
    <row r="59" spans="1:9" s="219" customFormat="1" ht="34.5" thickBot="1" x14ac:dyDescent="0.25">
      <c r="A59" s="377" t="s">
        <v>645</v>
      </c>
      <c r="B59" s="377" t="s">
        <v>3122</v>
      </c>
      <c r="C59" s="377" t="s">
        <v>3120</v>
      </c>
      <c r="D59" s="377" t="s">
        <v>3039</v>
      </c>
      <c r="E59" s="377" t="s">
        <v>3123</v>
      </c>
      <c r="F59" s="377" t="s">
        <v>3124</v>
      </c>
      <c r="G59" s="377" t="s">
        <v>3108</v>
      </c>
      <c r="H59" s="378">
        <v>66125000</v>
      </c>
      <c r="I59" s="377" t="s">
        <v>66</v>
      </c>
    </row>
    <row r="60" spans="1:9" s="219" customFormat="1" ht="34.5" thickBot="1" x14ac:dyDescent="0.25">
      <c r="A60" s="377" t="s">
        <v>645</v>
      </c>
      <c r="B60" s="377" t="s">
        <v>763</v>
      </c>
      <c r="C60" s="377" t="s">
        <v>3125</v>
      </c>
      <c r="D60" s="377" t="s">
        <v>3039</v>
      </c>
      <c r="E60" s="377" t="s">
        <v>3106</v>
      </c>
      <c r="F60" s="377" t="s">
        <v>3111</v>
      </c>
      <c r="G60" s="377" t="s">
        <v>3108</v>
      </c>
      <c r="H60" s="378">
        <v>255000000</v>
      </c>
      <c r="I60" s="377" t="s">
        <v>66</v>
      </c>
    </row>
    <row r="61" spans="1:9" s="219" customFormat="1" ht="34.5" thickBot="1" x14ac:dyDescent="0.25">
      <c r="A61" s="377" t="s">
        <v>645</v>
      </c>
      <c r="B61" s="377" t="s">
        <v>767</v>
      </c>
      <c r="C61" s="377" t="s">
        <v>3126</v>
      </c>
      <c r="D61" s="377" t="s">
        <v>3039</v>
      </c>
      <c r="E61" s="377" t="s">
        <v>3127</v>
      </c>
      <c r="F61" s="377" t="s">
        <v>3117</v>
      </c>
      <c r="G61" s="377" t="s">
        <v>3108</v>
      </c>
      <c r="H61" s="378">
        <v>32500000</v>
      </c>
      <c r="I61" s="377" t="s">
        <v>66</v>
      </c>
    </row>
    <row r="62" spans="1:9" s="219" customFormat="1" ht="45.75" thickBot="1" x14ac:dyDescent="0.25">
      <c r="A62" s="383" t="s">
        <v>780</v>
      </c>
      <c r="B62" s="383" t="s">
        <v>3128</v>
      </c>
      <c r="C62" s="383" t="s">
        <v>3129</v>
      </c>
      <c r="D62" s="383" t="s">
        <v>3039</v>
      </c>
      <c r="E62" s="383" t="s">
        <v>3116</v>
      </c>
      <c r="F62" s="383" t="s">
        <v>3117</v>
      </c>
      <c r="G62" s="383" t="s">
        <v>3108</v>
      </c>
      <c r="H62" s="384">
        <v>160000000</v>
      </c>
      <c r="I62" s="385" t="s">
        <v>66</v>
      </c>
    </row>
    <row r="63" spans="1:9" s="219" customFormat="1" ht="13.5" thickBot="1" x14ac:dyDescent="0.25">
      <c r="A63" s="493" t="s">
        <v>69</v>
      </c>
      <c r="B63" s="494"/>
      <c r="C63" s="494"/>
      <c r="D63" s="494"/>
      <c r="E63" s="494"/>
      <c r="F63" s="494"/>
      <c r="G63" s="494"/>
      <c r="H63" s="370">
        <f>+SUM(H54:H62)</f>
        <v>1560750000</v>
      </c>
      <c r="I63" s="371"/>
    </row>
    <row r="64" spans="1:9" s="219" customFormat="1" ht="13.5" thickBot="1" x14ac:dyDescent="0.25">
      <c r="A64" s="493" t="s">
        <v>1134</v>
      </c>
      <c r="B64" s="494"/>
      <c r="C64" s="494"/>
      <c r="D64" s="494"/>
      <c r="E64" s="494"/>
      <c r="F64" s="494"/>
      <c r="G64" s="494"/>
      <c r="H64" s="494"/>
      <c r="I64" s="495"/>
    </row>
    <row r="65" spans="1:9" s="219" customFormat="1" ht="23.25" thickBot="1" x14ac:dyDescent="0.25">
      <c r="A65" s="377" t="s">
        <v>1156</v>
      </c>
      <c r="B65" s="377" t="s">
        <v>3130</v>
      </c>
      <c r="C65" s="377" t="s">
        <v>2105</v>
      </c>
      <c r="D65" s="377" t="s">
        <v>3131</v>
      </c>
      <c r="E65" s="377">
        <v>1500</v>
      </c>
      <c r="F65" s="377" t="s">
        <v>3132</v>
      </c>
      <c r="G65" s="377" t="s">
        <v>3133</v>
      </c>
      <c r="H65" s="384">
        <v>25500000</v>
      </c>
      <c r="I65" s="377" t="s">
        <v>66</v>
      </c>
    </row>
    <row r="66" spans="1:9" s="219" customFormat="1" ht="23.25" thickBot="1" x14ac:dyDescent="0.25">
      <c r="A66" s="377" t="s">
        <v>1134</v>
      </c>
      <c r="B66" s="377" t="s">
        <v>2732</v>
      </c>
      <c r="C66" s="377" t="s">
        <v>3134</v>
      </c>
      <c r="D66" s="377" t="s">
        <v>3131</v>
      </c>
      <c r="E66" s="377">
        <v>1000</v>
      </c>
      <c r="F66" s="377" t="s">
        <v>3132</v>
      </c>
      <c r="G66" s="377" t="s">
        <v>3133</v>
      </c>
      <c r="H66" s="384">
        <v>27000000</v>
      </c>
      <c r="I66" s="377" t="s">
        <v>66</v>
      </c>
    </row>
    <row r="67" spans="1:9" s="219" customFormat="1" ht="23.25" thickBot="1" x14ac:dyDescent="0.25">
      <c r="A67" s="377" t="s">
        <v>1156</v>
      </c>
      <c r="B67" s="377" t="s">
        <v>473</v>
      </c>
      <c r="C67" s="377" t="s">
        <v>2105</v>
      </c>
      <c r="D67" s="377" t="s">
        <v>3131</v>
      </c>
      <c r="E67" s="377">
        <v>1200</v>
      </c>
      <c r="F67" s="377" t="s">
        <v>3132</v>
      </c>
      <c r="G67" s="377" t="s">
        <v>3133</v>
      </c>
      <c r="H67" s="384">
        <v>20400000</v>
      </c>
      <c r="I67" s="377" t="s">
        <v>66</v>
      </c>
    </row>
    <row r="68" spans="1:9" s="219" customFormat="1" ht="23.25" thickBot="1" x14ac:dyDescent="0.25">
      <c r="A68" s="377" t="s">
        <v>1156</v>
      </c>
      <c r="B68" s="377" t="s">
        <v>200</v>
      </c>
      <c r="C68" s="377" t="s">
        <v>2105</v>
      </c>
      <c r="D68" s="377" t="s">
        <v>3131</v>
      </c>
      <c r="E68" s="377">
        <v>1000</v>
      </c>
      <c r="F68" s="377" t="s">
        <v>3132</v>
      </c>
      <c r="G68" s="377" t="s">
        <v>3133</v>
      </c>
      <c r="H68" s="384">
        <v>340500000</v>
      </c>
      <c r="I68" s="377" t="s">
        <v>66</v>
      </c>
    </row>
    <row r="69" spans="1:9" s="219" customFormat="1" ht="23.25" thickBot="1" x14ac:dyDescent="0.25">
      <c r="A69" s="377" t="s">
        <v>1156</v>
      </c>
      <c r="B69" s="377" t="s">
        <v>1168</v>
      </c>
      <c r="C69" s="377" t="s">
        <v>3135</v>
      </c>
      <c r="D69" s="377" t="s">
        <v>3131</v>
      </c>
      <c r="E69" s="377">
        <v>1000</v>
      </c>
      <c r="F69" s="377" t="s">
        <v>3132</v>
      </c>
      <c r="G69" s="377" t="s">
        <v>3133</v>
      </c>
      <c r="H69" s="384">
        <v>223000000</v>
      </c>
      <c r="I69" s="377" t="s">
        <v>66</v>
      </c>
    </row>
    <row r="70" spans="1:9" s="219" customFormat="1" ht="45.75" thickBot="1" x14ac:dyDescent="0.25">
      <c r="A70" s="377" t="s">
        <v>1140</v>
      </c>
      <c r="B70" s="377" t="s">
        <v>1146</v>
      </c>
      <c r="C70" s="377" t="s">
        <v>3136</v>
      </c>
      <c r="D70" s="377" t="s">
        <v>3137</v>
      </c>
      <c r="E70" s="377">
        <v>1000</v>
      </c>
      <c r="F70" s="377" t="s">
        <v>3138</v>
      </c>
      <c r="G70" s="377" t="s">
        <v>3133</v>
      </c>
      <c r="H70" s="386">
        <v>216000000</v>
      </c>
      <c r="I70" s="377" t="s">
        <v>66</v>
      </c>
    </row>
    <row r="71" spans="1:9" s="219" customFormat="1" ht="45.75" thickBot="1" x14ac:dyDescent="0.25">
      <c r="A71" s="387" t="s">
        <v>1140</v>
      </c>
      <c r="B71" s="387" t="s">
        <v>1611</v>
      </c>
      <c r="C71" s="387" t="s">
        <v>3139</v>
      </c>
      <c r="D71" s="387" t="s">
        <v>3137</v>
      </c>
      <c r="E71" s="387">
        <v>1000</v>
      </c>
      <c r="F71" s="387" t="s">
        <v>3140</v>
      </c>
      <c r="G71" s="387" t="s">
        <v>3140</v>
      </c>
      <c r="H71" s="386">
        <v>405000000</v>
      </c>
      <c r="I71" s="388" t="s">
        <v>66</v>
      </c>
    </row>
    <row r="72" spans="1:9" s="219" customFormat="1" ht="45.75" thickBot="1" x14ac:dyDescent="0.25">
      <c r="A72" s="377" t="s">
        <v>1140</v>
      </c>
      <c r="B72" s="377" t="s">
        <v>399</v>
      </c>
      <c r="C72" s="377" t="s">
        <v>3139</v>
      </c>
      <c r="D72" s="377" t="s">
        <v>3137</v>
      </c>
      <c r="E72" s="377">
        <v>1000</v>
      </c>
      <c r="F72" s="377" t="s">
        <v>3140</v>
      </c>
      <c r="G72" s="377" t="s">
        <v>3140</v>
      </c>
      <c r="H72" s="386">
        <v>216000000</v>
      </c>
      <c r="I72" s="377" t="s">
        <v>66</v>
      </c>
    </row>
    <row r="73" spans="1:9" s="219" customFormat="1" ht="45.75" thickBot="1" x14ac:dyDescent="0.25">
      <c r="A73" s="377" t="s">
        <v>1140</v>
      </c>
      <c r="B73" s="377" t="s">
        <v>2199</v>
      </c>
      <c r="C73" s="377" t="s">
        <v>3141</v>
      </c>
      <c r="D73" s="377" t="s">
        <v>3137</v>
      </c>
      <c r="E73" s="377">
        <v>1000</v>
      </c>
      <c r="F73" s="377" t="s">
        <v>3140</v>
      </c>
      <c r="G73" s="377" t="s">
        <v>3140</v>
      </c>
      <c r="H73" s="386">
        <v>27000000</v>
      </c>
      <c r="I73" s="389" t="s">
        <v>66</v>
      </c>
    </row>
    <row r="74" spans="1:9" s="219" customFormat="1" ht="45.75" thickBot="1" x14ac:dyDescent="0.25">
      <c r="A74" s="377" t="s">
        <v>1140</v>
      </c>
      <c r="B74" s="377" t="s">
        <v>632</v>
      </c>
      <c r="C74" s="377" t="s">
        <v>2055</v>
      </c>
      <c r="D74" s="377" t="s">
        <v>3137</v>
      </c>
      <c r="E74" s="377">
        <v>1500</v>
      </c>
      <c r="F74" s="377" t="s">
        <v>3138</v>
      </c>
      <c r="G74" s="377" t="s">
        <v>3138</v>
      </c>
      <c r="H74" s="386">
        <v>67500000</v>
      </c>
      <c r="I74" s="380" t="s">
        <v>66</v>
      </c>
    </row>
    <row r="75" spans="1:9" s="219" customFormat="1" ht="45.75" thickBot="1" x14ac:dyDescent="0.25">
      <c r="A75" s="377" t="s">
        <v>1140</v>
      </c>
      <c r="B75" s="377" t="s">
        <v>399</v>
      </c>
      <c r="C75" s="377" t="s">
        <v>3142</v>
      </c>
      <c r="D75" s="377" t="s">
        <v>3137</v>
      </c>
      <c r="E75" s="377">
        <v>6000</v>
      </c>
      <c r="F75" s="377" t="s">
        <v>3132</v>
      </c>
      <c r="G75" s="377" t="s">
        <v>3132</v>
      </c>
      <c r="H75" s="390">
        <v>27000000</v>
      </c>
      <c r="I75" s="380" t="s">
        <v>66</v>
      </c>
    </row>
    <row r="76" spans="1:9" s="219" customFormat="1" ht="45.75" thickBot="1" x14ac:dyDescent="0.25">
      <c r="A76" s="377" t="s">
        <v>1140</v>
      </c>
      <c r="B76" s="377" t="s">
        <v>498</v>
      </c>
      <c r="C76" s="377" t="s">
        <v>1395</v>
      </c>
      <c r="D76" s="377" t="s">
        <v>3137</v>
      </c>
      <c r="E76" s="377">
        <v>1500</v>
      </c>
      <c r="F76" s="377" t="s">
        <v>3132</v>
      </c>
      <c r="G76" s="377" t="s">
        <v>3133</v>
      </c>
      <c r="H76" s="386">
        <v>40500000</v>
      </c>
      <c r="I76" s="380" t="s">
        <v>66</v>
      </c>
    </row>
    <row r="77" spans="1:9" s="219" customFormat="1" ht="45.75" thickBot="1" x14ac:dyDescent="0.25">
      <c r="A77" s="377" t="s">
        <v>1171</v>
      </c>
      <c r="B77" s="377" t="s">
        <v>2454</v>
      </c>
      <c r="C77" s="377" t="s">
        <v>2105</v>
      </c>
      <c r="D77" s="377" t="s">
        <v>3137</v>
      </c>
      <c r="E77" s="377">
        <v>300</v>
      </c>
      <c r="F77" s="377" t="s">
        <v>3138</v>
      </c>
      <c r="G77" s="377" t="s">
        <v>3133</v>
      </c>
      <c r="H77" s="386">
        <v>27000000</v>
      </c>
      <c r="I77" s="380" t="s">
        <v>66</v>
      </c>
    </row>
    <row r="78" spans="1:9" s="219" customFormat="1" ht="45.75" thickBot="1" x14ac:dyDescent="0.25">
      <c r="A78" s="377" t="s">
        <v>1171</v>
      </c>
      <c r="B78" s="377" t="s">
        <v>2423</v>
      </c>
      <c r="C78" s="377" t="s">
        <v>3143</v>
      </c>
      <c r="D78" s="377" t="s">
        <v>3137</v>
      </c>
      <c r="E78" s="377">
        <v>1500</v>
      </c>
      <c r="F78" s="377" t="s">
        <v>3138</v>
      </c>
      <c r="G78" s="377" t="s">
        <v>3133</v>
      </c>
      <c r="H78" s="386">
        <v>40500000</v>
      </c>
      <c r="I78" s="380" t="s">
        <v>66</v>
      </c>
    </row>
    <row r="79" spans="1:9" s="219" customFormat="1" ht="45.75" thickBot="1" x14ac:dyDescent="0.25">
      <c r="A79" s="379" t="s">
        <v>1171</v>
      </c>
      <c r="B79" s="379" t="s">
        <v>3144</v>
      </c>
      <c r="C79" s="379" t="s">
        <v>3134</v>
      </c>
      <c r="D79" s="379" t="s">
        <v>3137</v>
      </c>
      <c r="E79" s="379">
        <v>1000</v>
      </c>
      <c r="F79" s="379" t="s">
        <v>3145</v>
      </c>
      <c r="G79" s="379" t="s">
        <v>3146</v>
      </c>
      <c r="H79" s="384">
        <v>517000000</v>
      </c>
      <c r="I79" s="391" t="s">
        <v>66</v>
      </c>
    </row>
    <row r="80" spans="1:9" s="219" customFormat="1" ht="13.5" thickBot="1" x14ac:dyDescent="0.25">
      <c r="A80" s="493" t="s">
        <v>69</v>
      </c>
      <c r="B80" s="494"/>
      <c r="C80" s="494"/>
      <c r="D80" s="494"/>
      <c r="E80" s="494"/>
      <c r="F80" s="494"/>
      <c r="G80" s="494"/>
      <c r="H80" s="370">
        <f>+SUM(H65:H79)</f>
        <v>2219900000</v>
      </c>
      <c r="I80" s="371"/>
    </row>
    <row r="81" spans="1:9" s="219" customFormat="1" ht="13.5" thickBot="1" x14ac:dyDescent="0.25">
      <c r="A81" s="493" t="s">
        <v>169</v>
      </c>
      <c r="B81" s="494"/>
      <c r="C81" s="494"/>
      <c r="D81" s="494"/>
      <c r="E81" s="494"/>
      <c r="F81" s="494"/>
      <c r="G81" s="494"/>
      <c r="H81" s="494"/>
      <c r="I81" s="495"/>
    </row>
    <row r="82" spans="1:9" s="219" customFormat="1" ht="79.5" thickBot="1" x14ac:dyDescent="0.25">
      <c r="A82" s="379" t="s">
        <v>169</v>
      </c>
      <c r="B82" s="379" t="s">
        <v>3152</v>
      </c>
      <c r="C82" s="379" t="s">
        <v>169</v>
      </c>
      <c r="D82" s="379" t="s">
        <v>3039</v>
      </c>
      <c r="E82" s="379">
        <v>7114</v>
      </c>
      <c r="F82" s="379" t="s">
        <v>3147</v>
      </c>
      <c r="G82" s="379" t="s">
        <v>3148</v>
      </c>
      <c r="H82" s="382">
        <v>2000000000</v>
      </c>
      <c r="I82" s="391" t="s">
        <v>66</v>
      </c>
    </row>
    <row r="83" spans="1:9" s="219" customFormat="1" ht="57" thickBot="1" x14ac:dyDescent="0.25">
      <c r="A83" s="379" t="s">
        <v>169</v>
      </c>
      <c r="B83" s="379" t="s">
        <v>3153</v>
      </c>
      <c r="C83" s="379" t="s">
        <v>215</v>
      </c>
      <c r="D83" s="379" t="s">
        <v>3149</v>
      </c>
      <c r="E83" s="379">
        <v>3000</v>
      </c>
      <c r="F83" s="379" t="s">
        <v>3150</v>
      </c>
      <c r="G83" s="379" t="s">
        <v>3151</v>
      </c>
      <c r="H83" s="392">
        <v>500000000</v>
      </c>
      <c r="I83" s="391" t="s">
        <v>66</v>
      </c>
    </row>
    <row r="84" spans="1:9" s="219" customFormat="1" ht="13.5" thickBot="1" x14ac:dyDescent="0.25">
      <c r="A84" s="493" t="s">
        <v>69</v>
      </c>
      <c r="B84" s="494"/>
      <c r="C84" s="494"/>
      <c r="D84" s="494"/>
      <c r="E84" s="494"/>
      <c r="F84" s="494"/>
      <c r="G84" s="494"/>
      <c r="H84" s="370">
        <f>+SUM(H82:H83)</f>
        <v>2500000000</v>
      </c>
      <c r="I84" s="371"/>
    </row>
    <row r="85" spans="1:9" s="219" customFormat="1" ht="13.5" thickBot="1" x14ac:dyDescent="0.25">
      <c r="A85" s="493" t="s">
        <v>1216</v>
      </c>
      <c r="B85" s="494"/>
      <c r="C85" s="494"/>
      <c r="D85" s="494"/>
      <c r="E85" s="494"/>
      <c r="F85" s="494"/>
      <c r="G85" s="494"/>
      <c r="H85" s="494"/>
      <c r="I85" s="495"/>
    </row>
    <row r="86" spans="1:9" s="219" customFormat="1" ht="57" thickBot="1" x14ac:dyDescent="0.25">
      <c r="A86" s="379" t="s">
        <v>1374</v>
      </c>
      <c r="B86" s="379" t="s">
        <v>3154</v>
      </c>
      <c r="C86" s="379" t="s">
        <v>3155</v>
      </c>
      <c r="D86" s="379" t="s">
        <v>3156</v>
      </c>
      <c r="E86" s="379">
        <v>600</v>
      </c>
      <c r="F86" s="379" t="s">
        <v>3157</v>
      </c>
      <c r="G86" s="379" t="s">
        <v>3158</v>
      </c>
      <c r="H86" s="382">
        <v>387900000</v>
      </c>
      <c r="I86" s="391" t="s">
        <v>66</v>
      </c>
    </row>
    <row r="87" spans="1:9" s="219" customFormat="1" ht="57" thickBot="1" x14ac:dyDescent="0.25">
      <c r="A87" s="379" t="s">
        <v>1374</v>
      </c>
      <c r="B87" s="379" t="s">
        <v>3159</v>
      </c>
      <c r="C87" s="379" t="s">
        <v>3155</v>
      </c>
      <c r="D87" s="379" t="s">
        <v>3156</v>
      </c>
      <c r="E87" s="379">
        <v>1400</v>
      </c>
      <c r="F87" s="379" t="s">
        <v>3160</v>
      </c>
      <c r="G87" s="379" t="s">
        <v>3161</v>
      </c>
      <c r="H87" s="382">
        <v>905100000</v>
      </c>
      <c r="I87" s="391" t="s">
        <v>66</v>
      </c>
    </row>
    <row r="88" spans="1:9" s="219" customFormat="1" ht="57" thickBot="1" x14ac:dyDescent="0.25">
      <c r="A88" s="379" t="s">
        <v>1374</v>
      </c>
      <c r="B88" s="379" t="s">
        <v>439</v>
      </c>
      <c r="C88" s="379" t="s">
        <v>3162</v>
      </c>
      <c r="D88" s="379" t="s">
        <v>3156</v>
      </c>
      <c r="E88" s="379">
        <v>600</v>
      </c>
      <c r="F88" s="379" t="s">
        <v>3160</v>
      </c>
      <c r="G88" s="379" t="s">
        <v>3163</v>
      </c>
      <c r="H88" s="382">
        <v>639900000</v>
      </c>
      <c r="I88" s="391" t="s">
        <v>66</v>
      </c>
    </row>
    <row r="89" spans="1:9" s="219" customFormat="1" ht="79.5" thickBot="1" x14ac:dyDescent="0.25">
      <c r="A89" s="379" t="s">
        <v>1374</v>
      </c>
      <c r="B89" s="379" t="s">
        <v>3164</v>
      </c>
      <c r="C89" s="379" t="s">
        <v>3165</v>
      </c>
      <c r="D89" s="379" t="s">
        <v>3166</v>
      </c>
      <c r="E89" s="379">
        <v>3950</v>
      </c>
      <c r="F89" s="379" t="s">
        <v>3160</v>
      </c>
      <c r="G89" s="379" t="s">
        <v>3163</v>
      </c>
      <c r="H89" s="382">
        <v>6819675000</v>
      </c>
      <c r="I89" s="391" t="s">
        <v>66</v>
      </c>
    </row>
    <row r="90" spans="1:9" s="219" customFormat="1" ht="68.25" thickBot="1" x14ac:dyDescent="0.25">
      <c r="A90" s="379" t="s">
        <v>1374</v>
      </c>
      <c r="B90" s="379" t="s">
        <v>3167</v>
      </c>
      <c r="C90" s="379" t="s">
        <v>3168</v>
      </c>
      <c r="D90" s="379" t="s">
        <v>3166</v>
      </c>
      <c r="E90" s="379">
        <v>2000</v>
      </c>
      <c r="F90" s="379" t="s">
        <v>3157</v>
      </c>
      <c r="G90" s="379" t="s">
        <v>3163</v>
      </c>
      <c r="H90" s="382">
        <v>3453000000</v>
      </c>
      <c r="I90" s="391" t="s">
        <v>66</v>
      </c>
    </row>
    <row r="91" spans="1:9" s="219" customFormat="1" ht="57" thickBot="1" x14ac:dyDescent="0.25">
      <c r="A91" s="379" t="s">
        <v>1374</v>
      </c>
      <c r="B91" s="379" t="s">
        <v>3169</v>
      </c>
      <c r="C91" s="379" t="s">
        <v>3170</v>
      </c>
      <c r="D91" s="379" t="s">
        <v>3171</v>
      </c>
      <c r="E91" s="379">
        <v>600</v>
      </c>
      <c r="F91" s="379" t="s">
        <v>3157</v>
      </c>
      <c r="G91" s="379" t="s">
        <v>3161</v>
      </c>
      <c r="H91" s="382">
        <v>387900000</v>
      </c>
      <c r="I91" s="391" t="s">
        <v>66</v>
      </c>
    </row>
    <row r="92" spans="1:9" s="219" customFormat="1" ht="57" thickBot="1" x14ac:dyDescent="0.25">
      <c r="A92" s="379" t="s">
        <v>1374</v>
      </c>
      <c r="B92" s="379" t="s">
        <v>3172</v>
      </c>
      <c r="C92" s="379" t="s">
        <v>3173</v>
      </c>
      <c r="D92" s="379" t="s">
        <v>3174</v>
      </c>
      <c r="E92" s="379">
        <v>400</v>
      </c>
      <c r="F92" s="379" t="s">
        <v>3157</v>
      </c>
      <c r="G92" s="379" t="s">
        <v>3161</v>
      </c>
      <c r="H92" s="382">
        <v>258600000</v>
      </c>
      <c r="I92" s="391" t="s">
        <v>66</v>
      </c>
    </row>
    <row r="93" spans="1:9" s="219" customFormat="1" ht="68.25" thickBot="1" x14ac:dyDescent="0.25">
      <c r="A93" s="379" t="s">
        <v>1374</v>
      </c>
      <c r="B93" s="379" t="s">
        <v>3175</v>
      </c>
      <c r="C93" s="379" t="s">
        <v>3173</v>
      </c>
      <c r="D93" s="379" t="s">
        <v>3176</v>
      </c>
      <c r="E93" s="379">
        <v>1800</v>
      </c>
      <c r="F93" s="379" t="s">
        <v>3157</v>
      </c>
      <c r="G93" s="379" t="s">
        <v>3161</v>
      </c>
      <c r="H93" s="382">
        <v>1163700000</v>
      </c>
      <c r="I93" s="391" t="s">
        <v>66</v>
      </c>
    </row>
    <row r="94" spans="1:9" s="219" customFormat="1" ht="102" thickBot="1" x14ac:dyDescent="0.25">
      <c r="A94" s="379" t="s">
        <v>1374</v>
      </c>
      <c r="B94" s="379" t="s">
        <v>3177</v>
      </c>
      <c r="C94" s="379" t="s">
        <v>3173</v>
      </c>
      <c r="D94" s="379" t="s">
        <v>3176</v>
      </c>
      <c r="E94" s="379">
        <v>2400</v>
      </c>
      <c r="F94" s="379" t="s">
        <v>3157</v>
      </c>
      <c r="G94" s="379" t="s">
        <v>3161</v>
      </c>
      <c r="H94" s="382">
        <v>1551600000</v>
      </c>
      <c r="I94" s="391" t="s">
        <v>66</v>
      </c>
    </row>
    <row r="95" spans="1:9" s="219" customFormat="1" ht="45.75" thickBot="1" x14ac:dyDescent="0.25">
      <c r="A95" s="379" t="s">
        <v>1374</v>
      </c>
      <c r="B95" s="379" t="s">
        <v>3178</v>
      </c>
      <c r="C95" s="379" t="s">
        <v>3155</v>
      </c>
      <c r="D95" s="379" t="s">
        <v>3174</v>
      </c>
      <c r="E95" s="379">
        <v>1000</v>
      </c>
      <c r="F95" s="379" t="s">
        <v>3179</v>
      </c>
      <c r="G95" s="379" t="s">
        <v>3180</v>
      </c>
      <c r="H95" s="382">
        <v>406500000</v>
      </c>
      <c r="I95" s="391" t="s">
        <v>66</v>
      </c>
    </row>
    <row r="96" spans="1:9" s="219" customFormat="1" ht="45.75" thickBot="1" x14ac:dyDescent="0.25">
      <c r="A96" s="379" t="s">
        <v>1374</v>
      </c>
      <c r="B96" s="379" t="s">
        <v>3181</v>
      </c>
      <c r="C96" s="379" t="s">
        <v>3155</v>
      </c>
      <c r="D96" s="379" t="s">
        <v>3174</v>
      </c>
      <c r="E96" s="379">
        <v>1200</v>
      </c>
      <c r="F96" s="379" t="s">
        <v>3182</v>
      </c>
      <c r="G96" s="379" t="s">
        <v>3180</v>
      </c>
      <c r="H96" s="382">
        <v>487800000</v>
      </c>
      <c r="I96" s="391" t="s">
        <v>66</v>
      </c>
    </row>
    <row r="97" spans="1:9" s="219" customFormat="1" ht="45.75" thickBot="1" x14ac:dyDescent="0.25">
      <c r="A97" s="379" t="s">
        <v>1374</v>
      </c>
      <c r="B97" s="379" t="s">
        <v>3183</v>
      </c>
      <c r="C97" s="379" t="s">
        <v>3184</v>
      </c>
      <c r="D97" s="379" t="s">
        <v>3174</v>
      </c>
      <c r="E97" s="379">
        <v>1000</v>
      </c>
      <c r="F97" s="379" t="s">
        <v>3179</v>
      </c>
      <c r="G97" s="379" t="s">
        <v>3180</v>
      </c>
      <c r="H97" s="382">
        <v>406500000</v>
      </c>
      <c r="I97" s="391" t="s">
        <v>66</v>
      </c>
    </row>
    <row r="98" spans="1:9" s="219" customFormat="1" ht="57" thickBot="1" x14ac:dyDescent="0.25">
      <c r="A98" s="379" t="s">
        <v>1374</v>
      </c>
      <c r="B98" s="379" t="s">
        <v>3185</v>
      </c>
      <c r="C98" s="379" t="s">
        <v>3184</v>
      </c>
      <c r="D98" s="379" t="s">
        <v>3186</v>
      </c>
      <c r="E98" s="379">
        <v>3200</v>
      </c>
      <c r="F98" s="379" t="s">
        <v>3179</v>
      </c>
      <c r="G98" s="379" t="s">
        <v>3161</v>
      </c>
      <c r="H98" s="382">
        <v>2068800000</v>
      </c>
      <c r="I98" s="391" t="s">
        <v>66</v>
      </c>
    </row>
    <row r="99" spans="1:9" s="219" customFormat="1" ht="45.75" thickBot="1" x14ac:dyDescent="0.25">
      <c r="A99" s="379" t="s">
        <v>1374</v>
      </c>
      <c r="B99" s="379" t="s">
        <v>3187</v>
      </c>
      <c r="C99" s="379" t="s">
        <v>3188</v>
      </c>
      <c r="D99" s="379" t="s">
        <v>3156</v>
      </c>
      <c r="E99" s="379">
        <v>5500</v>
      </c>
      <c r="F99" s="379" t="s">
        <v>3179</v>
      </c>
      <c r="G99" s="379" t="s">
        <v>3180</v>
      </c>
      <c r="H99" s="382">
        <v>2235750000</v>
      </c>
      <c r="I99" s="391" t="s">
        <v>66</v>
      </c>
    </row>
    <row r="100" spans="1:9" s="219" customFormat="1" ht="45.75" thickBot="1" x14ac:dyDescent="0.25">
      <c r="A100" s="379" t="s">
        <v>1374</v>
      </c>
      <c r="B100" s="379" t="s">
        <v>3187</v>
      </c>
      <c r="C100" s="379" t="s">
        <v>3189</v>
      </c>
      <c r="D100" s="379" t="s">
        <v>3190</v>
      </c>
      <c r="E100" s="379">
        <v>500</v>
      </c>
      <c r="F100" s="379" t="s">
        <v>3179</v>
      </c>
      <c r="G100" s="379" t="s">
        <v>3180</v>
      </c>
      <c r="H100" s="382">
        <v>203250000</v>
      </c>
      <c r="I100" s="391" t="s">
        <v>66</v>
      </c>
    </row>
    <row r="101" spans="1:9" s="219" customFormat="1" ht="45.75" thickBot="1" x14ac:dyDescent="0.25">
      <c r="A101" s="379" t="s">
        <v>1374</v>
      </c>
      <c r="B101" s="379" t="s">
        <v>3187</v>
      </c>
      <c r="C101" s="379" t="s">
        <v>3191</v>
      </c>
      <c r="D101" s="379" t="s">
        <v>3192</v>
      </c>
      <c r="E101" s="379">
        <v>800</v>
      </c>
      <c r="F101" s="379" t="s">
        <v>3179</v>
      </c>
      <c r="G101" s="379" t="s">
        <v>3180</v>
      </c>
      <c r="H101" s="382">
        <v>325200000</v>
      </c>
      <c r="I101" s="391" t="s">
        <v>66</v>
      </c>
    </row>
    <row r="102" spans="1:9" s="219" customFormat="1" ht="45.75" thickBot="1" x14ac:dyDescent="0.25">
      <c r="A102" s="379" t="s">
        <v>1374</v>
      </c>
      <c r="B102" s="379" t="s">
        <v>3193</v>
      </c>
      <c r="C102" s="379" t="s">
        <v>3194</v>
      </c>
      <c r="D102" s="379" t="s">
        <v>3192</v>
      </c>
      <c r="E102" s="379">
        <v>2290</v>
      </c>
      <c r="F102" s="379" t="s">
        <v>3195</v>
      </c>
      <c r="G102" s="379" t="s">
        <v>3180</v>
      </c>
      <c r="H102" s="382">
        <v>930885000</v>
      </c>
      <c r="I102" s="391" t="s">
        <v>66</v>
      </c>
    </row>
    <row r="103" spans="1:9" s="219" customFormat="1" ht="57" thickBot="1" x14ac:dyDescent="0.25">
      <c r="A103" s="379" t="s">
        <v>1374</v>
      </c>
      <c r="B103" s="379" t="s">
        <v>2216</v>
      </c>
      <c r="C103" s="379" t="s">
        <v>2055</v>
      </c>
      <c r="D103" s="379" t="s">
        <v>3196</v>
      </c>
      <c r="E103" s="379">
        <v>2100</v>
      </c>
      <c r="F103" s="379" t="s">
        <v>3179</v>
      </c>
      <c r="G103" s="379" t="s">
        <v>3161</v>
      </c>
      <c r="H103" s="382">
        <v>1357650000</v>
      </c>
      <c r="I103" s="391" t="s">
        <v>66</v>
      </c>
    </row>
    <row r="104" spans="1:9" s="219" customFormat="1" ht="45.75" thickBot="1" x14ac:dyDescent="0.25">
      <c r="A104" s="379" t="s">
        <v>1354</v>
      </c>
      <c r="B104" s="379" t="s">
        <v>3197</v>
      </c>
      <c r="C104" s="379" t="s">
        <v>3198</v>
      </c>
      <c r="D104" s="379" t="s">
        <v>3192</v>
      </c>
      <c r="E104" s="379">
        <v>1600</v>
      </c>
      <c r="F104" s="379" t="s">
        <v>3179</v>
      </c>
      <c r="G104" s="379" t="s">
        <v>3180</v>
      </c>
      <c r="H104" s="382">
        <v>650400000</v>
      </c>
      <c r="I104" s="391" t="s">
        <v>66</v>
      </c>
    </row>
    <row r="105" spans="1:9" s="219" customFormat="1" ht="57" thickBot="1" x14ac:dyDescent="0.25">
      <c r="A105" s="379" t="s">
        <v>1354</v>
      </c>
      <c r="B105" s="379" t="s">
        <v>3199</v>
      </c>
      <c r="C105" s="379" t="s">
        <v>3198</v>
      </c>
      <c r="D105" s="379" t="s">
        <v>3174</v>
      </c>
      <c r="E105" s="379">
        <v>6600</v>
      </c>
      <c r="F105" s="379" t="s">
        <v>3179</v>
      </c>
      <c r="G105" s="379" t="s">
        <v>3161</v>
      </c>
      <c r="H105" s="382">
        <v>4266900000</v>
      </c>
      <c r="I105" s="391" t="s">
        <v>66</v>
      </c>
    </row>
    <row r="106" spans="1:9" s="219" customFormat="1" ht="13.5" thickBot="1" x14ac:dyDescent="0.25">
      <c r="A106" s="493" t="s">
        <v>69</v>
      </c>
      <c r="B106" s="494"/>
      <c r="C106" s="494"/>
      <c r="D106" s="494"/>
      <c r="E106" s="494"/>
      <c r="F106" s="494"/>
      <c r="G106" s="494"/>
      <c r="H106" s="374">
        <f>+SUM(H86:H105)</f>
        <v>28907010000</v>
      </c>
      <c r="I106" s="375"/>
    </row>
    <row r="107" spans="1:9" s="219" customFormat="1" ht="13.5" thickBot="1" x14ac:dyDescent="0.25">
      <c r="A107" s="493" t="s">
        <v>932</v>
      </c>
      <c r="B107" s="494"/>
      <c r="C107" s="494"/>
      <c r="D107" s="494"/>
      <c r="E107" s="494"/>
      <c r="F107" s="494"/>
      <c r="G107" s="494"/>
      <c r="H107" s="494"/>
      <c r="I107" s="495"/>
    </row>
    <row r="108" spans="1:9" s="219" customFormat="1" ht="64.5" thickBot="1" x14ac:dyDescent="0.25">
      <c r="A108" s="372" t="s">
        <v>974</v>
      </c>
      <c r="B108" s="372" t="s">
        <v>3200</v>
      </c>
      <c r="C108" s="372" t="s">
        <v>3201</v>
      </c>
      <c r="D108" s="372" t="s">
        <v>3202</v>
      </c>
      <c r="E108" s="372">
        <v>1000</v>
      </c>
      <c r="F108" s="372" t="s">
        <v>3203</v>
      </c>
      <c r="G108" s="372" t="s">
        <v>3204</v>
      </c>
      <c r="H108" s="373">
        <v>18500000</v>
      </c>
      <c r="I108" s="372" t="s">
        <v>66</v>
      </c>
    </row>
    <row r="109" spans="1:9" s="219" customFormat="1" ht="64.5" thickBot="1" x14ac:dyDescent="0.25">
      <c r="A109" s="372" t="s">
        <v>974</v>
      </c>
      <c r="B109" s="372" t="s">
        <v>3205</v>
      </c>
      <c r="C109" s="372" t="s">
        <v>3206</v>
      </c>
      <c r="D109" s="372" t="s">
        <v>3207</v>
      </c>
      <c r="E109" s="372">
        <v>1000</v>
      </c>
      <c r="F109" s="372" t="s">
        <v>3208</v>
      </c>
      <c r="G109" s="372" t="s">
        <v>3209</v>
      </c>
      <c r="H109" s="373">
        <v>178500000</v>
      </c>
      <c r="I109" s="372" t="s">
        <v>66</v>
      </c>
    </row>
    <row r="110" spans="1:9" s="219" customFormat="1" ht="77.25" thickBot="1" x14ac:dyDescent="0.25">
      <c r="A110" s="372" t="s">
        <v>3210</v>
      </c>
      <c r="B110" s="372" t="s">
        <v>980</v>
      </c>
      <c r="C110" s="372" t="s">
        <v>991</v>
      </c>
      <c r="D110" s="372" t="s">
        <v>3211</v>
      </c>
      <c r="E110" s="372">
        <v>3000</v>
      </c>
      <c r="F110" s="372" t="s">
        <v>3212</v>
      </c>
      <c r="G110" s="372" t="s">
        <v>3213</v>
      </c>
      <c r="H110" s="373">
        <v>26250000</v>
      </c>
      <c r="I110" s="372" t="s">
        <v>66</v>
      </c>
    </row>
    <row r="111" spans="1:9" s="219" customFormat="1" ht="64.5" thickBot="1" x14ac:dyDescent="0.25">
      <c r="A111" s="372" t="s">
        <v>3210</v>
      </c>
      <c r="B111" s="372" t="s">
        <v>409</v>
      </c>
      <c r="C111" s="372" t="s">
        <v>3214</v>
      </c>
      <c r="D111" s="372" t="s">
        <v>3215</v>
      </c>
      <c r="E111" s="372">
        <v>3600</v>
      </c>
      <c r="F111" s="372" t="s">
        <v>3216</v>
      </c>
      <c r="G111" s="372" t="s">
        <v>3217</v>
      </c>
      <c r="H111" s="373">
        <v>26250000</v>
      </c>
      <c r="I111" s="372" t="s">
        <v>66</v>
      </c>
    </row>
    <row r="112" spans="1:9" s="219" customFormat="1" ht="64.5" thickBot="1" x14ac:dyDescent="0.25">
      <c r="A112" s="372" t="s">
        <v>3210</v>
      </c>
      <c r="B112" s="372" t="s">
        <v>980</v>
      </c>
      <c r="C112" s="372" t="s">
        <v>18</v>
      </c>
      <c r="D112" s="372" t="s">
        <v>3215</v>
      </c>
      <c r="E112" s="372">
        <v>4300</v>
      </c>
      <c r="F112" s="372" t="s">
        <v>3218</v>
      </c>
      <c r="G112" s="372" t="s">
        <v>3219</v>
      </c>
      <c r="H112" s="373">
        <v>35000000</v>
      </c>
      <c r="I112" s="372" t="s">
        <v>66</v>
      </c>
    </row>
    <row r="113" spans="1:9" s="219" customFormat="1" ht="51.75" thickBot="1" x14ac:dyDescent="0.25">
      <c r="A113" s="372" t="s">
        <v>3210</v>
      </c>
      <c r="B113" s="372" t="s">
        <v>980</v>
      </c>
      <c r="C113" s="372" t="s">
        <v>3220</v>
      </c>
      <c r="D113" s="372" t="s">
        <v>3215</v>
      </c>
      <c r="E113" s="372">
        <v>2500</v>
      </c>
      <c r="F113" s="372" t="s">
        <v>3221</v>
      </c>
      <c r="G113" s="372" t="s">
        <v>3222</v>
      </c>
      <c r="H113" s="373">
        <v>243750000</v>
      </c>
      <c r="I113" s="372" t="s">
        <v>66</v>
      </c>
    </row>
    <row r="114" spans="1:9" s="219" customFormat="1" ht="39" thickBot="1" x14ac:dyDescent="0.25">
      <c r="A114" s="372" t="s">
        <v>3210</v>
      </c>
      <c r="B114" s="372" t="s">
        <v>980</v>
      </c>
      <c r="C114" s="372" t="s">
        <v>3223</v>
      </c>
      <c r="D114" s="372" t="s">
        <v>3215</v>
      </c>
      <c r="E114" s="372">
        <v>2000</v>
      </c>
      <c r="F114" s="372" t="s">
        <v>3224</v>
      </c>
      <c r="G114" s="372" t="s">
        <v>3225</v>
      </c>
      <c r="H114" s="373">
        <v>3500000</v>
      </c>
      <c r="I114" s="372" t="s">
        <v>66</v>
      </c>
    </row>
    <row r="115" spans="1:9" s="219" customFormat="1" ht="39" thickBot="1" x14ac:dyDescent="0.25">
      <c r="A115" s="372" t="s">
        <v>3210</v>
      </c>
      <c r="B115" s="372" t="s">
        <v>980</v>
      </c>
      <c r="C115" s="372" t="s">
        <v>997</v>
      </c>
      <c r="D115" s="372" t="s">
        <v>3215</v>
      </c>
      <c r="E115" s="372">
        <v>3000</v>
      </c>
      <c r="F115" s="372" t="s">
        <v>3226</v>
      </c>
      <c r="G115" s="372" t="s">
        <v>3227</v>
      </c>
      <c r="H115" s="373">
        <v>7000000</v>
      </c>
      <c r="I115" s="372" t="s">
        <v>66</v>
      </c>
    </row>
    <row r="116" spans="1:9" s="219" customFormat="1" ht="39" thickBot="1" x14ac:dyDescent="0.25">
      <c r="A116" s="372" t="s">
        <v>3210</v>
      </c>
      <c r="B116" s="372" t="s">
        <v>969</v>
      </c>
      <c r="C116" s="372" t="s">
        <v>206</v>
      </c>
      <c r="D116" s="372" t="s">
        <v>3215</v>
      </c>
      <c r="E116" s="372">
        <v>1750</v>
      </c>
      <c r="F116" s="372" t="s">
        <v>3228</v>
      </c>
      <c r="G116" s="372" t="s">
        <v>3229</v>
      </c>
      <c r="H116" s="373">
        <v>17500000</v>
      </c>
      <c r="I116" s="372" t="s">
        <v>66</v>
      </c>
    </row>
    <row r="117" spans="1:9" s="219" customFormat="1" ht="39" thickBot="1" x14ac:dyDescent="0.25">
      <c r="A117" s="372" t="s">
        <v>3210</v>
      </c>
      <c r="B117" s="372" t="s">
        <v>3230</v>
      </c>
      <c r="C117" s="372" t="s">
        <v>3231</v>
      </c>
      <c r="D117" s="372" t="s">
        <v>3215</v>
      </c>
      <c r="E117" s="372">
        <v>750</v>
      </c>
      <c r="F117" s="372" t="s">
        <v>3228</v>
      </c>
      <c r="G117" s="372" t="s">
        <v>3229</v>
      </c>
      <c r="H117" s="373">
        <v>7000000</v>
      </c>
      <c r="I117" s="372" t="s">
        <v>66</v>
      </c>
    </row>
    <row r="118" spans="1:9" s="219" customFormat="1" ht="39" thickBot="1" x14ac:dyDescent="0.25">
      <c r="A118" s="372" t="s">
        <v>3210</v>
      </c>
      <c r="B118" s="372" t="s">
        <v>980</v>
      </c>
      <c r="C118" s="372" t="s">
        <v>3232</v>
      </c>
      <c r="D118" s="372" t="s">
        <v>3215</v>
      </c>
      <c r="E118" s="372">
        <v>2000</v>
      </c>
      <c r="F118" s="372" t="s">
        <v>3233</v>
      </c>
      <c r="G118" s="372" t="s">
        <v>3225</v>
      </c>
      <c r="H118" s="373">
        <v>10500000</v>
      </c>
      <c r="I118" s="372" t="s">
        <v>66</v>
      </c>
    </row>
    <row r="119" spans="1:9" s="219" customFormat="1" ht="39" thickBot="1" x14ac:dyDescent="0.25">
      <c r="A119" s="372" t="s">
        <v>3210</v>
      </c>
      <c r="B119" s="372" t="s">
        <v>969</v>
      </c>
      <c r="C119" s="372" t="s">
        <v>969</v>
      </c>
      <c r="D119" s="372" t="s">
        <v>3215</v>
      </c>
      <c r="E119" s="372">
        <v>4000</v>
      </c>
      <c r="F119" s="372" t="s">
        <v>3233</v>
      </c>
      <c r="G119" s="372" t="s">
        <v>3225</v>
      </c>
      <c r="H119" s="373">
        <v>8750000</v>
      </c>
      <c r="I119" s="372" t="s">
        <v>66</v>
      </c>
    </row>
    <row r="120" spans="1:9" s="219" customFormat="1" ht="64.5" thickBot="1" x14ac:dyDescent="0.25">
      <c r="A120" s="372" t="s">
        <v>3210</v>
      </c>
      <c r="B120" s="372" t="s">
        <v>980</v>
      </c>
      <c r="C120" s="372" t="s">
        <v>3234</v>
      </c>
      <c r="D120" s="372" t="s">
        <v>3215</v>
      </c>
      <c r="E120" s="372">
        <v>2600</v>
      </c>
      <c r="F120" s="372" t="s">
        <v>3233</v>
      </c>
      <c r="G120" s="372" t="s">
        <v>3235</v>
      </c>
      <c r="H120" s="373">
        <v>52500000</v>
      </c>
      <c r="I120" s="372" t="s">
        <v>66</v>
      </c>
    </row>
    <row r="121" spans="1:9" s="219" customFormat="1" ht="51.75" thickBot="1" x14ac:dyDescent="0.25">
      <c r="A121" s="372" t="s">
        <v>3210</v>
      </c>
      <c r="B121" s="372" t="s">
        <v>980</v>
      </c>
      <c r="C121" s="372" t="s">
        <v>3271</v>
      </c>
      <c r="D121" s="372" t="s">
        <v>3215</v>
      </c>
      <c r="E121" s="372">
        <v>1500</v>
      </c>
      <c r="F121" s="372" t="s">
        <v>3233</v>
      </c>
      <c r="G121" s="372" t="s">
        <v>3225</v>
      </c>
      <c r="H121" s="373">
        <v>3500000</v>
      </c>
      <c r="I121" s="372" t="s">
        <v>66</v>
      </c>
    </row>
    <row r="122" spans="1:9" s="219" customFormat="1" ht="51.75" thickBot="1" x14ac:dyDescent="0.25">
      <c r="A122" s="372" t="s">
        <v>3210</v>
      </c>
      <c r="B122" s="372" t="s">
        <v>3236</v>
      </c>
      <c r="C122" s="372" t="s">
        <v>3237</v>
      </c>
      <c r="D122" s="372" t="s">
        <v>3215</v>
      </c>
      <c r="E122" s="372">
        <v>2000</v>
      </c>
      <c r="F122" s="372" t="s">
        <v>3238</v>
      </c>
      <c r="G122" s="372" t="s">
        <v>3239</v>
      </c>
      <c r="H122" s="373">
        <v>52500000</v>
      </c>
      <c r="I122" s="372" t="s">
        <v>66</v>
      </c>
    </row>
    <row r="123" spans="1:9" s="219" customFormat="1" ht="64.5" thickBot="1" x14ac:dyDescent="0.25">
      <c r="A123" s="372" t="s">
        <v>3210</v>
      </c>
      <c r="B123" s="372" t="s">
        <v>980</v>
      </c>
      <c r="C123" s="372" t="s">
        <v>3272</v>
      </c>
      <c r="D123" s="372" t="s">
        <v>3215</v>
      </c>
      <c r="E123" s="372">
        <v>1600</v>
      </c>
      <c r="F123" s="372" t="s">
        <v>3238</v>
      </c>
      <c r="G123" s="372" t="s">
        <v>3240</v>
      </c>
      <c r="H123" s="373">
        <v>80250000</v>
      </c>
      <c r="I123" s="372" t="s">
        <v>66</v>
      </c>
    </row>
    <row r="124" spans="1:9" s="219" customFormat="1" ht="64.5" thickBot="1" x14ac:dyDescent="0.25">
      <c r="A124" s="372" t="s">
        <v>3210</v>
      </c>
      <c r="B124" s="372" t="s">
        <v>980</v>
      </c>
      <c r="C124" s="372" t="s">
        <v>3273</v>
      </c>
      <c r="D124" s="372" t="s">
        <v>3215</v>
      </c>
      <c r="E124" s="372">
        <v>1000</v>
      </c>
      <c r="F124" s="372" t="s">
        <v>3238</v>
      </c>
      <c r="G124" s="372" t="s">
        <v>3241</v>
      </c>
      <c r="H124" s="373">
        <v>64000000</v>
      </c>
      <c r="I124" s="372" t="s">
        <v>66</v>
      </c>
    </row>
    <row r="125" spans="1:9" s="219" customFormat="1" ht="39" thickBot="1" x14ac:dyDescent="0.25">
      <c r="A125" s="372" t="s">
        <v>3210</v>
      </c>
      <c r="B125" s="372" t="s">
        <v>409</v>
      </c>
      <c r="C125" s="372" t="s">
        <v>3242</v>
      </c>
      <c r="D125" s="372" t="s">
        <v>3215</v>
      </c>
      <c r="E125" s="372">
        <v>1400</v>
      </c>
      <c r="F125" s="372" t="s">
        <v>3233</v>
      </c>
      <c r="G125" s="372" t="s">
        <v>3225</v>
      </c>
      <c r="H125" s="373">
        <v>5250000</v>
      </c>
      <c r="I125" s="372" t="s">
        <v>66</v>
      </c>
    </row>
    <row r="126" spans="1:9" s="219" customFormat="1" ht="39" thickBot="1" x14ac:dyDescent="0.25">
      <c r="A126" s="372" t="s">
        <v>3210</v>
      </c>
      <c r="B126" s="372" t="s">
        <v>409</v>
      </c>
      <c r="C126" s="372" t="s">
        <v>3243</v>
      </c>
      <c r="D126" s="372" t="s">
        <v>3215</v>
      </c>
      <c r="E126" s="372">
        <v>2000</v>
      </c>
      <c r="F126" s="372" t="s">
        <v>3233</v>
      </c>
      <c r="G126" s="372" t="s">
        <v>3225</v>
      </c>
      <c r="H126" s="373">
        <v>10500000</v>
      </c>
      <c r="I126" s="372" t="s">
        <v>66</v>
      </c>
    </row>
    <row r="127" spans="1:9" s="219" customFormat="1" ht="39" thickBot="1" x14ac:dyDescent="0.25">
      <c r="A127" s="372" t="s">
        <v>3210</v>
      </c>
      <c r="B127" s="372" t="s">
        <v>409</v>
      </c>
      <c r="C127" s="372" t="s">
        <v>3274</v>
      </c>
      <c r="D127" s="372" t="s">
        <v>3215</v>
      </c>
      <c r="E127" s="372">
        <v>1500</v>
      </c>
      <c r="F127" s="372" t="s">
        <v>3233</v>
      </c>
      <c r="G127" s="372" t="s">
        <v>3225</v>
      </c>
      <c r="H127" s="373">
        <v>3500000</v>
      </c>
      <c r="I127" s="372" t="s">
        <v>66</v>
      </c>
    </row>
    <row r="128" spans="1:9" s="219" customFormat="1" ht="77.25" thickBot="1" x14ac:dyDescent="0.25">
      <c r="A128" s="372" t="s">
        <v>3210</v>
      </c>
      <c r="B128" s="372" t="s">
        <v>409</v>
      </c>
      <c r="C128" s="372" t="s">
        <v>3244</v>
      </c>
      <c r="D128" s="372" t="s">
        <v>3215</v>
      </c>
      <c r="E128" s="372">
        <v>3000</v>
      </c>
      <c r="F128" s="372" t="s">
        <v>3238</v>
      </c>
      <c r="G128" s="372" t="s">
        <v>3245</v>
      </c>
      <c r="H128" s="373">
        <v>18500000</v>
      </c>
      <c r="I128" s="372" t="s">
        <v>66</v>
      </c>
    </row>
    <row r="129" spans="1:9" s="219" customFormat="1" ht="64.5" thickBot="1" x14ac:dyDescent="0.25">
      <c r="A129" s="372" t="s">
        <v>3210</v>
      </c>
      <c r="B129" s="372" t="s">
        <v>3246</v>
      </c>
      <c r="C129" s="372" t="s">
        <v>3275</v>
      </c>
      <c r="D129" s="372" t="s">
        <v>3247</v>
      </c>
      <c r="E129" s="372">
        <v>1000</v>
      </c>
      <c r="F129" s="372" t="s">
        <v>3248</v>
      </c>
      <c r="G129" s="372" t="s">
        <v>3249</v>
      </c>
      <c r="H129" s="373">
        <v>5250000</v>
      </c>
      <c r="I129" s="372" t="s">
        <v>66</v>
      </c>
    </row>
    <row r="130" spans="1:9" s="219" customFormat="1" ht="64.5" thickBot="1" x14ac:dyDescent="0.25">
      <c r="A130" s="372" t="s">
        <v>3210</v>
      </c>
      <c r="B130" s="372" t="s">
        <v>3250</v>
      </c>
      <c r="C130" s="372" t="s">
        <v>3276</v>
      </c>
      <c r="D130" s="372" t="s">
        <v>3247</v>
      </c>
      <c r="E130" s="372">
        <v>1500</v>
      </c>
      <c r="F130" s="372" t="s">
        <v>3248</v>
      </c>
      <c r="G130" s="372" t="s">
        <v>3249</v>
      </c>
      <c r="H130" s="373">
        <v>7000000</v>
      </c>
      <c r="I130" s="372" t="s">
        <v>66</v>
      </c>
    </row>
    <row r="131" spans="1:9" s="219" customFormat="1" ht="39" thickBot="1" x14ac:dyDescent="0.25">
      <c r="A131" s="372" t="s">
        <v>974</v>
      </c>
      <c r="B131" s="372" t="s">
        <v>975</v>
      </c>
      <c r="C131" s="372" t="s">
        <v>3251</v>
      </c>
      <c r="D131" s="372" t="s">
        <v>3215</v>
      </c>
      <c r="E131" s="372">
        <v>2000</v>
      </c>
      <c r="F131" s="372" t="s">
        <v>3233</v>
      </c>
      <c r="G131" s="372" t="s">
        <v>3225</v>
      </c>
      <c r="H131" s="373">
        <v>3500000</v>
      </c>
      <c r="I131" s="372" t="s">
        <v>66</v>
      </c>
    </row>
    <row r="132" spans="1:9" s="219" customFormat="1" ht="39" thickBot="1" x14ac:dyDescent="0.25">
      <c r="A132" s="372" t="s">
        <v>974</v>
      </c>
      <c r="B132" s="372" t="s">
        <v>975</v>
      </c>
      <c r="C132" s="372" t="s">
        <v>3252</v>
      </c>
      <c r="D132" s="372" t="s">
        <v>3215</v>
      </c>
      <c r="E132" s="372">
        <v>2500</v>
      </c>
      <c r="F132" s="372" t="s">
        <v>3233</v>
      </c>
      <c r="G132" s="372" t="s">
        <v>3225</v>
      </c>
      <c r="H132" s="373">
        <v>3500000</v>
      </c>
      <c r="I132" s="372" t="s">
        <v>66</v>
      </c>
    </row>
    <row r="133" spans="1:9" s="219" customFormat="1" ht="39" thickBot="1" x14ac:dyDescent="0.25">
      <c r="A133" s="372" t="s">
        <v>974</v>
      </c>
      <c r="B133" s="372" t="s">
        <v>3253</v>
      </c>
      <c r="C133" s="372" t="s">
        <v>998</v>
      </c>
      <c r="D133" s="372" t="s">
        <v>3215</v>
      </c>
      <c r="E133" s="372">
        <v>1500</v>
      </c>
      <c r="F133" s="372" t="s">
        <v>3233</v>
      </c>
      <c r="G133" s="372" t="s">
        <v>3225</v>
      </c>
      <c r="H133" s="373">
        <v>8750000</v>
      </c>
      <c r="I133" s="372" t="s">
        <v>66</v>
      </c>
    </row>
    <row r="134" spans="1:9" s="219" customFormat="1" ht="39" thickBot="1" x14ac:dyDescent="0.25">
      <c r="A134" s="372" t="s">
        <v>974</v>
      </c>
      <c r="B134" s="372" t="s">
        <v>3254</v>
      </c>
      <c r="C134" s="372" t="s">
        <v>3255</v>
      </c>
      <c r="D134" s="372" t="s">
        <v>3215</v>
      </c>
      <c r="E134" s="372">
        <v>3000</v>
      </c>
      <c r="F134" s="372" t="s">
        <v>3233</v>
      </c>
      <c r="G134" s="372" t="s">
        <v>3227</v>
      </c>
      <c r="H134" s="373">
        <v>35000000</v>
      </c>
      <c r="I134" s="372" t="s">
        <v>66</v>
      </c>
    </row>
    <row r="135" spans="1:9" s="219" customFormat="1" ht="39" thickBot="1" x14ac:dyDescent="0.25">
      <c r="A135" s="372" t="s">
        <v>974</v>
      </c>
      <c r="B135" s="372" t="s">
        <v>3256</v>
      </c>
      <c r="C135" s="372" t="s">
        <v>3257</v>
      </c>
      <c r="D135" s="372" t="s">
        <v>3215</v>
      </c>
      <c r="E135" s="372">
        <v>3000</v>
      </c>
      <c r="F135" s="372" t="s">
        <v>3233</v>
      </c>
      <c r="G135" s="372" t="s">
        <v>3225</v>
      </c>
      <c r="H135" s="373">
        <v>7000000</v>
      </c>
      <c r="I135" s="372" t="s">
        <v>66</v>
      </c>
    </row>
    <row r="136" spans="1:9" s="219" customFormat="1" ht="39" thickBot="1" x14ac:dyDescent="0.25">
      <c r="A136" s="372" t="s">
        <v>974</v>
      </c>
      <c r="B136" s="372" t="s">
        <v>3258</v>
      </c>
      <c r="C136" s="372" t="s">
        <v>3259</v>
      </c>
      <c r="D136" s="372" t="s">
        <v>3215</v>
      </c>
      <c r="E136" s="372">
        <v>2500</v>
      </c>
      <c r="F136" s="372" t="s">
        <v>3233</v>
      </c>
      <c r="G136" s="372" t="s">
        <v>3225</v>
      </c>
      <c r="H136" s="373">
        <v>8750000</v>
      </c>
      <c r="I136" s="372" t="s">
        <v>66</v>
      </c>
    </row>
    <row r="137" spans="1:9" s="219" customFormat="1" ht="39" thickBot="1" x14ac:dyDescent="0.25">
      <c r="A137" s="372" t="s">
        <v>974</v>
      </c>
      <c r="B137" s="372" t="s">
        <v>3260</v>
      </c>
      <c r="C137" s="372" t="s">
        <v>3205</v>
      </c>
      <c r="D137" s="372" t="s">
        <v>3215</v>
      </c>
      <c r="E137" s="372">
        <v>500</v>
      </c>
      <c r="F137" s="372" t="s">
        <v>3233</v>
      </c>
      <c r="G137" s="372" t="s">
        <v>3225</v>
      </c>
      <c r="H137" s="373">
        <v>2500000</v>
      </c>
      <c r="I137" s="372" t="s">
        <v>66</v>
      </c>
    </row>
    <row r="138" spans="1:9" s="219" customFormat="1" ht="39" thickBot="1" x14ac:dyDescent="0.25">
      <c r="A138" s="372" t="s">
        <v>974</v>
      </c>
      <c r="B138" s="372" t="s">
        <v>3261</v>
      </c>
      <c r="C138" s="372" t="s">
        <v>3262</v>
      </c>
      <c r="D138" s="372" t="s">
        <v>3215</v>
      </c>
      <c r="E138" s="372">
        <v>800</v>
      </c>
      <c r="F138" s="372" t="s">
        <v>3233</v>
      </c>
      <c r="G138" s="372" t="s">
        <v>3225</v>
      </c>
      <c r="H138" s="373">
        <v>3500000</v>
      </c>
      <c r="I138" s="372" t="s">
        <v>66</v>
      </c>
    </row>
    <row r="139" spans="1:9" s="219" customFormat="1" ht="13.5" thickBot="1" x14ac:dyDescent="0.25">
      <c r="A139" s="493" t="s">
        <v>69</v>
      </c>
      <c r="B139" s="494"/>
      <c r="C139" s="494"/>
      <c r="D139" s="494"/>
      <c r="E139" s="494"/>
      <c r="F139" s="494"/>
      <c r="G139" s="494"/>
      <c r="H139" s="376">
        <f>+SUM(H108:H138)</f>
        <v>957750000</v>
      </c>
      <c r="I139" s="375"/>
    </row>
    <row r="140" spans="1:9" s="219" customFormat="1" ht="13.5" thickBot="1" x14ac:dyDescent="0.25">
      <c r="A140" s="493" t="s">
        <v>134</v>
      </c>
      <c r="B140" s="494"/>
      <c r="C140" s="494"/>
      <c r="D140" s="494"/>
      <c r="E140" s="494"/>
      <c r="F140" s="494"/>
      <c r="G140" s="494"/>
      <c r="H140" s="494"/>
      <c r="I140" s="495"/>
    </row>
    <row r="141" spans="1:9" s="219" customFormat="1" ht="51.75" thickBot="1" x14ac:dyDescent="0.25">
      <c r="A141" s="372" t="s">
        <v>3277</v>
      </c>
      <c r="B141" s="372" t="s">
        <v>3278</v>
      </c>
      <c r="C141" s="372" t="s">
        <v>3279</v>
      </c>
      <c r="D141" s="372" t="s">
        <v>3280</v>
      </c>
      <c r="E141" s="372" t="s">
        <v>3281</v>
      </c>
      <c r="F141" s="372" t="s">
        <v>3282</v>
      </c>
      <c r="G141" s="372" t="s">
        <v>3283</v>
      </c>
      <c r="H141" s="373">
        <v>36614281.249999993</v>
      </c>
      <c r="I141" s="372" t="s">
        <v>3284</v>
      </c>
    </row>
    <row r="142" spans="1:9" s="219" customFormat="1" ht="39" thickBot="1" x14ac:dyDescent="0.25">
      <c r="A142" s="372" t="s">
        <v>3277</v>
      </c>
      <c r="B142" s="372" t="s">
        <v>3285</v>
      </c>
      <c r="C142" s="372" t="s">
        <v>3279</v>
      </c>
      <c r="D142" s="372" t="s">
        <v>3280</v>
      </c>
      <c r="E142" s="372" t="s">
        <v>3286</v>
      </c>
      <c r="F142" s="372" t="s">
        <v>3287</v>
      </c>
      <c r="G142" s="372" t="s">
        <v>3288</v>
      </c>
      <c r="H142" s="373">
        <v>27999156.249999996</v>
      </c>
      <c r="I142" s="372" t="s">
        <v>3284</v>
      </c>
    </row>
    <row r="143" spans="1:9" s="219" customFormat="1" ht="64.5" thickBot="1" x14ac:dyDescent="0.25">
      <c r="A143" s="372" t="s">
        <v>3289</v>
      </c>
      <c r="B143" s="372" t="s">
        <v>3290</v>
      </c>
      <c r="C143" s="372" t="s">
        <v>3279</v>
      </c>
      <c r="D143" s="372" t="s">
        <v>3280</v>
      </c>
      <c r="E143" s="372" t="s">
        <v>3286</v>
      </c>
      <c r="F143" s="372" t="s">
        <v>3291</v>
      </c>
      <c r="G143" s="372" t="s">
        <v>3292</v>
      </c>
      <c r="H143" s="373">
        <v>27999156.249999996</v>
      </c>
      <c r="I143" s="372" t="s">
        <v>3284</v>
      </c>
    </row>
    <row r="144" spans="1:9" s="219" customFormat="1" ht="64.5" thickBot="1" x14ac:dyDescent="0.25">
      <c r="A144" s="372" t="s">
        <v>3289</v>
      </c>
      <c r="B144" s="372" t="s">
        <v>3293</v>
      </c>
      <c r="C144" s="372" t="s">
        <v>3279</v>
      </c>
      <c r="D144" s="372" t="s">
        <v>3294</v>
      </c>
      <c r="E144" s="372" t="s">
        <v>3295</v>
      </c>
      <c r="F144" s="372" t="s">
        <v>3296</v>
      </c>
      <c r="G144" s="372" t="s">
        <v>3297</v>
      </c>
      <c r="H144" s="373">
        <v>17230249.999999996</v>
      </c>
      <c r="I144" s="372" t="s">
        <v>3284</v>
      </c>
    </row>
    <row r="145" spans="1:9" s="219" customFormat="1" ht="64.5" thickBot="1" x14ac:dyDescent="0.25">
      <c r="A145" s="372" t="s">
        <v>3289</v>
      </c>
      <c r="B145" s="372" t="s">
        <v>3293</v>
      </c>
      <c r="C145" s="372" t="s">
        <v>3279</v>
      </c>
      <c r="D145" s="372" t="s">
        <v>3298</v>
      </c>
      <c r="E145" s="372" t="s">
        <v>3299</v>
      </c>
      <c r="F145" s="372" t="s">
        <v>3300</v>
      </c>
      <c r="G145" s="372" t="s">
        <v>3301</v>
      </c>
      <c r="H145" s="373">
        <v>20460921.874999996</v>
      </c>
      <c r="I145" s="372" t="s">
        <v>3284</v>
      </c>
    </row>
    <row r="146" spans="1:9" s="219" customFormat="1" ht="64.5" thickBot="1" x14ac:dyDescent="0.25">
      <c r="A146" s="372" t="s">
        <v>3277</v>
      </c>
      <c r="B146" s="372" t="s">
        <v>3302</v>
      </c>
      <c r="C146" s="372" t="s">
        <v>3279</v>
      </c>
      <c r="D146" s="372" t="s">
        <v>3294</v>
      </c>
      <c r="E146" s="372" t="s">
        <v>3303</v>
      </c>
      <c r="F146" s="372" t="s">
        <v>3304</v>
      </c>
      <c r="G146" s="372" t="s">
        <v>3305</v>
      </c>
      <c r="H146" s="373">
        <v>46306296.874999993</v>
      </c>
      <c r="I146" s="372" t="s">
        <v>3284</v>
      </c>
    </row>
    <row r="147" spans="1:9" s="219" customFormat="1" ht="77.25" thickBot="1" x14ac:dyDescent="0.25">
      <c r="A147" s="372" t="s">
        <v>3289</v>
      </c>
      <c r="B147" s="372" t="s">
        <v>3306</v>
      </c>
      <c r="C147" s="372" t="s">
        <v>3279</v>
      </c>
      <c r="D147" s="372" t="s">
        <v>3294</v>
      </c>
      <c r="E147" s="372" t="s">
        <v>3303</v>
      </c>
      <c r="F147" s="372" t="s">
        <v>3307</v>
      </c>
      <c r="G147" s="372" t="s">
        <v>3308</v>
      </c>
      <c r="H147" s="373">
        <v>83997468.749999985</v>
      </c>
      <c r="I147" s="372" t="s">
        <v>3284</v>
      </c>
    </row>
    <row r="148" spans="1:9" s="219" customFormat="1" ht="77.25" thickBot="1" x14ac:dyDescent="0.25">
      <c r="A148" s="372" t="s">
        <v>3289</v>
      </c>
      <c r="B148" s="372" t="s">
        <v>3309</v>
      </c>
      <c r="C148" s="372" t="s">
        <v>3279</v>
      </c>
      <c r="D148" s="372" t="s">
        <v>3294</v>
      </c>
      <c r="E148" s="372" t="s">
        <v>3303</v>
      </c>
      <c r="F148" s="372" t="s">
        <v>3310</v>
      </c>
      <c r="G148" s="372" t="s">
        <v>3308</v>
      </c>
      <c r="H148" s="373">
        <v>83997468.749999985</v>
      </c>
      <c r="I148" s="372" t="s">
        <v>3284</v>
      </c>
    </row>
    <row r="149" spans="1:9" s="219" customFormat="1" ht="39" thickBot="1" x14ac:dyDescent="0.25">
      <c r="A149" s="372" t="s">
        <v>3311</v>
      </c>
      <c r="B149" s="372" t="s">
        <v>3312</v>
      </c>
      <c r="C149" s="372" t="s">
        <v>3279</v>
      </c>
      <c r="D149" s="372" t="s">
        <v>3313</v>
      </c>
      <c r="E149" s="372" t="s">
        <v>3314</v>
      </c>
      <c r="F149" s="372" t="s">
        <v>3315</v>
      </c>
      <c r="G149" s="372" t="s">
        <v>3316</v>
      </c>
      <c r="H149" s="373">
        <v>85074359.374999985</v>
      </c>
      <c r="I149" s="372" t="s">
        <v>3284</v>
      </c>
    </row>
    <row r="150" spans="1:9" s="219" customFormat="1" ht="39" thickBot="1" x14ac:dyDescent="0.25">
      <c r="A150" s="372" t="s">
        <v>3311</v>
      </c>
      <c r="B150" s="372" t="s">
        <v>3317</v>
      </c>
      <c r="C150" s="372" t="s">
        <v>3279</v>
      </c>
      <c r="D150" s="372" t="s">
        <v>3318</v>
      </c>
      <c r="E150" s="372"/>
      <c r="F150" s="372" t="s">
        <v>3315</v>
      </c>
      <c r="G150" s="372" t="s">
        <v>3319</v>
      </c>
      <c r="H150" s="373">
        <v>83997468.749999985</v>
      </c>
      <c r="I150" s="372" t="s">
        <v>3284</v>
      </c>
    </row>
    <row r="151" spans="1:9" s="219" customFormat="1" ht="39" thickBot="1" x14ac:dyDescent="0.25">
      <c r="A151" s="372" t="s">
        <v>3311</v>
      </c>
      <c r="B151" s="372" t="s">
        <v>3320</v>
      </c>
      <c r="C151" s="372" t="s">
        <v>3279</v>
      </c>
      <c r="D151" s="372" t="s">
        <v>3313</v>
      </c>
      <c r="E151" s="372" t="s">
        <v>3286</v>
      </c>
      <c r="F151" s="372" t="s">
        <v>3315</v>
      </c>
      <c r="G151" s="372" t="s">
        <v>3321</v>
      </c>
      <c r="H151" s="373">
        <v>21537812.499999996</v>
      </c>
      <c r="I151" s="372" t="s">
        <v>3284</v>
      </c>
    </row>
    <row r="152" spans="1:9" s="219" customFormat="1" ht="39" thickBot="1" x14ac:dyDescent="0.25">
      <c r="A152" s="372" t="s">
        <v>3277</v>
      </c>
      <c r="B152" s="372" t="s">
        <v>3322</v>
      </c>
      <c r="C152" s="372" t="s">
        <v>3279</v>
      </c>
      <c r="D152" s="372" t="s">
        <v>3323</v>
      </c>
      <c r="E152" s="372" t="s">
        <v>3324</v>
      </c>
      <c r="F152" s="372" t="s">
        <v>3325</v>
      </c>
      <c r="G152" s="372" t="s">
        <v>3326</v>
      </c>
      <c r="H152" s="373">
        <v>277837781.24999994</v>
      </c>
      <c r="I152" s="372" t="s">
        <v>3284</v>
      </c>
    </row>
    <row r="153" spans="1:9" s="219" customFormat="1" ht="39" thickBot="1" x14ac:dyDescent="0.25">
      <c r="A153" s="372" t="s">
        <v>3277</v>
      </c>
      <c r="B153" s="372" t="s">
        <v>3327</v>
      </c>
      <c r="C153" s="372" t="s">
        <v>3279</v>
      </c>
      <c r="D153" s="372" t="s">
        <v>3323</v>
      </c>
      <c r="E153" s="372" t="s">
        <v>3328</v>
      </c>
      <c r="F153" s="372" t="s">
        <v>3325</v>
      </c>
      <c r="G153" s="372" t="s">
        <v>3329</v>
      </c>
      <c r="H153" s="373">
        <v>386603734.37499994</v>
      </c>
      <c r="I153" s="372" t="s">
        <v>3284</v>
      </c>
    </row>
    <row r="154" spans="1:9" s="219" customFormat="1" ht="51.75" thickBot="1" x14ac:dyDescent="0.25">
      <c r="A154" s="372" t="s">
        <v>3311</v>
      </c>
      <c r="B154" s="372" t="s">
        <v>3330</v>
      </c>
      <c r="C154" s="372" t="s">
        <v>3279</v>
      </c>
      <c r="D154" s="372" t="s">
        <v>3331</v>
      </c>
      <c r="E154" s="372" t="s">
        <v>3332</v>
      </c>
      <c r="F154" s="372" t="s">
        <v>3333</v>
      </c>
      <c r="G154" s="372" t="s">
        <v>3334</v>
      </c>
      <c r="H154" s="373">
        <v>48460078.124999993</v>
      </c>
      <c r="I154" s="372" t="s">
        <v>3284</v>
      </c>
    </row>
    <row r="155" spans="1:9" s="219" customFormat="1" ht="64.5" thickBot="1" x14ac:dyDescent="0.25">
      <c r="A155" s="372" t="s">
        <v>3311</v>
      </c>
      <c r="B155" s="372" t="s">
        <v>3335</v>
      </c>
      <c r="C155" s="372" t="s">
        <v>3279</v>
      </c>
      <c r="D155" s="372" t="s">
        <v>3336</v>
      </c>
      <c r="E155" s="372" t="s">
        <v>3337</v>
      </c>
      <c r="F155" s="372" t="s">
        <v>3338</v>
      </c>
      <c r="G155" s="372" t="s">
        <v>3339</v>
      </c>
      <c r="H155" s="373">
        <v>16153359.374999998</v>
      </c>
      <c r="I155" s="372" t="s">
        <v>3284</v>
      </c>
    </row>
    <row r="156" spans="1:9" s="219" customFormat="1" ht="39" thickBot="1" x14ac:dyDescent="0.25">
      <c r="A156" s="372" t="s">
        <v>3311</v>
      </c>
      <c r="B156" s="372" t="s">
        <v>3340</v>
      </c>
      <c r="C156" s="372" t="s">
        <v>3279</v>
      </c>
      <c r="D156" s="372" t="s">
        <v>3331</v>
      </c>
      <c r="E156" s="372" t="s">
        <v>3341</v>
      </c>
      <c r="F156" s="372" t="s">
        <v>3342</v>
      </c>
      <c r="G156" s="372" t="s">
        <v>3334</v>
      </c>
      <c r="H156" s="373">
        <v>149687796.87499997</v>
      </c>
      <c r="I156" s="372" t="s">
        <v>3284</v>
      </c>
    </row>
    <row r="157" spans="1:9" s="219" customFormat="1" ht="51.75" thickBot="1" x14ac:dyDescent="0.25">
      <c r="A157" s="372" t="s">
        <v>3311</v>
      </c>
      <c r="B157" s="372" t="s">
        <v>3343</v>
      </c>
      <c r="C157" s="372" t="s">
        <v>3279</v>
      </c>
      <c r="D157" s="372" t="s">
        <v>3344</v>
      </c>
      <c r="E157" s="372" t="s">
        <v>3345</v>
      </c>
      <c r="F157" s="372" t="s">
        <v>3346</v>
      </c>
      <c r="G157" s="372" t="s">
        <v>3347</v>
      </c>
      <c r="H157" s="373">
        <v>81843687.499999985</v>
      </c>
      <c r="I157" s="372" t="s">
        <v>3284</v>
      </c>
    </row>
    <row r="158" spans="1:9" s="219" customFormat="1" ht="51.75" thickBot="1" x14ac:dyDescent="0.25">
      <c r="A158" s="372" t="s">
        <v>3311</v>
      </c>
      <c r="B158" s="372" t="s">
        <v>3348</v>
      </c>
      <c r="C158" s="372" t="s">
        <v>3279</v>
      </c>
      <c r="D158" s="372" t="s">
        <v>3349</v>
      </c>
      <c r="E158" s="372" t="s">
        <v>3350</v>
      </c>
      <c r="F158" s="372" t="s">
        <v>3351</v>
      </c>
      <c r="G158" s="372" t="s">
        <v>3352</v>
      </c>
      <c r="H158" s="373">
        <v>178763843.74999997</v>
      </c>
      <c r="I158" s="372" t="s">
        <v>3284</v>
      </c>
    </row>
    <row r="159" spans="1:9" s="219" customFormat="1" ht="90" thickBot="1" x14ac:dyDescent="0.25">
      <c r="A159" s="372" t="s">
        <v>3311</v>
      </c>
      <c r="B159" s="372" t="s">
        <v>3353</v>
      </c>
      <c r="C159" s="372" t="s">
        <v>3354</v>
      </c>
      <c r="D159" s="372" t="s">
        <v>3331</v>
      </c>
      <c r="E159" s="372" t="s">
        <v>3286</v>
      </c>
      <c r="F159" s="372" t="s">
        <v>3342</v>
      </c>
      <c r="G159" s="372" t="s">
        <v>3292</v>
      </c>
      <c r="H159" s="373">
        <v>27999156.249999996</v>
      </c>
      <c r="I159" s="372" t="s">
        <v>3284</v>
      </c>
    </row>
    <row r="160" spans="1:9" s="219" customFormat="1" ht="77.25" thickBot="1" x14ac:dyDescent="0.25">
      <c r="A160" s="372" t="s">
        <v>3355</v>
      </c>
      <c r="B160" s="372" t="s">
        <v>3356</v>
      </c>
      <c r="C160" s="372" t="s">
        <v>3354</v>
      </c>
      <c r="D160" s="372" t="s">
        <v>3357</v>
      </c>
      <c r="E160" s="372" t="s">
        <v>3358</v>
      </c>
      <c r="F160" s="372" t="s">
        <v>3359</v>
      </c>
      <c r="G160" s="372" t="s">
        <v>3360</v>
      </c>
      <c r="H160" s="373">
        <v>20460921.874999996</v>
      </c>
      <c r="I160" s="372" t="s">
        <v>3284</v>
      </c>
    </row>
    <row r="161" spans="1:9" s="219" customFormat="1" ht="141" thickBot="1" x14ac:dyDescent="0.25">
      <c r="A161" s="372" t="s">
        <v>3361</v>
      </c>
      <c r="B161" s="372" t="s">
        <v>3362</v>
      </c>
      <c r="C161" s="372" t="s">
        <v>3354</v>
      </c>
      <c r="D161" s="372" t="s">
        <v>3363</v>
      </c>
      <c r="E161" s="372" t="s">
        <v>3364</v>
      </c>
      <c r="F161" s="372" t="s">
        <v>3365</v>
      </c>
      <c r="G161" s="372" t="s">
        <v>3366</v>
      </c>
      <c r="H161" s="373">
        <v>150000000</v>
      </c>
      <c r="I161" s="372" t="s">
        <v>3284</v>
      </c>
    </row>
    <row r="162" spans="1:9" s="219" customFormat="1" ht="51.75" thickBot="1" x14ac:dyDescent="0.25">
      <c r="A162" s="372" t="s">
        <v>3361</v>
      </c>
      <c r="B162" s="372" t="s">
        <v>3367</v>
      </c>
      <c r="C162" s="372" t="s">
        <v>3368</v>
      </c>
      <c r="D162" s="372" t="s">
        <v>3369</v>
      </c>
      <c r="E162" s="372" t="s">
        <v>3370</v>
      </c>
      <c r="F162" s="372" t="s">
        <v>3371</v>
      </c>
      <c r="G162" s="372" t="s">
        <v>3372</v>
      </c>
      <c r="H162" s="373">
        <v>68920999.999999985</v>
      </c>
      <c r="I162" s="372" t="s">
        <v>3284</v>
      </c>
    </row>
    <row r="163" spans="1:9" s="219" customFormat="1" ht="51.75" thickBot="1" x14ac:dyDescent="0.25">
      <c r="A163" s="372" t="s">
        <v>44</v>
      </c>
      <c r="B163" s="372" t="s">
        <v>3373</v>
      </c>
      <c r="C163" s="372" t="s">
        <v>3368</v>
      </c>
      <c r="D163" s="372" t="s">
        <v>3374</v>
      </c>
      <c r="E163" s="372" t="s">
        <v>3286</v>
      </c>
      <c r="F163" s="372" t="s">
        <v>3375</v>
      </c>
      <c r="G163" s="372" t="s">
        <v>3376</v>
      </c>
      <c r="H163" s="373">
        <v>20460921.874999996</v>
      </c>
      <c r="I163" s="372" t="s">
        <v>3284</v>
      </c>
    </row>
    <row r="164" spans="1:9" s="219" customFormat="1" ht="51.75" thickBot="1" x14ac:dyDescent="0.25">
      <c r="A164" s="372" t="s">
        <v>3377</v>
      </c>
      <c r="B164" s="372" t="s">
        <v>3378</v>
      </c>
      <c r="C164" s="372" t="s">
        <v>3379</v>
      </c>
      <c r="D164" s="372" t="s">
        <v>3380</v>
      </c>
      <c r="E164" s="372" t="s">
        <v>3370</v>
      </c>
      <c r="F164" s="372" t="s">
        <v>3381</v>
      </c>
      <c r="G164" s="372" t="s">
        <v>3382</v>
      </c>
      <c r="H164" s="373">
        <v>67844109.374999985</v>
      </c>
      <c r="I164" s="372" t="s">
        <v>3284</v>
      </c>
    </row>
    <row r="165" spans="1:9" s="219" customFormat="1" ht="39" thickBot="1" x14ac:dyDescent="0.25">
      <c r="A165" s="372" t="s">
        <v>3377</v>
      </c>
      <c r="B165" s="372" t="s">
        <v>3383</v>
      </c>
      <c r="C165" s="372" t="s">
        <v>3379</v>
      </c>
      <c r="D165" s="372" t="s">
        <v>3374</v>
      </c>
      <c r="E165" s="372" t="s">
        <v>3286</v>
      </c>
      <c r="F165" s="372" t="s">
        <v>3375</v>
      </c>
      <c r="G165" s="372" t="s">
        <v>3384</v>
      </c>
      <c r="H165" s="373">
        <v>62459656.249999993</v>
      </c>
      <c r="I165" s="372" t="s">
        <v>3284</v>
      </c>
    </row>
    <row r="166" spans="1:9" s="219" customFormat="1" ht="64.5" thickBot="1" x14ac:dyDescent="0.25">
      <c r="A166" s="372" t="s">
        <v>3377</v>
      </c>
      <c r="B166" s="372" t="s">
        <v>3385</v>
      </c>
      <c r="C166" s="372" t="s">
        <v>3379</v>
      </c>
      <c r="D166" s="372" t="s">
        <v>3386</v>
      </c>
      <c r="E166" s="372" t="s">
        <v>3328</v>
      </c>
      <c r="F166" s="372" t="s">
        <v>3387</v>
      </c>
      <c r="G166" s="372" t="s">
        <v>3388</v>
      </c>
      <c r="H166" s="373">
        <v>201378546.87499997</v>
      </c>
      <c r="I166" s="372" t="s">
        <v>3284</v>
      </c>
    </row>
    <row r="167" spans="1:9" s="219" customFormat="1" ht="39" thickBot="1" x14ac:dyDescent="0.25">
      <c r="A167" s="372" t="s">
        <v>3377</v>
      </c>
      <c r="B167" s="372" t="s">
        <v>3389</v>
      </c>
      <c r="C167" s="372" t="s">
        <v>3379</v>
      </c>
      <c r="D167" s="372" t="s">
        <v>3374</v>
      </c>
      <c r="E167" s="372" t="s">
        <v>3390</v>
      </c>
      <c r="F167" s="372" t="s">
        <v>3391</v>
      </c>
      <c r="G167" s="372" t="s">
        <v>3392</v>
      </c>
      <c r="H167" s="373">
        <v>107689062.49999999</v>
      </c>
      <c r="I167" s="372" t="s">
        <v>3284</v>
      </c>
    </row>
    <row r="168" spans="1:9" s="219" customFormat="1" ht="51.75" thickBot="1" x14ac:dyDescent="0.25">
      <c r="A168" s="372" t="s">
        <v>3377</v>
      </c>
      <c r="B168" s="372" t="s">
        <v>3393</v>
      </c>
      <c r="C168" s="372" t="s">
        <v>3379</v>
      </c>
      <c r="D168" s="372" t="s">
        <v>3380</v>
      </c>
      <c r="E168" s="372" t="s">
        <v>3370</v>
      </c>
      <c r="F168" s="372" t="s">
        <v>3394</v>
      </c>
      <c r="G168" s="372" t="s">
        <v>3382</v>
      </c>
      <c r="H168" s="373">
        <v>68920999.999999985</v>
      </c>
      <c r="I168" s="372" t="s">
        <v>3284</v>
      </c>
    </row>
    <row r="169" spans="1:9" s="219" customFormat="1" ht="64.5" thickBot="1" x14ac:dyDescent="0.25">
      <c r="A169" s="372" t="s">
        <v>3395</v>
      </c>
      <c r="B169" s="372" t="s">
        <v>3396</v>
      </c>
      <c r="C169" s="372" t="s">
        <v>3397</v>
      </c>
      <c r="D169" s="372" t="s">
        <v>3398</v>
      </c>
      <c r="E169" s="372" t="s">
        <v>3399</v>
      </c>
      <c r="F169" s="372" t="s">
        <v>3400</v>
      </c>
      <c r="G169" s="372" t="s">
        <v>3401</v>
      </c>
      <c r="H169" s="373">
        <v>202455437.49999997</v>
      </c>
      <c r="I169" s="372" t="s">
        <v>3284</v>
      </c>
    </row>
    <row r="170" spans="1:9" s="219" customFormat="1" ht="13.5" thickBot="1" x14ac:dyDescent="0.25">
      <c r="A170" s="493" t="s">
        <v>69</v>
      </c>
      <c r="B170" s="494"/>
      <c r="C170" s="494"/>
      <c r="D170" s="494"/>
      <c r="E170" s="494"/>
      <c r="F170" s="494"/>
      <c r="G170" s="494"/>
      <c r="H170" s="376">
        <f>+SUM(H141:H169)</f>
        <v>2673154734.3749995</v>
      </c>
      <c r="I170" s="375"/>
    </row>
    <row r="171" spans="1:9" s="219" customFormat="1" ht="13.5" thickBot="1" x14ac:dyDescent="0.25">
      <c r="A171" s="493" t="s">
        <v>2828</v>
      </c>
      <c r="B171" s="494"/>
      <c r="C171" s="494"/>
      <c r="D171" s="494"/>
      <c r="E171" s="494"/>
      <c r="F171" s="494"/>
      <c r="G171" s="494"/>
      <c r="H171" s="376">
        <f>+H139+H106+H84+H80+H63+H52+H44+H29+H170</f>
        <v>43187228234.375</v>
      </c>
      <c r="I171" s="375"/>
    </row>
    <row r="172" spans="1:9" s="219" customFormat="1" x14ac:dyDescent="0.2"/>
    <row r="173" spans="1:9" s="219" customFormat="1" x14ac:dyDescent="0.2"/>
    <row r="174" spans="1:9" s="219" customFormat="1" x14ac:dyDescent="0.2"/>
    <row r="175" spans="1:9" s="219" customFormat="1" x14ac:dyDescent="0.2"/>
    <row r="176" spans="1:9" s="219" customFormat="1" x14ac:dyDescent="0.2"/>
    <row r="177" s="219" customFormat="1" x14ac:dyDescent="0.2"/>
    <row r="178" s="219" customFormat="1" x14ac:dyDescent="0.2"/>
    <row r="179" s="219" customFormat="1" x14ac:dyDescent="0.2"/>
    <row r="180" s="219" customFormat="1" x14ac:dyDescent="0.2"/>
    <row r="181" s="219" customFormat="1" x14ac:dyDescent="0.2"/>
    <row r="182" s="219" customFormat="1" x14ac:dyDescent="0.2"/>
    <row r="183" s="219" customFormat="1" x14ac:dyDescent="0.2"/>
    <row r="184" s="219" customFormat="1" x14ac:dyDescent="0.2"/>
    <row r="185" s="219" customFormat="1" x14ac:dyDescent="0.2"/>
    <row r="186" s="219" customFormat="1" x14ac:dyDescent="0.2"/>
    <row r="187" s="219" customFormat="1" x14ac:dyDescent="0.2"/>
    <row r="188" s="219" customFormat="1" x14ac:dyDescent="0.2"/>
    <row r="189" s="219" customFormat="1" x14ac:dyDescent="0.2"/>
    <row r="190" s="219" customFormat="1" x14ac:dyDescent="0.2"/>
    <row r="191" s="219" customFormat="1" x14ac:dyDescent="0.2"/>
    <row r="192" s="219" customFormat="1" x14ac:dyDescent="0.2"/>
    <row r="193" s="219" customFormat="1" x14ac:dyDescent="0.2"/>
    <row r="194" s="219" customFormat="1" x14ac:dyDescent="0.2"/>
    <row r="195" s="219" customFormat="1" x14ac:dyDescent="0.2"/>
    <row r="196" s="219" customFormat="1" x14ac:dyDescent="0.2"/>
    <row r="197" s="219" customFormat="1" x14ac:dyDescent="0.2"/>
    <row r="198" s="219" customFormat="1" x14ac:dyDescent="0.2"/>
    <row r="199" s="219" customFormat="1" x14ac:dyDescent="0.2"/>
    <row r="200" s="219" customFormat="1" x14ac:dyDescent="0.2"/>
    <row r="201" s="219" customFormat="1" x14ac:dyDescent="0.2"/>
    <row r="202" s="219" customFormat="1" x14ac:dyDescent="0.2"/>
    <row r="203" s="219" customFormat="1" x14ac:dyDescent="0.2"/>
    <row r="204" s="219" customFormat="1" x14ac:dyDescent="0.2"/>
    <row r="205" s="219" customFormat="1" x14ac:dyDescent="0.2"/>
    <row r="206" s="219" customFormat="1" x14ac:dyDescent="0.2"/>
    <row r="207" s="219" customFormat="1" x14ac:dyDescent="0.2"/>
    <row r="208" s="219" customFormat="1" x14ac:dyDescent="0.2"/>
    <row r="209" s="219" customFormat="1" x14ac:dyDescent="0.2"/>
    <row r="210" s="219" customFormat="1" x14ac:dyDescent="0.2"/>
    <row r="211" s="219" customFormat="1" x14ac:dyDescent="0.2"/>
    <row r="212" s="219" customFormat="1" x14ac:dyDescent="0.2"/>
    <row r="213" s="219" customFormat="1" x14ac:dyDescent="0.2"/>
    <row r="214" s="219" customFormat="1" x14ac:dyDescent="0.2"/>
    <row r="215" s="219" customFormat="1" x14ac:dyDescent="0.2"/>
    <row r="216" s="219" customFormat="1" x14ac:dyDescent="0.2"/>
    <row r="217" s="219" customFormat="1" x14ac:dyDescent="0.2"/>
    <row r="218" s="219" customFormat="1" x14ac:dyDescent="0.2"/>
    <row r="219" s="219" customFormat="1" x14ac:dyDescent="0.2"/>
    <row r="220" s="219" customFormat="1" x14ac:dyDescent="0.2"/>
    <row r="221" s="219" customFormat="1" x14ac:dyDescent="0.2"/>
    <row r="222" s="219" customFormat="1" x14ac:dyDescent="0.2"/>
    <row r="223" s="219" customFormat="1" x14ac:dyDescent="0.2"/>
    <row r="224" s="219" customFormat="1" x14ac:dyDescent="0.2"/>
    <row r="225" s="219" customFormat="1" x14ac:dyDescent="0.2"/>
    <row r="226" s="219" customFormat="1" x14ac:dyDescent="0.2"/>
    <row r="227" s="219" customFormat="1" x14ac:dyDescent="0.2"/>
    <row r="228" s="219" customFormat="1" x14ac:dyDescent="0.2"/>
    <row r="229" s="219" customFormat="1" x14ac:dyDescent="0.2"/>
    <row r="230" s="219" customFormat="1" x14ac:dyDescent="0.2"/>
    <row r="231" s="219" customFormat="1" x14ac:dyDescent="0.2"/>
    <row r="232" s="219" customFormat="1" x14ac:dyDescent="0.2"/>
    <row r="233" s="219" customFormat="1" x14ac:dyDescent="0.2"/>
    <row r="234" s="219" customFormat="1" x14ac:dyDescent="0.2"/>
    <row r="235" s="219" customFormat="1" x14ac:dyDescent="0.2"/>
    <row r="236" s="219" customFormat="1" x14ac:dyDescent="0.2"/>
    <row r="237" s="219" customFormat="1" x14ac:dyDescent="0.2"/>
    <row r="238" s="219" customFormat="1" x14ac:dyDescent="0.2"/>
    <row r="239" s="219" customFormat="1" x14ac:dyDescent="0.2"/>
    <row r="240" s="219" customFormat="1" x14ac:dyDescent="0.2"/>
    <row r="241" s="219" customFormat="1" x14ac:dyDescent="0.2"/>
    <row r="242" s="219" customFormat="1" x14ac:dyDescent="0.2"/>
    <row r="243" s="219" customFormat="1" x14ac:dyDescent="0.2"/>
    <row r="244" s="219" customFormat="1" x14ac:dyDescent="0.2"/>
    <row r="245" s="219" customFormat="1" x14ac:dyDescent="0.2"/>
    <row r="246" s="219" customFormat="1" x14ac:dyDescent="0.2"/>
    <row r="247" s="219" customFormat="1" x14ac:dyDescent="0.2"/>
    <row r="248" s="219" customFormat="1" x14ac:dyDescent="0.2"/>
    <row r="249" s="219" customFormat="1" x14ac:dyDescent="0.2"/>
    <row r="250" s="219" customFormat="1" x14ac:dyDescent="0.2"/>
    <row r="251" s="219" customFormat="1" x14ac:dyDescent="0.2"/>
    <row r="252" s="219" customFormat="1" x14ac:dyDescent="0.2"/>
    <row r="253" s="219" customFormat="1" x14ac:dyDescent="0.2"/>
    <row r="254" s="219" customFormat="1" x14ac:dyDescent="0.2"/>
    <row r="255" s="219" customFormat="1" x14ac:dyDescent="0.2"/>
    <row r="256" s="219" customFormat="1" x14ac:dyDescent="0.2"/>
    <row r="257" s="219" customFormat="1" x14ac:dyDescent="0.2"/>
    <row r="258" s="219" customFormat="1" x14ac:dyDescent="0.2"/>
    <row r="259" s="219" customFormat="1" x14ac:dyDescent="0.2"/>
    <row r="260" s="219" customFormat="1" x14ac:dyDescent="0.2"/>
    <row r="261" s="219" customFormat="1" x14ac:dyDescent="0.2"/>
    <row r="262" s="219" customFormat="1" x14ac:dyDescent="0.2"/>
    <row r="263" s="219" customFormat="1" x14ac:dyDescent="0.2"/>
    <row r="264" s="219" customFormat="1" x14ac:dyDescent="0.2"/>
    <row r="265" s="219" customFormat="1" x14ac:dyDescent="0.2"/>
    <row r="266" s="219" customFormat="1" x14ac:dyDescent="0.2"/>
    <row r="267" s="219" customFormat="1" x14ac:dyDescent="0.2"/>
    <row r="268" s="219" customFormat="1" x14ac:dyDescent="0.2"/>
    <row r="269" s="219" customFormat="1" x14ac:dyDescent="0.2"/>
    <row r="270" s="219" customFormat="1" x14ac:dyDescent="0.2"/>
    <row r="271" s="219" customFormat="1" x14ac:dyDescent="0.2"/>
    <row r="272" s="219" customFormat="1" x14ac:dyDescent="0.2"/>
    <row r="273" s="219" customFormat="1" x14ac:dyDescent="0.2"/>
    <row r="274" s="219" customFormat="1" x14ac:dyDescent="0.2"/>
    <row r="275" s="219" customFormat="1" x14ac:dyDescent="0.2"/>
    <row r="276" s="219" customFormat="1" x14ac:dyDescent="0.2"/>
    <row r="277" s="219" customFormat="1" x14ac:dyDescent="0.2"/>
    <row r="278" s="219" customFormat="1" x14ac:dyDescent="0.2"/>
    <row r="279" s="219" customFormat="1" x14ac:dyDescent="0.2"/>
    <row r="280" s="219" customFormat="1" x14ac:dyDescent="0.2"/>
    <row r="281" s="219" customFormat="1" x14ac:dyDescent="0.2"/>
    <row r="282" s="219" customFormat="1" x14ac:dyDescent="0.2"/>
    <row r="283" s="219" customFormat="1" x14ac:dyDescent="0.2"/>
    <row r="284" s="219" customFormat="1" x14ac:dyDescent="0.2"/>
    <row r="285" s="219" customFormat="1" x14ac:dyDescent="0.2"/>
    <row r="286" s="219" customFormat="1" x14ac:dyDescent="0.2"/>
    <row r="287" s="219" customFormat="1" x14ac:dyDescent="0.2"/>
    <row r="288" s="219" customFormat="1" x14ac:dyDescent="0.2"/>
    <row r="289" s="219" customFormat="1" x14ac:dyDescent="0.2"/>
    <row r="290" s="219" customFormat="1" x14ac:dyDescent="0.2"/>
    <row r="291" s="219" customFormat="1" x14ac:dyDescent="0.2"/>
    <row r="292" s="219" customFormat="1" x14ac:dyDescent="0.2"/>
    <row r="293" s="219" customFormat="1" x14ac:dyDescent="0.2"/>
    <row r="294" s="219" customFormat="1" x14ac:dyDescent="0.2"/>
    <row r="295" s="219" customFormat="1" x14ac:dyDescent="0.2"/>
    <row r="296" s="219" customFormat="1" x14ac:dyDescent="0.2"/>
    <row r="297" s="219" customFormat="1" x14ac:dyDescent="0.2"/>
    <row r="298" s="219" customFormat="1" x14ac:dyDescent="0.2"/>
    <row r="299" s="219" customFormat="1" x14ac:dyDescent="0.2"/>
    <row r="300" s="219" customFormat="1" x14ac:dyDescent="0.2"/>
    <row r="301" s="219" customFormat="1" x14ac:dyDescent="0.2"/>
    <row r="302" s="219" customFormat="1" x14ac:dyDescent="0.2"/>
    <row r="303" s="219" customFormat="1" x14ac:dyDescent="0.2"/>
    <row r="304" s="219" customFormat="1" x14ac:dyDescent="0.2"/>
    <row r="305" s="219" customFormat="1" x14ac:dyDescent="0.2"/>
    <row r="306" s="219" customFormat="1" x14ac:dyDescent="0.2"/>
  </sheetData>
  <mergeCells count="27">
    <mergeCell ref="A139:G139"/>
    <mergeCell ref="A1:K1"/>
    <mergeCell ref="A2:K2"/>
    <mergeCell ref="A3:K3"/>
    <mergeCell ref="A4:G4"/>
    <mergeCell ref="A29:G29"/>
    <mergeCell ref="A30:I30"/>
    <mergeCell ref="A44:G44"/>
    <mergeCell ref="C7:E7"/>
    <mergeCell ref="G7:H7"/>
    <mergeCell ref="I7:I8"/>
    <mergeCell ref="A140:I140"/>
    <mergeCell ref="A170:G170"/>
    <mergeCell ref="A171:G171"/>
    <mergeCell ref="A7:B7"/>
    <mergeCell ref="A81:I81"/>
    <mergeCell ref="A84:G84"/>
    <mergeCell ref="A85:I85"/>
    <mergeCell ref="A106:G106"/>
    <mergeCell ref="A107:I107"/>
    <mergeCell ref="A45:I45"/>
    <mergeCell ref="A52:G52"/>
    <mergeCell ref="A53:I53"/>
    <mergeCell ref="A63:G63"/>
    <mergeCell ref="A64:I64"/>
    <mergeCell ref="A80:G80"/>
    <mergeCell ref="A9:I9"/>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B018-862C-4C85-A564-9D520C34E6B4}">
  <dimension ref="A1:H175"/>
  <sheetViews>
    <sheetView zoomScale="90" zoomScaleNormal="90" workbookViewId="0">
      <selection activeCell="C9" sqref="C9"/>
    </sheetView>
  </sheetViews>
  <sheetFormatPr baseColWidth="10" defaultRowHeight="16.5" x14ac:dyDescent="0.3"/>
  <cols>
    <col min="1" max="1" width="14.7109375" style="71" customWidth="1"/>
    <col min="2" max="2" width="13.85546875" style="71" customWidth="1"/>
    <col min="3" max="3" width="50.28515625" style="71" customWidth="1"/>
    <col min="4" max="4" width="12.42578125" style="71" customWidth="1"/>
    <col min="5" max="5" width="52.140625" style="71" customWidth="1"/>
    <col min="6" max="6" width="19.85546875" style="71" customWidth="1"/>
    <col min="7" max="7" width="33.7109375" style="71" customWidth="1"/>
    <col min="8" max="8" width="30.42578125" style="85" customWidth="1"/>
    <col min="9" max="9" width="21.85546875" style="71" customWidth="1"/>
    <col min="10" max="10" width="11.28515625" style="71" customWidth="1"/>
    <col min="11" max="11" width="14" style="71" customWidth="1"/>
    <col min="12" max="12" width="15.42578125" style="71" customWidth="1"/>
    <col min="13" max="13" width="17" style="71" customWidth="1"/>
    <col min="14" max="14" width="13.42578125" style="71" customWidth="1"/>
    <col min="15" max="256" width="11.42578125" style="71"/>
    <col min="257" max="257" width="14.7109375" style="71" customWidth="1"/>
    <col min="258" max="258" width="13.85546875" style="71" customWidth="1"/>
    <col min="259" max="259" width="32" style="71" customWidth="1"/>
    <col min="260" max="260" width="12.42578125" style="71" customWidth="1"/>
    <col min="261" max="261" width="52.140625" style="71" customWidth="1"/>
    <col min="262" max="262" width="19.85546875" style="71" customWidth="1"/>
    <col min="263" max="263" width="33.7109375" style="71" customWidth="1"/>
    <col min="264" max="264" width="30.42578125" style="71" customWidth="1"/>
    <col min="265" max="265" width="21.85546875" style="71" customWidth="1"/>
    <col min="266" max="266" width="11.28515625" style="71" customWidth="1"/>
    <col min="267" max="267" width="14" style="71" customWidth="1"/>
    <col min="268" max="268" width="15.42578125" style="71" customWidth="1"/>
    <col min="269" max="269" width="17" style="71" customWidth="1"/>
    <col min="270" max="270" width="13.42578125" style="71" customWidth="1"/>
    <col min="271" max="512" width="11.42578125" style="71"/>
    <col min="513" max="513" width="14.7109375" style="71" customWidth="1"/>
    <col min="514" max="514" width="13.85546875" style="71" customWidth="1"/>
    <col min="515" max="515" width="32" style="71" customWidth="1"/>
    <col min="516" max="516" width="12.42578125" style="71" customWidth="1"/>
    <col min="517" max="517" width="52.140625" style="71" customWidth="1"/>
    <col min="518" max="518" width="19.85546875" style="71" customWidth="1"/>
    <col min="519" max="519" width="33.7109375" style="71" customWidth="1"/>
    <col min="520" max="520" width="30.42578125" style="71" customWidth="1"/>
    <col min="521" max="521" width="21.85546875" style="71" customWidth="1"/>
    <col min="522" max="522" width="11.28515625" style="71" customWidth="1"/>
    <col min="523" max="523" width="14" style="71" customWidth="1"/>
    <col min="524" max="524" width="15.42578125" style="71" customWidth="1"/>
    <col min="525" max="525" width="17" style="71" customWidth="1"/>
    <col min="526" max="526" width="13.42578125" style="71" customWidth="1"/>
    <col min="527" max="768" width="11.42578125" style="71"/>
    <col min="769" max="769" width="14.7109375" style="71" customWidth="1"/>
    <col min="770" max="770" width="13.85546875" style="71" customWidth="1"/>
    <col min="771" max="771" width="32" style="71" customWidth="1"/>
    <col min="772" max="772" width="12.42578125" style="71" customWidth="1"/>
    <col min="773" max="773" width="52.140625" style="71" customWidth="1"/>
    <col min="774" max="774" width="19.85546875" style="71" customWidth="1"/>
    <col min="775" max="775" width="33.7109375" style="71" customWidth="1"/>
    <col min="776" max="776" width="30.42578125" style="71" customWidth="1"/>
    <col min="777" max="777" width="21.85546875" style="71" customWidth="1"/>
    <col min="778" max="778" width="11.28515625" style="71" customWidth="1"/>
    <col min="779" max="779" width="14" style="71" customWidth="1"/>
    <col min="780" max="780" width="15.42578125" style="71" customWidth="1"/>
    <col min="781" max="781" width="17" style="71" customWidth="1"/>
    <col min="782" max="782" width="13.42578125" style="71" customWidth="1"/>
    <col min="783" max="1024" width="11.42578125" style="71"/>
    <col min="1025" max="1025" width="14.7109375" style="71" customWidth="1"/>
    <col min="1026" max="1026" width="13.85546875" style="71" customWidth="1"/>
    <col min="1027" max="1027" width="32" style="71" customWidth="1"/>
    <col min="1028" max="1028" width="12.42578125" style="71" customWidth="1"/>
    <col min="1029" max="1029" width="52.140625" style="71" customWidth="1"/>
    <col min="1030" max="1030" width="19.85546875" style="71" customWidth="1"/>
    <col min="1031" max="1031" width="33.7109375" style="71" customWidth="1"/>
    <col min="1032" max="1032" width="30.42578125" style="71" customWidth="1"/>
    <col min="1033" max="1033" width="21.85546875" style="71" customWidth="1"/>
    <col min="1034" max="1034" width="11.28515625" style="71" customWidth="1"/>
    <col min="1035" max="1035" width="14" style="71" customWidth="1"/>
    <col min="1036" max="1036" width="15.42578125" style="71" customWidth="1"/>
    <col min="1037" max="1037" width="17" style="71" customWidth="1"/>
    <col min="1038" max="1038" width="13.42578125" style="71" customWidth="1"/>
    <col min="1039" max="1280" width="11.42578125" style="71"/>
    <col min="1281" max="1281" width="14.7109375" style="71" customWidth="1"/>
    <col min="1282" max="1282" width="13.85546875" style="71" customWidth="1"/>
    <col min="1283" max="1283" width="32" style="71" customWidth="1"/>
    <col min="1284" max="1284" width="12.42578125" style="71" customWidth="1"/>
    <col min="1285" max="1285" width="52.140625" style="71" customWidth="1"/>
    <col min="1286" max="1286" width="19.85546875" style="71" customWidth="1"/>
    <col min="1287" max="1287" width="33.7109375" style="71" customWidth="1"/>
    <col min="1288" max="1288" width="30.42578125" style="71" customWidth="1"/>
    <col min="1289" max="1289" width="21.85546875" style="71" customWidth="1"/>
    <col min="1290" max="1290" width="11.28515625" style="71" customWidth="1"/>
    <col min="1291" max="1291" width="14" style="71" customWidth="1"/>
    <col min="1292" max="1292" width="15.42578125" style="71" customWidth="1"/>
    <col min="1293" max="1293" width="17" style="71" customWidth="1"/>
    <col min="1294" max="1294" width="13.42578125" style="71" customWidth="1"/>
    <col min="1295" max="1536" width="11.42578125" style="71"/>
    <col min="1537" max="1537" width="14.7109375" style="71" customWidth="1"/>
    <col min="1538" max="1538" width="13.85546875" style="71" customWidth="1"/>
    <col min="1539" max="1539" width="32" style="71" customWidth="1"/>
    <col min="1540" max="1540" width="12.42578125" style="71" customWidth="1"/>
    <col min="1541" max="1541" width="52.140625" style="71" customWidth="1"/>
    <col min="1542" max="1542" width="19.85546875" style="71" customWidth="1"/>
    <col min="1543" max="1543" width="33.7109375" style="71" customWidth="1"/>
    <col min="1544" max="1544" width="30.42578125" style="71" customWidth="1"/>
    <col min="1545" max="1545" width="21.85546875" style="71" customWidth="1"/>
    <col min="1546" max="1546" width="11.28515625" style="71" customWidth="1"/>
    <col min="1547" max="1547" width="14" style="71" customWidth="1"/>
    <col min="1548" max="1548" width="15.42578125" style="71" customWidth="1"/>
    <col min="1549" max="1549" width="17" style="71" customWidth="1"/>
    <col min="1550" max="1550" width="13.42578125" style="71" customWidth="1"/>
    <col min="1551" max="1792" width="11.42578125" style="71"/>
    <col min="1793" max="1793" width="14.7109375" style="71" customWidth="1"/>
    <col min="1794" max="1794" width="13.85546875" style="71" customWidth="1"/>
    <col min="1795" max="1795" width="32" style="71" customWidth="1"/>
    <col min="1796" max="1796" width="12.42578125" style="71" customWidth="1"/>
    <col min="1797" max="1797" width="52.140625" style="71" customWidth="1"/>
    <col min="1798" max="1798" width="19.85546875" style="71" customWidth="1"/>
    <col min="1799" max="1799" width="33.7109375" style="71" customWidth="1"/>
    <col min="1800" max="1800" width="30.42578125" style="71" customWidth="1"/>
    <col min="1801" max="1801" width="21.85546875" style="71" customWidth="1"/>
    <col min="1802" max="1802" width="11.28515625" style="71" customWidth="1"/>
    <col min="1803" max="1803" width="14" style="71" customWidth="1"/>
    <col min="1804" max="1804" width="15.42578125" style="71" customWidth="1"/>
    <col min="1805" max="1805" width="17" style="71" customWidth="1"/>
    <col min="1806" max="1806" width="13.42578125" style="71" customWidth="1"/>
    <col min="1807" max="2048" width="11.42578125" style="71"/>
    <col min="2049" max="2049" width="14.7109375" style="71" customWidth="1"/>
    <col min="2050" max="2050" width="13.85546875" style="71" customWidth="1"/>
    <col min="2051" max="2051" width="32" style="71" customWidth="1"/>
    <col min="2052" max="2052" width="12.42578125" style="71" customWidth="1"/>
    <col min="2053" max="2053" width="52.140625" style="71" customWidth="1"/>
    <col min="2054" max="2054" width="19.85546875" style="71" customWidth="1"/>
    <col min="2055" max="2055" width="33.7109375" style="71" customWidth="1"/>
    <col min="2056" max="2056" width="30.42578125" style="71" customWidth="1"/>
    <col min="2057" max="2057" width="21.85546875" style="71" customWidth="1"/>
    <col min="2058" max="2058" width="11.28515625" style="71" customWidth="1"/>
    <col min="2059" max="2059" width="14" style="71" customWidth="1"/>
    <col min="2060" max="2060" width="15.42578125" style="71" customWidth="1"/>
    <col min="2061" max="2061" width="17" style="71" customWidth="1"/>
    <col min="2062" max="2062" width="13.42578125" style="71" customWidth="1"/>
    <col min="2063" max="2304" width="11.42578125" style="71"/>
    <col min="2305" max="2305" width="14.7109375" style="71" customWidth="1"/>
    <col min="2306" max="2306" width="13.85546875" style="71" customWidth="1"/>
    <col min="2307" max="2307" width="32" style="71" customWidth="1"/>
    <col min="2308" max="2308" width="12.42578125" style="71" customWidth="1"/>
    <col min="2309" max="2309" width="52.140625" style="71" customWidth="1"/>
    <col min="2310" max="2310" width="19.85546875" style="71" customWidth="1"/>
    <col min="2311" max="2311" width="33.7109375" style="71" customWidth="1"/>
    <col min="2312" max="2312" width="30.42578125" style="71" customWidth="1"/>
    <col min="2313" max="2313" width="21.85546875" style="71" customWidth="1"/>
    <col min="2314" max="2314" width="11.28515625" style="71" customWidth="1"/>
    <col min="2315" max="2315" width="14" style="71" customWidth="1"/>
    <col min="2316" max="2316" width="15.42578125" style="71" customWidth="1"/>
    <col min="2317" max="2317" width="17" style="71" customWidth="1"/>
    <col min="2318" max="2318" width="13.42578125" style="71" customWidth="1"/>
    <col min="2319" max="2560" width="11.42578125" style="71"/>
    <col min="2561" max="2561" width="14.7109375" style="71" customWidth="1"/>
    <col min="2562" max="2562" width="13.85546875" style="71" customWidth="1"/>
    <col min="2563" max="2563" width="32" style="71" customWidth="1"/>
    <col min="2564" max="2564" width="12.42578125" style="71" customWidth="1"/>
    <col min="2565" max="2565" width="52.140625" style="71" customWidth="1"/>
    <col min="2566" max="2566" width="19.85546875" style="71" customWidth="1"/>
    <col min="2567" max="2567" width="33.7109375" style="71" customWidth="1"/>
    <col min="2568" max="2568" width="30.42578125" style="71" customWidth="1"/>
    <col min="2569" max="2569" width="21.85546875" style="71" customWidth="1"/>
    <col min="2570" max="2570" width="11.28515625" style="71" customWidth="1"/>
    <col min="2571" max="2571" width="14" style="71" customWidth="1"/>
    <col min="2572" max="2572" width="15.42578125" style="71" customWidth="1"/>
    <col min="2573" max="2573" width="17" style="71" customWidth="1"/>
    <col min="2574" max="2574" width="13.42578125" style="71" customWidth="1"/>
    <col min="2575" max="2816" width="11.42578125" style="71"/>
    <col min="2817" max="2817" width="14.7109375" style="71" customWidth="1"/>
    <col min="2818" max="2818" width="13.85546875" style="71" customWidth="1"/>
    <col min="2819" max="2819" width="32" style="71" customWidth="1"/>
    <col min="2820" max="2820" width="12.42578125" style="71" customWidth="1"/>
    <col min="2821" max="2821" width="52.140625" style="71" customWidth="1"/>
    <col min="2822" max="2822" width="19.85546875" style="71" customWidth="1"/>
    <col min="2823" max="2823" width="33.7109375" style="71" customWidth="1"/>
    <col min="2824" max="2824" width="30.42578125" style="71" customWidth="1"/>
    <col min="2825" max="2825" width="21.85546875" style="71" customWidth="1"/>
    <col min="2826" max="2826" width="11.28515625" style="71" customWidth="1"/>
    <col min="2827" max="2827" width="14" style="71" customWidth="1"/>
    <col min="2828" max="2828" width="15.42578125" style="71" customWidth="1"/>
    <col min="2829" max="2829" width="17" style="71" customWidth="1"/>
    <col min="2830" max="2830" width="13.42578125" style="71" customWidth="1"/>
    <col min="2831" max="3072" width="11.42578125" style="71"/>
    <col min="3073" max="3073" width="14.7109375" style="71" customWidth="1"/>
    <col min="3074" max="3074" width="13.85546875" style="71" customWidth="1"/>
    <col min="3075" max="3075" width="32" style="71" customWidth="1"/>
    <col min="3076" max="3076" width="12.42578125" style="71" customWidth="1"/>
    <col min="3077" max="3077" width="52.140625" style="71" customWidth="1"/>
    <col min="3078" max="3078" width="19.85546875" style="71" customWidth="1"/>
    <col min="3079" max="3079" width="33.7109375" style="71" customWidth="1"/>
    <col min="3080" max="3080" width="30.42578125" style="71" customWidth="1"/>
    <col min="3081" max="3081" width="21.85546875" style="71" customWidth="1"/>
    <col min="3082" max="3082" width="11.28515625" style="71" customWidth="1"/>
    <col min="3083" max="3083" width="14" style="71" customWidth="1"/>
    <col min="3084" max="3084" width="15.42578125" style="71" customWidth="1"/>
    <col min="3085" max="3085" width="17" style="71" customWidth="1"/>
    <col min="3086" max="3086" width="13.42578125" style="71" customWidth="1"/>
    <col min="3087" max="3328" width="11.42578125" style="71"/>
    <col min="3329" max="3329" width="14.7109375" style="71" customWidth="1"/>
    <col min="3330" max="3330" width="13.85546875" style="71" customWidth="1"/>
    <col min="3331" max="3331" width="32" style="71" customWidth="1"/>
    <col min="3332" max="3332" width="12.42578125" style="71" customWidth="1"/>
    <col min="3333" max="3333" width="52.140625" style="71" customWidth="1"/>
    <col min="3334" max="3334" width="19.85546875" style="71" customWidth="1"/>
    <col min="3335" max="3335" width="33.7109375" style="71" customWidth="1"/>
    <col min="3336" max="3336" width="30.42578125" style="71" customWidth="1"/>
    <col min="3337" max="3337" width="21.85546875" style="71" customWidth="1"/>
    <col min="3338" max="3338" width="11.28515625" style="71" customWidth="1"/>
    <col min="3339" max="3339" width="14" style="71" customWidth="1"/>
    <col min="3340" max="3340" width="15.42578125" style="71" customWidth="1"/>
    <col min="3341" max="3341" width="17" style="71" customWidth="1"/>
    <col min="3342" max="3342" width="13.42578125" style="71" customWidth="1"/>
    <col min="3343" max="3584" width="11.42578125" style="71"/>
    <col min="3585" max="3585" width="14.7109375" style="71" customWidth="1"/>
    <col min="3586" max="3586" width="13.85546875" style="71" customWidth="1"/>
    <col min="3587" max="3587" width="32" style="71" customWidth="1"/>
    <col min="3588" max="3588" width="12.42578125" style="71" customWidth="1"/>
    <col min="3589" max="3589" width="52.140625" style="71" customWidth="1"/>
    <col min="3590" max="3590" width="19.85546875" style="71" customWidth="1"/>
    <col min="3591" max="3591" width="33.7109375" style="71" customWidth="1"/>
    <col min="3592" max="3592" width="30.42578125" style="71" customWidth="1"/>
    <col min="3593" max="3593" width="21.85546875" style="71" customWidth="1"/>
    <col min="3594" max="3594" width="11.28515625" style="71" customWidth="1"/>
    <col min="3595" max="3595" width="14" style="71" customWidth="1"/>
    <col min="3596" max="3596" width="15.42578125" style="71" customWidth="1"/>
    <col min="3597" max="3597" width="17" style="71" customWidth="1"/>
    <col min="3598" max="3598" width="13.42578125" style="71" customWidth="1"/>
    <col min="3599" max="3840" width="11.42578125" style="71"/>
    <col min="3841" max="3841" width="14.7109375" style="71" customWidth="1"/>
    <col min="3842" max="3842" width="13.85546875" style="71" customWidth="1"/>
    <col min="3843" max="3843" width="32" style="71" customWidth="1"/>
    <col min="3844" max="3844" width="12.42578125" style="71" customWidth="1"/>
    <col min="3845" max="3845" width="52.140625" style="71" customWidth="1"/>
    <col min="3846" max="3846" width="19.85546875" style="71" customWidth="1"/>
    <col min="3847" max="3847" width="33.7109375" style="71" customWidth="1"/>
    <col min="3848" max="3848" width="30.42578125" style="71" customWidth="1"/>
    <col min="3849" max="3849" width="21.85546875" style="71" customWidth="1"/>
    <col min="3850" max="3850" width="11.28515625" style="71" customWidth="1"/>
    <col min="3851" max="3851" width="14" style="71" customWidth="1"/>
    <col min="3852" max="3852" width="15.42578125" style="71" customWidth="1"/>
    <col min="3853" max="3853" width="17" style="71" customWidth="1"/>
    <col min="3854" max="3854" width="13.42578125" style="71" customWidth="1"/>
    <col min="3855" max="4096" width="11.42578125" style="71"/>
    <col min="4097" max="4097" width="14.7109375" style="71" customWidth="1"/>
    <col min="4098" max="4098" width="13.85546875" style="71" customWidth="1"/>
    <col min="4099" max="4099" width="32" style="71" customWidth="1"/>
    <col min="4100" max="4100" width="12.42578125" style="71" customWidth="1"/>
    <col min="4101" max="4101" width="52.140625" style="71" customWidth="1"/>
    <col min="4102" max="4102" width="19.85546875" style="71" customWidth="1"/>
    <col min="4103" max="4103" width="33.7109375" style="71" customWidth="1"/>
    <col min="4104" max="4104" width="30.42578125" style="71" customWidth="1"/>
    <col min="4105" max="4105" width="21.85546875" style="71" customWidth="1"/>
    <col min="4106" max="4106" width="11.28515625" style="71" customWidth="1"/>
    <col min="4107" max="4107" width="14" style="71" customWidth="1"/>
    <col min="4108" max="4108" width="15.42578125" style="71" customWidth="1"/>
    <col min="4109" max="4109" width="17" style="71" customWidth="1"/>
    <col min="4110" max="4110" width="13.42578125" style="71" customWidth="1"/>
    <col min="4111" max="4352" width="11.42578125" style="71"/>
    <col min="4353" max="4353" width="14.7109375" style="71" customWidth="1"/>
    <col min="4354" max="4354" width="13.85546875" style="71" customWidth="1"/>
    <col min="4355" max="4355" width="32" style="71" customWidth="1"/>
    <col min="4356" max="4356" width="12.42578125" style="71" customWidth="1"/>
    <col min="4357" max="4357" width="52.140625" style="71" customWidth="1"/>
    <col min="4358" max="4358" width="19.85546875" style="71" customWidth="1"/>
    <col min="4359" max="4359" width="33.7109375" style="71" customWidth="1"/>
    <col min="4360" max="4360" width="30.42578125" style="71" customWidth="1"/>
    <col min="4361" max="4361" width="21.85546875" style="71" customWidth="1"/>
    <col min="4362" max="4362" width="11.28515625" style="71" customWidth="1"/>
    <col min="4363" max="4363" width="14" style="71" customWidth="1"/>
    <col min="4364" max="4364" width="15.42578125" style="71" customWidth="1"/>
    <col min="4365" max="4365" width="17" style="71" customWidth="1"/>
    <col min="4366" max="4366" width="13.42578125" style="71" customWidth="1"/>
    <col min="4367" max="4608" width="11.42578125" style="71"/>
    <col min="4609" max="4609" width="14.7109375" style="71" customWidth="1"/>
    <col min="4610" max="4610" width="13.85546875" style="71" customWidth="1"/>
    <col min="4611" max="4611" width="32" style="71" customWidth="1"/>
    <col min="4612" max="4612" width="12.42578125" style="71" customWidth="1"/>
    <col min="4613" max="4613" width="52.140625" style="71" customWidth="1"/>
    <col min="4614" max="4614" width="19.85546875" style="71" customWidth="1"/>
    <col min="4615" max="4615" width="33.7109375" style="71" customWidth="1"/>
    <col min="4616" max="4616" width="30.42578125" style="71" customWidth="1"/>
    <col min="4617" max="4617" width="21.85546875" style="71" customWidth="1"/>
    <col min="4618" max="4618" width="11.28515625" style="71" customWidth="1"/>
    <col min="4619" max="4619" width="14" style="71" customWidth="1"/>
    <col min="4620" max="4620" width="15.42578125" style="71" customWidth="1"/>
    <col min="4621" max="4621" width="17" style="71" customWidth="1"/>
    <col min="4622" max="4622" width="13.42578125" style="71" customWidth="1"/>
    <col min="4623" max="4864" width="11.42578125" style="71"/>
    <col min="4865" max="4865" width="14.7109375" style="71" customWidth="1"/>
    <col min="4866" max="4866" width="13.85546875" style="71" customWidth="1"/>
    <col min="4867" max="4867" width="32" style="71" customWidth="1"/>
    <col min="4868" max="4868" width="12.42578125" style="71" customWidth="1"/>
    <col min="4869" max="4869" width="52.140625" style="71" customWidth="1"/>
    <col min="4870" max="4870" width="19.85546875" style="71" customWidth="1"/>
    <col min="4871" max="4871" width="33.7109375" style="71" customWidth="1"/>
    <col min="4872" max="4872" width="30.42578125" style="71" customWidth="1"/>
    <col min="4873" max="4873" width="21.85546875" style="71" customWidth="1"/>
    <col min="4874" max="4874" width="11.28515625" style="71" customWidth="1"/>
    <col min="4875" max="4875" width="14" style="71" customWidth="1"/>
    <col min="4876" max="4876" width="15.42578125" style="71" customWidth="1"/>
    <col min="4877" max="4877" width="17" style="71" customWidth="1"/>
    <col min="4878" max="4878" width="13.42578125" style="71" customWidth="1"/>
    <col min="4879" max="5120" width="11.42578125" style="71"/>
    <col min="5121" max="5121" width="14.7109375" style="71" customWidth="1"/>
    <col min="5122" max="5122" width="13.85546875" style="71" customWidth="1"/>
    <col min="5123" max="5123" width="32" style="71" customWidth="1"/>
    <col min="5124" max="5124" width="12.42578125" style="71" customWidth="1"/>
    <col min="5125" max="5125" width="52.140625" style="71" customWidth="1"/>
    <col min="5126" max="5126" width="19.85546875" style="71" customWidth="1"/>
    <col min="5127" max="5127" width="33.7109375" style="71" customWidth="1"/>
    <col min="5128" max="5128" width="30.42578125" style="71" customWidth="1"/>
    <col min="5129" max="5129" width="21.85546875" style="71" customWidth="1"/>
    <col min="5130" max="5130" width="11.28515625" style="71" customWidth="1"/>
    <col min="5131" max="5131" width="14" style="71" customWidth="1"/>
    <col min="5132" max="5132" width="15.42578125" style="71" customWidth="1"/>
    <col min="5133" max="5133" width="17" style="71" customWidth="1"/>
    <col min="5134" max="5134" width="13.42578125" style="71" customWidth="1"/>
    <col min="5135" max="5376" width="11.42578125" style="71"/>
    <col min="5377" max="5377" width="14.7109375" style="71" customWidth="1"/>
    <col min="5378" max="5378" width="13.85546875" style="71" customWidth="1"/>
    <col min="5379" max="5379" width="32" style="71" customWidth="1"/>
    <col min="5380" max="5380" width="12.42578125" style="71" customWidth="1"/>
    <col min="5381" max="5381" width="52.140625" style="71" customWidth="1"/>
    <col min="5382" max="5382" width="19.85546875" style="71" customWidth="1"/>
    <col min="5383" max="5383" width="33.7109375" style="71" customWidth="1"/>
    <col min="5384" max="5384" width="30.42578125" style="71" customWidth="1"/>
    <col min="5385" max="5385" width="21.85546875" style="71" customWidth="1"/>
    <col min="5386" max="5386" width="11.28515625" style="71" customWidth="1"/>
    <col min="5387" max="5387" width="14" style="71" customWidth="1"/>
    <col min="5388" max="5388" width="15.42578125" style="71" customWidth="1"/>
    <col min="5389" max="5389" width="17" style="71" customWidth="1"/>
    <col min="5390" max="5390" width="13.42578125" style="71" customWidth="1"/>
    <col min="5391" max="5632" width="11.42578125" style="71"/>
    <col min="5633" max="5633" width="14.7109375" style="71" customWidth="1"/>
    <col min="5634" max="5634" width="13.85546875" style="71" customWidth="1"/>
    <col min="5635" max="5635" width="32" style="71" customWidth="1"/>
    <col min="5636" max="5636" width="12.42578125" style="71" customWidth="1"/>
    <col min="5637" max="5637" width="52.140625" style="71" customWidth="1"/>
    <col min="5638" max="5638" width="19.85546875" style="71" customWidth="1"/>
    <col min="5639" max="5639" width="33.7109375" style="71" customWidth="1"/>
    <col min="5640" max="5640" width="30.42578125" style="71" customWidth="1"/>
    <col min="5641" max="5641" width="21.85546875" style="71" customWidth="1"/>
    <col min="5642" max="5642" width="11.28515625" style="71" customWidth="1"/>
    <col min="5643" max="5643" width="14" style="71" customWidth="1"/>
    <col min="5644" max="5644" width="15.42578125" style="71" customWidth="1"/>
    <col min="5645" max="5645" width="17" style="71" customWidth="1"/>
    <col min="5646" max="5646" width="13.42578125" style="71" customWidth="1"/>
    <col min="5647" max="5888" width="11.42578125" style="71"/>
    <col min="5889" max="5889" width="14.7109375" style="71" customWidth="1"/>
    <col min="5890" max="5890" width="13.85546875" style="71" customWidth="1"/>
    <col min="5891" max="5891" width="32" style="71" customWidth="1"/>
    <col min="5892" max="5892" width="12.42578125" style="71" customWidth="1"/>
    <col min="5893" max="5893" width="52.140625" style="71" customWidth="1"/>
    <col min="5894" max="5894" width="19.85546875" style="71" customWidth="1"/>
    <col min="5895" max="5895" width="33.7109375" style="71" customWidth="1"/>
    <col min="5896" max="5896" width="30.42578125" style="71" customWidth="1"/>
    <col min="5897" max="5897" width="21.85546875" style="71" customWidth="1"/>
    <col min="5898" max="5898" width="11.28515625" style="71" customWidth="1"/>
    <col min="5899" max="5899" width="14" style="71" customWidth="1"/>
    <col min="5900" max="5900" width="15.42578125" style="71" customWidth="1"/>
    <col min="5901" max="5901" width="17" style="71" customWidth="1"/>
    <col min="5902" max="5902" width="13.42578125" style="71" customWidth="1"/>
    <col min="5903" max="6144" width="11.42578125" style="71"/>
    <col min="6145" max="6145" width="14.7109375" style="71" customWidth="1"/>
    <col min="6146" max="6146" width="13.85546875" style="71" customWidth="1"/>
    <col min="6147" max="6147" width="32" style="71" customWidth="1"/>
    <col min="6148" max="6148" width="12.42578125" style="71" customWidth="1"/>
    <col min="6149" max="6149" width="52.140625" style="71" customWidth="1"/>
    <col min="6150" max="6150" width="19.85546875" style="71" customWidth="1"/>
    <col min="6151" max="6151" width="33.7109375" style="71" customWidth="1"/>
    <col min="6152" max="6152" width="30.42578125" style="71" customWidth="1"/>
    <col min="6153" max="6153" width="21.85546875" style="71" customWidth="1"/>
    <col min="6154" max="6154" width="11.28515625" style="71" customWidth="1"/>
    <col min="6155" max="6155" width="14" style="71" customWidth="1"/>
    <col min="6156" max="6156" width="15.42578125" style="71" customWidth="1"/>
    <col min="6157" max="6157" width="17" style="71" customWidth="1"/>
    <col min="6158" max="6158" width="13.42578125" style="71" customWidth="1"/>
    <col min="6159" max="6400" width="11.42578125" style="71"/>
    <col min="6401" max="6401" width="14.7109375" style="71" customWidth="1"/>
    <col min="6402" max="6402" width="13.85546875" style="71" customWidth="1"/>
    <col min="6403" max="6403" width="32" style="71" customWidth="1"/>
    <col min="6404" max="6404" width="12.42578125" style="71" customWidth="1"/>
    <col min="6405" max="6405" width="52.140625" style="71" customWidth="1"/>
    <col min="6406" max="6406" width="19.85546875" style="71" customWidth="1"/>
    <col min="6407" max="6407" width="33.7109375" style="71" customWidth="1"/>
    <col min="6408" max="6408" width="30.42578125" style="71" customWidth="1"/>
    <col min="6409" max="6409" width="21.85546875" style="71" customWidth="1"/>
    <col min="6410" max="6410" width="11.28515625" style="71" customWidth="1"/>
    <col min="6411" max="6411" width="14" style="71" customWidth="1"/>
    <col min="6412" max="6412" width="15.42578125" style="71" customWidth="1"/>
    <col min="6413" max="6413" width="17" style="71" customWidth="1"/>
    <col min="6414" max="6414" width="13.42578125" style="71" customWidth="1"/>
    <col min="6415" max="6656" width="11.42578125" style="71"/>
    <col min="6657" max="6657" width="14.7109375" style="71" customWidth="1"/>
    <col min="6658" max="6658" width="13.85546875" style="71" customWidth="1"/>
    <col min="6659" max="6659" width="32" style="71" customWidth="1"/>
    <col min="6660" max="6660" width="12.42578125" style="71" customWidth="1"/>
    <col min="6661" max="6661" width="52.140625" style="71" customWidth="1"/>
    <col min="6662" max="6662" width="19.85546875" style="71" customWidth="1"/>
    <col min="6663" max="6663" width="33.7109375" style="71" customWidth="1"/>
    <col min="6664" max="6664" width="30.42578125" style="71" customWidth="1"/>
    <col min="6665" max="6665" width="21.85546875" style="71" customWidth="1"/>
    <col min="6666" max="6666" width="11.28515625" style="71" customWidth="1"/>
    <col min="6667" max="6667" width="14" style="71" customWidth="1"/>
    <col min="6668" max="6668" width="15.42578125" style="71" customWidth="1"/>
    <col min="6669" max="6669" width="17" style="71" customWidth="1"/>
    <col min="6670" max="6670" width="13.42578125" style="71" customWidth="1"/>
    <col min="6671" max="6912" width="11.42578125" style="71"/>
    <col min="6913" max="6913" width="14.7109375" style="71" customWidth="1"/>
    <col min="6914" max="6914" width="13.85546875" style="71" customWidth="1"/>
    <col min="6915" max="6915" width="32" style="71" customWidth="1"/>
    <col min="6916" max="6916" width="12.42578125" style="71" customWidth="1"/>
    <col min="6917" max="6917" width="52.140625" style="71" customWidth="1"/>
    <col min="6918" max="6918" width="19.85546875" style="71" customWidth="1"/>
    <col min="6919" max="6919" width="33.7109375" style="71" customWidth="1"/>
    <col min="6920" max="6920" width="30.42578125" style="71" customWidth="1"/>
    <col min="6921" max="6921" width="21.85546875" style="71" customWidth="1"/>
    <col min="6922" max="6922" width="11.28515625" style="71" customWidth="1"/>
    <col min="6923" max="6923" width="14" style="71" customWidth="1"/>
    <col min="6924" max="6924" width="15.42578125" style="71" customWidth="1"/>
    <col min="6925" max="6925" width="17" style="71" customWidth="1"/>
    <col min="6926" max="6926" width="13.42578125" style="71" customWidth="1"/>
    <col min="6927" max="7168" width="11.42578125" style="71"/>
    <col min="7169" max="7169" width="14.7109375" style="71" customWidth="1"/>
    <col min="7170" max="7170" width="13.85546875" style="71" customWidth="1"/>
    <col min="7171" max="7171" width="32" style="71" customWidth="1"/>
    <col min="7172" max="7172" width="12.42578125" style="71" customWidth="1"/>
    <col min="7173" max="7173" width="52.140625" style="71" customWidth="1"/>
    <col min="7174" max="7174" width="19.85546875" style="71" customWidth="1"/>
    <col min="7175" max="7175" width="33.7109375" style="71" customWidth="1"/>
    <col min="7176" max="7176" width="30.42578125" style="71" customWidth="1"/>
    <col min="7177" max="7177" width="21.85546875" style="71" customWidth="1"/>
    <col min="7178" max="7178" width="11.28515625" style="71" customWidth="1"/>
    <col min="7179" max="7179" width="14" style="71" customWidth="1"/>
    <col min="7180" max="7180" width="15.42578125" style="71" customWidth="1"/>
    <col min="7181" max="7181" width="17" style="71" customWidth="1"/>
    <col min="7182" max="7182" width="13.42578125" style="71" customWidth="1"/>
    <col min="7183" max="7424" width="11.42578125" style="71"/>
    <col min="7425" max="7425" width="14.7109375" style="71" customWidth="1"/>
    <col min="7426" max="7426" width="13.85546875" style="71" customWidth="1"/>
    <col min="7427" max="7427" width="32" style="71" customWidth="1"/>
    <col min="7428" max="7428" width="12.42578125" style="71" customWidth="1"/>
    <col min="7429" max="7429" width="52.140625" style="71" customWidth="1"/>
    <col min="7430" max="7430" width="19.85546875" style="71" customWidth="1"/>
    <col min="7431" max="7431" width="33.7109375" style="71" customWidth="1"/>
    <col min="7432" max="7432" width="30.42578125" style="71" customWidth="1"/>
    <col min="7433" max="7433" width="21.85546875" style="71" customWidth="1"/>
    <col min="7434" max="7434" width="11.28515625" style="71" customWidth="1"/>
    <col min="7435" max="7435" width="14" style="71" customWidth="1"/>
    <col min="7436" max="7436" width="15.42578125" style="71" customWidth="1"/>
    <col min="7437" max="7437" width="17" style="71" customWidth="1"/>
    <col min="7438" max="7438" width="13.42578125" style="71" customWidth="1"/>
    <col min="7439" max="7680" width="11.42578125" style="71"/>
    <col min="7681" max="7681" width="14.7109375" style="71" customWidth="1"/>
    <col min="7682" max="7682" width="13.85546875" style="71" customWidth="1"/>
    <col min="7683" max="7683" width="32" style="71" customWidth="1"/>
    <col min="7684" max="7684" width="12.42578125" style="71" customWidth="1"/>
    <col min="7685" max="7685" width="52.140625" style="71" customWidth="1"/>
    <col min="7686" max="7686" width="19.85546875" style="71" customWidth="1"/>
    <col min="7687" max="7687" width="33.7109375" style="71" customWidth="1"/>
    <col min="7688" max="7688" width="30.42578125" style="71" customWidth="1"/>
    <col min="7689" max="7689" width="21.85546875" style="71" customWidth="1"/>
    <col min="7690" max="7690" width="11.28515625" style="71" customWidth="1"/>
    <col min="7691" max="7691" width="14" style="71" customWidth="1"/>
    <col min="7692" max="7692" width="15.42578125" style="71" customWidth="1"/>
    <col min="7693" max="7693" width="17" style="71" customWidth="1"/>
    <col min="7694" max="7694" width="13.42578125" style="71" customWidth="1"/>
    <col min="7695" max="7936" width="11.42578125" style="71"/>
    <col min="7937" max="7937" width="14.7109375" style="71" customWidth="1"/>
    <col min="7938" max="7938" width="13.85546875" style="71" customWidth="1"/>
    <col min="7939" max="7939" width="32" style="71" customWidth="1"/>
    <col min="7940" max="7940" width="12.42578125" style="71" customWidth="1"/>
    <col min="7941" max="7941" width="52.140625" style="71" customWidth="1"/>
    <col min="7942" max="7942" width="19.85546875" style="71" customWidth="1"/>
    <col min="7943" max="7943" width="33.7109375" style="71" customWidth="1"/>
    <col min="7944" max="7944" width="30.42578125" style="71" customWidth="1"/>
    <col min="7945" max="7945" width="21.85546875" style="71" customWidth="1"/>
    <col min="7946" max="7946" width="11.28515625" style="71" customWidth="1"/>
    <col min="7947" max="7947" width="14" style="71" customWidth="1"/>
    <col min="7948" max="7948" width="15.42578125" style="71" customWidth="1"/>
    <col min="7949" max="7949" width="17" style="71" customWidth="1"/>
    <col min="7950" max="7950" width="13.42578125" style="71" customWidth="1"/>
    <col min="7951" max="8192" width="11.42578125" style="71"/>
    <col min="8193" max="8193" width="14.7109375" style="71" customWidth="1"/>
    <col min="8194" max="8194" width="13.85546875" style="71" customWidth="1"/>
    <col min="8195" max="8195" width="32" style="71" customWidth="1"/>
    <col min="8196" max="8196" width="12.42578125" style="71" customWidth="1"/>
    <col min="8197" max="8197" width="52.140625" style="71" customWidth="1"/>
    <col min="8198" max="8198" width="19.85546875" style="71" customWidth="1"/>
    <col min="8199" max="8199" width="33.7109375" style="71" customWidth="1"/>
    <col min="8200" max="8200" width="30.42578125" style="71" customWidth="1"/>
    <col min="8201" max="8201" width="21.85546875" style="71" customWidth="1"/>
    <col min="8202" max="8202" width="11.28515625" style="71" customWidth="1"/>
    <col min="8203" max="8203" width="14" style="71" customWidth="1"/>
    <col min="8204" max="8204" width="15.42578125" style="71" customWidth="1"/>
    <col min="8205" max="8205" width="17" style="71" customWidth="1"/>
    <col min="8206" max="8206" width="13.42578125" style="71" customWidth="1"/>
    <col min="8207" max="8448" width="11.42578125" style="71"/>
    <col min="8449" max="8449" width="14.7109375" style="71" customWidth="1"/>
    <col min="8450" max="8450" width="13.85546875" style="71" customWidth="1"/>
    <col min="8451" max="8451" width="32" style="71" customWidth="1"/>
    <col min="8452" max="8452" width="12.42578125" style="71" customWidth="1"/>
    <col min="8453" max="8453" width="52.140625" style="71" customWidth="1"/>
    <col min="8454" max="8454" width="19.85546875" style="71" customWidth="1"/>
    <col min="8455" max="8455" width="33.7109375" style="71" customWidth="1"/>
    <col min="8456" max="8456" width="30.42578125" style="71" customWidth="1"/>
    <col min="8457" max="8457" width="21.85546875" style="71" customWidth="1"/>
    <col min="8458" max="8458" width="11.28515625" style="71" customWidth="1"/>
    <col min="8459" max="8459" width="14" style="71" customWidth="1"/>
    <col min="8460" max="8460" width="15.42578125" style="71" customWidth="1"/>
    <col min="8461" max="8461" width="17" style="71" customWidth="1"/>
    <col min="8462" max="8462" width="13.42578125" style="71" customWidth="1"/>
    <col min="8463" max="8704" width="11.42578125" style="71"/>
    <col min="8705" max="8705" width="14.7109375" style="71" customWidth="1"/>
    <col min="8706" max="8706" width="13.85546875" style="71" customWidth="1"/>
    <col min="8707" max="8707" width="32" style="71" customWidth="1"/>
    <col min="8708" max="8708" width="12.42578125" style="71" customWidth="1"/>
    <col min="8709" max="8709" width="52.140625" style="71" customWidth="1"/>
    <col min="8710" max="8710" width="19.85546875" style="71" customWidth="1"/>
    <col min="8711" max="8711" width="33.7109375" style="71" customWidth="1"/>
    <col min="8712" max="8712" width="30.42578125" style="71" customWidth="1"/>
    <col min="8713" max="8713" width="21.85546875" style="71" customWidth="1"/>
    <col min="8714" max="8714" width="11.28515625" style="71" customWidth="1"/>
    <col min="8715" max="8715" width="14" style="71" customWidth="1"/>
    <col min="8716" max="8716" width="15.42578125" style="71" customWidth="1"/>
    <col min="8717" max="8717" width="17" style="71" customWidth="1"/>
    <col min="8718" max="8718" width="13.42578125" style="71" customWidth="1"/>
    <col min="8719" max="8960" width="11.42578125" style="71"/>
    <col min="8961" max="8961" width="14.7109375" style="71" customWidth="1"/>
    <col min="8962" max="8962" width="13.85546875" style="71" customWidth="1"/>
    <col min="8963" max="8963" width="32" style="71" customWidth="1"/>
    <col min="8964" max="8964" width="12.42578125" style="71" customWidth="1"/>
    <col min="8965" max="8965" width="52.140625" style="71" customWidth="1"/>
    <col min="8966" max="8966" width="19.85546875" style="71" customWidth="1"/>
    <col min="8967" max="8967" width="33.7109375" style="71" customWidth="1"/>
    <col min="8968" max="8968" width="30.42578125" style="71" customWidth="1"/>
    <col min="8969" max="8969" width="21.85546875" style="71" customWidth="1"/>
    <col min="8970" max="8970" width="11.28515625" style="71" customWidth="1"/>
    <col min="8971" max="8971" width="14" style="71" customWidth="1"/>
    <col min="8972" max="8972" width="15.42578125" style="71" customWidth="1"/>
    <col min="8973" max="8973" width="17" style="71" customWidth="1"/>
    <col min="8974" max="8974" width="13.42578125" style="71" customWidth="1"/>
    <col min="8975" max="9216" width="11.42578125" style="71"/>
    <col min="9217" max="9217" width="14.7109375" style="71" customWidth="1"/>
    <col min="9218" max="9218" width="13.85546875" style="71" customWidth="1"/>
    <col min="9219" max="9219" width="32" style="71" customWidth="1"/>
    <col min="9220" max="9220" width="12.42578125" style="71" customWidth="1"/>
    <col min="9221" max="9221" width="52.140625" style="71" customWidth="1"/>
    <col min="9222" max="9222" width="19.85546875" style="71" customWidth="1"/>
    <col min="9223" max="9223" width="33.7109375" style="71" customWidth="1"/>
    <col min="9224" max="9224" width="30.42578125" style="71" customWidth="1"/>
    <col min="9225" max="9225" width="21.85546875" style="71" customWidth="1"/>
    <col min="9226" max="9226" width="11.28515625" style="71" customWidth="1"/>
    <col min="9227" max="9227" width="14" style="71" customWidth="1"/>
    <col min="9228" max="9228" width="15.42578125" style="71" customWidth="1"/>
    <col min="9229" max="9229" width="17" style="71" customWidth="1"/>
    <col min="9230" max="9230" width="13.42578125" style="71" customWidth="1"/>
    <col min="9231" max="9472" width="11.42578125" style="71"/>
    <col min="9473" max="9473" width="14.7109375" style="71" customWidth="1"/>
    <col min="9474" max="9474" width="13.85546875" style="71" customWidth="1"/>
    <col min="9475" max="9475" width="32" style="71" customWidth="1"/>
    <col min="9476" max="9476" width="12.42578125" style="71" customWidth="1"/>
    <col min="9477" max="9477" width="52.140625" style="71" customWidth="1"/>
    <col min="9478" max="9478" width="19.85546875" style="71" customWidth="1"/>
    <col min="9479" max="9479" width="33.7109375" style="71" customWidth="1"/>
    <col min="9480" max="9480" width="30.42578125" style="71" customWidth="1"/>
    <col min="9481" max="9481" width="21.85546875" style="71" customWidth="1"/>
    <col min="9482" max="9482" width="11.28515625" style="71" customWidth="1"/>
    <col min="9483" max="9483" width="14" style="71" customWidth="1"/>
    <col min="9484" max="9484" width="15.42578125" style="71" customWidth="1"/>
    <col min="9485" max="9485" width="17" style="71" customWidth="1"/>
    <col min="9486" max="9486" width="13.42578125" style="71" customWidth="1"/>
    <col min="9487" max="9728" width="11.42578125" style="71"/>
    <col min="9729" max="9729" width="14.7109375" style="71" customWidth="1"/>
    <col min="9730" max="9730" width="13.85546875" style="71" customWidth="1"/>
    <col min="9731" max="9731" width="32" style="71" customWidth="1"/>
    <col min="9732" max="9732" width="12.42578125" style="71" customWidth="1"/>
    <col min="9733" max="9733" width="52.140625" style="71" customWidth="1"/>
    <col min="9734" max="9734" width="19.85546875" style="71" customWidth="1"/>
    <col min="9735" max="9735" width="33.7109375" style="71" customWidth="1"/>
    <col min="9736" max="9736" width="30.42578125" style="71" customWidth="1"/>
    <col min="9737" max="9737" width="21.85546875" style="71" customWidth="1"/>
    <col min="9738" max="9738" width="11.28515625" style="71" customWidth="1"/>
    <col min="9739" max="9739" width="14" style="71" customWidth="1"/>
    <col min="9740" max="9740" width="15.42578125" style="71" customWidth="1"/>
    <col min="9741" max="9741" width="17" style="71" customWidth="1"/>
    <col min="9742" max="9742" width="13.42578125" style="71" customWidth="1"/>
    <col min="9743" max="9984" width="11.42578125" style="71"/>
    <col min="9985" max="9985" width="14.7109375" style="71" customWidth="1"/>
    <col min="9986" max="9986" width="13.85546875" style="71" customWidth="1"/>
    <col min="9987" max="9987" width="32" style="71" customWidth="1"/>
    <col min="9988" max="9988" width="12.42578125" style="71" customWidth="1"/>
    <col min="9989" max="9989" width="52.140625" style="71" customWidth="1"/>
    <col min="9990" max="9990" width="19.85546875" style="71" customWidth="1"/>
    <col min="9991" max="9991" width="33.7109375" style="71" customWidth="1"/>
    <col min="9992" max="9992" width="30.42578125" style="71" customWidth="1"/>
    <col min="9993" max="9993" width="21.85546875" style="71" customWidth="1"/>
    <col min="9994" max="9994" width="11.28515625" style="71" customWidth="1"/>
    <col min="9995" max="9995" width="14" style="71" customWidth="1"/>
    <col min="9996" max="9996" width="15.42578125" style="71" customWidth="1"/>
    <col min="9997" max="9997" width="17" style="71" customWidth="1"/>
    <col min="9998" max="9998" width="13.42578125" style="71" customWidth="1"/>
    <col min="9999" max="10240" width="11.42578125" style="71"/>
    <col min="10241" max="10241" width="14.7109375" style="71" customWidth="1"/>
    <col min="10242" max="10242" width="13.85546875" style="71" customWidth="1"/>
    <col min="10243" max="10243" width="32" style="71" customWidth="1"/>
    <col min="10244" max="10244" width="12.42578125" style="71" customWidth="1"/>
    <col min="10245" max="10245" width="52.140625" style="71" customWidth="1"/>
    <col min="10246" max="10246" width="19.85546875" style="71" customWidth="1"/>
    <col min="10247" max="10247" width="33.7109375" style="71" customWidth="1"/>
    <col min="10248" max="10248" width="30.42578125" style="71" customWidth="1"/>
    <col min="10249" max="10249" width="21.85546875" style="71" customWidth="1"/>
    <col min="10250" max="10250" width="11.28515625" style="71" customWidth="1"/>
    <col min="10251" max="10251" width="14" style="71" customWidth="1"/>
    <col min="10252" max="10252" width="15.42578125" style="71" customWidth="1"/>
    <col min="10253" max="10253" width="17" style="71" customWidth="1"/>
    <col min="10254" max="10254" width="13.42578125" style="71" customWidth="1"/>
    <col min="10255" max="10496" width="11.42578125" style="71"/>
    <col min="10497" max="10497" width="14.7109375" style="71" customWidth="1"/>
    <col min="10498" max="10498" width="13.85546875" style="71" customWidth="1"/>
    <col min="10499" max="10499" width="32" style="71" customWidth="1"/>
    <col min="10500" max="10500" width="12.42578125" style="71" customWidth="1"/>
    <col min="10501" max="10501" width="52.140625" style="71" customWidth="1"/>
    <col min="10502" max="10502" width="19.85546875" style="71" customWidth="1"/>
    <col min="10503" max="10503" width="33.7109375" style="71" customWidth="1"/>
    <col min="10504" max="10504" width="30.42578125" style="71" customWidth="1"/>
    <col min="10505" max="10505" width="21.85546875" style="71" customWidth="1"/>
    <col min="10506" max="10506" width="11.28515625" style="71" customWidth="1"/>
    <col min="10507" max="10507" width="14" style="71" customWidth="1"/>
    <col min="10508" max="10508" width="15.42578125" style="71" customWidth="1"/>
    <col min="10509" max="10509" width="17" style="71" customWidth="1"/>
    <col min="10510" max="10510" width="13.42578125" style="71" customWidth="1"/>
    <col min="10511" max="10752" width="11.42578125" style="71"/>
    <col min="10753" max="10753" width="14.7109375" style="71" customWidth="1"/>
    <col min="10754" max="10754" width="13.85546875" style="71" customWidth="1"/>
    <col min="10755" max="10755" width="32" style="71" customWidth="1"/>
    <col min="10756" max="10756" width="12.42578125" style="71" customWidth="1"/>
    <col min="10757" max="10757" width="52.140625" style="71" customWidth="1"/>
    <col min="10758" max="10758" width="19.85546875" style="71" customWidth="1"/>
    <col min="10759" max="10759" width="33.7109375" style="71" customWidth="1"/>
    <col min="10760" max="10760" width="30.42578125" style="71" customWidth="1"/>
    <col min="10761" max="10761" width="21.85546875" style="71" customWidth="1"/>
    <col min="10762" max="10762" width="11.28515625" style="71" customWidth="1"/>
    <col min="10763" max="10763" width="14" style="71" customWidth="1"/>
    <col min="10764" max="10764" width="15.42578125" style="71" customWidth="1"/>
    <col min="10765" max="10765" width="17" style="71" customWidth="1"/>
    <col min="10766" max="10766" width="13.42578125" style="71" customWidth="1"/>
    <col min="10767" max="11008" width="11.42578125" style="71"/>
    <col min="11009" max="11009" width="14.7109375" style="71" customWidth="1"/>
    <col min="11010" max="11010" width="13.85546875" style="71" customWidth="1"/>
    <col min="11011" max="11011" width="32" style="71" customWidth="1"/>
    <col min="11012" max="11012" width="12.42578125" style="71" customWidth="1"/>
    <col min="11013" max="11013" width="52.140625" style="71" customWidth="1"/>
    <col min="11014" max="11014" width="19.85546875" style="71" customWidth="1"/>
    <col min="11015" max="11015" width="33.7109375" style="71" customWidth="1"/>
    <col min="11016" max="11016" width="30.42578125" style="71" customWidth="1"/>
    <col min="11017" max="11017" width="21.85546875" style="71" customWidth="1"/>
    <col min="11018" max="11018" width="11.28515625" style="71" customWidth="1"/>
    <col min="11019" max="11019" width="14" style="71" customWidth="1"/>
    <col min="11020" max="11020" width="15.42578125" style="71" customWidth="1"/>
    <col min="11021" max="11021" width="17" style="71" customWidth="1"/>
    <col min="11022" max="11022" width="13.42578125" style="71" customWidth="1"/>
    <col min="11023" max="11264" width="11.42578125" style="71"/>
    <col min="11265" max="11265" width="14.7109375" style="71" customWidth="1"/>
    <col min="11266" max="11266" width="13.85546875" style="71" customWidth="1"/>
    <col min="11267" max="11267" width="32" style="71" customWidth="1"/>
    <col min="11268" max="11268" width="12.42578125" style="71" customWidth="1"/>
    <col min="11269" max="11269" width="52.140625" style="71" customWidth="1"/>
    <col min="11270" max="11270" width="19.85546875" style="71" customWidth="1"/>
    <col min="11271" max="11271" width="33.7109375" style="71" customWidth="1"/>
    <col min="11272" max="11272" width="30.42578125" style="71" customWidth="1"/>
    <col min="11273" max="11273" width="21.85546875" style="71" customWidth="1"/>
    <col min="11274" max="11274" width="11.28515625" style="71" customWidth="1"/>
    <col min="11275" max="11275" width="14" style="71" customWidth="1"/>
    <col min="11276" max="11276" width="15.42578125" style="71" customWidth="1"/>
    <col min="11277" max="11277" width="17" style="71" customWidth="1"/>
    <col min="11278" max="11278" width="13.42578125" style="71" customWidth="1"/>
    <col min="11279" max="11520" width="11.42578125" style="71"/>
    <col min="11521" max="11521" width="14.7109375" style="71" customWidth="1"/>
    <col min="11522" max="11522" width="13.85546875" style="71" customWidth="1"/>
    <col min="11523" max="11523" width="32" style="71" customWidth="1"/>
    <col min="11524" max="11524" width="12.42578125" style="71" customWidth="1"/>
    <col min="11525" max="11525" width="52.140625" style="71" customWidth="1"/>
    <col min="11526" max="11526" width="19.85546875" style="71" customWidth="1"/>
    <col min="11527" max="11527" width="33.7109375" style="71" customWidth="1"/>
    <col min="11528" max="11528" width="30.42578125" style="71" customWidth="1"/>
    <col min="11529" max="11529" width="21.85546875" style="71" customWidth="1"/>
    <col min="11530" max="11530" width="11.28515625" style="71" customWidth="1"/>
    <col min="11531" max="11531" width="14" style="71" customWidth="1"/>
    <col min="11532" max="11532" width="15.42578125" style="71" customWidth="1"/>
    <col min="11533" max="11533" width="17" style="71" customWidth="1"/>
    <col min="11534" max="11534" width="13.42578125" style="71" customWidth="1"/>
    <col min="11535" max="11776" width="11.42578125" style="71"/>
    <col min="11777" max="11777" width="14.7109375" style="71" customWidth="1"/>
    <col min="11778" max="11778" width="13.85546875" style="71" customWidth="1"/>
    <col min="11779" max="11779" width="32" style="71" customWidth="1"/>
    <col min="11780" max="11780" width="12.42578125" style="71" customWidth="1"/>
    <col min="11781" max="11781" width="52.140625" style="71" customWidth="1"/>
    <col min="11782" max="11782" width="19.85546875" style="71" customWidth="1"/>
    <col min="11783" max="11783" width="33.7109375" style="71" customWidth="1"/>
    <col min="11784" max="11784" width="30.42578125" style="71" customWidth="1"/>
    <col min="11785" max="11785" width="21.85546875" style="71" customWidth="1"/>
    <col min="11786" max="11786" width="11.28515625" style="71" customWidth="1"/>
    <col min="11787" max="11787" width="14" style="71" customWidth="1"/>
    <col min="11788" max="11788" width="15.42578125" style="71" customWidth="1"/>
    <col min="11789" max="11789" width="17" style="71" customWidth="1"/>
    <col min="11790" max="11790" width="13.42578125" style="71" customWidth="1"/>
    <col min="11791" max="12032" width="11.42578125" style="71"/>
    <col min="12033" max="12033" width="14.7109375" style="71" customWidth="1"/>
    <col min="12034" max="12034" width="13.85546875" style="71" customWidth="1"/>
    <col min="12035" max="12035" width="32" style="71" customWidth="1"/>
    <col min="12036" max="12036" width="12.42578125" style="71" customWidth="1"/>
    <col min="12037" max="12037" width="52.140625" style="71" customWidth="1"/>
    <col min="12038" max="12038" width="19.85546875" style="71" customWidth="1"/>
    <col min="12039" max="12039" width="33.7109375" style="71" customWidth="1"/>
    <col min="12040" max="12040" width="30.42578125" style="71" customWidth="1"/>
    <col min="12041" max="12041" width="21.85546875" style="71" customWidth="1"/>
    <col min="12042" max="12042" width="11.28515625" style="71" customWidth="1"/>
    <col min="12043" max="12043" width="14" style="71" customWidth="1"/>
    <col min="12044" max="12044" width="15.42578125" style="71" customWidth="1"/>
    <col min="12045" max="12045" width="17" style="71" customWidth="1"/>
    <col min="12046" max="12046" width="13.42578125" style="71" customWidth="1"/>
    <col min="12047" max="12288" width="11.42578125" style="71"/>
    <col min="12289" max="12289" width="14.7109375" style="71" customWidth="1"/>
    <col min="12290" max="12290" width="13.85546875" style="71" customWidth="1"/>
    <col min="12291" max="12291" width="32" style="71" customWidth="1"/>
    <col min="12292" max="12292" width="12.42578125" style="71" customWidth="1"/>
    <col min="12293" max="12293" width="52.140625" style="71" customWidth="1"/>
    <col min="12294" max="12294" width="19.85546875" style="71" customWidth="1"/>
    <col min="12295" max="12295" width="33.7109375" style="71" customWidth="1"/>
    <col min="12296" max="12296" width="30.42578125" style="71" customWidth="1"/>
    <col min="12297" max="12297" width="21.85546875" style="71" customWidth="1"/>
    <col min="12298" max="12298" width="11.28515625" style="71" customWidth="1"/>
    <col min="12299" max="12299" width="14" style="71" customWidth="1"/>
    <col min="12300" max="12300" width="15.42578125" style="71" customWidth="1"/>
    <col min="12301" max="12301" width="17" style="71" customWidth="1"/>
    <col min="12302" max="12302" width="13.42578125" style="71" customWidth="1"/>
    <col min="12303" max="12544" width="11.42578125" style="71"/>
    <col min="12545" max="12545" width="14.7109375" style="71" customWidth="1"/>
    <col min="12546" max="12546" width="13.85546875" style="71" customWidth="1"/>
    <col min="12547" max="12547" width="32" style="71" customWidth="1"/>
    <col min="12548" max="12548" width="12.42578125" style="71" customWidth="1"/>
    <col min="12549" max="12549" width="52.140625" style="71" customWidth="1"/>
    <col min="12550" max="12550" width="19.85546875" style="71" customWidth="1"/>
    <col min="12551" max="12551" width="33.7109375" style="71" customWidth="1"/>
    <col min="12552" max="12552" width="30.42578125" style="71" customWidth="1"/>
    <col min="12553" max="12553" width="21.85546875" style="71" customWidth="1"/>
    <col min="12554" max="12554" width="11.28515625" style="71" customWidth="1"/>
    <col min="12555" max="12555" width="14" style="71" customWidth="1"/>
    <col min="12556" max="12556" width="15.42578125" style="71" customWidth="1"/>
    <col min="12557" max="12557" width="17" style="71" customWidth="1"/>
    <col min="12558" max="12558" width="13.42578125" style="71" customWidth="1"/>
    <col min="12559" max="12800" width="11.42578125" style="71"/>
    <col min="12801" max="12801" width="14.7109375" style="71" customWidth="1"/>
    <col min="12802" max="12802" width="13.85546875" style="71" customWidth="1"/>
    <col min="12803" max="12803" width="32" style="71" customWidth="1"/>
    <col min="12804" max="12804" width="12.42578125" style="71" customWidth="1"/>
    <col min="12805" max="12805" width="52.140625" style="71" customWidth="1"/>
    <col min="12806" max="12806" width="19.85546875" style="71" customWidth="1"/>
    <col min="12807" max="12807" width="33.7109375" style="71" customWidth="1"/>
    <col min="12808" max="12808" width="30.42578125" style="71" customWidth="1"/>
    <col min="12809" max="12809" width="21.85546875" style="71" customWidth="1"/>
    <col min="12810" max="12810" width="11.28515625" style="71" customWidth="1"/>
    <col min="12811" max="12811" width="14" style="71" customWidth="1"/>
    <col min="12812" max="12812" width="15.42578125" style="71" customWidth="1"/>
    <col min="12813" max="12813" width="17" style="71" customWidth="1"/>
    <col min="12814" max="12814" width="13.42578125" style="71" customWidth="1"/>
    <col min="12815" max="13056" width="11.42578125" style="71"/>
    <col min="13057" max="13057" width="14.7109375" style="71" customWidth="1"/>
    <col min="13058" max="13058" width="13.85546875" style="71" customWidth="1"/>
    <col min="13059" max="13059" width="32" style="71" customWidth="1"/>
    <col min="13060" max="13060" width="12.42578125" style="71" customWidth="1"/>
    <col min="13061" max="13061" width="52.140625" style="71" customWidth="1"/>
    <col min="13062" max="13062" width="19.85546875" style="71" customWidth="1"/>
    <col min="13063" max="13063" width="33.7109375" style="71" customWidth="1"/>
    <col min="13064" max="13064" width="30.42578125" style="71" customWidth="1"/>
    <col min="13065" max="13065" width="21.85546875" style="71" customWidth="1"/>
    <col min="13066" max="13066" width="11.28515625" style="71" customWidth="1"/>
    <col min="13067" max="13067" width="14" style="71" customWidth="1"/>
    <col min="13068" max="13068" width="15.42578125" style="71" customWidth="1"/>
    <col min="13069" max="13069" width="17" style="71" customWidth="1"/>
    <col min="13070" max="13070" width="13.42578125" style="71" customWidth="1"/>
    <col min="13071" max="13312" width="11.42578125" style="71"/>
    <col min="13313" max="13313" width="14.7109375" style="71" customWidth="1"/>
    <col min="13314" max="13314" width="13.85546875" style="71" customWidth="1"/>
    <col min="13315" max="13315" width="32" style="71" customWidth="1"/>
    <col min="13316" max="13316" width="12.42578125" style="71" customWidth="1"/>
    <col min="13317" max="13317" width="52.140625" style="71" customWidth="1"/>
    <col min="13318" max="13318" width="19.85546875" style="71" customWidth="1"/>
    <col min="13319" max="13319" width="33.7109375" style="71" customWidth="1"/>
    <col min="13320" max="13320" width="30.42578125" style="71" customWidth="1"/>
    <col min="13321" max="13321" width="21.85546875" style="71" customWidth="1"/>
    <col min="13322" max="13322" width="11.28515625" style="71" customWidth="1"/>
    <col min="13323" max="13323" width="14" style="71" customWidth="1"/>
    <col min="13324" max="13324" width="15.42578125" style="71" customWidth="1"/>
    <col min="13325" max="13325" width="17" style="71" customWidth="1"/>
    <col min="13326" max="13326" width="13.42578125" style="71" customWidth="1"/>
    <col min="13327" max="13568" width="11.42578125" style="71"/>
    <col min="13569" max="13569" width="14.7109375" style="71" customWidth="1"/>
    <col min="13570" max="13570" width="13.85546875" style="71" customWidth="1"/>
    <col min="13571" max="13571" width="32" style="71" customWidth="1"/>
    <col min="13572" max="13572" width="12.42578125" style="71" customWidth="1"/>
    <col min="13573" max="13573" width="52.140625" style="71" customWidth="1"/>
    <col min="13574" max="13574" width="19.85546875" style="71" customWidth="1"/>
    <col min="13575" max="13575" width="33.7109375" style="71" customWidth="1"/>
    <col min="13576" max="13576" width="30.42578125" style="71" customWidth="1"/>
    <col min="13577" max="13577" width="21.85546875" style="71" customWidth="1"/>
    <col min="13578" max="13578" width="11.28515625" style="71" customWidth="1"/>
    <col min="13579" max="13579" width="14" style="71" customWidth="1"/>
    <col min="13580" max="13580" width="15.42578125" style="71" customWidth="1"/>
    <col min="13581" max="13581" width="17" style="71" customWidth="1"/>
    <col min="13582" max="13582" width="13.42578125" style="71" customWidth="1"/>
    <col min="13583" max="13824" width="11.42578125" style="71"/>
    <col min="13825" max="13825" width="14.7109375" style="71" customWidth="1"/>
    <col min="13826" max="13826" width="13.85546875" style="71" customWidth="1"/>
    <col min="13827" max="13827" width="32" style="71" customWidth="1"/>
    <col min="13828" max="13828" width="12.42578125" style="71" customWidth="1"/>
    <col min="13829" max="13829" width="52.140625" style="71" customWidth="1"/>
    <col min="13830" max="13830" width="19.85546875" style="71" customWidth="1"/>
    <col min="13831" max="13831" width="33.7109375" style="71" customWidth="1"/>
    <col min="13832" max="13832" width="30.42578125" style="71" customWidth="1"/>
    <col min="13833" max="13833" width="21.85546875" style="71" customWidth="1"/>
    <col min="13834" max="13834" width="11.28515625" style="71" customWidth="1"/>
    <col min="13835" max="13835" width="14" style="71" customWidth="1"/>
    <col min="13836" max="13836" width="15.42578125" style="71" customWidth="1"/>
    <col min="13837" max="13837" width="17" style="71" customWidth="1"/>
    <col min="13838" max="13838" width="13.42578125" style="71" customWidth="1"/>
    <col min="13839" max="14080" width="11.42578125" style="71"/>
    <col min="14081" max="14081" width="14.7109375" style="71" customWidth="1"/>
    <col min="14082" max="14082" width="13.85546875" style="71" customWidth="1"/>
    <col min="14083" max="14083" width="32" style="71" customWidth="1"/>
    <col min="14084" max="14084" width="12.42578125" style="71" customWidth="1"/>
    <col min="14085" max="14085" width="52.140625" style="71" customWidth="1"/>
    <col min="14086" max="14086" width="19.85546875" style="71" customWidth="1"/>
    <col min="14087" max="14087" width="33.7109375" style="71" customWidth="1"/>
    <col min="14088" max="14088" width="30.42578125" style="71" customWidth="1"/>
    <col min="14089" max="14089" width="21.85546875" style="71" customWidth="1"/>
    <col min="14090" max="14090" width="11.28515625" style="71" customWidth="1"/>
    <col min="14091" max="14091" width="14" style="71" customWidth="1"/>
    <col min="14092" max="14092" width="15.42578125" style="71" customWidth="1"/>
    <col min="14093" max="14093" width="17" style="71" customWidth="1"/>
    <col min="14094" max="14094" width="13.42578125" style="71" customWidth="1"/>
    <col min="14095" max="14336" width="11.42578125" style="71"/>
    <col min="14337" max="14337" width="14.7109375" style="71" customWidth="1"/>
    <col min="14338" max="14338" width="13.85546875" style="71" customWidth="1"/>
    <col min="14339" max="14339" width="32" style="71" customWidth="1"/>
    <col min="14340" max="14340" width="12.42578125" style="71" customWidth="1"/>
    <col min="14341" max="14341" width="52.140625" style="71" customWidth="1"/>
    <col min="14342" max="14342" width="19.85546875" style="71" customWidth="1"/>
    <col min="14343" max="14343" width="33.7109375" style="71" customWidth="1"/>
    <col min="14344" max="14344" width="30.42578125" style="71" customWidth="1"/>
    <col min="14345" max="14345" width="21.85546875" style="71" customWidth="1"/>
    <col min="14346" max="14346" width="11.28515625" style="71" customWidth="1"/>
    <col min="14347" max="14347" width="14" style="71" customWidth="1"/>
    <col min="14348" max="14348" width="15.42578125" style="71" customWidth="1"/>
    <col min="14349" max="14349" width="17" style="71" customWidth="1"/>
    <col min="14350" max="14350" width="13.42578125" style="71" customWidth="1"/>
    <col min="14351" max="14592" width="11.42578125" style="71"/>
    <col min="14593" max="14593" width="14.7109375" style="71" customWidth="1"/>
    <col min="14594" max="14594" width="13.85546875" style="71" customWidth="1"/>
    <col min="14595" max="14595" width="32" style="71" customWidth="1"/>
    <col min="14596" max="14596" width="12.42578125" style="71" customWidth="1"/>
    <col min="14597" max="14597" width="52.140625" style="71" customWidth="1"/>
    <col min="14598" max="14598" width="19.85546875" style="71" customWidth="1"/>
    <col min="14599" max="14599" width="33.7109375" style="71" customWidth="1"/>
    <col min="14600" max="14600" width="30.42578125" style="71" customWidth="1"/>
    <col min="14601" max="14601" width="21.85546875" style="71" customWidth="1"/>
    <col min="14602" max="14602" width="11.28515625" style="71" customWidth="1"/>
    <col min="14603" max="14603" width="14" style="71" customWidth="1"/>
    <col min="14604" max="14604" width="15.42578125" style="71" customWidth="1"/>
    <col min="14605" max="14605" width="17" style="71" customWidth="1"/>
    <col min="14606" max="14606" width="13.42578125" style="71" customWidth="1"/>
    <col min="14607" max="14848" width="11.42578125" style="71"/>
    <col min="14849" max="14849" width="14.7109375" style="71" customWidth="1"/>
    <col min="14850" max="14850" width="13.85546875" style="71" customWidth="1"/>
    <col min="14851" max="14851" width="32" style="71" customWidth="1"/>
    <col min="14852" max="14852" width="12.42578125" style="71" customWidth="1"/>
    <col min="14853" max="14853" width="52.140625" style="71" customWidth="1"/>
    <col min="14854" max="14854" width="19.85546875" style="71" customWidth="1"/>
    <col min="14855" max="14855" width="33.7109375" style="71" customWidth="1"/>
    <col min="14856" max="14856" width="30.42578125" style="71" customWidth="1"/>
    <col min="14857" max="14857" width="21.85546875" style="71" customWidth="1"/>
    <col min="14858" max="14858" width="11.28515625" style="71" customWidth="1"/>
    <col min="14859" max="14859" width="14" style="71" customWidth="1"/>
    <col min="14860" max="14860" width="15.42578125" style="71" customWidth="1"/>
    <col min="14861" max="14861" width="17" style="71" customWidth="1"/>
    <col min="14862" max="14862" width="13.42578125" style="71" customWidth="1"/>
    <col min="14863" max="15104" width="11.42578125" style="71"/>
    <col min="15105" max="15105" width="14.7109375" style="71" customWidth="1"/>
    <col min="15106" max="15106" width="13.85546875" style="71" customWidth="1"/>
    <col min="15107" max="15107" width="32" style="71" customWidth="1"/>
    <col min="15108" max="15108" width="12.42578125" style="71" customWidth="1"/>
    <col min="15109" max="15109" width="52.140625" style="71" customWidth="1"/>
    <col min="15110" max="15110" width="19.85546875" style="71" customWidth="1"/>
    <col min="15111" max="15111" width="33.7109375" style="71" customWidth="1"/>
    <col min="15112" max="15112" width="30.42578125" style="71" customWidth="1"/>
    <col min="15113" max="15113" width="21.85546875" style="71" customWidth="1"/>
    <col min="15114" max="15114" width="11.28515625" style="71" customWidth="1"/>
    <col min="15115" max="15115" width="14" style="71" customWidth="1"/>
    <col min="15116" max="15116" width="15.42578125" style="71" customWidth="1"/>
    <col min="15117" max="15117" width="17" style="71" customWidth="1"/>
    <col min="15118" max="15118" width="13.42578125" style="71" customWidth="1"/>
    <col min="15119" max="15360" width="11.42578125" style="71"/>
    <col min="15361" max="15361" width="14.7109375" style="71" customWidth="1"/>
    <col min="15362" max="15362" width="13.85546875" style="71" customWidth="1"/>
    <col min="15363" max="15363" width="32" style="71" customWidth="1"/>
    <col min="15364" max="15364" width="12.42578125" style="71" customWidth="1"/>
    <col min="15365" max="15365" width="52.140625" style="71" customWidth="1"/>
    <col min="15366" max="15366" width="19.85546875" style="71" customWidth="1"/>
    <col min="15367" max="15367" width="33.7109375" style="71" customWidth="1"/>
    <col min="15368" max="15368" width="30.42578125" style="71" customWidth="1"/>
    <col min="15369" max="15369" width="21.85546875" style="71" customWidth="1"/>
    <col min="15370" max="15370" width="11.28515625" style="71" customWidth="1"/>
    <col min="15371" max="15371" width="14" style="71" customWidth="1"/>
    <col min="15372" max="15372" width="15.42578125" style="71" customWidth="1"/>
    <col min="15373" max="15373" width="17" style="71" customWidth="1"/>
    <col min="15374" max="15374" width="13.42578125" style="71" customWidth="1"/>
    <col min="15375" max="15616" width="11.42578125" style="71"/>
    <col min="15617" max="15617" width="14.7109375" style="71" customWidth="1"/>
    <col min="15618" max="15618" width="13.85546875" style="71" customWidth="1"/>
    <col min="15619" max="15619" width="32" style="71" customWidth="1"/>
    <col min="15620" max="15620" width="12.42578125" style="71" customWidth="1"/>
    <col min="15621" max="15621" width="52.140625" style="71" customWidth="1"/>
    <col min="15622" max="15622" width="19.85546875" style="71" customWidth="1"/>
    <col min="15623" max="15623" width="33.7109375" style="71" customWidth="1"/>
    <col min="15624" max="15624" width="30.42578125" style="71" customWidth="1"/>
    <col min="15625" max="15625" width="21.85546875" style="71" customWidth="1"/>
    <col min="15626" max="15626" width="11.28515625" style="71" customWidth="1"/>
    <col min="15627" max="15627" width="14" style="71" customWidth="1"/>
    <col min="15628" max="15628" width="15.42578125" style="71" customWidth="1"/>
    <col min="15629" max="15629" width="17" style="71" customWidth="1"/>
    <col min="15630" max="15630" width="13.42578125" style="71" customWidth="1"/>
    <col min="15631" max="15872" width="11.42578125" style="71"/>
    <col min="15873" max="15873" width="14.7109375" style="71" customWidth="1"/>
    <col min="15874" max="15874" width="13.85546875" style="71" customWidth="1"/>
    <col min="15875" max="15875" width="32" style="71" customWidth="1"/>
    <col min="15876" max="15876" width="12.42578125" style="71" customWidth="1"/>
    <col min="15877" max="15877" width="52.140625" style="71" customWidth="1"/>
    <col min="15878" max="15878" width="19.85546875" style="71" customWidth="1"/>
    <col min="15879" max="15879" width="33.7109375" style="71" customWidth="1"/>
    <col min="15880" max="15880" width="30.42578125" style="71" customWidth="1"/>
    <col min="15881" max="15881" width="21.85546875" style="71" customWidth="1"/>
    <col min="15882" max="15882" width="11.28515625" style="71" customWidth="1"/>
    <col min="15883" max="15883" width="14" style="71" customWidth="1"/>
    <col min="15884" max="15884" width="15.42578125" style="71" customWidth="1"/>
    <col min="15885" max="15885" width="17" style="71" customWidth="1"/>
    <col min="15886" max="15886" width="13.42578125" style="71" customWidth="1"/>
    <col min="15887" max="16128" width="11.42578125" style="71"/>
    <col min="16129" max="16129" width="14.7109375" style="71" customWidth="1"/>
    <col min="16130" max="16130" width="13.85546875" style="71" customWidth="1"/>
    <col min="16131" max="16131" width="32" style="71" customWidth="1"/>
    <col min="16132" max="16132" width="12.42578125" style="71" customWidth="1"/>
    <col min="16133" max="16133" width="52.140625" style="71" customWidth="1"/>
    <col min="16134" max="16134" width="19.85546875" style="71" customWidth="1"/>
    <col min="16135" max="16135" width="33.7109375" style="71" customWidth="1"/>
    <col min="16136" max="16136" width="30.42578125" style="71" customWidth="1"/>
    <col min="16137" max="16137" width="21.85546875" style="71" customWidth="1"/>
    <col min="16138" max="16138" width="11.28515625" style="71" customWidth="1"/>
    <col min="16139" max="16139" width="14" style="71" customWidth="1"/>
    <col min="16140" max="16140" width="15.42578125" style="71" customWidth="1"/>
    <col min="16141" max="16141" width="17" style="71" customWidth="1"/>
    <col min="16142" max="16142" width="13.42578125" style="71" customWidth="1"/>
    <col min="16143" max="16384" width="11.42578125" style="71"/>
  </cols>
  <sheetData>
    <row r="1" spans="1:8" ht="19.5" customHeight="1" x14ac:dyDescent="0.3">
      <c r="A1" s="526" t="s">
        <v>2273</v>
      </c>
      <c r="B1" s="526"/>
      <c r="C1" s="526"/>
      <c r="D1" s="526"/>
      <c r="E1" s="526"/>
      <c r="F1" s="526"/>
      <c r="G1" s="526"/>
      <c r="H1" s="526"/>
    </row>
    <row r="2" spans="1:8" ht="19.5" customHeight="1" x14ac:dyDescent="0.3">
      <c r="A2" s="527" t="s">
        <v>9</v>
      </c>
      <c r="B2" s="527"/>
      <c r="C2" s="527"/>
      <c r="D2" s="527"/>
      <c r="E2" s="527"/>
      <c r="F2" s="527"/>
      <c r="G2" s="527"/>
      <c r="H2" s="527"/>
    </row>
    <row r="3" spans="1:8" ht="19.5" customHeight="1" x14ac:dyDescent="0.3">
      <c r="A3" s="527" t="s">
        <v>67</v>
      </c>
      <c r="B3" s="527"/>
      <c r="C3" s="527"/>
      <c r="D3" s="527"/>
      <c r="E3" s="527"/>
      <c r="F3" s="527"/>
      <c r="G3" s="527"/>
      <c r="H3" s="527"/>
    </row>
    <row r="4" spans="1:8" ht="15.75" customHeight="1" thickBot="1" x14ac:dyDescent="0.35">
      <c r="A4" s="120"/>
      <c r="B4" s="120"/>
      <c r="C4" s="120"/>
      <c r="D4" s="120"/>
      <c r="E4" s="120"/>
      <c r="F4" s="120"/>
      <c r="G4" s="120"/>
      <c r="H4" s="121"/>
    </row>
    <row r="5" spans="1:8" ht="16.5" customHeight="1" thickBot="1" x14ac:dyDescent="0.35">
      <c r="A5" s="528" t="s">
        <v>2274</v>
      </c>
      <c r="B5" s="529"/>
      <c r="C5" s="529"/>
      <c r="D5" s="529"/>
      <c r="E5" s="530" t="s">
        <v>2275</v>
      </c>
      <c r="F5" s="530"/>
      <c r="G5" s="530"/>
      <c r="H5" s="531"/>
    </row>
    <row r="6" spans="1:8" ht="12" customHeight="1" thickBot="1" x14ac:dyDescent="0.35">
      <c r="A6" s="122"/>
      <c r="B6" s="122"/>
      <c r="C6" s="122"/>
      <c r="D6" s="122"/>
      <c r="E6" s="123"/>
      <c r="F6" s="123"/>
      <c r="G6" s="123"/>
      <c r="H6" s="124"/>
    </row>
    <row r="7" spans="1:8" ht="17.25" thickBot="1" x14ac:dyDescent="0.35">
      <c r="A7" s="524"/>
      <c r="B7" s="524"/>
      <c r="C7" s="524"/>
      <c r="D7" s="524"/>
      <c r="E7" s="524"/>
      <c r="F7" s="524"/>
      <c r="G7" s="524"/>
      <c r="H7" s="525"/>
    </row>
    <row r="8" spans="1:8" ht="24.75" customHeight="1" thickBot="1" x14ac:dyDescent="0.35">
      <c r="A8" s="518" t="s">
        <v>0</v>
      </c>
      <c r="B8" s="520" t="s">
        <v>4</v>
      </c>
      <c r="C8" s="521"/>
      <c r="D8" s="522" t="s">
        <v>2276</v>
      </c>
      <c r="E8" s="73" t="s">
        <v>2277</v>
      </c>
      <c r="F8" s="512" t="s">
        <v>2</v>
      </c>
      <c r="G8" s="514"/>
      <c r="H8" s="522" t="s">
        <v>13</v>
      </c>
    </row>
    <row r="9" spans="1:8" ht="60.75" customHeight="1" thickBot="1" x14ac:dyDescent="0.35">
      <c r="A9" s="519"/>
      <c r="B9" s="74" t="s">
        <v>3</v>
      </c>
      <c r="C9" s="75" t="s">
        <v>2278</v>
      </c>
      <c r="D9" s="523"/>
      <c r="E9" s="76"/>
      <c r="F9" s="77" t="s">
        <v>2279</v>
      </c>
      <c r="G9" s="78" t="s">
        <v>2280</v>
      </c>
      <c r="H9" s="523"/>
    </row>
    <row r="10" spans="1:8" ht="16.5" customHeight="1" thickBot="1" x14ac:dyDescent="0.35">
      <c r="A10" s="515" t="s">
        <v>1384</v>
      </c>
      <c r="B10" s="516"/>
      <c r="C10" s="516"/>
      <c r="D10" s="516"/>
      <c r="E10" s="516"/>
      <c r="F10" s="516"/>
      <c r="G10" s="516"/>
      <c r="H10" s="517"/>
    </row>
    <row r="11" spans="1:8" ht="16.5" customHeight="1" x14ac:dyDescent="0.3">
      <c r="A11" s="86" t="s">
        <v>1858</v>
      </c>
      <c r="B11" s="87" t="s">
        <v>374</v>
      </c>
      <c r="C11" s="88" t="s">
        <v>374</v>
      </c>
      <c r="D11" s="89">
        <v>3</v>
      </c>
      <c r="E11" s="90" t="s">
        <v>2281</v>
      </c>
      <c r="F11" s="91" t="s">
        <v>2282</v>
      </c>
      <c r="G11" s="92">
        <v>12000000</v>
      </c>
      <c r="H11" s="93" t="s">
        <v>2283</v>
      </c>
    </row>
    <row r="12" spans="1:8" ht="16.5" customHeight="1" x14ac:dyDescent="0.3">
      <c r="A12" s="94" t="s">
        <v>1858</v>
      </c>
      <c r="B12" s="95" t="s">
        <v>374</v>
      </c>
      <c r="C12" s="96" t="s">
        <v>374</v>
      </c>
      <c r="D12" s="89">
        <v>2</v>
      </c>
      <c r="E12" s="90" t="s">
        <v>2284</v>
      </c>
      <c r="F12" s="90" t="s">
        <v>2285</v>
      </c>
      <c r="G12" s="97">
        <v>20000000</v>
      </c>
      <c r="H12" s="93" t="s">
        <v>2283</v>
      </c>
    </row>
    <row r="13" spans="1:8" ht="16.5" customHeight="1" thickBot="1" x14ac:dyDescent="0.35">
      <c r="A13" s="98" t="s">
        <v>1858</v>
      </c>
      <c r="B13" s="99" t="s">
        <v>374</v>
      </c>
      <c r="C13" s="100" t="s">
        <v>374</v>
      </c>
      <c r="D13" s="101">
        <v>2</v>
      </c>
      <c r="E13" s="102" t="s">
        <v>2286</v>
      </c>
      <c r="F13" s="102" t="s">
        <v>2287</v>
      </c>
      <c r="G13" s="103">
        <v>40000000</v>
      </c>
      <c r="H13" s="93" t="s">
        <v>2283</v>
      </c>
    </row>
    <row r="14" spans="1:8" ht="12.75" customHeight="1" x14ac:dyDescent="0.3">
      <c r="A14" s="86" t="s">
        <v>2288</v>
      </c>
      <c r="B14" s="104" t="s">
        <v>2288</v>
      </c>
      <c r="C14" s="105" t="s">
        <v>2288</v>
      </c>
      <c r="D14" s="106">
        <v>2</v>
      </c>
      <c r="E14" s="107" t="s">
        <v>2289</v>
      </c>
      <c r="F14" s="107" t="s">
        <v>2282</v>
      </c>
      <c r="G14" s="108">
        <v>8000000</v>
      </c>
      <c r="H14" s="93" t="s">
        <v>2283</v>
      </c>
    </row>
    <row r="15" spans="1:8" ht="33" x14ac:dyDescent="0.3">
      <c r="A15" s="94" t="s">
        <v>2288</v>
      </c>
      <c r="B15" s="109" t="s">
        <v>2288</v>
      </c>
      <c r="C15" s="110" t="s">
        <v>2288</v>
      </c>
      <c r="D15" s="89"/>
      <c r="E15" s="90"/>
      <c r="F15" s="90" t="s">
        <v>2285</v>
      </c>
      <c r="G15" s="97">
        <v>0</v>
      </c>
      <c r="H15" s="93" t="s">
        <v>2283</v>
      </c>
    </row>
    <row r="16" spans="1:8" ht="33.75" thickBot="1" x14ac:dyDescent="0.35">
      <c r="A16" s="111" t="s">
        <v>2288</v>
      </c>
      <c r="B16" s="112" t="s">
        <v>2288</v>
      </c>
      <c r="C16" s="113" t="s">
        <v>2288</v>
      </c>
      <c r="D16" s="114"/>
      <c r="E16" s="115"/>
      <c r="F16" s="115" t="s">
        <v>2287</v>
      </c>
      <c r="G16" s="116">
        <v>0</v>
      </c>
      <c r="H16" s="93" t="s">
        <v>2283</v>
      </c>
    </row>
    <row r="17" spans="1:8" ht="17.25" thickBot="1" x14ac:dyDescent="0.35">
      <c r="A17" s="512" t="s">
        <v>69</v>
      </c>
      <c r="B17" s="513"/>
      <c r="C17" s="513"/>
      <c r="D17" s="513"/>
      <c r="E17" s="513"/>
      <c r="F17" s="514"/>
      <c r="G17" s="79">
        <f>SUM(G11:G16)</f>
        <v>80000000</v>
      </c>
      <c r="H17" s="80"/>
    </row>
    <row r="18" spans="1:8" ht="17.25" thickBot="1" x14ac:dyDescent="0.35">
      <c r="A18" s="515" t="s">
        <v>1386</v>
      </c>
      <c r="B18" s="516"/>
      <c r="C18" s="516"/>
      <c r="D18" s="516"/>
      <c r="E18" s="516"/>
      <c r="F18" s="516"/>
      <c r="G18" s="516"/>
      <c r="H18" s="517"/>
    </row>
    <row r="19" spans="1:8" ht="33" x14ac:dyDescent="0.3">
      <c r="A19" s="86" t="s">
        <v>1386</v>
      </c>
      <c r="B19" s="87" t="s">
        <v>1386</v>
      </c>
      <c r="C19" s="88" t="s">
        <v>1386</v>
      </c>
      <c r="D19" s="117"/>
      <c r="E19" s="90"/>
      <c r="F19" s="91" t="s">
        <v>2282</v>
      </c>
      <c r="G19" s="92">
        <v>0</v>
      </c>
      <c r="H19" s="93" t="s">
        <v>2283</v>
      </c>
    </row>
    <row r="20" spans="1:8" ht="33" x14ac:dyDescent="0.3">
      <c r="A20" s="94" t="s">
        <v>1386</v>
      </c>
      <c r="B20" s="95" t="s">
        <v>1386</v>
      </c>
      <c r="C20" s="96" t="s">
        <v>1386</v>
      </c>
      <c r="D20" s="117"/>
      <c r="E20" s="90"/>
      <c r="F20" s="90" t="s">
        <v>2285</v>
      </c>
      <c r="G20" s="97">
        <v>0</v>
      </c>
      <c r="H20" s="93" t="s">
        <v>2283</v>
      </c>
    </row>
    <row r="21" spans="1:8" ht="33.75" thickBot="1" x14ac:dyDescent="0.35">
      <c r="A21" s="98" t="s">
        <v>1386</v>
      </c>
      <c r="B21" s="99" t="s">
        <v>1386</v>
      </c>
      <c r="C21" s="100" t="s">
        <v>1386</v>
      </c>
      <c r="D21" s="118">
        <v>1</v>
      </c>
      <c r="E21" s="102" t="s">
        <v>2290</v>
      </c>
      <c r="F21" s="102" t="s">
        <v>2287</v>
      </c>
      <c r="G21" s="103">
        <v>20000000</v>
      </c>
      <c r="H21" s="93" t="s">
        <v>2283</v>
      </c>
    </row>
    <row r="22" spans="1:8" ht="33" x14ac:dyDescent="0.3">
      <c r="A22" s="86" t="s">
        <v>1399</v>
      </c>
      <c r="B22" s="87" t="s">
        <v>2291</v>
      </c>
      <c r="C22" s="88" t="s">
        <v>2292</v>
      </c>
      <c r="D22" s="119">
        <v>1</v>
      </c>
      <c r="E22" s="91"/>
      <c r="F22" s="91" t="s">
        <v>2282</v>
      </c>
      <c r="G22" s="92">
        <v>4000000</v>
      </c>
      <c r="H22" s="93" t="s">
        <v>2283</v>
      </c>
    </row>
    <row r="23" spans="1:8" ht="33" x14ac:dyDescent="0.3">
      <c r="A23" s="94" t="s">
        <v>1399</v>
      </c>
      <c r="B23" s="95" t="s">
        <v>2291</v>
      </c>
      <c r="C23" s="96" t="s">
        <v>2292</v>
      </c>
      <c r="D23" s="117"/>
      <c r="E23" s="90"/>
      <c r="F23" s="90" t="s">
        <v>2285</v>
      </c>
      <c r="G23" s="97">
        <v>0</v>
      </c>
      <c r="H23" s="93" t="s">
        <v>2283</v>
      </c>
    </row>
    <row r="24" spans="1:8" ht="33.75" thickBot="1" x14ac:dyDescent="0.35">
      <c r="A24" s="98" t="s">
        <v>1399</v>
      </c>
      <c r="B24" s="99" t="s">
        <v>2291</v>
      </c>
      <c r="C24" s="100" t="s">
        <v>2292</v>
      </c>
      <c r="D24" s="117">
        <v>1</v>
      </c>
      <c r="E24" s="90" t="s">
        <v>2290</v>
      </c>
      <c r="F24" s="90" t="s">
        <v>2287</v>
      </c>
      <c r="G24" s="97">
        <v>20000000</v>
      </c>
      <c r="H24" s="93" t="s">
        <v>2283</v>
      </c>
    </row>
    <row r="25" spans="1:8" ht="17.25" thickBot="1" x14ac:dyDescent="0.35">
      <c r="A25" s="512" t="s">
        <v>69</v>
      </c>
      <c r="B25" s="513"/>
      <c r="C25" s="513"/>
      <c r="D25" s="513"/>
      <c r="E25" s="513"/>
      <c r="F25" s="514"/>
      <c r="G25" s="81">
        <f>SUM(G19:G24)</f>
        <v>44000000</v>
      </c>
      <c r="H25" s="80"/>
    </row>
    <row r="26" spans="1:8" ht="17.25" thickBot="1" x14ac:dyDescent="0.35">
      <c r="A26" s="515" t="s">
        <v>1385</v>
      </c>
      <c r="B26" s="516"/>
      <c r="C26" s="516"/>
      <c r="D26" s="516"/>
      <c r="E26" s="516"/>
      <c r="F26" s="516"/>
      <c r="G26" s="516"/>
      <c r="H26" s="517"/>
    </row>
    <row r="27" spans="1:8" ht="33" x14ac:dyDescent="0.3">
      <c r="A27" s="86" t="s">
        <v>464</v>
      </c>
      <c r="B27" s="87" t="s">
        <v>2291</v>
      </c>
      <c r="C27" s="88" t="s">
        <v>2293</v>
      </c>
      <c r="D27" s="119">
        <v>0</v>
      </c>
      <c r="E27" s="91"/>
      <c r="F27" s="91" t="s">
        <v>2282</v>
      </c>
      <c r="G27" s="92">
        <v>0</v>
      </c>
      <c r="H27" s="93" t="s">
        <v>2283</v>
      </c>
    </row>
    <row r="28" spans="1:8" ht="33" x14ac:dyDescent="0.3">
      <c r="A28" s="94" t="s">
        <v>464</v>
      </c>
      <c r="B28" s="95" t="s">
        <v>2291</v>
      </c>
      <c r="C28" s="96" t="s">
        <v>2293</v>
      </c>
      <c r="D28" s="117">
        <v>0</v>
      </c>
      <c r="E28" s="90"/>
      <c r="F28" s="90" t="s">
        <v>2285</v>
      </c>
      <c r="G28" s="97">
        <v>0</v>
      </c>
      <c r="H28" s="93" t="s">
        <v>2283</v>
      </c>
    </row>
    <row r="29" spans="1:8" ht="33.75" thickBot="1" x14ac:dyDescent="0.35">
      <c r="A29" s="98" t="s">
        <v>464</v>
      </c>
      <c r="B29" s="99" t="s">
        <v>2291</v>
      </c>
      <c r="C29" s="100" t="s">
        <v>2293</v>
      </c>
      <c r="D29" s="117">
        <v>8</v>
      </c>
      <c r="E29" s="90" t="s">
        <v>2294</v>
      </c>
      <c r="F29" s="90" t="s">
        <v>2287</v>
      </c>
      <c r="G29" s="97">
        <v>160000000</v>
      </c>
      <c r="H29" s="93" t="s">
        <v>2283</v>
      </c>
    </row>
    <row r="30" spans="1:8" ht="33" x14ac:dyDescent="0.3">
      <c r="A30" s="86" t="s">
        <v>1696</v>
      </c>
      <c r="B30" s="87" t="s">
        <v>2291</v>
      </c>
      <c r="C30" s="88" t="s">
        <v>2295</v>
      </c>
      <c r="D30" s="117">
        <v>0</v>
      </c>
      <c r="E30" s="90"/>
      <c r="F30" s="91" t="s">
        <v>2282</v>
      </c>
      <c r="G30" s="92">
        <v>0</v>
      </c>
      <c r="H30" s="93" t="s">
        <v>2283</v>
      </c>
    </row>
    <row r="31" spans="1:8" ht="33" x14ac:dyDescent="0.3">
      <c r="A31" s="94" t="s">
        <v>1696</v>
      </c>
      <c r="B31" s="95" t="s">
        <v>2291</v>
      </c>
      <c r="C31" s="96" t="s">
        <v>2295</v>
      </c>
      <c r="D31" s="117">
        <v>0</v>
      </c>
      <c r="E31" s="90"/>
      <c r="F31" s="90" t="s">
        <v>2285</v>
      </c>
      <c r="G31" s="97">
        <v>0</v>
      </c>
      <c r="H31" s="93" t="s">
        <v>2283</v>
      </c>
    </row>
    <row r="32" spans="1:8" ht="33.75" thickBot="1" x14ac:dyDescent="0.35">
      <c r="A32" s="98" t="s">
        <v>1696</v>
      </c>
      <c r="B32" s="99" t="s">
        <v>2291</v>
      </c>
      <c r="C32" s="100" t="s">
        <v>2295</v>
      </c>
      <c r="D32" s="118">
        <v>3</v>
      </c>
      <c r="E32" s="102" t="s">
        <v>2294</v>
      </c>
      <c r="F32" s="102" t="s">
        <v>2287</v>
      </c>
      <c r="G32" s="103">
        <v>60000000</v>
      </c>
      <c r="H32" s="93" t="s">
        <v>2283</v>
      </c>
    </row>
    <row r="33" spans="1:8" ht="17.25" thickBot="1" x14ac:dyDescent="0.35">
      <c r="A33" s="512" t="s">
        <v>69</v>
      </c>
      <c r="B33" s="513"/>
      <c r="C33" s="513"/>
      <c r="D33" s="513"/>
      <c r="E33" s="513"/>
      <c r="F33" s="514"/>
      <c r="G33" s="81">
        <f>SUM(G27:G32)</f>
        <v>220000000</v>
      </c>
      <c r="H33" s="80"/>
    </row>
    <row r="34" spans="1:8" ht="17.25" thickBot="1" x14ac:dyDescent="0.35">
      <c r="A34" s="515" t="s">
        <v>1216</v>
      </c>
      <c r="B34" s="516"/>
      <c r="C34" s="516"/>
      <c r="D34" s="516"/>
      <c r="E34" s="516"/>
      <c r="F34" s="516"/>
      <c r="G34" s="516"/>
      <c r="H34" s="517"/>
    </row>
    <row r="35" spans="1:8" ht="33" x14ac:dyDescent="0.3">
      <c r="A35" s="86" t="s">
        <v>1374</v>
      </c>
      <c r="B35" s="87" t="s">
        <v>2296</v>
      </c>
      <c r="C35" s="88" t="s">
        <v>2296</v>
      </c>
      <c r="D35" s="119">
        <v>1</v>
      </c>
      <c r="E35" s="91" t="s">
        <v>2297</v>
      </c>
      <c r="F35" s="91" t="s">
        <v>2282</v>
      </c>
      <c r="G35" s="92">
        <v>4000000</v>
      </c>
      <c r="H35" s="93" t="s">
        <v>2283</v>
      </c>
    </row>
    <row r="36" spans="1:8" ht="33" x14ac:dyDescent="0.3">
      <c r="A36" s="94" t="s">
        <v>1374</v>
      </c>
      <c r="B36" s="95" t="s">
        <v>2296</v>
      </c>
      <c r="C36" s="96" t="s">
        <v>2296</v>
      </c>
      <c r="D36" s="117">
        <v>3</v>
      </c>
      <c r="E36" s="90" t="s">
        <v>2298</v>
      </c>
      <c r="F36" s="90" t="s">
        <v>2285</v>
      </c>
      <c r="G36" s="97">
        <v>30000000</v>
      </c>
      <c r="H36" s="93" t="s">
        <v>2283</v>
      </c>
    </row>
    <row r="37" spans="1:8" ht="33.75" thickBot="1" x14ac:dyDescent="0.35">
      <c r="A37" s="98" t="s">
        <v>1374</v>
      </c>
      <c r="B37" s="99" t="s">
        <v>2296</v>
      </c>
      <c r="C37" s="100" t="s">
        <v>2296</v>
      </c>
      <c r="D37" s="118">
        <v>3</v>
      </c>
      <c r="E37" s="102" t="s">
        <v>2299</v>
      </c>
      <c r="F37" s="102" t="s">
        <v>2287</v>
      </c>
      <c r="G37" s="103">
        <v>60000000</v>
      </c>
      <c r="H37" s="93" t="s">
        <v>2283</v>
      </c>
    </row>
    <row r="38" spans="1:8" ht="17.25" thickBot="1" x14ac:dyDescent="0.35">
      <c r="A38" s="512" t="s">
        <v>69</v>
      </c>
      <c r="B38" s="513"/>
      <c r="C38" s="513"/>
      <c r="D38" s="513"/>
      <c r="E38" s="513"/>
      <c r="F38" s="514"/>
      <c r="G38" s="81">
        <f>SUM(G35:G37)</f>
        <v>94000000</v>
      </c>
      <c r="H38" s="80"/>
    </row>
    <row r="39" spans="1:8" ht="17.25" thickBot="1" x14ac:dyDescent="0.35">
      <c r="A39" s="515" t="s">
        <v>90</v>
      </c>
      <c r="B39" s="516"/>
      <c r="C39" s="516"/>
      <c r="D39" s="516"/>
      <c r="E39" s="516"/>
      <c r="F39" s="516"/>
      <c r="G39" s="516"/>
      <c r="H39" s="517"/>
    </row>
    <row r="40" spans="1:8" ht="106.5" customHeight="1" x14ac:dyDescent="0.3">
      <c r="A40" s="86" t="s">
        <v>1710</v>
      </c>
      <c r="B40" s="87" t="s">
        <v>2291</v>
      </c>
      <c r="C40" s="125" t="s">
        <v>2300</v>
      </c>
      <c r="D40" s="117">
        <v>10</v>
      </c>
      <c r="E40" s="90" t="s">
        <v>2301</v>
      </c>
      <c r="F40" s="91" t="s">
        <v>2282</v>
      </c>
      <c r="G40" s="92">
        <v>40000000</v>
      </c>
      <c r="H40" s="93" t="s">
        <v>2283</v>
      </c>
    </row>
    <row r="41" spans="1:8" ht="106.5" customHeight="1" x14ac:dyDescent="0.3">
      <c r="A41" s="94" t="s">
        <v>1710</v>
      </c>
      <c r="B41" s="95" t="s">
        <v>2291</v>
      </c>
      <c r="C41" s="126" t="s">
        <v>2300</v>
      </c>
      <c r="D41" s="117"/>
      <c r="E41" s="90"/>
      <c r="F41" s="90" t="s">
        <v>2285</v>
      </c>
      <c r="G41" s="97">
        <v>0</v>
      </c>
      <c r="H41" s="93" t="s">
        <v>2283</v>
      </c>
    </row>
    <row r="42" spans="1:8" ht="106.5" customHeight="1" thickBot="1" x14ac:dyDescent="0.35">
      <c r="A42" s="98" t="s">
        <v>1710</v>
      </c>
      <c r="B42" s="99" t="s">
        <v>2291</v>
      </c>
      <c r="C42" s="127" t="s">
        <v>2300</v>
      </c>
      <c r="D42" s="118">
        <v>3</v>
      </c>
      <c r="E42" s="102" t="s">
        <v>2302</v>
      </c>
      <c r="F42" s="102" t="s">
        <v>2287</v>
      </c>
      <c r="G42" s="103">
        <v>60000000</v>
      </c>
      <c r="H42" s="93" t="s">
        <v>2283</v>
      </c>
    </row>
    <row r="43" spans="1:8" ht="106.5" customHeight="1" x14ac:dyDescent="0.3">
      <c r="A43" s="86" t="s">
        <v>39</v>
      </c>
      <c r="B43" s="87" t="s">
        <v>2291</v>
      </c>
      <c r="C43" s="125" t="s">
        <v>2303</v>
      </c>
      <c r="D43" s="117">
        <v>12</v>
      </c>
      <c r="E43" s="90" t="s">
        <v>2301</v>
      </c>
      <c r="F43" s="91" t="s">
        <v>2282</v>
      </c>
      <c r="G43" s="92">
        <v>48000000</v>
      </c>
      <c r="H43" s="93" t="s">
        <v>2283</v>
      </c>
    </row>
    <row r="44" spans="1:8" ht="106.5" customHeight="1" x14ac:dyDescent="0.3">
      <c r="A44" s="94" t="s">
        <v>39</v>
      </c>
      <c r="B44" s="95" t="s">
        <v>2291</v>
      </c>
      <c r="C44" s="126" t="s">
        <v>2303</v>
      </c>
      <c r="D44" s="117"/>
      <c r="E44" s="90"/>
      <c r="F44" s="90" t="s">
        <v>2285</v>
      </c>
      <c r="G44" s="97">
        <v>0</v>
      </c>
      <c r="H44" s="93" t="s">
        <v>2283</v>
      </c>
    </row>
    <row r="45" spans="1:8" ht="106.5" customHeight="1" thickBot="1" x14ac:dyDescent="0.35">
      <c r="A45" s="98" t="s">
        <v>39</v>
      </c>
      <c r="B45" s="99" t="s">
        <v>2291</v>
      </c>
      <c r="C45" s="127" t="s">
        <v>2303</v>
      </c>
      <c r="D45" s="117">
        <v>17</v>
      </c>
      <c r="E45" s="90" t="s">
        <v>2302</v>
      </c>
      <c r="F45" s="90" t="s">
        <v>2287</v>
      </c>
      <c r="G45" s="97">
        <v>340000000</v>
      </c>
      <c r="H45" s="93" t="s">
        <v>2283</v>
      </c>
    </row>
    <row r="46" spans="1:8" ht="106.5" customHeight="1" x14ac:dyDescent="0.3">
      <c r="A46" s="86" t="s">
        <v>2304</v>
      </c>
      <c r="B46" s="87" t="s">
        <v>2291</v>
      </c>
      <c r="C46" s="125" t="s">
        <v>2305</v>
      </c>
      <c r="D46" s="119">
        <v>11</v>
      </c>
      <c r="E46" s="91" t="s">
        <v>2301</v>
      </c>
      <c r="F46" s="91" t="s">
        <v>2282</v>
      </c>
      <c r="G46" s="92">
        <v>44000000</v>
      </c>
      <c r="H46" s="93" t="s">
        <v>2283</v>
      </c>
    </row>
    <row r="47" spans="1:8" ht="106.5" customHeight="1" x14ac:dyDescent="0.3">
      <c r="A47" s="94" t="s">
        <v>2304</v>
      </c>
      <c r="B47" s="95" t="s">
        <v>2291</v>
      </c>
      <c r="C47" s="126" t="s">
        <v>2305</v>
      </c>
      <c r="D47" s="117"/>
      <c r="E47" s="90"/>
      <c r="F47" s="90" t="s">
        <v>2285</v>
      </c>
      <c r="G47" s="97">
        <v>0</v>
      </c>
      <c r="H47" s="93" t="s">
        <v>2283</v>
      </c>
    </row>
    <row r="48" spans="1:8" ht="106.5" customHeight="1" thickBot="1" x14ac:dyDescent="0.35">
      <c r="A48" s="98" t="s">
        <v>2304</v>
      </c>
      <c r="B48" s="99" t="s">
        <v>2291</v>
      </c>
      <c r="C48" s="127" t="s">
        <v>2305</v>
      </c>
      <c r="D48" s="117">
        <v>6</v>
      </c>
      <c r="E48" s="90" t="s">
        <v>2302</v>
      </c>
      <c r="F48" s="90" t="s">
        <v>2287</v>
      </c>
      <c r="G48" s="97">
        <v>120000000</v>
      </c>
      <c r="H48" s="93" t="s">
        <v>2283</v>
      </c>
    </row>
    <row r="49" spans="1:8" ht="17.25" thickBot="1" x14ac:dyDescent="0.35">
      <c r="A49" s="512"/>
      <c r="B49" s="513"/>
      <c r="C49" s="513"/>
      <c r="D49" s="513"/>
      <c r="E49" s="513"/>
      <c r="F49" s="514"/>
      <c r="G49" s="81">
        <f>SUM(G40:G48)</f>
        <v>652000000</v>
      </c>
      <c r="H49" s="80"/>
    </row>
    <row r="50" spans="1:8" ht="17.25" thickBot="1" x14ac:dyDescent="0.35">
      <c r="A50" s="515" t="s">
        <v>1134</v>
      </c>
      <c r="B50" s="516"/>
      <c r="C50" s="516"/>
      <c r="D50" s="516"/>
      <c r="E50" s="516"/>
      <c r="F50" s="516"/>
      <c r="G50" s="516"/>
      <c r="H50" s="517"/>
    </row>
    <row r="51" spans="1:8" s="128" customFormat="1" ht="33" x14ac:dyDescent="0.3">
      <c r="A51" s="86" t="s">
        <v>1134</v>
      </c>
      <c r="B51" s="87" t="s">
        <v>2306</v>
      </c>
      <c r="C51" s="125" t="s">
        <v>2306</v>
      </c>
      <c r="D51" s="119">
        <v>1</v>
      </c>
      <c r="E51" s="91" t="s">
        <v>2307</v>
      </c>
      <c r="F51" s="91" t="s">
        <v>2282</v>
      </c>
      <c r="G51" s="92">
        <v>4000000</v>
      </c>
      <c r="H51" s="93" t="s">
        <v>2283</v>
      </c>
    </row>
    <row r="52" spans="1:8" s="128" customFormat="1" ht="33" x14ac:dyDescent="0.3">
      <c r="A52" s="94" t="s">
        <v>1134</v>
      </c>
      <c r="B52" s="95" t="s">
        <v>2306</v>
      </c>
      <c r="C52" s="126" t="s">
        <v>2306</v>
      </c>
      <c r="D52" s="117"/>
      <c r="E52" s="90"/>
      <c r="F52" s="90" t="s">
        <v>2285</v>
      </c>
      <c r="G52" s="97">
        <v>0</v>
      </c>
      <c r="H52" s="93" t="s">
        <v>2283</v>
      </c>
    </row>
    <row r="53" spans="1:8" s="128" customFormat="1" ht="33.75" thickBot="1" x14ac:dyDescent="0.35">
      <c r="A53" s="98" t="s">
        <v>1134</v>
      </c>
      <c r="B53" s="99" t="s">
        <v>2306</v>
      </c>
      <c r="C53" s="127" t="s">
        <v>2306</v>
      </c>
      <c r="D53" s="117"/>
      <c r="E53" s="90"/>
      <c r="F53" s="90" t="s">
        <v>2287</v>
      </c>
      <c r="G53" s="97">
        <v>0</v>
      </c>
      <c r="H53" s="93" t="s">
        <v>2283</v>
      </c>
    </row>
    <row r="54" spans="1:8" s="128" customFormat="1" ht="33" x14ac:dyDescent="0.3">
      <c r="A54" s="86" t="s">
        <v>2308</v>
      </c>
      <c r="B54" s="87" t="s">
        <v>2291</v>
      </c>
      <c r="C54" s="125" t="s">
        <v>2309</v>
      </c>
      <c r="D54" s="117">
        <v>17</v>
      </c>
      <c r="E54" s="90" t="s">
        <v>2307</v>
      </c>
      <c r="F54" s="91" t="s">
        <v>2282</v>
      </c>
      <c r="G54" s="92">
        <v>68000000</v>
      </c>
      <c r="H54" s="93" t="s">
        <v>2283</v>
      </c>
    </row>
    <row r="55" spans="1:8" s="128" customFormat="1" ht="33" x14ac:dyDescent="0.3">
      <c r="A55" s="94" t="s">
        <v>2104</v>
      </c>
      <c r="B55" s="95" t="s">
        <v>2291</v>
      </c>
      <c r="C55" s="126" t="s">
        <v>2310</v>
      </c>
      <c r="D55" s="117"/>
      <c r="E55" s="90"/>
      <c r="F55" s="90" t="s">
        <v>2285</v>
      </c>
      <c r="G55" s="97">
        <v>0</v>
      </c>
      <c r="H55" s="93" t="s">
        <v>2283</v>
      </c>
    </row>
    <row r="56" spans="1:8" s="128" customFormat="1" ht="33.75" thickBot="1" x14ac:dyDescent="0.35">
      <c r="A56" s="98" t="s">
        <v>2104</v>
      </c>
      <c r="B56" s="99" t="s">
        <v>2291</v>
      </c>
      <c r="C56" s="127" t="s">
        <v>2311</v>
      </c>
      <c r="D56" s="118">
        <v>5</v>
      </c>
      <c r="E56" s="102" t="s">
        <v>2312</v>
      </c>
      <c r="F56" s="102" t="s">
        <v>2287</v>
      </c>
      <c r="G56" s="103">
        <v>100000000</v>
      </c>
      <c r="H56" s="93" t="s">
        <v>2283</v>
      </c>
    </row>
    <row r="57" spans="1:8" ht="17.25" thickBot="1" x14ac:dyDescent="0.35">
      <c r="A57" s="512" t="s">
        <v>69</v>
      </c>
      <c r="B57" s="513"/>
      <c r="C57" s="513"/>
      <c r="D57" s="513"/>
      <c r="E57" s="513"/>
      <c r="F57" s="514"/>
      <c r="G57" s="81">
        <f>SUM(G51:G56)</f>
        <v>172000000</v>
      </c>
      <c r="H57" s="80"/>
    </row>
    <row r="58" spans="1:8" ht="17.25" thickBot="1" x14ac:dyDescent="0.35">
      <c r="A58" s="515" t="s">
        <v>1388</v>
      </c>
      <c r="B58" s="516"/>
      <c r="C58" s="516"/>
      <c r="D58" s="516"/>
      <c r="E58" s="516"/>
      <c r="F58" s="516"/>
      <c r="G58" s="516"/>
      <c r="H58" s="517"/>
    </row>
    <row r="59" spans="1:8" ht="54.75" customHeight="1" x14ac:dyDescent="0.3">
      <c r="A59" s="86" t="s">
        <v>1616</v>
      </c>
      <c r="B59" s="87" t="s">
        <v>2291</v>
      </c>
      <c r="C59" s="125" t="s">
        <v>2313</v>
      </c>
      <c r="D59" s="119"/>
      <c r="E59" s="91"/>
      <c r="F59" s="91" t="s">
        <v>2282</v>
      </c>
      <c r="G59" s="92">
        <v>0</v>
      </c>
      <c r="H59" s="93" t="s">
        <v>2283</v>
      </c>
    </row>
    <row r="60" spans="1:8" ht="33" x14ac:dyDescent="0.3">
      <c r="A60" s="94" t="s">
        <v>1616</v>
      </c>
      <c r="B60" s="95" t="s">
        <v>2291</v>
      </c>
      <c r="C60" s="126" t="s">
        <v>2313</v>
      </c>
      <c r="D60" s="117"/>
      <c r="E60" s="90"/>
      <c r="F60" s="90" t="s">
        <v>2285</v>
      </c>
      <c r="G60" s="97">
        <v>0</v>
      </c>
      <c r="H60" s="93" t="s">
        <v>2283</v>
      </c>
    </row>
    <row r="61" spans="1:8" ht="49.5" customHeight="1" thickBot="1" x14ac:dyDescent="0.35">
      <c r="A61" s="98" t="s">
        <v>1616</v>
      </c>
      <c r="B61" s="99" t="s">
        <v>2291</v>
      </c>
      <c r="C61" s="127" t="s">
        <v>2313</v>
      </c>
      <c r="D61" s="117">
        <v>237</v>
      </c>
      <c r="E61" s="90" t="s">
        <v>2312</v>
      </c>
      <c r="F61" s="90" t="s">
        <v>2287</v>
      </c>
      <c r="G61" s="97">
        <v>4740000000</v>
      </c>
      <c r="H61" s="93" t="s">
        <v>2283</v>
      </c>
    </row>
    <row r="62" spans="1:8" ht="42.75" customHeight="1" x14ac:dyDescent="0.3">
      <c r="A62" s="86" t="s">
        <v>1627</v>
      </c>
      <c r="B62" s="87" t="s">
        <v>2291</v>
      </c>
      <c r="C62" s="125" t="s">
        <v>2314</v>
      </c>
      <c r="D62" s="117">
        <v>145</v>
      </c>
      <c r="E62" s="90" t="s">
        <v>2315</v>
      </c>
      <c r="F62" s="91" t="s">
        <v>2282</v>
      </c>
      <c r="G62" s="92">
        <v>580000000</v>
      </c>
      <c r="H62" s="93" t="s">
        <v>2283</v>
      </c>
    </row>
    <row r="63" spans="1:8" ht="33" x14ac:dyDescent="0.3">
      <c r="A63" s="94" t="s">
        <v>1627</v>
      </c>
      <c r="B63" s="95" t="s">
        <v>2291</v>
      </c>
      <c r="C63" s="126" t="s">
        <v>2314</v>
      </c>
      <c r="D63" s="117"/>
      <c r="E63" s="90"/>
      <c r="F63" s="90" t="s">
        <v>2285</v>
      </c>
      <c r="G63" s="97">
        <v>0</v>
      </c>
      <c r="H63" s="93" t="s">
        <v>2283</v>
      </c>
    </row>
    <row r="64" spans="1:8" ht="33.75" thickBot="1" x14ac:dyDescent="0.35">
      <c r="A64" s="98" t="s">
        <v>1627</v>
      </c>
      <c r="B64" s="99" t="s">
        <v>2291</v>
      </c>
      <c r="C64" s="127" t="s">
        <v>2314</v>
      </c>
      <c r="D64" s="117">
        <v>1</v>
      </c>
      <c r="E64" s="90" t="s">
        <v>2302</v>
      </c>
      <c r="F64" s="90" t="s">
        <v>2287</v>
      </c>
      <c r="G64" s="97">
        <v>20000000</v>
      </c>
      <c r="H64" s="93" t="s">
        <v>2283</v>
      </c>
    </row>
    <row r="65" spans="1:8" ht="33" x14ac:dyDescent="0.3">
      <c r="A65" s="86" t="s">
        <v>1622</v>
      </c>
      <c r="B65" s="87" t="s">
        <v>2316</v>
      </c>
      <c r="C65" s="125" t="s">
        <v>2316</v>
      </c>
      <c r="D65" s="117"/>
      <c r="E65" s="90"/>
      <c r="F65" s="91" t="s">
        <v>2282</v>
      </c>
      <c r="G65" s="92">
        <v>0</v>
      </c>
      <c r="H65" s="93" t="s">
        <v>2283</v>
      </c>
    </row>
    <row r="66" spans="1:8" ht="33" x14ac:dyDescent="0.3">
      <c r="A66" s="94" t="s">
        <v>1622</v>
      </c>
      <c r="B66" s="95" t="s">
        <v>2316</v>
      </c>
      <c r="C66" s="126" t="s">
        <v>2316</v>
      </c>
      <c r="D66" s="117"/>
      <c r="E66" s="90"/>
      <c r="F66" s="90" t="s">
        <v>2285</v>
      </c>
      <c r="G66" s="97">
        <v>0</v>
      </c>
      <c r="H66" s="93" t="s">
        <v>2283</v>
      </c>
    </row>
    <row r="67" spans="1:8" ht="33.75" thickBot="1" x14ac:dyDescent="0.35">
      <c r="A67" s="98" t="s">
        <v>1622</v>
      </c>
      <c r="B67" s="99" t="s">
        <v>2316</v>
      </c>
      <c r="C67" s="127" t="s">
        <v>2316</v>
      </c>
      <c r="D67" s="118">
        <v>1</v>
      </c>
      <c r="E67" s="102" t="s">
        <v>2317</v>
      </c>
      <c r="F67" s="102" t="s">
        <v>2287</v>
      </c>
      <c r="G67" s="103">
        <v>20000000</v>
      </c>
      <c r="H67" s="93" t="s">
        <v>2283</v>
      </c>
    </row>
    <row r="68" spans="1:8" ht="17.25" thickBot="1" x14ac:dyDescent="0.35">
      <c r="A68" s="512" t="s">
        <v>69</v>
      </c>
      <c r="B68" s="513"/>
      <c r="C68" s="513"/>
      <c r="D68" s="513"/>
      <c r="E68" s="513"/>
      <c r="F68" s="514"/>
      <c r="G68" s="81">
        <f>SUM(G59:G67)</f>
        <v>5360000000</v>
      </c>
      <c r="H68" s="80"/>
    </row>
    <row r="69" spans="1:8" ht="17.25" thickBot="1" x14ac:dyDescent="0.35">
      <c r="A69" s="515" t="s">
        <v>169</v>
      </c>
      <c r="B69" s="516"/>
      <c r="C69" s="516"/>
      <c r="D69" s="516"/>
      <c r="E69" s="516"/>
      <c r="F69" s="516"/>
      <c r="G69" s="516"/>
      <c r="H69" s="517"/>
    </row>
    <row r="70" spans="1:8" ht="33" x14ac:dyDescent="0.3">
      <c r="A70" s="86" t="s">
        <v>169</v>
      </c>
      <c r="B70" s="87" t="s">
        <v>2291</v>
      </c>
      <c r="C70" s="88" t="s">
        <v>2318</v>
      </c>
      <c r="D70" s="119"/>
      <c r="E70" s="91"/>
      <c r="F70" s="91" t="s">
        <v>2282</v>
      </c>
      <c r="G70" s="92">
        <v>0</v>
      </c>
      <c r="H70" s="93" t="s">
        <v>2283</v>
      </c>
    </row>
    <row r="71" spans="1:8" ht="33" x14ac:dyDescent="0.3">
      <c r="A71" s="94" t="s">
        <v>169</v>
      </c>
      <c r="B71" s="95" t="s">
        <v>2291</v>
      </c>
      <c r="C71" s="96" t="s">
        <v>2318</v>
      </c>
      <c r="D71" s="117"/>
      <c r="E71" s="90"/>
      <c r="F71" s="90" t="s">
        <v>2285</v>
      </c>
      <c r="G71" s="97">
        <v>0</v>
      </c>
      <c r="H71" s="93" t="s">
        <v>2283</v>
      </c>
    </row>
    <row r="72" spans="1:8" ht="33.75" thickBot="1" x14ac:dyDescent="0.35">
      <c r="A72" s="98" t="s">
        <v>169</v>
      </c>
      <c r="B72" s="99" t="s">
        <v>2291</v>
      </c>
      <c r="C72" s="100" t="s">
        <v>2318</v>
      </c>
      <c r="D72" s="118">
        <v>2</v>
      </c>
      <c r="E72" s="102" t="s">
        <v>2312</v>
      </c>
      <c r="F72" s="102" t="s">
        <v>2287</v>
      </c>
      <c r="G72" s="103">
        <v>40000000</v>
      </c>
      <c r="H72" s="93" t="s">
        <v>2283</v>
      </c>
    </row>
    <row r="73" spans="1:8" ht="17.25" thickBot="1" x14ac:dyDescent="0.35">
      <c r="A73" s="512" t="s">
        <v>69</v>
      </c>
      <c r="B73" s="513"/>
      <c r="C73" s="513"/>
      <c r="D73" s="513"/>
      <c r="E73" s="513"/>
      <c r="F73" s="514"/>
      <c r="G73" s="81">
        <f>SUM(G70:G72)</f>
        <v>40000000</v>
      </c>
      <c r="H73" s="80"/>
    </row>
    <row r="74" spans="1:8" ht="17.25" thickBot="1" x14ac:dyDescent="0.35">
      <c r="A74" s="515" t="s">
        <v>754</v>
      </c>
      <c r="B74" s="516"/>
      <c r="C74" s="516"/>
      <c r="D74" s="516"/>
      <c r="E74" s="516"/>
      <c r="F74" s="516"/>
      <c r="G74" s="516"/>
      <c r="H74" s="517"/>
    </row>
    <row r="75" spans="1:8" ht="12.75" customHeight="1" x14ac:dyDescent="0.3">
      <c r="A75" s="86" t="s">
        <v>754</v>
      </c>
      <c r="B75" s="87" t="s">
        <v>2291</v>
      </c>
      <c r="C75" s="125" t="s">
        <v>2319</v>
      </c>
      <c r="D75" s="119">
        <v>8</v>
      </c>
      <c r="E75" s="91"/>
      <c r="F75" s="91" t="s">
        <v>2282</v>
      </c>
      <c r="G75" s="92">
        <v>32000000</v>
      </c>
      <c r="H75" s="93" t="s">
        <v>2283</v>
      </c>
    </row>
    <row r="76" spans="1:8" ht="50.25" customHeight="1" x14ac:dyDescent="0.3">
      <c r="A76" s="94" t="s">
        <v>754</v>
      </c>
      <c r="B76" s="95" t="s">
        <v>2291</v>
      </c>
      <c r="C76" s="126" t="s">
        <v>2319</v>
      </c>
      <c r="D76" s="117"/>
      <c r="E76" s="90"/>
      <c r="F76" s="90" t="s">
        <v>2285</v>
      </c>
      <c r="G76" s="97">
        <v>0</v>
      </c>
      <c r="H76" s="93" t="s">
        <v>2283</v>
      </c>
    </row>
    <row r="77" spans="1:8" ht="33.75" thickBot="1" x14ac:dyDescent="0.35">
      <c r="A77" s="98" t="s">
        <v>754</v>
      </c>
      <c r="B77" s="99" t="s">
        <v>2291</v>
      </c>
      <c r="C77" s="127" t="s">
        <v>2319</v>
      </c>
      <c r="D77" s="118">
        <v>63</v>
      </c>
      <c r="E77" s="102"/>
      <c r="F77" s="102" t="s">
        <v>2287</v>
      </c>
      <c r="G77" s="103">
        <v>1260000000</v>
      </c>
      <c r="H77" s="93" t="s">
        <v>2283</v>
      </c>
    </row>
    <row r="78" spans="1:8" ht="17.25" thickBot="1" x14ac:dyDescent="0.35">
      <c r="A78" s="512" t="s">
        <v>69</v>
      </c>
      <c r="B78" s="513"/>
      <c r="C78" s="513"/>
      <c r="D78" s="513"/>
      <c r="E78" s="513"/>
      <c r="F78" s="514"/>
      <c r="G78" s="81">
        <f>SUM(G75:G77)</f>
        <v>1292000000</v>
      </c>
      <c r="H78" s="80"/>
    </row>
    <row r="79" spans="1:8" ht="17.25" thickBot="1" x14ac:dyDescent="0.35">
      <c r="A79" s="515" t="s">
        <v>134</v>
      </c>
      <c r="B79" s="516"/>
      <c r="C79" s="516"/>
      <c r="D79" s="516"/>
      <c r="E79" s="516"/>
      <c r="F79" s="516"/>
      <c r="G79" s="516"/>
      <c r="H79" s="517"/>
    </row>
    <row r="80" spans="1:8" ht="33" x14ac:dyDescent="0.3">
      <c r="A80" s="86" t="s">
        <v>44</v>
      </c>
      <c r="B80" s="87" t="s">
        <v>2291</v>
      </c>
      <c r="C80" s="88" t="s">
        <v>2320</v>
      </c>
      <c r="D80" s="119"/>
      <c r="E80" s="91"/>
      <c r="F80" s="91" t="s">
        <v>2282</v>
      </c>
      <c r="G80" s="92">
        <v>0</v>
      </c>
      <c r="H80" s="93" t="s">
        <v>2283</v>
      </c>
    </row>
    <row r="81" spans="1:8" ht="33" x14ac:dyDescent="0.3">
      <c r="A81" s="94" t="s">
        <v>44</v>
      </c>
      <c r="B81" s="95" t="s">
        <v>2291</v>
      </c>
      <c r="C81" s="96" t="s">
        <v>2320</v>
      </c>
      <c r="D81" s="117"/>
      <c r="E81" s="90"/>
      <c r="F81" s="90" t="s">
        <v>2285</v>
      </c>
      <c r="G81" s="97">
        <v>0</v>
      </c>
      <c r="H81" s="93" t="s">
        <v>2283</v>
      </c>
    </row>
    <row r="82" spans="1:8" ht="33.75" thickBot="1" x14ac:dyDescent="0.35">
      <c r="A82" s="98" t="s">
        <v>44</v>
      </c>
      <c r="B82" s="99" t="s">
        <v>2291</v>
      </c>
      <c r="C82" s="100" t="s">
        <v>2320</v>
      </c>
      <c r="D82" s="118">
        <v>8</v>
      </c>
      <c r="E82" s="102" t="s">
        <v>2302</v>
      </c>
      <c r="F82" s="102" t="s">
        <v>2287</v>
      </c>
      <c r="G82" s="103">
        <v>160000000</v>
      </c>
      <c r="H82" s="93" t="s">
        <v>2283</v>
      </c>
    </row>
    <row r="83" spans="1:8" ht="33" x14ac:dyDescent="0.3">
      <c r="A83" s="86" t="s">
        <v>2321</v>
      </c>
      <c r="B83" s="87" t="s">
        <v>2322</v>
      </c>
      <c r="C83" s="88" t="s">
        <v>2322</v>
      </c>
      <c r="D83" s="119">
        <v>2</v>
      </c>
      <c r="E83" s="91" t="s">
        <v>2301</v>
      </c>
      <c r="F83" s="91" t="s">
        <v>2282</v>
      </c>
      <c r="G83" s="92">
        <v>8000000</v>
      </c>
      <c r="H83" s="93" t="s">
        <v>2283</v>
      </c>
    </row>
    <row r="84" spans="1:8" ht="33" x14ac:dyDescent="0.3">
      <c r="A84" s="94" t="s">
        <v>2321</v>
      </c>
      <c r="B84" s="95" t="s">
        <v>2322</v>
      </c>
      <c r="C84" s="96" t="s">
        <v>2322</v>
      </c>
      <c r="D84" s="117"/>
      <c r="E84" s="90"/>
      <c r="F84" s="90" t="s">
        <v>2285</v>
      </c>
      <c r="G84" s="97">
        <v>0</v>
      </c>
      <c r="H84" s="93" t="s">
        <v>2283</v>
      </c>
    </row>
    <row r="85" spans="1:8" ht="33.75" thickBot="1" x14ac:dyDescent="0.35">
      <c r="A85" s="98" t="s">
        <v>2321</v>
      </c>
      <c r="B85" s="99" t="s">
        <v>2322</v>
      </c>
      <c r="C85" s="100" t="s">
        <v>2322</v>
      </c>
      <c r="D85" s="118"/>
      <c r="E85" s="102"/>
      <c r="F85" s="102" t="s">
        <v>2287</v>
      </c>
      <c r="G85" s="103">
        <v>0</v>
      </c>
      <c r="H85" s="93" t="s">
        <v>2283</v>
      </c>
    </row>
    <row r="86" spans="1:8" ht="33" x14ac:dyDescent="0.3">
      <c r="A86" s="86" t="s">
        <v>2323</v>
      </c>
      <c r="B86" s="87" t="s">
        <v>2291</v>
      </c>
      <c r="C86" s="88" t="s">
        <v>2324</v>
      </c>
      <c r="D86" s="119"/>
      <c r="E86" s="91"/>
      <c r="F86" s="91" t="s">
        <v>2282</v>
      </c>
      <c r="G86" s="92">
        <v>0</v>
      </c>
      <c r="H86" s="93" t="s">
        <v>2283</v>
      </c>
    </row>
    <row r="87" spans="1:8" ht="33" x14ac:dyDescent="0.3">
      <c r="A87" s="94" t="s">
        <v>2323</v>
      </c>
      <c r="B87" s="95" t="s">
        <v>2291</v>
      </c>
      <c r="C87" s="96" t="s">
        <v>2324</v>
      </c>
      <c r="D87" s="117"/>
      <c r="E87" s="90"/>
      <c r="F87" s="90" t="s">
        <v>2285</v>
      </c>
      <c r="G87" s="97">
        <v>0</v>
      </c>
      <c r="H87" s="93" t="s">
        <v>2283</v>
      </c>
    </row>
    <row r="88" spans="1:8" ht="33.75" thickBot="1" x14ac:dyDescent="0.35">
      <c r="A88" s="98" t="s">
        <v>2323</v>
      </c>
      <c r="B88" s="99" t="s">
        <v>2291</v>
      </c>
      <c r="C88" s="100" t="s">
        <v>2324</v>
      </c>
      <c r="D88" s="118">
        <v>36</v>
      </c>
      <c r="E88" s="102" t="s">
        <v>2302</v>
      </c>
      <c r="F88" s="102" t="s">
        <v>2287</v>
      </c>
      <c r="G88" s="103">
        <v>720000000</v>
      </c>
      <c r="H88" s="93" t="s">
        <v>2283</v>
      </c>
    </row>
    <row r="89" spans="1:8" ht="33" x14ac:dyDescent="0.3">
      <c r="A89" s="86" t="s">
        <v>147</v>
      </c>
      <c r="B89" s="87" t="s">
        <v>2291</v>
      </c>
      <c r="C89" s="88" t="s">
        <v>2325</v>
      </c>
      <c r="D89" s="119">
        <v>5</v>
      </c>
      <c r="E89" s="91" t="s">
        <v>2301</v>
      </c>
      <c r="F89" s="91" t="s">
        <v>2282</v>
      </c>
      <c r="G89" s="92">
        <v>20000000</v>
      </c>
      <c r="H89" s="93" t="s">
        <v>2283</v>
      </c>
    </row>
    <row r="90" spans="1:8" ht="33" x14ac:dyDescent="0.3">
      <c r="A90" s="94" t="s">
        <v>147</v>
      </c>
      <c r="B90" s="95" t="s">
        <v>2291</v>
      </c>
      <c r="C90" s="96" t="s">
        <v>2325</v>
      </c>
      <c r="D90" s="117"/>
      <c r="E90" s="90"/>
      <c r="F90" s="90" t="s">
        <v>2285</v>
      </c>
      <c r="G90" s="97">
        <v>0</v>
      </c>
      <c r="H90" s="93" t="s">
        <v>2283</v>
      </c>
    </row>
    <row r="91" spans="1:8" ht="33.75" thickBot="1" x14ac:dyDescent="0.35">
      <c r="A91" s="98" t="s">
        <v>147</v>
      </c>
      <c r="B91" s="99" t="s">
        <v>2291</v>
      </c>
      <c r="C91" s="100" t="s">
        <v>2325</v>
      </c>
      <c r="D91" s="118"/>
      <c r="E91" s="102"/>
      <c r="F91" s="102" t="s">
        <v>2287</v>
      </c>
      <c r="G91" s="103">
        <v>0</v>
      </c>
      <c r="H91" s="93" t="s">
        <v>2283</v>
      </c>
    </row>
    <row r="92" spans="1:8" ht="33" x14ac:dyDescent="0.3">
      <c r="A92" s="86" t="s">
        <v>2326</v>
      </c>
      <c r="B92" s="87" t="s">
        <v>142</v>
      </c>
      <c r="C92" s="88" t="s">
        <v>142</v>
      </c>
      <c r="D92" s="119">
        <v>4</v>
      </c>
      <c r="E92" s="91" t="s">
        <v>2301</v>
      </c>
      <c r="F92" s="91" t="s">
        <v>2282</v>
      </c>
      <c r="G92" s="92">
        <v>16000000</v>
      </c>
      <c r="H92" s="93" t="s">
        <v>2283</v>
      </c>
    </row>
    <row r="93" spans="1:8" ht="33" x14ac:dyDescent="0.3">
      <c r="A93" s="94" t="s">
        <v>2326</v>
      </c>
      <c r="B93" s="95" t="s">
        <v>142</v>
      </c>
      <c r="C93" s="96" t="s">
        <v>142</v>
      </c>
      <c r="D93" s="117"/>
      <c r="E93" s="90"/>
      <c r="F93" s="90" t="s">
        <v>2285</v>
      </c>
      <c r="G93" s="97">
        <v>0</v>
      </c>
      <c r="H93" s="93" t="s">
        <v>2283</v>
      </c>
    </row>
    <row r="94" spans="1:8" ht="33.75" thickBot="1" x14ac:dyDescent="0.35">
      <c r="A94" s="98" t="s">
        <v>2326</v>
      </c>
      <c r="B94" s="99" t="s">
        <v>142</v>
      </c>
      <c r="C94" s="100" t="s">
        <v>142</v>
      </c>
      <c r="D94" s="118"/>
      <c r="E94" s="102"/>
      <c r="F94" s="102" t="s">
        <v>2287</v>
      </c>
      <c r="G94" s="103">
        <v>0</v>
      </c>
      <c r="H94" s="93" t="s">
        <v>2283</v>
      </c>
    </row>
    <row r="95" spans="1:8" ht="33" x14ac:dyDescent="0.3">
      <c r="A95" s="86" t="s">
        <v>151</v>
      </c>
      <c r="B95" s="87" t="s">
        <v>2327</v>
      </c>
      <c r="C95" s="88" t="s">
        <v>2327</v>
      </c>
      <c r="D95" s="119">
        <v>1</v>
      </c>
      <c r="E95" s="91" t="s">
        <v>2301</v>
      </c>
      <c r="F95" s="91" t="s">
        <v>2282</v>
      </c>
      <c r="G95" s="92">
        <v>4000000</v>
      </c>
      <c r="H95" s="93" t="s">
        <v>2283</v>
      </c>
    </row>
    <row r="96" spans="1:8" ht="33" x14ac:dyDescent="0.3">
      <c r="A96" s="94" t="s">
        <v>151</v>
      </c>
      <c r="B96" s="95" t="s">
        <v>2327</v>
      </c>
      <c r="C96" s="96" t="s">
        <v>2327</v>
      </c>
      <c r="D96" s="117"/>
      <c r="E96" s="90"/>
      <c r="F96" s="90" t="s">
        <v>2285</v>
      </c>
      <c r="G96" s="97">
        <v>0</v>
      </c>
      <c r="H96" s="93" t="s">
        <v>2283</v>
      </c>
    </row>
    <row r="97" spans="1:8" ht="33.75" thickBot="1" x14ac:dyDescent="0.35">
      <c r="A97" s="98" t="s">
        <v>151</v>
      </c>
      <c r="B97" s="99" t="s">
        <v>2327</v>
      </c>
      <c r="C97" s="100" t="s">
        <v>2327</v>
      </c>
      <c r="D97" s="118"/>
      <c r="E97" s="102"/>
      <c r="F97" s="102" t="s">
        <v>2287</v>
      </c>
      <c r="G97" s="103">
        <v>0</v>
      </c>
      <c r="H97" s="93" t="s">
        <v>2283</v>
      </c>
    </row>
    <row r="98" spans="1:8" ht="33" x14ac:dyDescent="0.3">
      <c r="A98" s="86" t="s">
        <v>135</v>
      </c>
      <c r="B98" s="87" t="s">
        <v>144</v>
      </c>
      <c r="C98" s="88" t="s">
        <v>144</v>
      </c>
      <c r="D98" s="119">
        <v>1</v>
      </c>
      <c r="E98" s="91" t="s">
        <v>2301</v>
      </c>
      <c r="F98" s="91" t="s">
        <v>2282</v>
      </c>
      <c r="G98" s="92">
        <v>4000000</v>
      </c>
      <c r="H98" s="93" t="s">
        <v>2283</v>
      </c>
    </row>
    <row r="99" spans="1:8" ht="33" x14ac:dyDescent="0.3">
      <c r="A99" s="94" t="s">
        <v>135</v>
      </c>
      <c r="B99" s="95" t="s">
        <v>144</v>
      </c>
      <c r="C99" s="96" t="s">
        <v>144</v>
      </c>
      <c r="D99" s="117"/>
      <c r="E99" s="90"/>
      <c r="F99" s="90" t="s">
        <v>2285</v>
      </c>
      <c r="G99" s="97">
        <v>0</v>
      </c>
      <c r="H99" s="93" t="s">
        <v>2283</v>
      </c>
    </row>
    <row r="100" spans="1:8" ht="33.75" thickBot="1" x14ac:dyDescent="0.35">
      <c r="A100" s="98" t="s">
        <v>135</v>
      </c>
      <c r="B100" s="99" t="s">
        <v>144</v>
      </c>
      <c r="C100" s="100" t="s">
        <v>144</v>
      </c>
      <c r="D100" s="118"/>
      <c r="E100" s="102"/>
      <c r="F100" s="102" t="s">
        <v>2287</v>
      </c>
      <c r="G100" s="103">
        <v>0</v>
      </c>
      <c r="H100" s="93" t="s">
        <v>2283</v>
      </c>
    </row>
    <row r="101" spans="1:8" ht="17.25" thickBot="1" x14ac:dyDescent="0.35">
      <c r="A101" s="512" t="s">
        <v>69</v>
      </c>
      <c r="B101" s="513"/>
      <c r="C101" s="513"/>
      <c r="D101" s="513"/>
      <c r="E101" s="513"/>
      <c r="F101" s="514"/>
      <c r="G101" s="81">
        <f>SUM(G80:G100)</f>
        <v>932000000</v>
      </c>
      <c r="H101" s="80"/>
    </row>
    <row r="102" spans="1:8" ht="17.25" thickBot="1" x14ac:dyDescent="0.35">
      <c r="A102" s="515" t="s">
        <v>999</v>
      </c>
      <c r="B102" s="516"/>
      <c r="C102" s="516"/>
      <c r="D102" s="516"/>
      <c r="E102" s="516"/>
      <c r="F102" s="516"/>
      <c r="G102" s="516"/>
      <c r="H102" s="517"/>
    </row>
    <row r="103" spans="1:8" ht="33.75" thickBot="1" x14ac:dyDescent="0.35">
      <c r="A103" s="86" t="s">
        <v>492</v>
      </c>
      <c r="B103" s="87" t="s">
        <v>2291</v>
      </c>
      <c r="C103" s="268" t="s">
        <v>2328</v>
      </c>
      <c r="D103" s="119">
        <v>10</v>
      </c>
      <c r="E103" s="91" t="s">
        <v>2301</v>
      </c>
      <c r="F103" s="91" t="s">
        <v>2282</v>
      </c>
      <c r="G103" s="92">
        <v>40000000</v>
      </c>
      <c r="H103" s="93" t="s">
        <v>2283</v>
      </c>
    </row>
    <row r="104" spans="1:8" ht="33.75" thickBot="1" x14ac:dyDescent="0.35">
      <c r="A104" s="94" t="s">
        <v>492</v>
      </c>
      <c r="B104" s="267" t="s">
        <v>2291</v>
      </c>
      <c r="C104" s="270" t="s">
        <v>2328</v>
      </c>
      <c r="D104" s="118"/>
      <c r="E104" s="90"/>
      <c r="F104" s="90" t="s">
        <v>2285</v>
      </c>
      <c r="G104" s="97">
        <v>0</v>
      </c>
      <c r="H104" s="93" t="s">
        <v>2283</v>
      </c>
    </row>
    <row r="105" spans="1:8" ht="33.75" thickBot="1" x14ac:dyDescent="0.35">
      <c r="A105" s="98" t="s">
        <v>492</v>
      </c>
      <c r="B105" s="99" t="s">
        <v>2291</v>
      </c>
      <c r="C105" s="269" t="s">
        <v>2328</v>
      </c>
      <c r="D105" s="118">
        <v>13</v>
      </c>
      <c r="E105" s="102" t="s">
        <v>2302</v>
      </c>
      <c r="F105" s="102" t="s">
        <v>2287</v>
      </c>
      <c r="G105" s="103">
        <v>260000000</v>
      </c>
      <c r="H105" s="93" t="s">
        <v>2283</v>
      </c>
    </row>
    <row r="106" spans="1:8" ht="33" x14ac:dyDescent="0.3">
      <c r="A106" s="86" t="s">
        <v>1004</v>
      </c>
      <c r="B106" s="87" t="s">
        <v>2291</v>
      </c>
      <c r="C106" s="88" t="s">
        <v>2329</v>
      </c>
      <c r="D106" s="119"/>
      <c r="E106" s="91"/>
      <c r="F106" s="91" t="s">
        <v>2282</v>
      </c>
      <c r="G106" s="92">
        <v>0</v>
      </c>
      <c r="H106" s="93" t="s">
        <v>2283</v>
      </c>
    </row>
    <row r="107" spans="1:8" ht="33" x14ac:dyDescent="0.3">
      <c r="A107" s="94" t="s">
        <v>1004</v>
      </c>
      <c r="B107" s="95" t="s">
        <v>2291</v>
      </c>
      <c r="C107" s="96" t="s">
        <v>2329</v>
      </c>
      <c r="D107" s="117"/>
      <c r="E107" s="90"/>
      <c r="F107" s="90" t="s">
        <v>2285</v>
      </c>
      <c r="G107" s="97">
        <v>0</v>
      </c>
      <c r="H107" s="93" t="s">
        <v>2283</v>
      </c>
    </row>
    <row r="108" spans="1:8" ht="33.75" thickBot="1" x14ac:dyDescent="0.35">
      <c r="A108" s="98" t="s">
        <v>1004</v>
      </c>
      <c r="B108" s="99" t="s">
        <v>2291</v>
      </c>
      <c r="C108" s="100" t="s">
        <v>2329</v>
      </c>
      <c r="D108" s="118">
        <v>8</v>
      </c>
      <c r="E108" s="102" t="s">
        <v>2302</v>
      </c>
      <c r="F108" s="102" t="s">
        <v>2287</v>
      </c>
      <c r="G108" s="103">
        <v>160000000</v>
      </c>
      <c r="H108" s="93" t="s">
        <v>2283</v>
      </c>
    </row>
    <row r="109" spans="1:8" ht="33" x14ac:dyDescent="0.3">
      <c r="A109" s="86" t="s">
        <v>1031</v>
      </c>
      <c r="B109" s="87" t="s">
        <v>2291</v>
      </c>
      <c r="C109" s="88" t="s">
        <v>2330</v>
      </c>
      <c r="D109" s="119">
        <v>4</v>
      </c>
      <c r="E109" s="91" t="s">
        <v>2301</v>
      </c>
      <c r="F109" s="91" t="s">
        <v>2282</v>
      </c>
      <c r="G109" s="92">
        <v>16000000</v>
      </c>
      <c r="H109" s="93" t="s">
        <v>2283</v>
      </c>
    </row>
    <row r="110" spans="1:8" ht="33" x14ac:dyDescent="0.3">
      <c r="A110" s="94" t="s">
        <v>1031</v>
      </c>
      <c r="B110" s="95" t="s">
        <v>2291</v>
      </c>
      <c r="C110" s="96" t="s">
        <v>2330</v>
      </c>
      <c r="D110" s="117"/>
      <c r="E110" s="90"/>
      <c r="F110" s="90" t="s">
        <v>2285</v>
      </c>
      <c r="G110" s="97">
        <v>0</v>
      </c>
      <c r="H110" s="93" t="s">
        <v>2283</v>
      </c>
    </row>
    <row r="111" spans="1:8" ht="33.75" thickBot="1" x14ac:dyDescent="0.35">
      <c r="A111" s="98" t="s">
        <v>1031</v>
      </c>
      <c r="B111" s="99" t="s">
        <v>2291</v>
      </c>
      <c r="C111" s="100" t="s">
        <v>2330</v>
      </c>
      <c r="D111" s="118"/>
      <c r="E111" s="102"/>
      <c r="F111" s="102" t="s">
        <v>2287</v>
      </c>
      <c r="G111" s="103">
        <v>0</v>
      </c>
      <c r="H111" s="93" t="s">
        <v>2283</v>
      </c>
    </row>
    <row r="112" spans="1:8" ht="33" x14ac:dyDescent="0.3">
      <c r="A112" s="86" t="s">
        <v>1019</v>
      </c>
      <c r="B112" s="87" t="s">
        <v>2291</v>
      </c>
      <c r="C112" s="88" t="s">
        <v>2331</v>
      </c>
      <c r="D112" s="119">
        <v>2</v>
      </c>
      <c r="E112" s="91" t="s">
        <v>2301</v>
      </c>
      <c r="F112" s="91" t="s">
        <v>2282</v>
      </c>
      <c r="G112" s="92">
        <v>8000000</v>
      </c>
      <c r="H112" s="93" t="s">
        <v>2283</v>
      </c>
    </row>
    <row r="113" spans="1:8" ht="33" x14ac:dyDescent="0.3">
      <c r="A113" s="94" t="s">
        <v>1019</v>
      </c>
      <c r="B113" s="95" t="s">
        <v>2291</v>
      </c>
      <c r="C113" s="96" t="s">
        <v>2331</v>
      </c>
      <c r="D113" s="117"/>
      <c r="E113" s="90"/>
      <c r="F113" s="90" t="s">
        <v>2285</v>
      </c>
      <c r="G113" s="97">
        <v>0</v>
      </c>
      <c r="H113" s="93" t="s">
        <v>2283</v>
      </c>
    </row>
    <row r="114" spans="1:8" ht="33.75" thickBot="1" x14ac:dyDescent="0.35">
      <c r="A114" s="98" t="s">
        <v>1019</v>
      </c>
      <c r="B114" s="99" t="s">
        <v>2291</v>
      </c>
      <c r="C114" s="100" t="s">
        <v>2331</v>
      </c>
      <c r="D114" s="129">
        <v>1</v>
      </c>
      <c r="E114" s="115" t="s">
        <v>2302</v>
      </c>
      <c r="F114" s="115" t="s">
        <v>2287</v>
      </c>
      <c r="G114" s="116">
        <v>20000000</v>
      </c>
      <c r="H114" s="93" t="s">
        <v>2283</v>
      </c>
    </row>
    <row r="115" spans="1:8" ht="33" x14ac:dyDescent="0.3">
      <c r="A115" s="86" t="s">
        <v>2073</v>
      </c>
      <c r="B115" s="87" t="s">
        <v>2073</v>
      </c>
      <c r="C115" s="88" t="s">
        <v>2073</v>
      </c>
      <c r="D115" s="119"/>
      <c r="E115" s="91"/>
      <c r="F115" s="91" t="s">
        <v>2282</v>
      </c>
      <c r="G115" s="92">
        <v>0</v>
      </c>
      <c r="H115" s="93" t="s">
        <v>2283</v>
      </c>
    </row>
    <row r="116" spans="1:8" ht="33" x14ac:dyDescent="0.3">
      <c r="A116" s="94" t="s">
        <v>2073</v>
      </c>
      <c r="B116" s="95" t="s">
        <v>2073</v>
      </c>
      <c r="C116" s="96" t="s">
        <v>2073</v>
      </c>
      <c r="D116" s="117">
        <v>1</v>
      </c>
      <c r="E116" s="90" t="s">
        <v>2332</v>
      </c>
      <c r="F116" s="90" t="s">
        <v>2285</v>
      </c>
      <c r="G116" s="97">
        <v>10000000</v>
      </c>
      <c r="H116" s="93" t="s">
        <v>2283</v>
      </c>
    </row>
    <row r="117" spans="1:8" ht="33.75" thickBot="1" x14ac:dyDescent="0.35">
      <c r="A117" s="98" t="s">
        <v>2073</v>
      </c>
      <c r="B117" s="99" t="s">
        <v>2073</v>
      </c>
      <c r="C117" s="100" t="s">
        <v>2073</v>
      </c>
      <c r="D117" s="118"/>
      <c r="E117" s="102"/>
      <c r="F117" s="102" t="s">
        <v>2287</v>
      </c>
      <c r="G117" s="103">
        <v>0</v>
      </c>
      <c r="H117" s="93" t="s">
        <v>2283</v>
      </c>
    </row>
    <row r="118" spans="1:8" ht="12.75" customHeight="1" x14ac:dyDescent="0.3">
      <c r="A118" s="86" t="s">
        <v>47</v>
      </c>
      <c r="B118" s="87" t="s">
        <v>2291</v>
      </c>
      <c r="C118" s="88" t="s">
        <v>2333</v>
      </c>
      <c r="D118" s="119"/>
      <c r="E118" s="91"/>
      <c r="F118" s="91" t="s">
        <v>2282</v>
      </c>
      <c r="G118" s="92">
        <v>0</v>
      </c>
      <c r="H118" s="93" t="s">
        <v>2283</v>
      </c>
    </row>
    <row r="119" spans="1:8" ht="33" x14ac:dyDescent="0.3">
      <c r="A119" s="94" t="s">
        <v>47</v>
      </c>
      <c r="B119" s="95" t="s">
        <v>2291</v>
      </c>
      <c r="C119" s="96" t="s">
        <v>2333</v>
      </c>
      <c r="D119" s="117"/>
      <c r="E119" s="90"/>
      <c r="F119" s="90" t="s">
        <v>2285</v>
      </c>
      <c r="G119" s="97">
        <v>0</v>
      </c>
      <c r="H119" s="93" t="s">
        <v>2283</v>
      </c>
    </row>
    <row r="120" spans="1:8" ht="20.25" customHeight="1" thickBot="1" x14ac:dyDescent="0.35">
      <c r="A120" s="98" t="s">
        <v>47</v>
      </c>
      <c r="B120" s="99" t="s">
        <v>2291</v>
      </c>
      <c r="C120" s="100" t="s">
        <v>2333</v>
      </c>
      <c r="D120" s="118">
        <v>7</v>
      </c>
      <c r="E120" s="102" t="s">
        <v>2302</v>
      </c>
      <c r="F120" s="102" t="s">
        <v>2287</v>
      </c>
      <c r="G120" s="103">
        <v>140000000</v>
      </c>
      <c r="H120" s="93" t="s">
        <v>2283</v>
      </c>
    </row>
    <row r="121" spans="1:8" ht="33" x14ac:dyDescent="0.3">
      <c r="A121" s="86" t="s">
        <v>210</v>
      </c>
      <c r="B121" s="87" t="s">
        <v>2291</v>
      </c>
      <c r="C121" s="88" t="s">
        <v>2334</v>
      </c>
      <c r="D121" s="119">
        <v>2</v>
      </c>
      <c r="E121" s="91" t="s">
        <v>2301</v>
      </c>
      <c r="F121" s="91" t="s">
        <v>2282</v>
      </c>
      <c r="G121" s="92">
        <v>8000000</v>
      </c>
      <c r="H121" s="93" t="s">
        <v>2283</v>
      </c>
    </row>
    <row r="122" spans="1:8" ht="33" x14ac:dyDescent="0.3">
      <c r="A122" s="94" t="s">
        <v>210</v>
      </c>
      <c r="B122" s="95" t="s">
        <v>2291</v>
      </c>
      <c r="C122" s="96" t="s">
        <v>2334</v>
      </c>
      <c r="D122" s="117"/>
      <c r="E122" s="90"/>
      <c r="F122" s="90" t="s">
        <v>2285</v>
      </c>
      <c r="G122" s="97">
        <v>0</v>
      </c>
      <c r="H122" s="93" t="s">
        <v>2283</v>
      </c>
    </row>
    <row r="123" spans="1:8" ht="33.75" thickBot="1" x14ac:dyDescent="0.35">
      <c r="A123" s="98" t="s">
        <v>210</v>
      </c>
      <c r="B123" s="99" t="s">
        <v>2291</v>
      </c>
      <c r="C123" s="100" t="s">
        <v>2334</v>
      </c>
      <c r="D123" s="118">
        <v>3</v>
      </c>
      <c r="E123" s="102" t="s">
        <v>2302</v>
      </c>
      <c r="F123" s="102" t="s">
        <v>2287</v>
      </c>
      <c r="G123" s="103">
        <v>60000000</v>
      </c>
      <c r="H123" s="93" t="s">
        <v>2283</v>
      </c>
    </row>
    <row r="124" spans="1:8" ht="17.25" thickBot="1" x14ac:dyDescent="0.35">
      <c r="A124" s="512" t="s">
        <v>69</v>
      </c>
      <c r="B124" s="513"/>
      <c r="C124" s="513"/>
      <c r="D124" s="513"/>
      <c r="E124" s="513"/>
      <c r="F124" s="514"/>
      <c r="G124" s="79">
        <f>SUM(G103:G123)</f>
        <v>722000000</v>
      </c>
      <c r="H124" s="80"/>
    </row>
    <row r="125" spans="1:8" ht="17.25" thickBot="1" x14ac:dyDescent="0.35">
      <c r="A125" s="515" t="s">
        <v>2335</v>
      </c>
      <c r="B125" s="516"/>
      <c r="C125" s="516"/>
      <c r="D125" s="516"/>
      <c r="E125" s="516"/>
      <c r="F125" s="516"/>
      <c r="G125" s="516"/>
      <c r="H125" s="517"/>
    </row>
    <row r="126" spans="1:8" ht="44.25" customHeight="1" x14ac:dyDescent="0.3">
      <c r="A126" s="86" t="s">
        <v>918</v>
      </c>
      <c r="B126" s="87" t="s">
        <v>2291</v>
      </c>
      <c r="C126" s="88" t="s">
        <v>2336</v>
      </c>
      <c r="D126" s="119">
        <v>5</v>
      </c>
      <c r="E126" s="91" t="s">
        <v>2301</v>
      </c>
      <c r="F126" s="91" t="s">
        <v>2282</v>
      </c>
      <c r="G126" s="92">
        <v>20000000</v>
      </c>
      <c r="H126" s="93" t="s">
        <v>2283</v>
      </c>
    </row>
    <row r="127" spans="1:8" ht="44.25" customHeight="1" x14ac:dyDescent="0.3">
      <c r="A127" s="94" t="s">
        <v>918</v>
      </c>
      <c r="B127" s="95" t="s">
        <v>2291</v>
      </c>
      <c r="C127" s="96" t="s">
        <v>2336</v>
      </c>
      <c r="D127" s="117"/>
      <c r="E127" s="90"/>
      <c r="F127" s="90" t="s">
        <v>2285</v>
      </c>
      <c r="G127" s="97">
        <v>0</v>
      </c>
      <c r="H127" s="93" t="s">
        <v>2283</v>
      </c>
    </row>
    <row r="128" spans="1:8" ht="33.75" thickBot="1" x14ac:dyDescent="0.35">
      <c r="A128" s="98" t="s">
        <v>918</v>
      </c>
      <c r="B128" s="99" t="s">
        <v>2291</v>
      </c>
      <c r="C128" s="100" t="s">
        <v>2336</v>
      </c>
      <c r="D128" s="118">
        <v>2</v>
      </c>
      <c r="E128" s="102"/>
      <c r="F128" s="102" t="s">
        <v>2287</v>
      </c>
      <c r="G128" s="103">
        <v>40000000</v>
      </c>
      <c r="H128" s="93" t="s">
        <v>2283</v>
      </c>
    </row>
    <row r="129" spans="1:8" ht="33.75" customHeight="1" x14ac:dyDescent="0.3">
      <c r="A129" s="86" t="s">
        <v>2337</v>
      </c>
      <c r="B129" s="87" t="s">
        <v>2291</v>
      </c>
      <c r="C129" s="88" t="s">
        <v>2338</v>
      </c>
      <c r="D129" s="119">
        <v>3</v>
      </c>
      <c r="E129" s="91" t="s">
        <v>2301</v>
      </c>
      <c r="F129" s="91" t="s">
        <v>2282</v>
      </c>
      <c r="G129" s="92">
        <v>12000000</v>
      </c>
      <c r="H129" s="93" t="s">
        <v>2283</v>
      </c>
    </row>
    <row r="130" spans="1:8" ht="33" x14ac:dyDescent="0.3">
      <c r="A130" s="94" t="s">
        <v>2337</v>
      </c>
      <c r="B130" s="95" t="s">
        <v>2291</v>
      </c>
      <c r="C130" s="96" t="s">
        <v>2338</v>
      </c>
      <c r="D130" s="117"/>
      <c r="E130" s="90"/>
      <c r="F130" s="90" t="s">
        <v>2285</v>
      </c>
      <c r="G130" s="97">
        <v>0</v>
      </c>
      <c r="H130" s="93" t="s">
        <v>2283</v>
      </c>
    </row>
    <row r="131" spans="1:8" ht="33.75" thickBot="1" x14ac:dyDescent="0.35">
      <c r="A131" s="98" t="s">
        <v>2337</v>
      </c>
      <c r="B131" s="99" t="s">
        <v>2291</v>
      </c>
      <c r="C131" s="100" t="s">
        <v>2338</v>
      </c>
      <c r="D131" s="118">
        <v>2</v>
      </c>
      <c r="E131" s="102"/>
      <c r="F131" s="102" t="s">
        <v>2287</v>
      </c>
      <c r="G131" s="103">
        <v>40000000</v>
      </c>
      <c r="H131" s="93" t="s">
        <v>2283</v>
      </c>
    </row>
    <row r="132" spans="1:8" ht="33" x14ac:dyDescent="0.3">
      <c r="A132" s="86" t="s">
        <v>734</v>
      </c>
      <c r="B132" s="87" t="s">
        <v>2291</v>
      </c>
      <c r="C132" s="88" t="s">
        <v>2339</v>
      </c>
      <c r="D132" s="119">
        <v>2</v>
      </c>
      <c r="E132" s="91" t="s">
        <v>2301</v>
      </c>
      <c r="F132" s="91" t="s">
        <v>2282</v>
      </c>
      <c r="G132" s="92">
        <v>8000000</v>
      </c>
      <c r="H132" s="93" t="s">
        <v>2283</v>
      </c>
    </row>
    <row r="133" spans="1:8" ht="33" x14ac:dyDescent="0.3">
      <c r="A133" s="94" t="s">
        <v>734</v>
      </c>
      <c r="B133" s="95" t="s">
        <v>2291</v>
      </c>
      <c r="C133" s="96" t="s">
        <v>2339</v>
      </c>
      <c r="D133" s="117"/>
      <c r="E133" s="90"/>
      <c r="F133" s="90" t="s">
        <v>2285</v>
      </c>
      <c r="G133" s="97">
        <v>0</v>
      </c>
      <c r="H133" s="93" t="s">
        <v>2283</v>
      </c>
    </row>
    <row r="134" spans="1:8" ht="33.75" thickBot="1" x14ac:dyDescent="0.35">
      <c r="A134" s="98" t="s">
        <v>734</v>
      </c>
      <c r="B134" s="99" t="s">
        <v>2291</v>
      </c>
      <c r="C134" s="100" t="s">
        <v>2339</v>
      </c>
      <c r="D134" s="130">
        <v>1</v>
      </c>
      <c r="E134" s="131" t="s">
        <v>2302</v>
      </c>
      <c r="F134" s="102" t="s">
        <v>2287</v>
      </c>
      <c r="G134" s="103">
        <v>20000000</v>
      </c>
      <c r="H134" s="93" t="s">
        <v>2283</v>
      </c>
    </row>
    <row r="135" spans="1:8" ht="17.25" thickBot="1" x14ac:dyDescent="0.35">
      <c r="A135" s="512" t="s">
        <v>69</v>
      </c>
      <c r="B135" s="513"/>
      <c r="C135" s="513"/>
      <c r="D135" s="513"/>
      <c r="E135" s="513"/>
      <c r="F135" s="514"/>
      <c r="G135" s="81">
        <f>SUM(G126:G134)</f>
        <v>140000000</v>
      </c>
      <c r="H135" s="80"/>
    </row>
    <row r="136" spans="1:8" ht="17.25" thickBot="1" x14ac:dyDescent="0.35">
      <c r="A136" s="515" t="s">
        <v>1981</v>
      </c>
      <c r="B136" s="516"/>
      <c r="C136" s="516"/>
      <c r="D136" s="516"/>
      <c r="E136" s="516"/>
      <c r="F136" s="516"/>
      <c r="G136" s="516"/>
      <c r="H136" s="517"/>
    </row>
    <row r="137" spans="1:8" ht="42" customHeight="1" x14ac:dyDescent="0.3">
      <c r="A137" s="86" t="s">
        <v>1081</v>
      </c>
      <c r="B137" s="87" t="s">
        <v>2291</v>
      </c>
      <c r="C137" s="125" t="s">
        <v>2340</v>
      </c>
      <c r="D137" s="119">
        <v>3</v>
      </c>
      <c r="E137" s="91"/>
      <c r="F137" s="91" t="s">
        <v>2282</v>
      </c>
      <c r="G137" s="92">
        <v>12000000</v>
      </c>
      <c r="H137" s="93" t="s">
        <v>2283</v>
      </c>
    </row>
    <row r="138" spans="1:8" ht="33" x14ac:dyDescent="0.3">
      <c r="A138" s="94" t="s">
        <v>1081</v>
      </c>
      <c r="B138" s="95" t="s">
        <v>2291</v>
      </c>
      <c r="C138" s="126" t="s">
        <v>2340</v>
      </c>
      <c r="D138" s="117"/>
      <c r="E138" s="90"/>
      <c r="F138" s="90" t="s">
        <v>2285</v>
      </c>
      <c r="G138" s="97">
        <v>0</v>
      </c>
      <c r="H138" s="93" t="s">
        <v>2283</v>
      </c>
    </row>
    <row r="139" spans="1:8" ht="33.75" thickBot="1" x14ac:dyDescent="0.35">
      <c r="A139" s="98" t="s">
        <v>1081</v>
      </c>
      <c r="B139" s="99" t="s">
        <v>2291</v>
      </c>
      <c r="C139" s="127" t="s">
        <v>2340</v>
      </c>
      <c r="D139" s="118"/>
      <c r="E139" s="102"/>
      <c r="F139" s="102" t="s">
        <v>2287</v>
      </c>
      <c r="G139" s="103">
        <v>0</v>
      </c>
      <c r="H139" s="93" t="s">
        <v>2283</v>
      </c>
    </row>
    <row r="140" spans="1:8" ht="17.25" thickBot="1" x14ac:dyDescent="0.35">
      <c r="A140" s="512" t="s">
        <v>69</v>
      </c>
      <c r="B140" s="513"/>
      <c r="C140" s="513"/>
      <c r="D140" s="513"/>
      <c r="E140" s="513"/>
      <c r="F140" s="514"/>
      <c r="G140" s="81">
        <f>SUM(G137:G139)</f>
        <v>12000000</v>
      </c>
      <c r="H140" s="80"/>
    </row>
    <row r="141" spans="1:8" ht="17.25" thickBot="1" x14ac:dyDescent="0.35">
      <c r="A141" s="515" t="s">
        <v>926</v>
      </c>
      <c r="B141" s="516"/>
      <c r="C141" s="516"/>
      <c r="D141" s="516"/>
      <c r="E141" s="516"/>
      <c r="F141" s="516"/>
      <c r="G141" s="516"/>
      <c r="H141" s="517"/>
    </row>
    <row r="142" spans="1:8" s="128" customFormat="1" ht="33" x14ac:dyDescent="0.3">
      <c r="A142" s="86" t="s">
        <v>518</v>
      </c>
      <c r="B142" s="87" t="s">
        <v>2291</v>
      </c>
      <c r="C142" s="88" t="s">
        <v>2341</v>
      </c>
      <c r="D142" s="119"/>
      <c r="E142" s="91"/>
      <c r="F142" s="91" t="s">
        <v>2282</v>
      </c>
      <c r="G142" s="92">
        <v>0</v>
      </c>
      <c r="H142" s="93" t="s">
        <v>2283</v>
      </c>
    </row>
    <row r="143" spans="1:8" s="128" customFormat="1" ht="33" x14ac:dyDescent="0.3">
      <c r="A143" s="94" t="s">
        <v>518</v>
      </c>
      <c r="B143" s="95" t="s">
        <v>2291</v>
      </c>
      <c r="C143" s="96" t="s">
        <v>2341</v>
      </c>
      <c r="D143" s="117"/>
      <c r="E143" s="90"/>
      <c r="F143" s="90" t="s">
        <v>2285</v>
      </c>
      <c r="G143" s="97">
        <v>0</v>
      </c>
      <c r="H143" s="93" t="s">
        <v>2283</v>
      </c>
    </row>
    <row r="144" spans="1:8" s="128" customFormat="1" ht="33.75" thickBot="1" x14ac:dyDescent="0.35">
      <c r="A144" s="98" t="s">
        <v>518</v>
      </c>
      <c r="B144" s="99" t="s">
        <v>2291</v>
      </c>
      <c r="C144" s="100" t="s">
        <v>2341</v>
      </c>
      <c r="D144" s="118">
        <v>4</v>
      </c>
      <c r="E144" s="102" t="s">
        <v>2342</v>
      </c>
      <c r="F144" s="102" t="s">
        <v>2287</v>
      </c>
      <c r="G144" s="103">
        <v>80000000</v>
      </c>
      <c r="H144" s="93" t="s">
        <v>2283</v>
      </c>
    </row>
    <row r="145" spans="1:8" s="128" customFormat="1" ht="33" x14ac:dyDescent="0.3">
      <c r="A145" s="86" t="s">
        <v>1049</v>
      </c>
      <c r="B145" s="87" t="s">
        <v>2291</v>
      </c>
      <c r="C145" s="88" t="s">
        <v>2343</v>
      </c>
      <c r="D145" s="119">
        <v>3</v>
      </c>
      <c r="E145" s="91" t="s">
        <v>2301</v>
      </c>
      <c r="F145" s="91" t="s">
        <v>2282</v>
      </c>
      <c r="G145" s="92">
        <v>12000000</v>
      </c>
      <c r="H145" s="93" t="s">
        <v>2283</v>
      </c>
    </row>
    <row r="146" spans="1:8" s="128" customFormat="1" ht="33" x14ac:dyDescent="0.3">
      <c r="A146" s="94" t="s">
        <v>1049</v>
      </c>
      <c r="B146" s="95" t="s">
        <v>2291</v>
      </c>
      <c r="C146" s="96" t="s">
        <v>2343</v>
      </c>
      <c r="D146" s="117"/>
      <c r="E146" s="90"/>
      <c r="F146" s="90" t="s">
        <v>2285</v>
      </c>
      <c r="G146" s="97">
        <v>0</v>
      </c>
      <c r="H146" s="93" t="s">
        <v>2283</v>
      </c>
    </row>
    <row r="147" spans="1:8" s="128" customFormat="1" ht="33.75" thickBot="1" x14ac:dyDescent="0.35">
      <c r="A147" s="98" t="s">
        <v>1049</v>
      </c>
      <c r="B147" s="99" t="s">
        <v>2291</v>
      </c>
      <c r="C147" s="100" t="s">
        <v>2343</v>
      </c>
      <c r="D147" s="118">
        <v>1</v>
      </c>
      <c r="E147" s="102" t="s">
        <v>2344</v>
      </c>
      <c r="F147" s="102" t="s">
        <v>2287</v>
      </c>
      <c r="G147" s="103">
        <v>20000000</v>
      </c>
      <c r="H147" s="93" t="s">
        <v>2283</v>
      </c>
    </row>
    <row r="148" spans="1:8" s="128" customFormat="1" ht="33" x14ac:dyDescent="0.3">
      <c r="A148" s="86" t="s">
        <v>136</v>
      </c>
      <c r="B148" s="87" t="s">
        <v>2291</v>
      </c>
      <c r="C148" s="88" t="s">
        <v>2345</v>
      </c>
      <c r="D148" s="119">
        <v>2</v>
      </c>
      <c r="E148" s="91" t="s">
        <v>2301</v>
      </c>
      <c r="F148" s="91" t="s">
        <v>2282</v>
      </c>
      <c r="G148" s="92">
        <v>8000000</v>
      </c>
      <c r="H148" s="93" t="s">
        <v>2283</v>
      </c>
    </row>
    <row r="149" spans="1:8" s="128" customFormat="1" ht="33" x14ac:dyDescent="0.3">
      <c r="A149" s="94" t="s">
        <v>136</v>
      </c>
      <c r="B149" s="95" t="s">
        <v>2291</v>
      </c>
      <c r="C149" s="96" t="s">
        <v>2345</v>
      </c>
      <c r="D149" s="117"/>
      <c r="E149" s="90"/>
      <c r="F149" s="90" t="s">
        <v>2285</v>
      </c>
      <c r="G149" s="97">
        <v>0</v>
      </c>
      <c r="H149" s="93" t="s">
        <v>2283</v>
      </c>
    </row>
    <row r="150" spans="1:8" s="128" customFormat="1" ht="33.75" thickBot="1" x14ac:dyDescent="0.35">
      <c r="A150" s="98" t="s">
        <v>136</v>
      </c>
      <c r="B150" s="99" t="s">
        <v>2291</v>
      </c>
      <c r="C150" s="100" t="s">
        <v>2345</v>
      </c>
      <c r="D150" s="118"/>
      <c r="E150" s="102"/>
      <c r="F150" s="102" t="s">
        <v>2287</v>
      </c>
      <c r="G150" s="103">
        <v>0</v>
      </c>
      <c r="H150" s="93" t="s">
        <v>2283</v>
      </c>
    </row>
    <row r="151" spans="1:8" s="128" customFormat="1" ht="33" x14ac:dyDescent="0.3">
      <c r="A151" s="86" t="s">
        <v>217</v>
      </c>
      <c r="B151" s="87" t="s">
        <v>2346</v>
      </c>
      <c r="C151" s="88" t="s">
        <v>2346</v>
      </c>
      <c r="D151" s="119">
        <v>2</v>
      </c>
      <c r="E151" s="91" t="s">
        <v>2347</v>
      </c>
      <c r="F151" s="91" t="s">
        <v>2282</v>
      </c>
      <c r="G151" s="92">
        <v>8000000</v>
      </c>
      <c r="H151" s="93" t="s">
        <v>2283</v>
      </c>
    </row>
    <row r="152" spans="1:8" s="128" customFormat="1" ht="33" x14ac:dyDescent="0.3">
      <c r="A152" s="94" t="s">
        <v>217</v>
      </c>
      <c r="B152" s="95" t="s">
        <v>2346</v>
      </c>
      <c r="C152" s="96" t="s">
        <v>2346</v>
      </c>
      <c r="D152" s="117"/>
      <c r="E152" s="90"/>
      <c r="F152" s="90" t="s">
        <v>2285</v>
      </c>
      <c r="G152" s="97">
        <v>0</v>
      </c>
      <c r="H152" s="93" t="s">
        <v>2283</v>
      </c>
    </row>
    <row r="153" spans="1:8" s="128" customFormat="1" ht="33.75" thickBot="1" x14ac:dyDescent="0.35">
      <c r="A153" s="98" t="s">
        <v>217</v>
      </c>
      <c r="B153" s="99" t="s">
        <v>2346</v>
      </c>
      <c r="C153" s="100" t="s">
        <v>2346</v>
      </c>
      <c r="D153" s="118">
        <v>4</v>
      </c>
      <c r="E153" s="102" t="s">
        <v>2312</v>
      </c>
      <c r="F153" s="102" t="s">
        <v>2287</v>
      </c>
      <c r="G153" s="103">
        <v>80000000</v>
      </c>
      <c r="H153" s="93" t="s">
        <v>2283</v>
      </c>
    </row>
    <row r="154" spans="1:8" ht="17.25" thickBot="1" x14ac:dyDescent="0.35">
      <c r="A154" s="512" t="s">
        <v>69</v>
      </c>
      <c r="B154" s="513"/>
      <c r="C154" s="513"/>
      <c r="D154" s="513"/>
      <c r="E154" s="513"/>
      <c r="F154" s="514"/>
      <c r="G154" s="81">
        <f>SUM(G142:G153)</f>
        <v>208000000</v>
      </c>
      <c r="H154" s="80"/>
    </row>
    <row r="155" spans="1:8" ht="17.25" thickBot="1" x14ac:dyDescent="0.35">
      <c r="A155" s="515" t="s">
        <v>2348</v>
      </c>
      <c r="B155" s="516"/>
      <c r="C155" s="516"/>
      <c r="D155" s="516"/>
      <c r="E155" s="516"/>
      <c r="F155" s="516"/>
      <c r="G155" s="516"/>
      <c r="H155" s="517"/>
    </row>
    <row r="156" spans="1:8" ht="12.75" customHeight="1" thickBot="1" x14ac:dyDescent="0.35">
      <c r="A156" s="86" t="s">
        <v>1989</v>
      </c>
      <c r="B156" s="87" t="s">
        <v>2291</v>
      </c>
      <c r="C156" s="88" t="s">
        <v>2349</v>
      </c>
      <c r="D156" s="119">
        <v>9</v>
      </c>
      <c r="E156" s="91" t="s">
        <v>2301</v>
      </c>
      <c r="F156" s="91" t="s">
        <v>2282</v>
      </c>
      <c r="G156" s="92">
        <v>36000000</v>
      </c>
      <c r="H156" s="93" t="s">
        <v>2283</v>
      </c>
    </row>
    <row r="157" spans="1:8" ht="33.75" thickBot="1" x14ac:dyDescent="0.35">
      <c r="A157" s="86" t="s">
        <v>1989</v>
      </c>
      <c r="B157" s="87" t="s">
        <v>2291</v>
      </c>
      <c r="C157" s="88" t="s">
        <v>2349</v>
      </c>
      <c r="D157" s="117"/>
      <c r="E157" s="90"/>
      <c r="F157" s="90" t="s">
        <v>2285</v>
      </c>
      <c r="G157" s="97">
        <v>0</v>
      </c>
      <c r="H157" s="93" t="s">
        <v>2283</v>
      </c>
    </row>
    <row r="158" spans="1:8" ht="33.75" thickBot="1" x14ac:dyDescent="0.35">
      <c r="A158" s="86" t="s">
        <v>1989</v>
      </c>
      <c r="B158" s="87" t="s">
        <v>2291</v>
      </c>
      <c r="C158" s="88" t="s">
        <v>2349</v>
      </c>
      <c r="D158" s="118">
        <v>25</v>
      </c>
      <c r="E158" s="102" t="s">
        <v>2302</v>
      </c>
      <c r="F158" s="102" t="s">
        <v>2287</v>
      </c>
      <c r="G158" s="103">
        <v>500000000</v>
      </c>
      <c r="H158" s="93" t="s">
        <v>2283</v>
      </c>
    </row>
    <row r="159" spans="1:8" ht="33.75" thickBot="1" x14ac:dyDescent="0.35">
      <c r="A159" s="132" t="s">
        <v>247</v>
      </c>
      <c r="B159" s="132" t="s">
        <v>264</v>
      </c>
      <c r="C159" s="132" t="s">
        <v>264</v>
      </c>
      <c r="D159" s="119"/>
      <c r="E159" s="91"/>
      <c r="F159" s="91" t="s">
        <v>2282</v>
      </c>
      <c r="G159" s="92">
        <v>0</v>
      </c>
      <c r="H159" s="93" t="s">
        <v>2283</v>
      </c>
    </row>
    <row r="160" spans="1:8" ht="33.75" thickBot="1" x14ac:dyDescent="0.35">
      <c r="A160" s="132" t="s">
        <v>247</v>
      </c>
      <c r="B160" s="132" t="s">
        <v>264</v>
      </c>
      <c r="C160" s="132" t="s">
        <v>264</v>
      </c>
      <c r="D160" s="117"/>
      <c r="E160" s="90"/>
      <c r="F160" s="90" t="s">
        <v>2285</v>
      </c>
      <c r="G160" s="97">
        <v>0</v>
      </c>
      <c r="H160" s="93" t="s">
        <v>2283</v>
      </c>
    </row>
    <row r="161" spans="1:8" ht="33.75" thickBot="1" x14ac:dyDescent="0.35">
      <c r="A161" s="132" t="s">
        <v>247</v>
      </c>
      <c r="B161" s="132" t="s">
        <v>264</v>
      </c>
      <c r="C161" s="132" t="s">
        <v>264</v>
      </c>
      <c r="D161" s="118">
        <v>5</v>
      </c>
      <c r="E161" s="102" t="s">
        <v>2312</v>
      </c>
      <c r="F161" s="102" t="s">
        <v>2287</v>
      </c>
      <c r="G161" s="103">
        <v>100000000</v>
      </c>
      <c r="H161" s="93" t="s">
        <v>2283</v>
      </c>
    </row>
    <row r="162" spans="1:8" ht="33.75" thickBot="1" x14ac:dyDescent="0.35">
      <c r="A162" s="132" t="s">
        <v>269</v>
      </c>
      <c r="B162" s="132" t="s">
        <v>2291</v>
      </c>
      <c r="C162" s="133" t="s">
        <v>2350</v>
      </c>
      <c r="D162" s="119"/>
      <c r="E162" s="91"/>
      <c r="F162" s="91" t="s">
        <v>2282</v>
      </c>
      <c r="G162" s="92">
        <v>0</v>
      </c>
      <c r="H162" s="93" t="s">
        <v>2283</v>
      </c>
    </row>
    <row r="163" spans="1:8" ht="33.75" thickBot="1" x14ac:dyDescent="0.35">
      <c r="A163" s="132" t="s">
        <v>269</v>
      </c>
      <c r="B163" s="132" t="s">
        <v>2291</v>
      </c>
      <c r="C163" s="133" t="s">
        <v>2350</v>
      </c>
      <c r="D163" s="117"/>
      <c r="E163" s="90"/>
      <c r="F163" s="90" t="s">
        <v>2285</v>
      </c>
      <c r="G163" s="97">
        <v>0</v>
      </c>
      <c r="H163" s="93" t="s">
        <v>2283</v>
      </c>
    </row>
    <row r="164" spans="1:8" ht="33.75" thickBot="1" x14ac:dyDescent="0.35">
      <c r="A164" s="132" t="s">
        <v>269</v>
      </c>
      <c r="B164" s="132" t="s">
        <v>2291</v>
      </c>
      <c r="C164" s="133" t="s">
        <v>2350</v>
      </c>
      <c r="D164" s="118">
        <v>62</v>
      </c>
      <c r="E164" s="102" t="s">
        <v>2312</v>
      </c>
      <c r="F164" s="102" t="s">
        <v>2287</v>
      </c>
      <c r="G164" s="103">
        <v>1240000000</v>
      </c>
      <c r="H164" s="93" t="s">
        <v>2283</v>
      </c>
    </row>
    <row r="165" spans="1:8" ht="33.75" thickBot="1" x14ac:dyDescent="0.35">
      <c r="A165" s="132" t="s">
        <v>366</v>
      </c>
      <c r="B165" s="132" t="s">
        <v>397</v>
      </c>
      <c r="C165" s="132" t="s">
        <v>397</v>
      </c>
      <c r="D165" s="119">
        <v>4</v>
      </c>
      <c r="E165" s="91" t="s">
        <v>2301</v>
      </c>
      <c r="F165" s="91" t="s">
        <v>2282</v>
      </c>
      <c r="G165" s="92">
        <v>16000000</v>
      </c>
      <c r="H165" s="93" t="s">
        <v>2283</v>
      </c>
    </row>
    <row r="166" spans="1:8" ht="33.75" thickBot="1" x14ac:dyDescent="0.35">
      <c r="A166" s="132" t="s">
        <v>366</v>
      </c>
      <c r="B166" s="132" t="s">
        <v>397</v>
      </c>
      <c r="C166" s="132" t="s">
        <v>397</v>
      </c>
      <c r="D166" s="117"/>
      <c r="E166" s="90"/>
      <c r="F166" s="90" t="s">
        <v>2285</v>
      </c>
      <c r="G166" s="97">
        <v>0</v>
      </c>
      <c r="H166" s="93" t="s">
        <v>2283</v>
      </c>
    </row>
    <row r="167" spans="1:8" ht="33.75" thickBot="1" x14ac:dyDescent="0.35">
      <c r="A167" s="132" t="s">
        <v>366</v>
      </c>
      <c r="B167" s="132" t="s">
        <v>397</v>
      </c>
      <c r="C167" s="132" t="s">
        <v>397</v>
      </c>
      <c r="D167" s="118"/>
      <c r="E167" s="102"/>
      <c r="F167" s="102" t="s">
        <v>2287</v>
      </c>
      <c r="G167" s="103">
        <v>0</v>
      </c>
      <c r="H167" s="93" t="s">
        <v>2283</v>
      </c>
    </row>
    <row r="168" spans="1:8" ht="33.75" thickBot="1" x14ac:dyDescent="0.35">
      <c r="A168" s="132" t="s">
        <v>420</v>
      </c>
      <c r="B168" s="132" t="s">
        <v>2291</v>
      </c>
      <c r="C168" s="133" t="s">
        <v>2351</v>
      </c>
      <c r="D168" s="119">
        <v>3</v>
      </c>
      <c r="E168" s="91" t="s">
        <v>2301</v>
      </c>
      <c r="F168" s="91" t="s">
        <v>2282</v>
      </c>
      <c r="G168" s="92">
        <v>12000000</v>
      </c>
      <c r="H168" s="93" t="s">
        <v>2283</v>
      </c>
    </row>
    <row r="169" spans="1:8" ht="33.75" thickBot="1" x14ac:dyDescent="0.35">
      <c r="A169" s="132" t="s">
        <v>420</v>
      </c>
      <c r="B169" s="132" t="s">
        <v>2291</v>
      </c>
      <c r="C169" s="133" t="s">
        <v>2351</v>
      </c>
      <c r="D169" s="117"/>
      <c r="E169" s="90"/>
      <c r="F169" s="90" t="s">
        <v>2285</v>
      </c>
      <c r="G169" s="97">
        <v>0</v>
      </c>
      <c r="H169" s="93" t="s">
        <v>2283</v>
      </c>
    </row>
    <row r="170" spans="1:8" ht="33.75" thickBot="1" x14ac:dyDescent="0.35">
      <c r="A170" s="132" t="s">
        <v>420</v>
      </c>
      <c r="B170" s="132" t="s">
        <v>2291</v>
      </c>
      <c r="C170" s="133" t="s">
        <v>2351</v>
      </c>
      <c r="D170" s="118">
        <v>4</v>
      </c>
      <c r="E170" s="102" t="s">
        <v>2312</v>
      </c>
      <c r="F170" s="102" t="s">
        <v>2287</v>
      </c>
      <c r="G170" s="103">
        <v>80000000</v>
      </c>
      <c r="H170" s="93" t="s">
        <v>2283</v>
      </c>
    </row>
    <row r="171" spans="1:8" ht="33.75" thickBot="1" x14ac:dyDescent="0.35">
      <c r="A171" s="132" t="s">
        <v>632</v>
      </c>
      <c r="B171" s="132" t="s">
        <v>2291</v>
      </c>
      <c r="C171" s="133" t="s">
        <v>2352</v>
      </c>
      <c r="D171" s="119">
        <v>8</v>
      </c>
      <c r="E171" s="91" t="s">
        <v>2301</v>
      </c>
      <c r="F171" s="91" t="s">
        <v>2282</v>
      </c>
      <c r="G171" s="92">
        <v>32000000</v>
      </c>
      <c r="H171" s="93" t="s">
        <v>2283</v>
      </c>
    </row>
    <row r="172" spans="1:8" ht="33.75" thickBot="1" x14ac:dyDescent="0.35">
      <c r="A172" s="132" t="s">
        <v>632</v>
      </c>
      <c r="B172" s="132" t="s">
        <v>2291</v>
      </c>
      <c r="C172" s="133" t="s">
        <v>2352</v>
      </c>
      <c r="D172" s="117"/>
      <c r="E172" s="90"/>
      <c r="F172" s="90" t="s">
        <v>2285</v>
      </c>
      <c r="G172" s="97">
        <v>0</v>
      </c>
      <c r="H172" s="93" t="s">
        <v>2283</v>
      </c>
    </row>
    <row r="173" spans="1:8" ht="33.75" thickBot="1" x14ac:dyDescent="0.35">
      <c r="A173" s="132" t="s">
        <v>632</v>
      </c>
      <c r="B173" s="132" t="s">
        <v>2291</v>
      </c>
      <c r="C173" s="133" t="s">
        <v>2352</v>
      </c>
      <c r="D173" s="118"/>
      <c r="E173" s="102"/>
      <c r="F173" s="102" t="s">
        <v>2287</v>
      </c>
      <c r="G173" s="103">
        <v>0</v>
      </c>
      <c r="H173" s="93" t="s">
        <v>2283</v>
      </c>
    </row>
    <row r="174" spans="1:8" ht="17.25" thickBot="1" x14ac:dyDescent="0.35">
      <c r="A174" s="512" t="s">
        <v>69</v>
      </c>
      <c r="B174" s="513"/>
      <c r="C174" s="513"/>
      <c r="D174" s="513"/>
      <c r="E174" s="513"/>
      <c r="F174" s="514"/>
      <c r="G174" s="81">
        <f>SUM(G156:G173)</f>
        <v>2016000000</v>
      </c>
      <c r="H174" s="80"/>
    </row>
    <row r="175" spans="1:8" ht="17.25" thickBot="1" x14ac:dyDescent="0.35">
      <c r="A175" s="509"/>
      <c r="B175" s="510"/>
      <c r="C175" s="511"/>
      <c r="D175" s="82">
        <f>SUM(D11:D173)</f>
        <v>831</v>
      </c>
      <c r="E175" s="509" t="s">
        <v>1389</v>
      </c>
      <c r="F175" s="511"/>
      <c r="G175" s="83">
        <f>+G174+G154+G140+G135+G124+G101+G78+G73+G68+G57+G49+G38+G33+G25+G17</f>
        <v>11984000000</v>
      </c>
      <c r="H175" s="84"/>
    </row>
  </sheetData>
  <mergeCells count="43">
    <mergeCell ref="A7:H7"/>
    <mergeCell ref="A1:H1"/>
    <mergeCell ref="A2:H2"/>
    <mergeCell ref="A3:H3"/>
    <mergeCell ref="A5:D5"/>
    <mergeCell ref="E5:H5"/>
    <mergeCell ref="A34:H34"/>
    <mergeCell ref="A8:A9"/>
    <mergeCell ref="B8:C8"/>
    <mergeCell ref="D8:D9"/>
    <mergeCell ref="F8:G8"/>
    <mergeCell ref="H8:H9"/>
    <mergeCell ref="A10:H10"/>
    <mergeCell ref="A17:F17"/>
    <mergeCell ref="A18:H18"/>
    <mergeCell ref="A25:F25"/>
    <mergeCell ref="A26:H26"/>
    <mergeCell ref="A33:F33"/>
    <mergeCell ref="A79:H79"/>
    <mergeCell ref="A38:F38"/>
    <mergeCell ref="A39:H39"/>
    <mergeCell ref="A49:F49"/>
    <mergeCell ref="A50:H50"/>
    <mergeCell ref="A57:F57"/>
    <mergeCell ref="A58:H58"/>
    <mergeCell ref="A68:F68"/>
    <mergeCell ref="A69:H69"/>
    <mergeCell ref="A73:F73"/>
    <mergeCell ref="A74:H74"/>
    <mergeCell ref="A78:F78"/>
    <mergeCell ref="A175:C175"/>
    <mergeCell ref="E175:F175"/>
    <mergeCell ref="A101:F101"/>
    <mergeCell ref="A102:H102"/>
    <mergeCell ref="A124:F124"/>
    <mergeCell ref="A125:H125"/>
    <mergeCell ref="A135:F135"/>
    <mergeCell ref="A136:H136"/>
    <mergeCell ref="A140:F140"/>
    <mergeCell ref="A141:H141"/>
    <mergeCell ref="A154:F154"/>
    <mergeCell ref="A155:H155"/>
    <mergeCell ref="A174:F174"/>
  </mergeCells>
  <pageMargins left="0.7" right="0.7" top="0.75" bottom="0.75" header="0.3" footer="0.3"/>
  <pageSetup orientation="portrait"/>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7DC5-CC32-4599-B007-7548BC22AFFB}">
  <dimension ref="A1:M264"/>
  <sheetViews>
    <sheetView zoomScale="80" zoomScaleNormal="80" workbookViewId="0">
      <selection activeCell="E8" sqref="E8"/>
    </sheetView>
  </sheetViews>
  <sheetFormatPr baseColWidth="10" defaultRowHeight="14.25" x14ac:dyDescent="0.2"/>
  <cols>
    <col min="1" max="1" width="23.140625" style="27" customWidth="1"/>
    <col min="2" max="2" width="15.140625" style="23" customWidth="1"/>
    <col min="3" max="3" width="13.28515625" style="23" customWidth="1"/>
    <col min="4" max="4" width="15.28515625" style="23" customWidth="1"/>
    <col min="5" max="5" width="15" style="23" customWidth="1"/>
    <col min="6" max="6" width="13.42578125" style="23" customWidth="1"/>
    <col min="7" max="7" width="17.28515625" style="23" customWidth="1"/>
    <col min="8" max="8" width="13" style="23" bestFit="1" customWidth="1"/>
    <col min="9" max="9" width="20.7109375" style="28" customWidth="1"/>
    <col min="10" max="10" width="37.42578125" style="29" customWidth="1"/>
    <col min="11" max="11" width="22.42578125" style="23" customWidth="1"/>
    <col min="12" max="12" width="26" style="30" customWidth="1"/>
    <col min="13" max="13" width="17.42578125" style="23" customWidth="1"/>
    <col min="14" max="14" width="16.28515625" style="23" bestFit="1" customWidth="1"/>
    <col min="15" max="15" width="28.7109375" style="23" customWidth="1"/>
    <col min="16" max="254" width="11.42578125" style="23"/>
    <col min="255" max="255" width="15" style="23" customWidth="1"/>
    <col min="256" max="256" width="23.140625" style="23" customWidth="1"/>
    <col min="257" max="257" width="15.140625" style="23" customWidth="1"/>
    <col min="258" max="258" width="13.28515625" style="23" customWidth="1"/>
    <col min="259" max="259" width="15.28515625" style="23" customWidth="1"/>
    <col min="260" max="260" width="15" style="23" customWidth="1"/>
    <col min="261" max="261" width="13.42578125" style="23" customWidth="1"/>
    <col min="262" max="263" width="11.42578125" style="23"/>
    <col min="264" max="264" width="20.7109375" style="23" customWidth="1"/>
    <col min="265" max="265" width="37.42578125" style="23" customWidth="1"/>
    <col min="266" max="266" width="14.85546875" style="23" customWidth="1"/>
    <col min="267" max="267" width="26" style="23" customWidth="1"/>
    <col min="268" max="268" width="17.42578125" style="23" customWidth="1"/>
    <col min="269" max="269" width="11.42578125" style="23"/>
    <col min="270" max="270" width="16.28515625" style="23" bestFit="1" customWidth="1"/>
    <col min="271" max="271" width="28.7109375" style="23" customWidth="1"/>
    <col min="272" max="510" width="11.42578125" style="23"/>
    <col min="511" max="511" width="15" style="23" customWidth="1"/>
    <col min="512" max="512" width="23.140625" style="23" customWidth="1"/>
    <col min="513" max="513" width="15.140625" style="23" customWidth="1"/>
    <col min="514" max="514" width="13.28515625" style="23" customWidth="1"/>
    <col min="515" max="515" width="15.28515625" style="23" customWidth="1"/>
    <col min="516" max="516" width="15" style="23" customWidth="1"/>
    <col min="517" max="517" width="13.42578125" style="23" customWidth="1"/>
    <col min="518" max="519" width="11.42578125" style="23"/>
    <col min="520" max="520" width="20.7109375" style="23" customWidth="1"/>
    <col min="521" max="521" width="37.42578125" style="23" customWidth="1"/>
    <col min="522" max="522" width="14.85546875" style="23" customWidth="1"/>
    <col min="523" max="523" width="26" style="23" customWidth="1"/>
    <col min="524" max="524" width="17.42578125" style="23" customWidth="1"/>
    <col min="525" max="525" width="11.42578125" style="23"/>
    <col min="526" max="526" width="16.28515625" style="23" bestFit="1" customWidth="1"/>
    <col min="527" max="527" width="28.7109375" style="23" customWidth="1"/>
    <col min="528" max="766" width="11.42578125" style="23"/>
    <col min="767" max="767" width="15" style="23" customWidth="1"/>
    <col min="768" max="768" width="23.140625" style="23" customWidth="1"/>
    <col min="769" max="769" width="15.140625" style="23" customWidth="1"/>
    <col min="770" max="770" width="13.28515625" style="23" customWidth="1"/>
    <col min="771" max="771" width="15.28515625" style="23" customWidth="1"/>
    <col min="772" max="772" width="15" style="23" customWidth="1"/>
    <col min="773" max="773" width="13.42578125" style="23" customWidth="1"/>
    <col min="774" max="775" width="11.42578125" style="23"/>
    <col min="776" max="776" width="20.7109375" style="23" customWidth="1"/>
    <col min="777" max="777" width="37.42578125" style="23" customWidth="1"/>
    <col min="778" max="778" width="14.85546875" style="23" customWidth="1"/>
    <col min="779" max="779" width="26" style="23" customWidth="1"/>
    <col min="780" max="780" width="17.42578125" style="23" customWidth="1"/>
    <col min="781" max="781" width="11.42578125" style="23"/>
    <col min="782" max="782" width="16.28515625" style="23" bestFit="1" customWidth="1"/>
    <col min="783" max="783" width="28.7109375" style="23" customWidth="1"/>
    <col min="784" max="1022" width="11.42578125" style="23"/>
    <col min="1023" max="1023" width="15" style="23" customWidth="1"/>
    <col min="1024" max="1024" width="23.140625" style="23" customWidth="1"/>
    <col min="1025" max="1025" width="15.140625" style="23" customWidth="1"/>
    <col min="1026" max="1026" width="13.28515625" style="23" customWidth="1"/>
    <col min="1027" max="1027" width="15.28515625" style="23" customWidth="1"/>
    <col min="1028" max="1028" width="15" style="23" customWidth="1"/>
    <col min="1029" max="1029" width="13.42578125" style="23" customWidth="1"/>
    <col min="1030" max="1031" width="11.42578125" style="23"/>
    <col min="1032" max="1032" width="20.7109375" style="23" customWidth="1"/>
    <col min="1033" max="1033" width="37.42578125" style="23" customWidth="1"/>
    <col min="1034" max="1034" width="14.85546875" style="23" customWidth="1"/>
    <col min="1035" max="1035" width="26" style="23" customWidth="1"/>
    <col min="1036" max="1036" width="17.42578125" style="23" customWidth="1"/>
    <col min="1037" max="1037" width="11.42578125" style="23"/>
    <col min="1038" max="1038" width="16.28515625" style="23" bestFit="1" customWidth="1"/>
    <col min="1039" max="1039" width="28.7109375" style="23" customWidth="1"/>
    <col min="1040" max="1278" width="11.42578125" style="23"/>
    <col min="1279" max="1279" width="15" style="23" customWidth="1"/>
    <col min="1280" max="1280" width="23.140625" style="23" customWidth="1"/>
    <col min="1281" max="1281" width="15.140625" style="23" customWidth="1"/>
    <col min="1282" max="1282" width="13.28515625" style="23" customWidth="1"/>
    <col min="1283" max="1283" width="15.28515625" style="23" customWidth="1"/>
    <col min="1284" max="1284" width="15" style="23" customWidth="1"/>
    <col min="1285" max="1285" width="13.42578125" style="23" customWidth="1"/>
    <col min="1286" max="1287" width="11.42578125" style="23"/>
    <col min="1288" max="1288" width="20.7109375" style="23" customWidth="1"/>
    <col min="1289" max="1289" width="37.42578125" style="23" customWidth="1"/>
    <col min="1290" max="1290" width="14.85546875" style="23" customWidth="1"/>
    <col min="1291" max="1291" width="26" style="23" customWidth="1"/>
    <col min="1292" max="1292" width="17.42578125" style="23" customWidth="1"/>
    <col min="1293" max="1293" width="11.42578125" style="23"/>
    <col min="1294" max="1294" width="16.28515625" style="23" bestFit="1" customWidth="1"/>
    <col min="1295" max="1295" width="28.7109375" style="23" customWidth="1"/>
    <col min="1296" max="1534" width="11.42578125" style="23"/>
    <col min="1535" max="1535" width="15" style="23" customWidth="1"/>
    <col min="1536" max="1536" width="23.140625" style="23" customWidth="1"/>
    <col min="1537" max="1537" width="15.140625" style="23" customWidth="1"/>
    <col min="1538" max="1538" width="13.28515625" style="23" customWidth="1"/>
    <col min="1539" max="1539" width="15.28515625" style="23" customWidth="1"/>
    <col min="1540" max="1540" width="15" style="23" customWidth="1"/>
    <col min="1541" max="1541" width="13.42578125" style="23" customWidth="1"/>
    <col min="1542" max="1543" width="11.42578125" style="23"/>
    <col min="1544" max="1544" width="20.7109375" style="23" customWidth="1"/>
    <col min="1545" max="1545" width="37.42578125" style="23" customWidth="1"/>
    <col min="1546" max="1546" width="14.85546875" style="23" customWidth="1"/>
    <col min="1547" max="1547" width="26" style="23" customWidth="1"/>
    <col min="1548" max="1548" width="17.42578125" style="23" customWidth="1"/>
    <col min="1549" max="1549" width="11.42578125" style="23"/>
    <col min="1550" max="1550" width="16.28515625" style="23" bestFit="1" customWidth="1"/>
    <col min="1551" max="1551" width="28.7109375" style="23" customWidth="1"/>
    <col min="1552" max="1790" width="11.42578125" style="23"/>
    <col min="1791" max="1791" width="15" style="23" customWidth="1"/>
    <col min="1792" max="1792" width="23.140625" style="23" customWidth="1"/>
    <col min="1793" max="1793" width="15.140625" style="23" customWidth="1"/>
    <col min="1794" max="1794" width="13.28515625" style="23" customWidth="1"/>
    <col min="1795" max="1795" width="15.28515625" style="23" customWidth="1"/>
    <col min="1796" max="1796" width="15" style="23" customWidth="1"/>
    <col min="1797" max="1797" width="13.42578125" style="23" customWidth="1"/>
    <col min="1798" max="1799" width="11.42578125" style="23"/>
    <col min="1800" max="1800" width="20.7109375" style="23" customWidth="1"/>
    <col min="1801" max="1801" width="37.42578125" style="23" customWidth="1"/>
    <col min="1802" max="1802" width="14.85546875" style="23" customWidth="1"/>
    <col min="1803" max="1803" width="26" style="23" customWidth="1"/>
    <col min="1804" max="1804" width="17.42578125" style="23" customWidth="1"/>
    <col min="1805" max="1805" width="11.42578125" style="23"/>
    <col min="1806" max="1806" width="16.28515625" style="23" bestFit="1" customWidth="1"/>
    <col min="1807" max="1807" width="28.7109375" style="23" customWidth="1"/>
    <col min="1808" max="2046" width="11.42578125" style="23"/>
    <col min="2047" max="2047" width="15" style="23" customWidth="1"/>
    <col min="2048" max="2048" width="23.140625" style="23" customWidth="1"/>
    <col min="2049" max="2049" width="15.140625" style="23" customWidth="1"/>
    <col min="2050" max="2050" width="13.28515625" style="23" customWidth="1"/>
    <col min="2051" max="2051" width="15.28515625" style="23" customWidth="1"/>
    <col min="2052" max="2052" width="15" style="23" customWidth="1"/>
    <col min="2053" max="2053" width="13.42578125" style="23" customWidth="1"/>
    <col min="2054" max="2055" width="11.42578125" style="23"/>
    <col min="2056" max="2056" width="20.7109375" style="23" customWidth="1"/>
    <col min="2057" max="2057" width="37.42578125" style="23" customWidth="1"/>
    <col min="2058" max="2058" width="14.85546875" style="23" customWidth="1"/>
    <col min="2059" max="2059" width="26" style="23" customWidth="1"/>
    <col min="2060" max="2060" width="17.42578125" style="23" customWidth="1"/>
    <col min="2061" max="2061" width="11.42578125" style="23"/>
    <col min="2062" max="2062" width="16.28515625" style="23" bestFit="1" customWidth="1"/>
    <col min="2063" max="2063" width="28.7109375" style="23" customWidth="1"/>
    <col min="2064" max="2302" width="11.42578125" style="23"/>
    <col min="2303" max="2303" width="15" style="23" customWidth="1"/>
    <col min="2304" max="2304" width="23.140625" style="23" customWidth="1"/>
    <col min="2305" max="2305" width="15.140625" style="23" customWidth="1"/>
    <col min="2306" max="2306" width="13.28515625" style="23" customWidth="1"/>
    <col min="2307" max="2307" width="15.28515625" style="23" customWidth="1"/>
    <col min="2308" max="2308" width="15" style="23" customWidth="1"/>
    <col min="2309" max="2309" width="13.42578125" style="23" customWidth="1"/>
    <col min="2310" max="2311" width="11.42578125" style="23"/>
    <col min="2312" max="2312" width="20.7109375" style="23" customWidth="1"/>
    <col min="2313" max="2313" width="37.42578125" style="23" customWidth="1"/>
    <col min="2314" max="2314" width="14.85546875" style="23" customWidth="1"/>
    <col min="2315" max="2315" width="26" style="23" customWidth="1"/>
    <col min="2316" max="2316" width="17.42578125" style="23" customWidth="1"/>
    <col min="2317" max="2317" width="11.42578125" style="23"/>
    <col min="2318" max="2318" width="16.28515625" style="23" bestFit="1" customWidth="1"/>
    <col min="2319" max="2319" width="28.7109375" style="23" customWidth="1"/>
    <col min="2320" max="2558" width="11.42578125" style="23"/>
    <col min="2559" max="2559" width="15" style="23" customWidth="1"/>
    <col min="2560" max="2560" width="23.140625" style="23" customWidth="1"/>
    <col min="2561" max="2561" width="15.140625" style="23" customWidth="1"/>
    <col min="2562" max="2562" width="13.28515625" style="23" customWidth="1"/>
    <col min="2563" max="2563" width="15.28515625" style="23" customWidth="1"/>
    <col min="2564" max="2564" width="15" style="23" customWidth="1"/>
    <col min="2565" max="2565" width="13.42578125" style="23" customWidth="1"/>
    <col min="2566" max="2567" width="11.42578125" style="23"/>
    <col min="2568" max="2568" width="20.7109375" style="23" customWidth="1"/>
    <col min="2569" max="2569" width="37.42578125" style="23" customWidth="1"/>
    <col min="2570" max="2570" width="14.85546875" style="23" customWidth="1"/>
    <col min="2571" max="2571" width="26" style="23" customWidth="1"/>
    <col min="2572" max="2572" width="17.42578125" style="23" customWidth="1"/>
    <col min="2573" max="2573" width="11.42578125" style="23"/>
    <col min="2574" max="2574" width="16.28515625" style="23" bestFit="1" customWidth="1"/>
    <col min="2575" max="2575" width="28.7109375" style="23" customWidth="1"/>
    <col min="2576" max="2814" width="11.42578125" style="23"/>
    <col min="2815" max="2815" width="15" style="23" customWidth="1"/>
    <col min="2816" max="2816" width="23.140625" style="23" customWidth="1"/>
    <col min="2817" max="2817" width="15.140625" style="23" customWidth="1"/>
    <col min="2818" max="2818" width="13.28515625" style="23" customWidth="1"/>
    <col min="2819" max="2819" width="15.28515625" style="23" customWidth="1"/>
    <col min="2820" max="2820" width="15" style="23" customWidth="1"/>
    <col min="2821" max="2821" width="13.42578125" style="23" customWidth="1"/>
    <col min="2822" max="2823" width="11.42578125" style="23"/>
    <col min="2824" max="2824" width="20.7109375" style="23" customWidth="1"/>
    <col min="2825" max="2825" width="37.42578125" style="23" customWidth="1"/>
    <col min="2826" max="2826" width="14.85546875" style="23" customWidth="1"/>
    <col min="2827" max="2827" width="26" style="23" customWidth="1"/>
    <col min="2828" max="2828" width="17.42578125" style="23" customWidth="1"/>
    <col min="2829" max="2829" width="11.42578125" style="23"/>
    <col min="2830" max="2830" width="16.28515625" style="23" bestFit="1" customWidth="1"/>
    <col min="2831" max="2831" width="28.7109375" style="23" customWidth="1"/>
    <col min="2832" max="3070" width="11.42578125" style="23"/>
    <col min="3071" max="3071" width="15" style="23" customWidth="1"/>
    <col min="3072" max="3072" width="23.140625" style="23" customWidth="1"/>
    <col min="3073" max="3073" width="15.140625" style="23" customWidth="1"/>
    <col min="3074" max="3074" width="13.28515625" style="23" customWidth="1"/>
    <col min="3075" max="3075" width="15.28515625" style="23" customWidth="1"/>
    <col min="3076" max="3076" width="15" style="23" customWidth="1"/>
    <col min="3077" max="3077" width="13.42578125" style="23" customWidth="1"/>
    <col min="3078" max="3079" width="11.42578125" style="23"/>
    <col min="3080" max="3080" width="20.7109375" style="23" customWidth="1"/>
    <col min="3081" max="3081" width="37.42578125" style="23" customWidth="1"/>
    <col min="3082" max="3082" width="14.85546875" style="23" customWidth="1"/>
    <col min="3083" max="3083" width="26" style="23" customWidth="1"/>
    <col min="3084" max="3084" width="17.42578125" style="23" customWidth="1"/>
    <col min="3085" max="3085" width="11.42578125" style="23"/>
    <col min="3086" max="3086" width="16.28515625" style="23" bestFit="1" customWidth="1"/>
    <col min="3087" max="3087" width="28.7109375" style="23" customWidth="1"/>
    <col min="3088" max="3326" width="11.42578125" style="23"/>
    <col min="3327" max="3327" width="15" style="23" customWidth="1"/>
    <col min="3328" max="3328" width="23.140625" style="23" customWidth="1"/>
    <col min="3329" max="3329" width="15.140625" style="23" customWidth="1"/>
    <col min="3330" max="3330" width="13.28515625" style="23" customWidth="1"/>
    <col min="3331" max="3331" width="15.28515625" style="23" customWidth="1"/>
    <col min="3332" max="3332" width="15" style="23" customWidth="1"/>
    <col min="3333" max="3333" width="13.42578125" style="23" customWidth="1"/>
    <col min="3334" max="3335" width="11.42578125" style="23"/>
    <col min="3336" max="3336" width="20.7109375" style="23" customWidth="1"/>
    <col min="3337" max="3337" width="37.42578125" style="23" customWidth="1"/>
    <col min="3338" max="3338" width="14.85546875" style="23" customWidth="1"/>
    <col min="3339" max="3339" width="26" style="23" customWidth="1"/>
    <col min="3340" max="3340" width="17.42578125" style="23" customWidth="1"/>
    <col min="3341" max="3341" width="11.42578125" style="23"/>
    <col min="3342" max="3342" width="16.28515625" style="23" bestFit="1" customWidth="1"/>
    <col min="3343" max="3343" width="28.7109375" style="23" customWidth="1"/>
    <col min="3344" max="3582" width="11.42578125" style="23"/>
    <col min="3583" max="3583" width="15" style="23" customWidth="1"/>
    <col min="3584" max="3584" width="23.140625" style="23" customWidth="1"/>
    <col min="3585" max="3585" width="15.140625" style="23" customWidth="1"/>
    <col min="3586" max="3586" width="13.28515625" style="23" customWidth="1"/>
    <col min="3587" max="3587" width="15.28515625" style="23" customWidth="1"/>
    <col min="3588" max="3588" width="15" style="23" customWidth="1"/>
    <col min="3589" max="3589" width="13.42578125" style="23" customWidth="1"/>
    <col min="3590" max="3591" width="11.42578125" style="23"/>
    <col min="3592" max="3592" width="20.7109375" style="23" customWidth="1"/>
    <col min="3593" max="3593" width="37.42578125" style="23" customWidth="1"/>
    <col min="3594" max="3594" width="14.85546875" style="23" customWidth="1"/>
    <col min="3595" max="3595" width="26" style="23" customWidth="1"/>
    <col min="3596" max="3596" width="17.42578125" style="23" customWidth="1"/>
    <col min="3597" max="3597" width="11.42578125" style="23"/>
    <col min="3598" max="3598" width="16.28515625" style="23" bestFit="1" customWidth="1"/>
    <col min="3599" max="3599" width="28.7109375" style="23" customWidth="1"/>
    <col min="3600" max="3838" width="11.42578125" style="23"/>
    <col min="3839" max="3839" width="15" style="23" customWidth="1"/>
    <col min="3840" max="3840" width="23.140625" style="23" customWidth="1"/>
    <col min="3841" max="3841" width="15.140625" style="23" customWidth="1"/>
    <col min="3842" max="3842" width="13.28515625" style="23" customWidth="1"/>
    <col min="3843" max="3843" width="15.28515625" style="23" customWidth="1"/>
    <col min="3844" max="3844" width="15" style="23" customWidth="1"/>
    <col min="3845" max="3845" width="13.42578125" style="23" customWidth="1"/>
    <col min="3846" max="3847" width="11.42578125" style="23"/>
    <col min="3848" max="3848" width="20.7109375" style="23" customWidth="1"/>
    <col min="3849" max="3849" width="37.42578125" style="23" customWidth="1"/>
    <col min="3850" max="3850" width="14.85546875" style="23" customWidth="1"/>
    <col min="3851" max="3851" width="26" style="23" customWidth="1"/>
    <col min="3852" max="3852" width="17.42578125" style="23" customWidth="1"/>
    <col min="3853" max="3853" width="11.42578125" style="23"/>
    <col min="3854" max="3854" width="16.28515625" style="23" bestFit="1" customWidth="1"/>
    <col min="3855" max="3855" width="28.7109375" style="23" customWidth="1"/>
    <col min="3856" max="4094" width="11.42578125" style="23"/>
    <col min="4095" max="4095" width="15" style="23" customWidth="1"/>
    <col min="4096" max="4096" width="23.140625" style="23" customWidth="1"/>
    <col min="4097" max="4097" width="15.140625" style="23" customWidth="1"/>
    <col min="4098" max="4098" width="13.28515625" style="23" customWidth="1"/>
    <col min="4099" max="4099" width="15.28515625" style="23" customWidth="1"/>
    <col min="4100" max="4100" width="15" style="23" customWidth="1"/>
    <col min="4101" max="4101" width="13.42578125" style="23" customWidth="1"/>
    <col min="4102" max="4103" width="11.42578125" style="23"/>
    <col min="4104" max="4104" width="20.7109375" style="23" customWidth="1"/>
    <col min="4105" max="4105" width="37.42578125" style="23" customWidth="1"/>
    <col min="4106" max="4106" width="14.85546875" style="23" customWidth="1"/>
    <col min="4107" max="4107" width="26" style="23" customWidth="1"/>
    <col min="4108" max="4108" width="17.42578125" style="23" customWidth="1"/>
    <col min="4109" max="4109" width="11.42578125" style="23"/>
    <col min="4110" max="4110" width="16.28515625" style="23" bestFit="1" customWidth="1"/>
    <col min="4111" max="4111" width="28.7109375" style="23" customWidth="1"/>
    <col min="4112" max="4350" width="11.42578125" style="23"/>
    <col min="4351" max="4351" width="15" style="23" customWidth="1"/>
    <col min="4352" max="4352" width="23.140625" style="23" customWidth="1"/>
    <col min="4353" max="4353" width="15.140625" style="23" customWidth="1"/>
    <col min="4354" max="4354" width="13.28515625" style="23" customWidth="1"/>
    <col min="4355" max="4355" width="15.28515625" style="23" customWidth="1"/>
    <col min="4356" max="4356" width="15" style="23" customWidth="1"/>
    <col min="4357" max="4357" width="13.42578125" style="23" customWidth="1"/>
    <col min="4358" max="4359" width="11.42578125" style="23"/>
    <col min="4360" max="4360" width="20.7109375" style="23" customWidth="1"/>
    <col min="4361" max="4361" width="37.42578125" style="23" customWidth="1"/>
    <col min="4362" max="4362" width="14.85546875" style="23" customWidth="1"/>
    <col min="4363" max="4363" width="26" style="23" customWidth="1"/>
    <col min="4364" max="4364" width="17.42578125" style="23" customWidth="1"/>
    <col min="4365" max="4365" width="11.42578125" style="23"/>
    <col min="4366" max="4366" width="16.28515625" style="23" bestFit="1" customWidth="1"/>
    <col min="4367" max="4367" width="28.7109375" style="23" customWidth="1"/>
    <col min="4368" max="4606" width="11.42578125" style="23"/>
    <col min="4607" max="4607" width="15" style="23" customWidth="1"/>
    <col min="4608" max="4608" width="23.140625" style="23" customWidth="1"/>
    <col min="4609" max="4609" width="15.140625" style="23" customWidth="1"/>
    <col min="4610" max="4610" width="13.28515625" style="23" customWidth="1"/>
    <col min="4611" max="4611" width="15.28515625" style="23" customWidth="1"/>
    <col min="4612" max="4612" width="15" style="23" customWidth="1"/>
    <col min="4613" max="4613" width="13.42578125" style="23" customWidth="1"/>
    <col min="4614" max="4615" width="11.42578125" style="23"/>
    <col min="4616" max="4616" width="20.7109375" style="23" customWidth="1"/>
    <col min="4617" max="4617" width="37.42578125" style="23" customWidth="1"/>
    <col min="4618" max="4618" width="14.85546875" style="23" customWidth="1"/>
    <col min="4619" max="4619" width="26" style="23" customWidth="1"/>
    <col min="4620" max="4620" width="17.42578125" style="23" customWidth="1"/>
    <col min="4621" max="4621" width="11.42578125" style="23"/>
    <col min="4622" max="4622" width="16.28515625" style="23" bestFit="1" customWidth="1"/>
    <col min="4623" max="4623" width="28.7109375" style="23" customWidth="1"/>
    <col min="4624" max="4862" width="11.42578125" style="23"/>
    <col min="4863" max="4863" width="15" style="23" customWidth="1"/>
    <col min="4864" max="4864" width="23.140625" style="23" customWidth="1"/>
    <col min="4865" max="4865" width="15.140625" style="23" customWidth="1"/>
    <col min="4866" max="4866" width="13.28515625" style="23" customWidth="1"/>
    <col min="4867" max="4867" width="15.28515625" style="23" customWidth="1"/>
    <col min="4868" max="4868" width="15" style="23" customWidth="1"/>
    <col min="4869" max="4869" width="13.42578125" style="23" customWidth="1"/>
    <col min="4870" max="4871" width="11.42578125" style="23"/>
    <col min="4872" max="4872" width="20.7109375" style="23" customWidth="1"/>
    <col min="4873" max="4873" width="37.42578125" style="23" customWidth="1"/>
    <col min="4874" max="4874" width="14.85546875" style="23" customWidth="1"/>
    <col min="4875" max="4875" width="26" style="23" customWidth="1"/>
    <col min="4876" max="4876" width="17.42578125" style="23" customWidth="1"/>
    <col min="4877" max="4877" width="11.42578125" style="23"/>
    <col min="4878" max="4878" width="16.28515625" style="23" bestFit="1" customWidth="1"/>
    <col min="4879" max="4879" width="28.7109375" style="23" customWidth="1"/>
    <col min="4880" max="5118" width="11.42578125" style="23"/>
    <col min="5119" max="5119" width="15" style="23" customWidth="1"/>
    <col min="5120" max="5120" width="23.140625" style="23" customWidth="1"/>
    <col min="5121" max="5121" width="15.140625" style="23" customWidth="1"/>
    <col min="5122" max="5122" width="13.28515625" style="23" customWidth="1"/>
    <col min="5123" max="5123" width="15.28515625" style="23" customWidth="1"/>
    <col min="5124" max="5124" width="15" style="23" customWidth="1"/>
    <col min="5125" max="5125" width="13.42578125" style="23" customWidth="1"/>
    <col min="5126" max="5127" width="11.42578125" style="23"/>
    <col min="5128" max="5128" width="20.7109375" style="23" customWidth="1"/>
    <col min="5129" max="5129" width="37.42578125" style="23" customWidth="1"/>
    <col min="5130" max="5130" width="14.85546875" style="23" customWidth="1"/>
    <col min="5131" max="5131" width="26" style="23" customWidth="1"/>
    <col min="5132" max="5132" width="17.42578125" style="23" customWidth="1"/>
    <col min="5133" max="5133" width="11.42578125" style="23"/>
    <col min="5134" max="5134" width="16.28515625" style="23" bestFit="1" customWidth="1"/>
    <col min="5135" max="5135" width="28.7109375" style="23" customWidth="1"/>
    <col min="5136" max="5374" width="11.42578125" style="23"/>
    <col min="5375" max="5375" width="15" style="23" customWidth="1"/>
    <col min="5376" max="5376" width="23.140625" style="23" customWidth="1"/>
    <col min="5377" max="5377" width="15.140625" style="23" customWidth="1"/>
    <col min="5378" max="5378" width="13.28515625" style="23" customWidth="1"/>
    <col min="5379" max="5379" width="15.28515625" style="23" customWidth="1"/>
    <col min="5380" max="5380" width="15" style="23" customWidth="1"/>
    <col min="5381" max="5381" width="13.42578125" style="23" customWidth="1"/>
    <col min="5382" max="5383" width="11.42578125" style="23"/>
    <col min="5384" max="5384" width="20.7109375" style="23" customWidth="1"/>
    <col min="5385" max="5385" width="37.42578125" style="23" customWidth="1"/>
    <col min="5386" max="5386" width="14.85546875" style="23" customWidth="1"/>
    <col min="5387" max="5387" width="26" style="23" customWidth="1"/>
    <col min="5388" max="5388" width="17.42578125" style="23" customWidth="1"/>
    <col min="5389" max="5389" width="11.42578125" style="23"/>
    <col min="5390" max="5390" width="16.28515625" style="23" bestFit="1" customWidth="1"/>
    <col min="5391" max="5391" width="28.7109375" style="23" customWidth="1"/>
    <col min="5392" max="5630" width="11.42578125" style="23"/>
    <col min="5631" max="5631" width="15" style="23" customWidth="1"/>
    <col min="5632" max="5632" width="23.140625" style="23" customWidth="1"/>
    <col min="5633" max="5633" width="15.140625" style="23" customWidth="1"/>
    <col min="5634" max="5634" width="13.28515625" style="23" customWidth="1"/>
    <col min="5635" max="5635" width="15.28515625" style="23" customWidth="1"/>
    <col min="5636" max="5636" width="15" style="23" customWidth="1"/>
    <col min="5637" max="5637" width="13.42578125" style="23" customWidth="1"/>
    <col min="5638" max="5639" width="11.42578125" style="23"/>
    <col min="5640" max="5640" width="20.7109375" style="23" customWidth="1"/>
    <col min="5641" max="5641" width="37.42578125" style="23" customWidth="1"/>
    <col min="5642" max="5642" width="14.85546875" style="23" customWidth="1"/>
    <col min="5643" max="5643" width="26" style="23" customWidth="1"/>
    <col min="5644" max="5644" width="17.42578125" style="23" customWidth="1"/>
    <col min="5645" max="5645" width="11.42578125" style="23"/>
    <col min="5646" max="5646" width="16.28515625" style="23" bestFit="1" customWidth="1"/>
    <col min="5647" max="5647" width="28.7109375" style="23" customWidth="1"/>
    <col min="5648" max="5886" width="11.42578125" style="23"/>
    <col min="5887" max="5887" width="15" style="23" customWidth="1"/>
    <col min="5888" max="5888" width="23.140625" style="23" customWidth="1"/>
    <col min="5889" max="5889" width="15.140625" style="23" customWidth="1"/>
    <col min="5890" max="5890" width="13.28515625" style="23" customWidth="1"/>
    <col min="5891" max="5891" width="15.28515625" style="23" customWidth="1"/>
    <col min="5892" max="5892" width="15" style="23" customWidth="1"/>
    <col min="5893" max="5893" width="13.42578125" style="23" customWidth="1"/>
    <col min="5894" max="5895" width="11.42578125" style="23"/>
    <col min="5896" max="5896" width="20.7109375" style="23" customWidth="1"/>
    <col min="5897" max="5897" width="37.42578125" style="23" customWidth="1"/>
    <col min="5898" max="5898" width="14.85546875" style="23" customWidth="1"/>
    <col min="5899" max="5899" width="26" style="23" customWidth="1"/>
    <col min="5900" max="5900" width="17.42578125" style="23" customWidth="1"/>
    <col min="5901" max="5901" width="11.42578125" style="23"/>
    <col min="5902" max="5902" width="16.28515625" style="23" bestFit="1" customWidth="1"/>
    <col min="5903" max="5903" width="28.7109375" style="23" customWidth="1"/>
    <col min="5904" max="6142" width="11.42578125" style="23"/>
    <col min="6143" max="6143" width="15" style="23" customWidth="1"/>
    <col min="6144" max="6144" width="23.140625" style="23" customWidth="1"/>
    <col min="6145" max="6145" width="15.140625" style="23" customWidth="1"/>
    <col min="6146" max="6146" width="13.28515625" style="23" customWidth="1"/>
    <col min="6147" max="6147" width="15.28515625" style="23" customWidth="1"/>
    <col min="6148" max="6148" width="15" style="23" customWidth="1"/>
    <col min="6149" max="6149" width="13.42578125" style="23" customWidth="1"/>
    <col min="6150" max="6151" width="11.42578125" style="23"/>
    <col min="6152" max="6152" width="20.7109375" style="23" customWidth="1"/>
    <col min="6153" max="6153" width="37.42578125" style="23" customWidth="1"/>
    <col min="6154" max="6154" width="14.85546875" style="23" customWidth="1"/>
    <col min="6155" max="6155" width="26" style="23" customWidth="1"/>
    <col min="6156" max="6156" width="17.42578125" style="23" customWidth="1"/>
    <col min="6157" max="6157" width="11.42578125" style="23"/>
    <col min="6158" max="6158" width="16.28515625" style="23" bestFit="1" customWidth="1"/>
    <col min="6159" max="6159" width="28.7109375" style="23" customWidth="1"/>
    <col min="6160" max="6398" width="11.42578125" style="23"/>
    <col min="6399" max="6399" width="15" style="23" customWidth="1"/>
    <col min="6400" max="6400" width="23.140625" style="23" customWidth="1"/>
    <col min="6401" max="6401" width="15.140625" style="23" customWidth="1"/>
    <col min="6402" max="6402" width="13.28515625" style="23" customWidth="1"/>
    <col min="6403" max="6403" width="15.28515625" style="23" customWidth="1"/>
    <col min="6404" max="6404" width="15" style="23" customWidth="1"/>
    <col min="6405" max="6405" width="13.42578125" style="23" customWidth="1"/>
    <col min="6406" max="6407" width="11.42578125" style="23"/>
    <col min="6408" max="6408" width="20.7109375" style="23" customWidth="1"/>
    <col min="6409" max="6409" width="37.42578125" style="23" customWidth="1"/>
    <col min="6410" max="6410" width="14.85546875" style="23" customWidth="1"/>
    <col min="6411" max="6411" width="26" style="23" customWidth="1"/>
    <col min="6412" max="6412" width="17.42578125" style="23" customWidth="1"/>
    <col min="6413" max="6413" width="11.42578125" style="23"/>
    <col min="6414" max="6414" width="16.28515625" style="23" bestFit="1" customWidth="1"/>
    <col min="6415" max="6415" width="28.7109375" style="23" customWidth="1"/>
    <col min="6416" max="6654" width="11.42578125" style="23"/>
    <col min="6655" max="6655" width="15" style="23" customWidth="1"/>
    <col min="6656" max="6656" width="23.140625" style="23" customWidth="1"/>
    <col min="6657" max="6657" width="15.140625" style="23" customWidth="1"/>
    <col min="6658" max="6658" width="13.28515625" style="23" customWidth="1"/>
    <col min="6659" max="6659" width="15.28515625" style="23" customWidth="1"/>
    <col min="6660" max="6660" width="15" style="23" customWidth="1"/>
    <col min="6661" max="6661" width="13.42578125" style="23" customWidth="1"/>
    <col min="6662" max="6663" width="11.42578125" style="23"/>
    <col min="6664" max="6664" width="20.7109375" style="23" customWidth="1"/>
    <col min="6665" max="6665" width="37.42578125" style="23" customWidth="1"/>
    <col min="6666" max="6666" width="14.85546875" style="23" customWidth="1"/>
    <col min="6667" max="6667" width="26" style="23" customWidth="1"/>
    <col min="6668" max="6668" width="17.42578125" style="23" customWidth="1"/>
    <col min="6669" max="6669" width="11.42578125" style="23"/>
    <col min="6670" max="6670" width="16.28515625" style="23" bestFit="1" customWidth="1"/>
    <col min="6671" max="6671" width="28.7109375" style="23" customWidth="1"/>
    <col min="6672" max="6910" width="11.42578125" style="23"/>
    <col min="6911" max="6911" width="15" style="23" customWidth="1"/>
    <col min="6912" max="6912" width="23.140625" style="23" customWidth="1"/>
    <col min="6913" max="6913" width="15.140625" style="23" customWidth="1"/>
    <col min="6914" max="6914" width="13.28515625" style="23" customWidth="1"/>
    <col min="6915" max="6915" width="15.28515625" style="23" customWidth="1"/>
    <col min="6916" max="6916" width="15" style="23" customWidth="1"/>
    <col min="6917" max="6917" width="13.42578125" style="23" customWidth="1"/>
    <col min="6918" max="6919" width="11.42578125" style="23"/>
    <col min="6920" max="6920" width="20.7109375" style="23" customWidth="1"/>
    <col min="6921" max="6921" width="37.42578125" style="23" customWidth="1"/>
    <col min="6922" max="6922" width="14.85546875" style="23" customWidth="1"/>
    <col min="6923" max="6923" width="26" style="23" customWidth="1"/>
    <col min="6924" max="6924" width="17.42578125" style="23" customWidth="1"/>
    <col min="6925" max="6925" width="11.42578125" style="23"/>
    <col min="6926" max="6926" width="16.28515625" style="23" bestFit="1" customWidth="1"/>
    <col min="6927" max="6927" width="28.7109375" style="23" customWidth="1"/>
    <col min="6928" max="7166" width="11.42578125" style="23"/>
    <col min="7167" max="7167" width="15" style="23" customWidth="1"/>
    <col min="7168" max="7168" width="23.140625" style="23" customWidth="1"/>
    <col min="7169" max="7169" width="15.140625" style="23" customWidth="1"/>
    <col min="7170" max="7170" width="13.28515625" style="23" customWidth="1"/>
    <col min="7171" max="7171" width="15.28515625" style="23" customWidth="1"/>
    <col min="7172" max="7172" width="15" style="23" customWidth="1"/>
    <col min="7173" max="7173" width="13.42578125" style="23" customWidth="1"/>
    <col min="7174" max="7175" width="11.42578125" style="23"/>
    <col min="7176" max="7176" width="20.7109375" style="23" customWidth="1"/>
    <col min="7177" max="7177" width="37.42578125" style="23" customWidth="1"/>
    <col min="7178" max="7178" width="14.85546875" style="23" customWidth="1"/>
    <col min="7179" max="7179" width="26" style="23" customWidth="1"/>
    <col min="7180" max="7180" width="17.42578125" style="23" customWidth="1"/>
    <col min="7181" max="7181" width="11.42578125" style="23"/>
    <col min="7182" max="7182" width="16.28515625" style="23" bestFit="1" customWidth="1"/>
    <col min="7183" max="7183" width="28.7109375" style="23" customWidth="1"/>
    <col min="7184" max="7422" width="11.42578125" style="23"/>
    <col min="7423" max="7423" width="15" style="23" customWidth="1"/>
    <col min="7424" max="7424" width="23.140625" style="23" customWidth="1"/>
    <col min="7425" max="7425" width="15.140625" style="23" customWidth="1"/>
    <col min="7426" max="7426" width="13.28515625" style="23" customWidth="1"/>
    <col min="7427" max="7427" width="15.28515625" style="23" customWidth="1"/>
    <col min="7428" max="7428" width="15" style="23" customWidth="1"/>
    <col min="7429" max="7429" width="13.42578125" style="23" customWidth="1"/>
    <col min="7430" max="7431" width="11.42578125" style="23"/>
    <col min="7432" max="7432" width="20.7109375" style="23" customWidth="1"/>
    <col min="7433" max="7433" width="37.42578125" style="23" customWidth="1"/>
    <col min="7434" max="7434" width="14.85546875" style="23" customWidth="1"/>
    <col min="7435" max="7435" width="26" style="23" customWidth="1"/>
    <col min="7436" max="7436" width="17.42578125" style="23" customWidth="1"/>
    <col min="7437" max="7437" width="11.42578125" style="23"/>
    <col min="7438" max="7438" width="16.28515625" style="23" bestFit="1" customWidth="1"/>
    <col min="7439" max="7439" width="28.7109375" style="23" customWidth="1"/>
    <col min="7440" max="7678" width="11.42578125" style="23"/>
    <col min="7679" max="7679" width="15" style="23" customWidth="1"/>
    <col min="7680" max="7680" width="23.140625" style="23" customWidth="1"/>
    <col min="7681" max="7681" width="15.140625" style="23" customWidth="1"/>
    <col min="7682" max="7682" width="13.28515625" style="23" customWidth="1"/>
    <col min="7683" max="7683" width="15.28515625" style="23" customWidth="1"/>
    <col min="7684" max="7684" width="15" style="23" customWidth="1"/>
    <col min="7685" max="7685" width="13.42578125" style="23" customWidth="1"/>
    <col min="7686" max="7687" width="11.42578125" style="23"/>
    <col min="7688" max="7688" width="20.7109375" style="23" customWidth="1"/>
    <col min="7689" max="7689" width="37.42578125" style="23" customWidth="1"/>
    <col min="7690" max="7690" width="14.85546875" style="23" customWidth="1"/>
    <col min="7691" max="7691" width="26" style="23" customWidth="1"/>
    <col min="7692" max="7692" width="17.42578125" style="23" customWidth="1"/>
    <col min="7693" max="7693" width="11.42578125" style="23"/>
    <col min="7694" max="7694" width="16.28515625" style="23" bestFit="1" customWidth="1"/>
    <col min="7695" max="7695" width="28.7109375" style="23" customWidth="1"/>
    <col min="7696" max="7934" width="11.42578125" style="23"/>
    <col min="7935" max="7935" width="15" style="23" customWidth="1"/>
    <col min="7936" max="7936" width="23.140625" style="23" customWidth="1"/>
    <col min="7937" max="7937" width="15.140625" style="23" customWidth="1"/>
    <col min="7938" max="7938" width="13.28515625" style="23" customWidth="1"/>
    <col min="7939" max="7939" width="15.28515625" style="23" customWidth="1"/>
    <col min="7940" max="7940" width="15" style="23" customWidth="1"/>
    <col min="7941" max="7941" width="13.42578125" style="23" customWidth="1"/>
    <col min="7942" max="7943" width="11.42578125" style="23"/>
    <col min="7944" max="7944" width="20.7109375" style="23" customWidth="1"/>
    <col min="7945" max="7945" width="37.42578125" style="23" customWidth="1"/>
    <col min="7946" max="7946" width="14.85546875" style="23" customWidth="1"/>
    <col min="7947" max="7947" width="26" style="23" customWidth="1"/>
    <col min="7948" max="7948" width="17.42578125" style="23" customWidth="1"/>
    <col min="7949" max="7949" width="11.42578125" style="23"/>
    <col min="7950" max="7950" width="16.28515625" style="23" bestFit="1" customWidth="1"/>
    <col min="7951" max="7951" width="28.7109375" style="23" customWidth="1"/>
    <col min="7952" max="8190" width="11.42578125" style="23"/>
    <col min="8191" max="8191" width="15" style="23" customWidth="1"/>
    <col min="8192" max="8192" width="23.140625" style="23" customWidth="1"/>
    <col min="8193" max="8193" width="15.140625" style="23" customWidth="1"/>
    <col min="8194" max="8194" width="13.28515625" style="23" customWidth="1"/>
    <col min="8195" max="8195" width="15.28515625" style="23" customWidth="1"/>
    <col min="8196" max="8196" width="15" style="23" customWidth="1"/>
    <col min="8197" max="8197" width="13.42578125" style="23" customWidth="1"/>
    <col min="8198" max="8199" width="11.42578125" style="23"/>
    <col min="8200" max="8200" width="20.7109375" style="23" customWidth="1"/>
    <col min="8201" max="8201" width="37.42578125" style="23" customWidth="1"/>
    <col min="8202" max="8202" width="14.85546875" style="23" customWidth="1"/>
    <col min="8203" max="8203" width="26" style="23" customWidth="1"/>
    <col min="8204" max="8204" width="17.42578125" style="23" customWidth="1"/>
    <col min="8205" max="8205" width="11.42578125" style="23"/>
    <col min="8206" max="8206" width="16.28515625" style="23" bestFit="1" customWidth="1"/>
    <col min="8207" max="8207" width="28.7109375" style="23" customWidth="1"/>
    <col min="8208" max="8446" width="11.42578125" style="23"/>
    <col min="8447" max="8447" width="15" style="23" customWidth="1"/>
    <col min="8448" max="8448" width="23.140625" style="23" customWidth="1"/>
    <col min="8449" max="8449" width="15.140625" style="23" customWidth="1"/>
    <col min="8450" max="8450" width="13.28515625" style="23" customWidth="1"/>
    <col min="8451" max="8451" width="15.28515625" style="23" customWidth="1"/>
    <col min="8452" max="8452" width="15" style="23" customWidth="1"/>
    <col min="8453" max="8453" width="13.42578125" style="23" customWidth="1"/>
    <col min="8454" max="8455" width="11.42578125" style="23"/>
    <col min="8456" max="8456" width="20.7109375" style="23" customWidth="1"/>
    <col min="8457" max="8457" width="37.42578125" style="23" customWidth="1"/>
    <col min="8458" max="8458" width="14.85546875" style="23" customWidth="1"/>
    <col min="8459" max="8459" width="26" style="23" customWidth="1"/>
    <col min="8460" max="8460" width="17.42578125" style="23" customWidth="1"/>
    <col min="8461" max="8461" width="11.42578125" style="23"/>
    <col min="8462" max="8462" width="16.28515625" style="23" bestFit="1" customWidth="1"/>
    <col min="8463" max="8463" width="28.7109375" style="23" customWidth="1"/>
    <col min="8464" max="8702" width="11.42578125" style="23"/>
    <col min="8703" max="8703" width="15" style="23" customWidth="1"/>
    <col min="8704" max="8704" width="23.140625" style="23" customWidth="1"/>
    <col min="8705" max="8705" width="15.140625" style="23" customWidth="1"/>
    <col min="8706" max="8706" width="13.28515625" style="23" customWidth="1"/>
    <col min="8707" max="8707" width="15.28515625" style="23" customWidth="1"/>
    <col min="8708" max="8708" width="15" style="23" customWidth="1"/>
    <col min="8709" max="8709" width="13.42578125" style="23" customWidth="1"/>
    <col min="8710" max="8711" width="11.42578125" style="23"/>
    <col min="8712" max="8712" width="20.7109375" style="23" customWidth="1"/>
    <col min="8713" max="8713" width="37.42578125" style="23" customWidth="1"/>
    <col min="8714" max="8714" width="14.85546875" style="23" customWidth="1"/>
    <col min="8715" max="8715" width="26" style="23" customWidth="1"/>
    <col min="8716" max="8716" width="17.42578125" style="23" customWidth="1"/>
    <col min="8717" max="8717" width="11.42578125" style="23"/>
    <col min="8718" max="8718" width="16.28515625" style="23" bestFit="1" customWidth="1"/>
    <col min="8719" max="8719" width="28.7109375" style="23" customWidth="1"/>
    <col min="8720" max="8958" width="11.42578125" style="23"/>
    <col min="8959" max="8959" width="15" style="23" customWidth="1"/>
    <col min="8960" max="8960" width="23.140625" style="23" customWidth="1"/>
    <col min="8961" max="8961" width="15.140625" style="23" customWidth="1"/>
    <col min="8962" max="8962" width="13.28515625" style="23" customWidth="1"/>
    <col min="8963" max="8963" width="15.28515625" style="23" customWidth="1"/>
    <col min="8964" max="8964" width="15" style="23" customWidth="1"/>
    <col min="8965" max="8965" width="13.42578125" style="23" customWidth="1"/>
    <col min="8966" max="8967" width="11.42578125" style="23"/>
    <col min="8968" max="8968" width="20.7109375" style="23" customWidth="1"/>
    <col min="8969" max="8969" width="37.42578125" style="23" customWidth="1"/>
    <col min="8970" max="8970" width="14.85546875" style="23" customWidth="1"/>
    <col min="8971" max="8971" width="26" style="23" customWidth="1"/>
    <col min="8972" max="8972" width="17.42578125" style="23" customWidth="1"/>
    <col min="8973" max="8973" width="11.42578125" style="23"/>
    <col min="8974" max="8974" width="16.28515625" style="23" bestFit="1" customWidth="1"/>
    <col min="8975" max="8975" width="28.7109375" style="23" customWidth="1"/>
    <col min="8976" max="9214" width="11.42578125" style="23"/>
    <col min="9215" max="9215" width="15" style="23" customWidth="1"/>
    <col min="9216" max="9216" width="23.140625" style="23" customWidth="1"/>
    <col min="9217" max="9217" width="15.140625" style="23" customWidth="1"/>
    <col min="9218" max="9218" width="13.28515625" style="23" customWidth="1"/>
    <col min="9219" max="9219" width="15.28515625" style="23" customWidth="1"/>
    <col min="9220" max="9220" width="15" style="23" customWidth="1"/>
    <col min="9221" max="9221" width="13.42578125" style="23" customWidth="1"/>
    <col min="9222" max="9223" width="11.42578125" style="23"/>
    <col min="9224" max="9224" width="20.7109375" style="23" customWidth="1"/>
    <col min="9225" max="9225" width="37.42578125" style="23" customWidth="1"/>
    <col min="9226" max="9226" width="14.85546875" style="23" customWidth="1"/>
    <col min="9227" max="9227" width="26" style="23" customWidth="1"/>
    <col min="9228" max="9228" width="17.42578125" style="23" customWidth="1"/>
    <col min="9229" max="9229" width="11.42578125" style="23"/>
    <col min="9230" max="9230" width="16.28515625" style="23" bestFit="1" customWidth="1"/>
    <col min="9231" max="9231" width="28.7109375" style="23" customWidth="1"/>
    <col min="9232" max="9470" width="11.42578125" style="23"/>
    <col min="9471" max="9471" width="15" style="23" customWidth="1"/>
    <col min="9472" max="9472" width="23.140625" style="23" customWidth="1"/>
    <col min="9473" max="9473" width="15.140625" style="23" customWidth="1"/>
    <col min="9474" max="9474" width="13.28515625" style="23" customWidth="1"/>
    <col min="9475" max="9475" width="15.28515625" style="23" customWidth="1"/>
    <col min="9476" max="9476" width="15" style="23" customWidth="1"/>
    <col min="9477" max="9477" width="13.42578125" style="23" customWidth="1"/>
    <col min="9478" max="9479" width="11.42578125" style="23"/>
    <col min="9480" max="9480" width="20.7109375" style="23" customWidth="1"/>
    <col min="9481" max="9481" width="37.42578125" style="23" customWidth="1"/>
    <col min="9482" max="9482" width="14.85546875" style="23" customWidth="1"/>
    <col min="9483" max="9483" width="26" style="23" customWidth="1"/>
    <col min="9484" max="9484" width="17.42578125" style="23" customWidth="1"/>
    <col min="9485" max="9485" width="11.42578125" style="23"/>
    <col min="9486" max="9486" width="16.28515625" style="23" bestFit="1" customWidth="1"/>
    <col min="9487" max="9487" width="28.7109375" style="23" customWidth="1"/>
    <col min="9488" max="9726" width="11.42578125" style="23"/>
    <col min="9727" max="9727" width="15" style="23" customWidth="1"/>
    <col min="9728" max="9728" width="23.140625" style="23" customWidth="1"/>
    <col min="9729" max="9729" width="15.140625" style="23" customWidth="1"/>
    <col min="9730" max="9730" width="13.28515625" style="23" customWidth="1"/>
    <col min="9731" max="9731" width="15.28515625" style="23" customWidth="1"/>
    <col min="9732" max="9732" width="15" style="23" customWidth="1"/>
    <col min="9733" max="9733" width="13.42578125" style="23" customWidth="1"/>
    <col min="9734" max="9735" width="11.42578125" style="23"/>
    <col min="9736" max="9736" width="20.7109375" style="23" customWidth="1"/>
    <col min="9737" max="9737" width="37.42578125" style="23" customWidth="1"/>
    <col min="9738" max="9738" width="14.85546875" style="23" customWidth="1"/>
    <col min="9739" max="9739" width="26" style="23" customWidth="1"/>
    <col min="9740" max="9740" width="17.42578125" style="23" customWidth="1"/>
    <col min="9741" max="9741" width="11.42578125" style="23"/>
    <col min="9742" max="9742" width="16.28515625" style="23" bestFit="1" customWidth="1"/>
    <col min="9743" max="9743" width="28.7109375" style="23" customWidth="1"/>
    <col min="9744" max="9982" width="11.42578125" style="23"/>
    <col min="9983" max="9983" width="15" style="23" customWidth="1"/>
    <col min="9984" max="9984" width="23.140625" style="23" customWidth="1"/>
    <col min="9985" max="9985" width="15.140625" style="23" customWidth="1"/>
    <col min="9986" max="9986" width="13.28515625" style="23" customWidth="1"/>
    <col min="9987" max="9987" width="15.28515625" style="23" customWidth="1"/>
    <col min="9988" max="9988" width="15" style="23" customWidth="1"/>
    <col min="9989" max="9989" width="13.42578125" style="23" customWidth="1"/>
    <col min="9990" max="9991" width="11.42578125" style="23"/>
    <col min="9992" max="9992" width="20.7109375" style="23" customWidth="1"/>
    <col min="9993" max="9993" width="37.42578125" style="23" customWidth="1"/>
    <col min="9994" max="9994" width="14.85546875" style="23" customWidth="1"/>
    <col min="9995" max="9995" width="26" style="23" customWidth="1"/>
    <col min="9996" max="9996" width="17.42578125" style="23" customWidth="1"/>
    <col min="9997" max="9997" width="11.42578125" style="23"/>
    <col min="9998" max="9998" width="16.28515625" style="23" bestFit="1" customWidth="1"/>
    <col min="9999" max="9999" width="28.7109375" style="23" customWidth="1"/>
    <col min="10000" max="10238" width="11.42578125" style="23"/>
    <col min="10239" max="10239" width="15" style="23" customWidth="1"/>
    <col min="10240" max="10240" width="23.140625" style="23" customWidth="1"/>
    <col min="10241" max="10241" width="15.140625" style="23" customWidth="1"/>
    <col min="10242" max="10242" width="13.28515625" style="23" customWidth="1"/>
    <col min="10243" max="10243" width="15.28515625" style="23" customWidth="1"/>
    <col min="10244" max="10244" width="15" style="23" customWidth="1"/>
    <col min="10245" max="10245" width="13.42578125" style="23" customWidth="1"/>
    <col min="10246" max="10247" width="11.42578125" style="23"/>
    <col min="10248" max="10248" width="20.7109375" style="23" customWidth="1"/>
    <col min="10249" max="10249" width="37.42578125" style="23" customWidth="1"/>
    <col min="10250" max="10250" width="14.85546875" style="23" customWidth="1"/>
    <col min="10251" max="10251" width="26" style="23" customWidth="1"/>
    <col min="10252" max="10252" width="17.42578125" style="23" customWidth="1"/>
    <col min="10253" max="10253" width="11.42578125" style="23"/>
    <col min="10254" max="10254" width="16.28515625" style="23" bestFit="1" customWidth="1"/>
    <col min="10255" max="10255" width="28.7109375" style="23" customWidth="1"/>
    <col min="10256" max="10494" width="11.42578125" style="23"/>
    <col min="10495" max="10495" width="15" style="23" customWidth="1"/>
    <col min="10496" max="10496" width="23.140625" style="23" customWidth="1"/>
    <col min="10497" max="10497" width="15.140625" style="23" customWidth="1"/>
    <col min="10498" max="10498" width="13.28515625" style="23" customWidth="1"/>
    <col min="10499" max="10499" width="15.28515625" style="23" customWidth="1"/>
    <col min="10500" max="10500" width="15" style="23" customWidth="1"/>
    <col min="10501" max="10501" width="13.42578125" style="23" customWidth="1"/>
    <col min="10502" max="10503" width="11.42578125" style="23"/>
    <col min="10504" max="10504" width="20.7109375" style="23" customWidth="1"/>
    <col min="10505" max="10505" width="37.42578125" style="23" customWidth="1"/>
    <col min="10506" max="10506" width="14.85546875" style="23" customWidth="1"/>
    <col min="10507" max="10507" width="26" style="23" customWidth="1"/>
    <col min="10508" max="10508" width="17.42578125" style="23" customWidth="1"/>
    <col min="10509" max="10509" width="11.42578125" style="23"/>
    <col min="10510" max="10510" width="16.28515625" style="23" bestFit="1" customWidth="1"/>
    <col min="10511" max="10511" width="28.7109375" style="23" customWidth="1"/>
    <col min="10512" max="10750" width="11.42578125" style="23"/>
    <col min="10751" max="10751" width="15" style="23" customWidth="1"/>
    <col min="10752" max="10752" width="23.140625" style="23" customWidth="1"/>
    <col min="10753" max="10753" width="15.140625" style="23" customWidth="1"/>
    <col min="10754" max="10754" width="13.28515625" style="23" customWidth="1"/>
    <col min="10755" max="10755" width="15.28515625" style="23" customWidth="1"/>
    <col min="10756" max="10756" width="15" style="23" customWidth="1"/>
    <col min="10757" max="10757" width="13.42578125" style="23" customWidth="1"/>
    <col min="10758" max="10759" width="11.42578125" style="23"/>
    <col min="10760" max="10760" width="20.7109375" style="23" customWidth="1"/>
    <col min="10761" max="10761" width="37.42578125" style="23" customWidth="1"/>
    <col min="10762" max="10762" width="14.85546875" style="23" customWidth="1"/>
    <col min="10763" max="10763" width="26" style="23" customWidth="1"/>
    <col min="10764" max="10764" width="17.42578125" style="23" customWidth="1"/>
    <col min="10765" max="10765" width="11.42578125" style="23"/>
    <col min="10766" max="10766" width="16.28515625" style="23" bestFit="1" customWidth="1"/>
    <col min="10767" max="10767" width="28.7109375" style="23" customWidth="1"/>
    <col min="10768" max="11006" width="11.42578125" style="23"/>
    <col min="11007" max="11007" width="15" style="23" customWidth="1"/>
    <col min="11008" max="11008" width="23.140625" style="23" customWidth="1"/>
    <col min="11009" max="11009" width="15.140625" style="23" customWidth="1"/>
    <col min="11010" max="11010" width="13.28515625" style="23" customWidth="1"/>
    <col min="11011" max="11011" width="15.28515625" style="23" customWidth="1"/>
    <col min="11012" max="11012" width="15" style="23" customWidth="1"/>
    <col min="11013" max="11013" width="13.42578125" style="23" customWidth="1"/>
    <col min="11014" max="11015" width="11.42578125" style="23"/>
    <col min="11016" max="11016" width="20.7109375" style="23" customWidth="1"/>
    <col min="11017" max="11017" width="37.42578125" style="23" customWidth="1"/>
    <col min="11018" max="11018" width="14.85546875" style="23" customWidth="1"/>
    <col min="11019" max="11019" width="26" style="23" customWidth="1"/>
    <col min="11020" max="11020" width="17.42578125" style="23" customWidth="1"/>
    <col min="11021" max="11021" width="11.42578125" style="23"/>
    <col min="11022" max="11022" width="16.28515625" style="23" bestFit="1" customWidth="1"/>
    <col min="11023" max="11023" width="28.7109375" style="23" customWidth="1"/>
    <col min="11024" max="11262" width="11.42578125" style="23"/>
    <col min="11263" max="11263" width="15" style="23" customWidth="1"/>
    <col min="11264" max="11264" width="23.140625" style="23" customWidth="1"/>
    <col min="11265" max="11265" width="15.140625" style="23" customWidth="1"/>
    <col min="11266" max="11266" width="13.28515625" style="23" customWidth="1"/>
    <col min="11267" max="11267" width="15.28515625" style="23" customWidth="1"/>
    <col min="11268" max="11268" width="15" style="23" customWidth="1"/>
    <col min="11269" max="11269" width="13.42578125" style="23" customWidth="1"/>
    <col min="11270" max="11271" width="11.42578125" style="23"/>
    <col min="11272" max="11272" width="20.7109375" style="23" customWidth="1"/>
    <col min="11273" max="11273" width="37.42578125" style="23" customWidth="1"/>
    <col min="11274" max="11274" width="14.85546875" style="23" customWidth="1"/>
    <col min="11275" max="11275" width="26" style="23" customWidth="1"/>
    <col min="11276" max="11276" width="17.42578125" style="23" customWidth="1"/>
    <col min="11277" max="11277" width="11.42578125" style="23"/>
    <col min="11278" max="11278" width="16.28515625" style="23" bestFit="1" customWidth="1"/>
    <col min="11279" max="11279" width="28.7109375" style="23" customWidth="1"/>
    <col min="11280" max="11518" width="11.42578125" style="23"/>
    <col min="11519" max="11519" width="15" style="23" customWidth="1"/>
    <col min="11520" max="11520" width="23.140625" style="23" customWidth="1"/>
    <col min="11521" max="11521" width="15.140625" style="23" customWidth="1"/>
    <col min="11522" max="11522" width="13.28515625" style="23" customWidth="1"/>
    <col min="11523" max="11523" width="15.28515625" style="23" customWidth="1"/>
    <col min="11524" max="11524" width="15" style="23" customWidth="1"/>
    <col min="11525" max="11525" width="13.42578125" style="23" customWidth="1"/>
    <col min="11526" max="11527" width="11.42578125" style="23"/>
    <col min="11528" max="11528" width="20.7109375" style="23" customWidth="1"/>
    <col min="11529" max="11529" width="37.42578125" style="23" customWidth="1"/>
    <col min="11530" max="11530" width="14.85546875" style="23" customWidth="1"/>
    <col min="11531" max="11531" width="26" style="23" customWidth="1"/>
    <col min="11532" max="11532" width="17.42578125" style="23" customWidth="1"/>
    <col min="11533" max="11533" width="11.42578125" style="23"/>
    <col min="11534" max="11534" width="16.28515625" style="23" bestFit="1" customWidth="1"/>
    <col min="11535" max="11535" width="28.7109375" style="23" customWidth="1"/>
    <col min="11536" max="11774" width="11.42578125" style="23"/>
    <col min="11775" max="11775" width="15" style="23" customWidth="1"/>
    <col min="11776" max="11776" width="23.140625" style="23" customWidth="1"/>
    <col min="11777" max="11777" width="15.140625" style="23" customWidth="1"/>
    <col min="11778" max="11778" width="13.28515625" style="23" customWidth="1"/>
    <col min="11779" max="11779" width="15.28515625" style="23" customWidth="1"/>
    <col min="11780" max="11780" width="15" style="23" customWidth="1"/>
    <col min="11781" max="11781" width="13.42578125" style="23" customWidth="1"/>
    <col min="11782" max="11783" width="11.42578125" style="23"/>
    <col min="11784" max="11784" width="20.7109375" style="23" customWidth="1"/>
    <col min="11785" max="11785" width="37.42578125" style="23" customWidth="1"/>
    <col min="11786" max="11786" width="14.85546875" style="23" customWidth="1"/>
    <col min="11787" max="11787" width="26" style="23" customWidth="1"/>
    <col min="11788" max="11788" width="17.42578125" style="23" customWidth="1"/>
    <col min="11789" max="11789" width="11.42578125" style="23"/>
    <col min="11790" max="11790" width="16.28515625" style="23" bestFit="1" customWidth="1"/>
    <col min="11791" max="11791" width="28.7109375" style="23" customWidth="1"/>
    <col min="11792" max="12030" width="11.42578125" style="23"/>
    <col min="12031" max="12031" width="15" style="23" customWidth="1"/>
    <col min="12032" max="12032" width="23.140625" style="23" customWidth="1"/>
    <col min="12033" max="12033" width="15.140625" style="23" customWidth="1"/>
    <col min="12034" max="12034" width="13.28515625" style="23" customWidth="1"/>
    <col min="12035" max="12035" width="15.28515625" style="23" customWidth="1"/>
    <col min="12036" max="12036" width="15" style="23" customWidth="1"/>
    <col min="12037" max="12037" width="13.42578125" style="23" customWidth="1"/>
    <col min="12038" max="12039" width="11.42578125" style="23"/>
    <col min="12040" max="12040" width="20.7109375" style="23" customWidth="1"/>
    <col min="12041" max="12041" width="37.42578125" style="23" customWidth="1"/>
    <col min="12042" max="12042" width="14.85546875" style="23" customWidth="1"/>
    <col min="12043" max="12043" width="26" style="23" customWidth="1"/>
    <col min="12044" max="12044" width="17.42578125" style="23" customWidth="1"/>
    <col min="12045" max="12045" width="11.42578125" style="23"/>
    <col min="12046" max="12046" width="16.28515625" style="23" bestFit="1" customWidth="1"/>
    <col min="12047" max="12047" width="28.7109375" style="23" customWidth="1"/>
    <col min="12048" max="12286" width="11.42578125" style="23"/>
    <col min="12287" max="12287" width="15" style="23" customWidth="1"/>
    <col min="12288" max="12288" width="23.140625" style="23" customWidth="1"/>
    <col min="12289" max="12289" width="15.140625" style="23" customWidth="1"/>
    <col min="12290" max="12290" width="13.28515625" style="23" customWidth="1"/>
    <col min="12291" max="12291" width="15.28515625" style="23" customWidth="1"/>
    <col min="12292" max="12292" width="15" style="23" customWidth="1"/>
    <col min="12293" max="12293" width="13.42578125" style="23" customWidth="1"/>
    <col min="12294" max="12295" width="11.42578125" style="23"/>
    <col min="12296" max="12296" width="20.7109375" style="23" customWidth="1"/>
    <col min="12297" max="12297" width="37.42578125" style="23" customWidth="1"/>
    <col min="12298" max="12298" width="14.85546875" style="23" customWidth="1"/>
    <col min="12299" max="12299" width="26" style="23" customWidth="1"/>
    <col min="12300" max="12300" width="17.42578125" style="23" customWidth="1"/>
    <col min="12301" max="12301" width="11.42578125" style="23"/>
    <col min="12302" max="12302" width="16.28515625" style="23" bestFit="1" customWidth="1"/>
    <col min="12303" max="12303" width="28.7109375" style="23" customWidth="1"/>
    <col min="12304" max="12542" width="11.42578125" style="23"/>
    <col min="12543" max="12543" width="15" style="23" customWidth="1"/>
    <col min="12544" max="12544" width="23.140625" style="23" customWidth="1"/>
    <col min="12545" max="12545" width="15.140625" style="23" customWidth="1"/>
    <col min="12546" max="12546" width="13.28515625" style="23" customWidth="1"/>
    <col min="12547" max="12547" width="15.28515625" style="23" customWidth="1"/>
    <col min="12548" max="12548" width="15" style="23" customWidth="1"/>
    <col min="12549" max="12549" width="13.42578125" style="23" customWidth="1"/>
    <col min="12550" max="12551" width="11.42578125" style="23"/>
    <col min="12552" max="12552" width="20.7109375" style="23" customWidth="1"/>
    <col min="12553" max="12553" width="37.42578125" style="23" customWidth="1"/>
    <col min="12554" max="12554" width="14.85546875" style="23" customWidth="1"/>
    <col min="12555" max="12555" width="26" style="23" customWidth="1"/>
    <col min="12556" max="12556" width="17.42578125" style="23" customWidth="1"/>
    <col min="12557" max="12557" width="11.42578125" style="23"/>
    <col min="12558" max="12558" width="16.28515625" style="23" bestFit="1" customWidth="1"/>
    <col min="12559" max="12559" width="28.7109375" style="23" customWidth="1"/>
    <col min="12560" max="12798" width="11.42578125" style="23"/>
    <col min="12799" max="12799" width="15" style="23" customWidth="1"/>
    <col min="12800" max="12800" width="23.140625" style="23" customWidth="1"/>
    <col min="12801" max="12801" width="15.140625" style="23" customWidth="1"/>
    <col min="12802" max="12802" width="13.28515625" style="23" customWidth="1"/>
    <col min="12803" max="12803" width="15.28515625" style="23" customWidth="1"/>
    <col min="12804" max="12804" width="15" style="23" customWidth="1"/>
    <col min="12805" max="12805" width="13.42578125" style="23" customWidth="1"/>
    <col min="12806" max="12807" width="11.42578125" style="23"/>
    <col min="12808" max="12808" width="20.7109375" style="23" customWidth="1"/>
    <col min="12809" max="12809" width="37.42578125" style="23" customWidth="1"/>
    <col min="12810" max="12810" width="14.85546875" style="23" customWidth="1"/>
    <col min="12811" max="12811" width="26" style="23" customWidth="1"/>
    <col min="12812" max="12812" width="17.42578125" style="23" customWidth="1"/>
    <col min="12813" max="12813" width="11.42578125" style="23"/>
    <col min="12814" max="12814" width="16.28515625" style="23" bestFit="1" customWidth="1"/>
    <col min="12815" max="12815" width="28.7109375" style="23" customWidth="1"/>
    <col min="12816" max="13054" width="11.42578125" style="23"/>
    <col min="13055" max="13055" width="15" style="23" customWidth="1"/>
    <col min="13056" max="13056" width="23.140625" style="23" customWidth="1"/>
    <col min="13057" max="13057" width="15.140625" style="23" customWidth="1"/>
    <col min="13058" max="13058" width="13.28515625" style="23" customWidth="1"/>
    <col min="13059" max="13059" width="15.28515625" style="23" customWidth="1"/>
    <col min="13060" max="13060" width="15" style="23" customWidth="1"/>
    <col min="13061" max="13061" width="13.42578125" style="23" customWidth="1"/>
    <col min="13062" max="13063" width="11.42578125" style="23"/>
    <col min="13064" max="13064" width="20.7109375" style="23" customWidth="1"/>
    <col min="13065" max="13065" width="37.42578125" style="23" customWidth="1"/>
    <col min="13066" max="13066" width="14.85546875" style="23" customWidth="1"/>
    <col min="13067" max="13067" width="26" style="23" customWidth="1"/>
    <col min="13068" max="13068" width="17.42578125" style="23" customWidth="1"/>
    <col min="13069" max="13069" width="11.42578125" style="23"/>
    <col min="13070" max="13070" width="16.28515625" style="23" bestFit="1" customWidth="1"/>
    <col min="13071" max="13071" width="28.7109375" style="23" customWidth="1"/>
    <col min="13072" max="13310" width="11.42578125" style="23"/>
    <col min="13311" max="13311" width="15" style="23" customWidth="1"/>
    <col min="13312" max="13312" width="23.140625" style="23" customWidth="1"/>
    <col min="13313" max="13313" width="15.140625" style="23" customWidth="1"/>
    <col min="13314" max="13314" width="13.28515625" style="23" customWidth="1"/>
    <col min="13315" max="13315" width="15.28515625" style="23" customWidth="1"/>
    <col min="13316" max="13316" width="15" style="23" customWidth="1"/>
    <col min="13317" max="13317" width="13.42578125" style="23" customWidth="1"/>
    <col min="13318" max="13319" width="11.42578125" style="23"/>
    <col min="13320" max="13320" width="20.7109375" style="23" customWidth="1"/>
    <col min="13321" max="13321" width="37.42578125" style="23" customWidth="1"/>
    <col min="13322" max="13322" width="14.85546875" style="23" customWidth="1"/>
    <col min="13323" max="13323" width="26" style="23" customWidth="1"/>
    <col min="13324" max="13324" width="17.42578125" style="23" customWidth="1"/>
    <col min="13325" max="13325" width="11.42578125" style="23"/>
    <col min="13326" max="13326" width="16.28515625" style="23" bestFit="1" customWidth="1"/>
    <col min="13327" max="13327" width="28.7109375" style="23" customWidth="1"/>
    <col min="13328" max="13566" width="11.42578125" style="23"/>
    <col min="13567" max="13567" width="15" style="23" customWidth="1"/>
    <col min="13568" max="13568" width="23.140625" style="23" customWidth="1"/>
    <col min="13569" max="13569" width="15.140625" style="23" customWidth="1"/>
    <col min="13570" max="13570" width="13.28515625" style="23" customWidth="1"/>
    <col min="13571" max="13571" width="15.28515625" style="23" customWidth="1"/>
    <col min="13572" max="13572" width="15" style="23" customWidth="1"/>
    <col min="13573" max="13573" width="13.42578125" style="23" customWidth="1"/>
    <col min="13574" max="13575" width="11.42578125" style="23"/>
    <col min="13576" max="13576" width="20.7109375" style="23" customWidth="1"/>
    <col min="13577" max="13577" width="37.42578125" style="23" customWidth="1"/>
    <col min="13578" max="13578" width="14.85546875" style="23" customWidth="1"/>
    <col min="13579" max="13579" width="26" style="23" customWidth="1"/>
    <col min="13580" max="13580" width="17.42578125" style="23" customWidth="1"/>
    <col min="13581" max="13581" width="11.42578125" style="23"/>
    <col min="13582" max="13582" width="16.28515625" style="23" bestFit="1" customWidth="1"/>
    <col min="13583" max="13583" width="28.7109375" style="23" customWidth="1"/>
    <col min="13584" max="13822" width="11.42578125" style="23"/>
    <col min="13823" max="13823" width="15" style="23" customWidth="1"/>
    <col min="13824" max="13824" width="23.140625" style="23" customWidth="1"/>
    <col min="13825" max="13825" width="15.140625" style="23" customWidth="1"/>
    <col min="13826" max="13826" width="13.28515625" style="23" customWidth="1"/>
    <col min="13827" max="13827" width="15.28515625" style="23" customWidth="1"/>
    <col min="13828" max="13828" width="15" style="23" customWidth="1"/>
    <col min="13829" max="13829" width="13.42578125" style="23" customWidth="1"/>
    <col min="13830" max="13831" width="11.42578125" style="23"/>
    <col min="13832" max="13832" width="20.7109375" style="23" customWidth="1"/>
    <col min="13833" max="13833" width="37.42578125" style="23" customWidth="1"/>
    <col min="13834" max="13834" width="14.85546875" style="23" customWidth="1"/>
    <col min="13835" max="13835" width="26" style="23" customWidth="1"/>
    <col min="13836" max="13836" width="17.42578125" style="23" customWidth="1"/>
    <col min="13837" max="13837" width="11.42578125" style="23"/>
    <col min="13838" max="13838" width="16.28515625" style="23" bestFit="1" customWidth="1"/>
    <col min="13839" max="13839" width="28.7109375" style="23" customWidth="1"/>
    <col min="13840" max="14078" width="11.42578125" style="23"/>
    <col min="14079" max="14079" width="15" style="23" customWidth="1"/>
    <col min="14080" max="14080" width="23.140625" style="23" customWidth="1"/>
    <col min="14081" max="14081" width="15.140625" style="23" customWidth="1"/>
    <col min="14082" max="14082" width="13.28515625" style="23" customWidth="1"/>
    <col min="14083" max="14083" width="15.28515625" style="23" customWidth="1"/>
    <col min="14084" max="14084" width="15" style="23" customWidth="1"/>
    <col min="14085" max="14085" width="13.42578125" style="23" customWidth="1"/>
    <col min="14086" max="14087" width="11.42578125" style="23"/>
    <col min="14088" max="14088" width="20.7109375" style="23" customWidth="1"/>
    <col min="14089" max="14089" width="37.42578125" style="23" customWidth="1"/>
    <col min="14090" max="14090" width="14.85546875" style="23" customWidth="1"/>
    <col min="14091" max="14091" width="26" style="23" customWidth="1"/>
    <col min="14092" max="14092" width="17.42578125" style="23" customWidth="1"/>
    <col min="14093" max="14093" width="11.42578125" style="23"/>
    <col min="14094" max="14094" width="16.28515625" style="23" bestFit="1" customWidth="1"/>
    <col min="14095" max="14095" width="28.7109375" style="23" customWidth="1"/>
    <col min="14096" max="14334" width="11.42578125" style="23"/>
    <col min="14335" max="14335" width="15" style="23" customWidth="1"/>
    <col min="14336" max="14336" width="23.140625" style="23" customWidth="1"/>
    <col min="14337" max="14337" width="15.140625" style="23" customWidth="1"/>
    <col min="14338" max="14338" width="13.28515625" style="23" customWidth="1"/>
    <col min="14339" max="14339" width="15.28515625" style="23" customWidth="1"/>
    <col min="14340" max="14340" width="15" style="23" customWidth="1"/>
    <col min="14341" max="14341" width="13.42578125" style="23" customWidth="1"/>
    <col min="14342" max="14343" width="11.42578125" style="23"/>
    <col min="14344" max="14344" width="20.7109375" style="23" customWidth="1"/>
    <col min="14345" max="14345" width="37.42578125" style="23" customWidth="1"/>
    <col min="14346" max="14346" width="14.85546875" style="23" customWidth="1"/>
    <col min="14347" max="14347" width="26" style="23" customWidth="1"/>
    <col min="14348" max="14348" width="17.42578125" style="23" customWidth="1"/>
    <col min="14349" max="14349" width="11.42578125" style="23"/>
    <col min="14350" max="14350" width="16.28515625" style="23" bestFit="1" customWidth="1"/>
    <col min="14351" max="14351" width="28.7109375" style="23" customWidth="1"/>
    <col min="14352" max="14590" width="11.42578125" style="23"/>
    <col min="14591" max="14591" width="15" style="23" customWidth="1"/>
    <col min="14592" max="14592" width="23.140625" style="23" customWidth="1"/>
    <col min="14593" max="14593" width="15.140625" style="23" customWidth="1"/>
    <col min="14594" max="14594" width="13.28515625" style="23" customWidth="1"/>
    <col min="14595" max="14595" width="15.28515625" style="23" customWidth="1"/>
    <col min="14596" max="14596" width="15" style="23" customWidth="1"/>
    <col min="14597" max="14597" width="13.42578125" style="23" customWidth="1"/>
    <col min="14598" max="14599" width="11.42578125" style="23"/>
    <col min="14600" max="14600" width="20.7109375" style="23" customWidth="1"/>
    <col min="14601" max="14601" width="37.42578125" style="23" customWidth="1"/>
    <col min="14602" max="14602" width="14.85546875" style="23" customWidth="1"/>
    <col min="14603" max="14603" width="26" style="23" customWidth="1"/>
    <col min="14604" max="14604" width="17.42578125" style="23" customWidth="1"/>
    <col min="14605" max="14605" width="11.42578125" style="23"/>
    <col min="14606" max="14606" width="16.28515625" style="23" bestFit="1" customWidth="1"/>
    <col min="14607" max="14607" width="28.7109375" style="23" customWidth="1"/>
    <col min="14608" max="14846" width="11.42578125" style="23"/>
    <col min="14847" max="14847" width="15" style="23" customWidth="1"/>
    <col min="14848" max="14848" width="23.140625" style="23" customWidth="1"/>
    <col min="14849" max="14849" width="15.140625" style="23" customWidth="1"/>
    <col min="14850" max="14850" width="13.28515625" style="23" customWidth="1"/>
    <col min="14851" max="14851" width="15.28515625" style="23" customWidth="1"/>
    <col min="14852" max="14852" width="15" style="23" customWidth="1"/>
    <col min="14853" max="14853" width="13.42578125" style="23" customWidth="1"/>
    <col min="14854" max="14855" width="11.42578125" style="23"/>
    <col min="14856" max="14856" width="20.7109375" style="23" customWidth="1"/>
    <col min="14857" max="14857" width="37.42578125" style="23" customWidth="1"/>
    <col min="14858" max="14858" width="14.85546875" style="23" customWidth="1"/>
    <col min="14859" max="14859" width="26" style="23" customWidth="1"/>
    <col min="14860" max="14860" width="17.42578125" style="23" customWidth="1"/>
    <col min="14861" max="14861" width="11.42578125" style="23"/>
    <col min="14862" max="14862" width="16.28515625" style="23" bestFit="1" customWidth="1"/>
    <col min="14863" max="14863" width="28.7109375" style="23" customWidth="1"/>
    <col min="14864" max="15102" width="11.42578125" style="23"/>
    <col min="15103" max="15103" width="15" style="23" customWidth="1"/>
    <col min="15104" max="15104" width="23.140625" style="23" customWidth="1"/>
    <col min="15105" max="15105" width="15.140625" style="23" customWidth="1"/>
    <col min="15106" max="15106" width="13.28515625" style="23" customWidth="1"/>
    <col min="15107" max="15107" width="15.28515625" style="23" customWidth="1"/>
    <col min="15108" max="15108" width="15" style="23" customWidth="1"/>
    <col min="15109" max="15109" width="13.42578125" style="23" customWidth="1"/>
    <col min="15110" max="15111" width="11.42578125" style="23"/>
    <col min="15112" max="15112" width="20.7109375" style="23" customWidth="1"/>
    <col min="15113" max="15113" width="37.42578125" style="23" customWidth="1"/>
    <col min="15114" max="15114" width="14.85546875" style="23" customWidth="1"/>
    <col min="15115" max="15115" width="26" style="23" customWidth="1"/>
    <col min="15116" max="15116" width="17.42578125" style="23" customWidth="1"/>
    <col min="15117" max="15117" width="11.42578125" style="23"/>
    <col min="15118" max="15118" width="16.28515625" style="23" bestFit="1" customWidth="1"/>
    <col min="15119" max="15119" width="28.7109375" style="23" customWidth="1"/>
    <col min="15120" max="15358" width="11.42578125" style="23"/>
    <col min="15359" max="15359" width="15" style="23" customWidth="1"/>
    <col min="15360" max="15360" width="23.140625" style="23" customWidth="1"/>
    <col min="15361" max="15361" width="15.140625" style="23" customWidth="1"/>
    <col min="15362" max="15362" width="13.28515625" style="23" customWidth="1"/>
    <col min="15363" max="15363" width="15.28515625" style="23" customWidth="1"/>
    <col min="15364" max="15364" width="15" style="23" customWidth="1"/>
    <col min="15365" max="15365" width="13.42578125" style="23" customWidth="1"/>
    <col min="15366" max="15367" width="11.42578125" style="23"/>
    <col min="15368" max="15368" width="20.7109375" style="23" customWidth="1"/>
    <col min="15369" max="15369" width="37.42578125" style="23" customWidth="1"/>
    <col min="15370" max="15370" width="14.85546875" style="23" customWidth="1"/>
    <col min="15371" max="15371" width="26" style="23" customWidth="1"/>
    <col min="15372" max="15372" width="17.42578125" style="23" customWidth="1"/>
    <col min="15373" max="15373" width="11.42578125" style="23"/>
    <col min="15374" max="15374" width="16.28515625" style="23" bestFit="1" customWidth="1"/>
    <col min="15375" max="15375" width="28.7109375" style="23" customWidth="1"/>
    <col min="15376" max="15614" width="11.42578125" style="23"/>
    <col min="15615" max="15615" width="15" style="23" customWidth="1"/>
    <col min="15616" max="15616" width="23.140625" style="23" customWidth="1"/>
    <col min="15617" max="15617" width="15.140625" style="23" customWidth="1"/>
    <col min="15618" max="15618" width="13.28515625" style="23" customWidth="1"/>
    <col min="15619" max="15619" width="15.28515625" style="23" customWidth="1"/>
    <col min="15620" max="15620" width="15" style="23" customWidth="1"/>
    <col min="15621" max="15621" width="13.42578125" style="23" customWidth="1"/>
    <col min="15622" max="15623" width="11.42578125" style="23"/>
    <col min="15624" max="15624" width="20.7109375" style="23" customWidth="1"/>
    <col min="15625" max="15625" width="37.42578125" style="23" customWidth="1"/>
    <col min="15626" max="15626" width="14.85546875" style="23" customWidth="1"/>
    <col min="15627" max="15627" width="26" style="23" customWidth="1"/>
    <col min="15628" max="15628" width="17.42578125" style="23" customWidth="1"/>
    <col min="15629" max="15629" width="11.42578125" style="23"/>
    <col min="15630" max="15630" width="16.28515625" style="23" bestFit="1" customWidth="1"/>
    <col min="15631" max="15631" width="28.7109375" style="23" customWidth="1"/>
    <col min="15632" max="15870" width="11.42578125" style="23"/>
    <col min="15871" max="15871" width="15" style="23" customWidth="1"/>
    <col min="15872" max="15872" width="23.140625" style="23" customWidth="1"/>
    <col min="15873" max="15873" width="15.140625" style="23" customWidth="1"/>
    <col min="15874" max="15874" width="13.28515625" style="23" customWidth="1"/>
    <col min="15875" max="15875" width="15.28515625" style="23" customWidth="1"/>
    <col min="15876" max="15876" width="15" style="23" customWidth="1"/>
    <col min="15877" max="15877" width="13.42578125" style="23" customWidth="1"/>
    <col min="15878" max="15879" width="11.42578125" style="23"/>
    <col min="15880" max="15880" width="20.7109375" style="23" customWidth="1"/>
    <col min="15881" max="15881" width="37.42578125" style="23" customWidth="1"/>
    <col min="15882" max="15882" width="14.85546875" style="23" customWidth="1"/>
    <col min="15883" max="15883" width="26" style="23" customWidth="1"/>
    <col min="15884" max="15884" width="17.42578125" style="23" customWidth="1"/>
    <col min="15885" max="15885" width="11.42578125" style="23"/>
    <col min="15886" max="15886" width="16.28515625" style="23" bestFit="1" customWidth="1"/>
    <col min="15887" max="15887" width="28.7109375" style="23" customWidth="1"/>
    <col min="15888" max="16126" width="11.42578125" style="23"/>
    <col min="16127" max="16127" width="15" style="23" customWidth="1"/>
    <col min="16128" max="16128" width="23.140625" style="23" customWidth="1"/>
    <col min="16129" max="16129" width="15.140625" style="23" customWidth="1"/>
    <col min="16130" max="16130" width="13.28515625" style="23" customWidth="1"/>
    <col min="16131" max="16131" width="15.28515625" style="23" customWidth="1"/>
    <col min="16132" max="16132" width="15" style="23" customWidth="1"/>
    <col min="16133" max="16133" width="13.42578125" style="23" customWidth="1"/>
    <col min="16134" max="16135" width="11.42578125" style="23"/>
    <col min="16136" max="16136" width="20.7109375" style="23" customWidth="1"/>
    <col min="16137" max="16137" width="37.42578125" style="23" customWidth="1"/>
    <col min="16138" max="16138" width="14.85546875" style="23" customWidth="1"/>
    <col min="16139" max="16139" width="26" style="23" customWidth="1"/>
    <col min="16140" max="16140" width="17.42578125" style="23" customWidth="1"/>
    <col min="16141" max="16141" width="11.42578125" style="23"/>
    <col min="16142" max="16142" width="16.28515625" style="23" bestFit="1" customWidth="1"/>
    <col min="16143" max="16143" width="28.7109375" style="23" customWidth="1"/>
    <col min="16144" max="16384" width="11.42578125" style="23"/>
  </cols>
  <sheetData>
    <row r="1" spans="1:13" ht="18.75" customHeight="1" x14ac:dyDescent="0.2">
      <c r="A1" s="429" t="s">
        <v>2353</v>
      </c>
      <c r="B1" s="429"/>
      <c r="C1" s="429"/>
      <c r="D1" s="429"/>
      <c r="E1" s="429"/>
      <c r="F1" s="429"/>
      <c r="G1" s="429"/>
      <c r="H1" s="429"/>
      <c r="I1" s="429"/>
      <c r="J1" s="429"/>
      <c r="K1" s="429"/>
      <c r="L1" s="429"/>
      <c r="M1" s="429"/>
    </row>
    <row r="2" spans="1:13" ht="18.75" customHeight="1" x14ac:dyDescent="0.2">
      <c r="A2" s="429" t="s">
        <v>9</v>
      </c>
      <c r="B2" s="569"/>
      <c r="C2" s="569"/>
      <c r="D2" s="569"/>
      <c r="E2" s="569"/>
      <c r="F2" s="569"/>
      <c r="G2" s="569"/>
      <c r="H2" s="569"/>
      <c r="I2" s="569"/>
      <c r="J2" s="569"/>
      <c r="K2" s="569"/>
      <c r="L2" s="569"/>
      <c r="M2" s="569"/>
    </row>
    <row r="3" spans="1:13" ht="18.75" customHeight="1" thickBot="1" x14ac:dyDescent="0.25">
      <c r="A3" s="570" t="s">
        <v>2354</v>
      </c>
      <c r="B3" s="571"/>
      <c r="C3" s="571"/>
      <c r="D3" s="571"/>
      <c r="E3" s="571"/>
      <c r="F3" s="571"/>
      <c r="G3" s="571"/>
      <c r="H3" s="571"/>
      <c r="I3" s="571"/>
      <c r="J3" s="571"/>
      <c r="K3" s="571"/>
      <c r="L3" s="571"/>
      <c r="M3" s="571"/>
    </row>
    <row r="4" spans="1:13" ht="33" customHeight="1" thickBot="1" x14ac:dyDescent="0.25">
      <c r="A4" s="271" t="s">
        <v>2355</v>
      </c>
      <c r="B4" s="271"/>
      <c r="C4" s="272"/>
      <c r="D4" s="273"/>
      <c r="E4" s="273"/>
      <c r="F4" s="273"/>
      <c r="G4" s="273"/>
      <c r="H4" s="273"/>
      <c r="I4" s="273"/>
      <c r="J4" s="273"/>
      <c r="K4" s="566" t="s">
        <v>2356</v>
      </c>
      <c r="L4" s="567"/>
      <c r="M4" s="568"/>
    </row>
    <row r="5" spans="1:13" ht="17.25" thickBot="1" x14ac:dyDescent="0.25">
      <c r="A5" s="565"/>
      <c r="B5" s="565"/>
      <c r="C5" s="565"/>
      <c r="D5" s="565"/>
      <c r="E5" s="565"/>
      <c r="F5" s="565"/>
      <c r="G5" s="565"/>
      <c r="H5" s="565"/>
      <c r="I5" s="565"/>
      <c r="J5" s="565"/>
      <c r="K5" s="565"/>
      <c r="L5" s="565"/>
      <c r="M5" s="565"/>
    </row>
    <row r="6" spans="1:13" ht="18.75" customHeight="1" thickBot="1" x14ac:dyDescent="0.25">
      <c r="A6" s="518" t="s">
        <v>0</v>
      </c>
      <c r="B6" s="522" t="s">
        <v>1130</v>
      </c>
      <c r="C6" s="555" t="s">
        <v>1</v>
      </c>
      <c r="D6" s="556"/>
      <c r="E6" s="556"/>
      <c r="F6" s="556"/>
      <c r="G6" s="556"/>
      <c r="H6" s="556"/>
      <c r="I6" s="557"/>
      <c r="J6" s="555" t="s">
        <v>2</v>
      </c>
      <c r="K6" s="556"/>
      <c r="L6" s="557"/>
      <c r="M6" s="491" t="s">
        <v>13</v>
      </c>
    </row>
    <row r="7" spans="1:13" ht="18.75" customHeight="1" thickBot="1" x14ac:dyDescent="0.25">
      <c r="A7" s="553"/>
      <c r="B7" s="553"/>
      <c r="C7" s="558" t="s">
        <v>2358</v>
      </c>
      <c r="D7" s="522" t="s">
        <v>2359</v>
      </c>
      <c r="E7" s="555" t="s">
        <v>2360</v>
      </c>
      <c r="F7" s="557"/>
      <c r="G7" s="555" t="s">
        <v>2361</v>
      </c>
      <c r="H7" s="556"/>
      <c r="I7" s="560" t="s">
        <v>2362</v>
      </c>
      <c r="J7" s="560" t="s">
        <v>6</v>
      </c>
      <c r="K7" s="522" t="s">
        <v>2363</v>
      </c>
      <c r="L7" s="562" t="s">
        <v>2280</v>
      </c>
      <c r="M7" s="564"/>
    </row>
    <row r="8" spans="1:13" ht="78.75" customHeight="1" thickBot="1" x14ac:dyDescent="0.25">
      <c r="A8" s="519"/>
      <c r="B8" s="554"/>
      <c r="C8" s="559"/>
      <c r="D8" s="523"/>
      <c r="E8" s="146" t="s">
        <v>2364</v>
      </c>
      <c r="F8" s="146" t="s">
        <v>2365</v>
      </c>
      <c r="G8" s="146" t="s">
        <v>2366</v>
      </c>
      <c r="H8" s="147" t="s">
        <v>2367</v>
      </c>
      <c r="I8" s="561"/>
      <c r="J8" s="561"/>
      <c r="K8" s="523"/>
      <c r="L8" s="563"/>
      <c r="M8" s="492"/>
    </row>
    <row r="9" spans="1:13" ht="18" customHeight="1" thickBot="1" x14ac:dyDescent="0.25">
      <c r="A9" s="549" t="s">
        <v>2368</v>
      </c>
      <c r="B9" s="549"/>
      <c r="C9" s="549"/>
      <c r="D9" s="549"/>
      <c r="E9" s="549"/>
      <c r="F9" s="549"/>
      <c r="G9" s="549"/>
      <c r="H9" s="549"/>
      <c r="I9" s="549"/>
      <c r="J9" s="549"/>
      <c r="K9" s="549"/>
      <c r="L9" s="549"/>
      <c r="M9" s="550"/>
    </row>
    <row r="10" spans="1:13" ht="33" x14ac:dyDescent="0.3">
      <c r="A10" s="148" t="s">
        <v>1118</v>
      </c>
      <c r="B10" s="149"/>
      <c r="C10" s="149" t="s">
        <v>2369</v>
      </c>
      <c r="D10" s="149">
        <v>4</v>
      </c>
      <c r="E10" s="149"/>
      <c r="F10" s="149"/>
      <c r="G10" s="149">
        <v>10.5</v>
      </c>
      <c r="H10" s="149"/>
      <c r="I10" s="150">
        <f>+G10*2.5</f>
        <v>26.25</v>
      </c>
      <c r="J10" s="151" t="s">
        <v>2370</v>
      </c>
      <c r="K10" s="150" t="s">
        <v>2371</v>
      </c>
      <c r="L10" s="152">
        <f>16000*I10</f>
        <v>420000</v>
      </c>
      <c r="M10" s="153" t="s">
        <v>150</v>
      </c>
    </row>
    <row r="11" spans="1:13" ht="33" x14ac:dyDescent="0.3">
      <c r="A11" s="155" t="s">
        <v>511</v>
      </c>
      <c r="B11" s="156"/>
      <c r="C11" s="156" t="s">
        <v>2372</v>
      </c>
      <c r="D11" s="156">
        <v>17</v>
      </c>
      <c r="E11" s="156"/>
      <c r="F11" s="156"/>
      <c r="G11" s="156">
        <v>128</v>
      </c>
      <c r="H11" s="156"/>
      <c r="I11" s="157">
        <f>+G11*2.5</f>
        <v>320</v>
      </c>
      <c r="J11" s="158" t="s">
        <v>2373</v>
      </c>
      <c r="K11" s="157" t="s">
        <v>2371</v>
      </c>
      <c r="L11" s="159">
        <f>16000*I11</f>
        <v>5120000</v>
      </c>
      <c r="M11" s="153" t="s">
        <v>150</v>
      </c>
    </row>
    <row r="12" spans="1:13" ht="38.25" customHeight="1" x14ac:dyDescent="0.3">
      <c r="A12" s="155" t="s">
        <v>511</v>
      </c>
      <c r="B12" s="156"/>
      <c r="C12" s="156" t="s">
        <v>2374</v>
      </c>
      <c r="D12" s="156">
        <v>2</v>
      </c>
      <c r="E12" s="156"/>
      <c r="F12" s="156"/>
      <c r="G12" s="156">
        <v>16.5</v>
      </c>
      <c r="H12" s="156"/>
      <c r="I12" s="157">
        <f>G12*1.5</f>
        <v>24.75</v>
      </c>
      <c r="J12" s="158" t="s">
        <v>2375</v>
      </c>
      <c r="K12" s="157" t="s">
        <v>2371</v>
      </c>
      <c r="L12" s="159">
        <f>I12*17000</f>
        <v>420750</v>
      </c>
      <c r="M12" s="153" t="s">
        <v>150</v>
      </c>
    </row>
    <row r="13" spans="1:13" ht="33" x14ac:dyDescent="0.3">
      <c r="A13" s="155" t="s">
        <v>1109</v>
      </c>
      <c r="B13" s="156"/>
      <c r="C13" s="156" t="s">
        <v>2376</v>
      </c>
      <c r="D13" s="156">
        <v>57</v>
      </c>
      <c r="E13" s="156"/>
      <c r="F13" s="156"/>
      <c r="G13" s="156">
        <v>352.71704545454526</v>
      </c>
      <c r="H13" s="156"/>
      <c r="I13" s="157">
        <f>+G13*1.5</f>
        <v>529.07556818181786</v>
      </c>
      <c r="J13" s="158" t="s">
        <v>2377</v>
      </c>
      <c r="K13" s="157" t="s">
        <v>2371</v>
      </c>
      <c r="L13" s="159">
        <f>16000*I13</f>
        <v>8465209.0909090862</v>
      </c>
      <c r="M13" s="153" t="s">
        <v>150</v>
      </c>
    </row>
    <row r="14" spans="1:13" ht="33.75" thickBot="1" x14ac:dyDescent="0.35">
      <c r="A14" s="155" t="s">
        <v>2378</v>
      </c>
      <c r="B14" s="156"/>
      <c r="C14" s="156" t="s">
        <v>2369</v>
      </c>
      <c r="D14" s="156">
        <v>60</v>
      </c>
      <c r="E14" s="156"/>
      <c r="F14" s="156"/>
      <c r="G14" s="156">
        <v>312</v>
      </c>
      <c r="H14" s="156"/>
      <c r="I14" s="157">
        <f>+G14*1.5</f>
        <v>468</v>
      </c>
      <c r="J14" s="158" t="s">
        <v>2379</v>
      </c>
      <c r="K14" s="157" t="s">
        <v>2371</v>
      </c>
      <c r="L14" s="159">
        <f>16000*I14</f>
        <v>7488000</v>
      </c>
      <c r="M14" s="153" t="s">
        <v>150</v>
      </c>
    </row>
    <row r="15" spans="1:13" ht="17.25" customHeight="1" thickBot="1" x14ac:dyDescent="0.25">
      <c r="A15" s="549" t="s">
        <v>69</v>
      </c>
      <c r="B15" s="549"/>
      <c r="C15" s="549"/>
      <c r="D15" s="549"/>
      <c r="E15" s="549"/>
      <c r="F15" s="549"/>
      <c r="G15" s="549"/>
      <c r="H15" s="549"/>
      <c r="I15" s="549"/>
      <c r="J15" s="549"/>
      <c r="K15" s="549"/>
      <c r="L15" s="549">
        <f>SUM(L10:L14)</f>
        <v>21913959.090909086</v>
      </c>
      <c r="M15" s="550"/>
    </row>
    <row r="16" spans="1:13" ht="18" customHeight="1" thickBot="1" x14ac:dyDescent="0.25">
      <c r="A16" s="549" t="s">
        <v>1216</v>
      </c>
      <c r="B16" s="549"/>
      <c r="C16" s="549"/>
      <c r="D16" s="549"/>
      <c r="E16" s="549"/>
      <c r="F16" s="549"/>
      <c r="G16" s="551"/>
      <c r="H16" s="549"/>
      <c r="I16" s="549"/>
      <c r="J16" s="549"/>
      <c r="K16" s="549"/>
      <c r="L16" s="549"/>
      <c r="M16" s="550"/>
    </row>
    <row r="17" spans="1:13" ht="33.75" thickBot="1" x14ac:dyDescent="0.35">
      <c r="A17" s="162" t="s">
        <v>2380</v>
      </c>
      <c r="B17" s="156"/>
      <c r="C17" s="156" t="s">
        <v>2381</v>
      </c>
      <c r="D17" s="156">
        <v>1</v>
      </c>
      <c r="E17" s="149"/>
      <c r="F17" s="149"/>
      <c r="G17" s="156">
        <v>19</v>
      </c>
      <c r="H17" s="149"/>
      <c r="I17" s="134">
        <f>+G17*0.5</f>
        <v>9.5</v>
      </c>
      <c r="J17" s="135" t="s">
        <v>2382</v>
      </c>
      <c r="K17" s="163" t="s">
        <v>2371</v>
      </c>
      <c r="L17" s="136">
        <f>I17*17500</f>
        <v>166250</v>
      </c>
      <c r="M17" s="164" t="s">
        <v>150</v>
      </c>
    </row>
    <row r="18" spans="1:13" ht="33.75" thickBot="1" x14ac:dyDescent="0.35">
      <c r="A18" s="162" t="s">
        <v>2383</v>
      </c>
      <c r="B18" s="156"/>
      <c r="C18" s="156" t="s">
        <v>2381</v>
      </c>
      <c r="D18" s="156">
        <v>4</v>
      </c>
      <c r="E18" s="149"/>
      <c r="F18" s="149"/>
      <c r="G18" s="156">
        <v>72</v>
      </c>
      <c r="H18" s="149"/>
      <c r="I18" s="134">
        <f t="shared" ref="I18:I28" si="0">+G18*0.5</f>
        <v>36</v>
      </c>
      <c r="J18" s="135" t="s">
        <v>2384</v>
      </c>
      <c r="K18" s="163" t="s">
        <v>2371</v>
      </c>
      <c r="L18" s="136">
        <f>I18*17500</f>
        <v>630000</v>
      </c>
      <c r="M18" s="164" t="s">
        <v>150</v>
      </c>
    </row>
    <row r="19" spans="1:13" ht="33.75" thickBot="1" x14ac:dyDescent="0.35">
      <c r="A19" s="162" t="s">
        <v>2385</v>
      </c>
      <c r="B19" s="156"/>
      <c r="C19" s="156" t="s">
        <v>2381</v>
      </c>
      <c r="D19" s="156">
        <v>2</v>
      </c>
      <c r="E19" s="149"/>
      <c r="F19" s="149"/>
      <c r="G19" s="156">
        <v>220.6</v>
      </c>
      <c r="H19" s="149"/>
      <c r="I19" s="134">
        <f t="shared" si="0"/>
        <v>110.3</v>
      </c>
      <c r="J19" s="135" t="s">
        <v>2386</v>
      </c>
      <c r="K19" s="163" t="s">
        <v>2371</v>
      </c>
      <c r="L19" s="136">
        <f>I19*17500</f>
        <v>1930250</v>
      </c>
      <c r="M19" s="164" t="s">
        <v>150</v>
      </c>
    </row>
    <row r="20" spans="1:13" ht="33.75" thickBot="1" x14ac:dyDescent="0.35">
      <c r="A20" s="162" t="s">
        <v>2213</v>
      </c>
      <c r="B20" s="156"/>
      <c r="C20" s="156" t="s">
        <v>2381</v>
      </c>
      <c r="D20" s="156">
        <v>1</v>
      </c>
      <c r="E20" s="149"/>
      <c r="F20" s="149"/>
      <c r="G20" s="156">
        <v>6.05</v>
      </c>
      <c r="H20" s="149"/>
      <c r="I20" s="134">
        <f t="shared" si="0"/>
        <v>3.0249999999999999</v>
      </c>
      <c r="J20" s="135" t="s">
        <v>2387</v>
      </c>
      <c r="K20" s="163" t="s">
        <v>2371</v>
      </c>
      <c r="L20" s="136">
        <f>I20*17500</f>
        <v>52937.5</v>
      </c>
      <c r="M20" s="164" t="s">
        <v>150</v>
      </c>
    </row>
    <row r="21" spans="1:13" ht="33.75" thickBot="1" x14ac:dyDescent="0.35">
      <c r="A21" s="162" t="s">
        <v>2213</v>
      </c>
      <c r="B21" s="156"/>
      <c r="C21" s="156" t="s">
        <v>2388</v>
      </c>
      <c r="D21" s="156">
        <v>6</v>
      </c>
      <c r="E21" s="149"/>
      <c r="F21" s="149"/>
      <c r="G21" s="156">
        <v>32</v>
      </c>
      <c r="H21" s="149"/>
      <c r="I21" s="134">
        <f t="shared" si="0"/>
        <v>16</v>
      </c>
      <c r="J21" s="135" t="s">
        <v>2389</v>
      </c>
      <c r="K21" s="163" t="s">
        <v>2371</v>
      </c>
      <c r="L21" s="136">
        <f>I21*17500</f>
        <v>280000</v>
      </c>
      <c r="M21" s="164" t="s">
        <v>150</v>
      </c>
    </row>
    <row r="22" spans="1:13" ht="33.75" thickBot="1" x14ac:dyDescent="0.35">
      <c r="A22" s="162" t="s">
        <v>1216</v>
      </c>
      <c r="B22" s="156"/>
      <c r="C22" s="156" t="s">
        <v>2381</v>
      </c>
      <c r="D22" s="156">
        <v>82</v>
      </c>
      <c r="E22" s="149"/>
      <c r="F22" s="149"/>
      <c r="G22" s="156">
        <v>1474.5</v>
      </c>
      <c r="H22" s="149"/>
      <c r="I22" s="134">
        <f t="shared" si="0"/>
        <v>737.25</v>
      </c>
      <c r="J22" s="135" t="s">
        <v>2390</v>
      </c>
      <c r="K22" s="163" t="s">
        <v>2371</v>
      </c>
      <c r="L22" s="136">
        <f>17500*I22</f>
        <v>12901875</v>
      </c>
      <c r="M22" s="164" t="s">
        <v>150</v>
      </c>
    </row>
    <row r="23" spans="1:13" ht="33.75" thickBot="1" x14ac:dyDescent="0.35">
      <c r="A23" s="162" t="s">
        <v>2391</v>
      </c>
      <c r="B23" s="156"/>
      <c r="C23" s="156" t="s">
        <v>2381</v>
      </c>
      <c r="D23" s="156">
        <v>8</v>
      </c>
      <c r="E23" s="149"/>
      <c r="F23" s="149"/>
      <c r="G23" s="156">
        <v>118.5</v>
      </c>
      <c r="H23" s="149"/>
      <c r="I23" s="134">
        <f t="shared" si="0"/>
        <v>59.25</v>
      </c>
      <c r="J23" s="135" t="s">
        <v>2392</v>
      </c>
      <c r="K23" s="163" t="s">
        <v>2371</v>
      </c>
      <c r="L23" s="136">
        <f t="shared" ref="L23:L28" si="1">17500*I23</f>
        <v>1036875</v>
      </c>
      <c r="M23" s="164" t="s">
        <v>150</v>
      </c>
    </row>
    <row r="24" spans="1:13" ht="33.75" thickBot="1" x14ac:dyDescent="0.35">
      <c r="A24" s="162" t="s">
        <v>1360</v>
      </c>
      <c r="B24" s="156"/>
      <c r="C24" s="156" t="s">
        <v>2381</v>
      </c>
      <c r="D24" s="156">
        <v>18</v>
      </c>
      <c r="E24" s="149"/>
      <c r="F24" s="149"/>
      <c r="G24" s="156">
        <v>1237</v>
      </c>
      <c r="H24" s="149"/>
      <c r="I24" s="134">
        <f t="shared" si="0"/>
        <v>618.5</v>
      </c>
      <c r="J24" s="135" t="s">
        <v>2393</v>
      </c>
      <c r="K24" s="163" t="s">
        <v>2371</v>
      </c>
      <c r="L24" s="136">
        <f t="shared" si="1"/>
        <v>10823750</v>
      </c>
      <c r="M24" s="164" t="s">
        <v>150</v>
      </c>
    </row>
    <row r="25" spans="1:13" ht="33.75" thickBot="1" x14ac:dyDescent="0.35">
      <c r="A25" s="162" t="s">
        <v>2394</v>
      </c>
      <c r="B25" s="156"/>
      <c r="C25" s="156" t="s">
        <v>2381</v>
      </c>
      <c r="D25" s="156">
        <v>5</v>
      </c>
      <c r="E25" s="149"/>
      <c r="F25" s="149"/>
      <c r="G25" s="156">
        <v>16.5</v>
      </c>
      <c r="H25" s="149"/>
      <c r="I25" s="134">
        <f t="shared" si="0"/>
        <v>8.25</v>
      </c>
      <c r="J25" s="135" t="s">
        <v>2382</v>
      </c>
      <c r="K25" s="163" t="s">
        <v>2371</v>
      </c>
      <c r="L25" s="136">
        <f t="shared" si="1"/>
        <v>144375</v>
      </c>
      <c r="M25" s="164" t="s">
        <v>150</v>
      </c>
    </row>
    <row r="26" spans="1:13" ht="33.75" thickBot="1" x14ac:dyDescent="0.35">
      <c r="A26" s="162" t="s">
        <v>2395</v>
      </c>
      <c r="B26" s="156"/>
      <c r="C26" s="156" t="s">
        <v>2381</v>
      </c>
      <c r="D26" s="156">
        <v>20</v>
      </c>
      <c r="E26" s="149"/>
      <c r="F26" s="149"/>
      <c r="G26" s="156">
        <v>280.5</v>
      </c>
      <c r="H26" s="149"/>
      <c r="I26" s="134">
        <f t="shared" si="0"/>
        <v>140.25</v>
      </c>
      <c r="J26" s="135" t="s">
        <v>2396</v>
      </c>
      <c r="K26" s="163" t="s">
        <v>2371</v>
      </c>
      <c r="L26" s="136">
        <f t="shared" si="1"/>
        <v>2454375</v>
      </c>
      <c r="M26" s="164" t="s">
        <v>150</v>
      </c>
    </row>
    <row r="27" spans="1:13" ht="33.75" thickBot="1" x14ac:dyDescent="0.35">
      <c r="A27" s="162" t="s">
        <v>2397</v>
      </c>
      <c r="B27" s="156"/>
      <c r="C27" s="156" t="s">
        <v>2381</v>
      </c>
      <c r="D27" s="156">
        <v>44</v>
      </c>
      <c r="E27" s="149"/>
      <c r="F27" s="149"/>
      <c r="G27" s="156">
        <v>789.67</v>
      </c>
      <c r="H27" s="149"/>
      <c r="I27" s="134">
        <f t="shared" si="0"/>
        <v>394.83499999999998</v>
      </c>
      <c r="J27" s="135" t="s">
        <v>2398</v>
      </c>
      <c r="K27" s="163" t="s">
        <v>2371</v>
      </c>
      <c r="L27" s="136">
        <f t="shared" si="1"/>
        <v>6909612.5</v>
      </c>
      <c r="M27" s="164" t="s">
        <v>150</v>
      </c>
    </row>
    <row r="28" spans="1:13" ht="33" x14ac:dyDescent="0.3">
      <c r="A28" s="162" t="s">
        <v>2399</v>
      </c>
      <c r="B28" s="156"/>
      <c r="C28" s="156" t="s">
        <v>2381</v>
      </c>
      <c r="D28" s="156">
        <v>7</v>
      </c>
      <c r="E28" s="149"/>
      <c r="F28" s="149"/>
      <c r="G28" s="156">
        <v>3.45</v>
      </c>
      <c r="H28" s="149"/>
      <c r="I28" s="134">
        <f t="shared" si="0"/>
        <v>1.7250000000000001</v>
      </c>
      <c r="J28" s="135" t="s">
        <v>2400</v>
      </c>
      <c r="K28" s="163" t="s">
        <v>2371</v>
      </c>
      <c r="L28" s="136">
        <f t="shared" si="1"/>
        <v>30187.5</v>
      </c>
      <c r="M28" s="164" t="s">
        <v>150</v>
      </c>
    </row>
    <row r="29" spans="1:13" ht="17.25" customHeight="1" thickBot="1" x14ac:dyDescent="0.35">
      <c r="A29" s="539" t="s">
        <v>69</v>
      </c>
      <c r="B29" s="540"/>
      <c r="C29" s="540"/>
      <c r="D29" s="540"/>
      <c r="E29" s="540"/>
      <c r="F29" s="540"/>
      <c r="G29" s="540"/>
      <c r="H29" s="540"/>
      <c r="I29" s="540"/>
      <c r="J29" s="540"/>
      <c r="K29" s="541"/>
      <c r="L29" s="165">
        <f>SUM(L17:L28)</f>
        <v>37360487.5</v>
      </c>
      <c r="M29" s="166"/>
    </row>
    <row r="30" spans="1:13" ht="18" customHeight="1" thickBot="1" x14ac:dyDescent="0.25">
      <c r="A30" s="542" t="s">
        <v>90</v>
      </c>
      <c r="B30" s="543"/>
      <c r="C30" s="543"/>
      <c r="D30" s="543"/>
      <c r="E30" s="543"/>
      <c r="F30" s="543"/>
      <c r="G30" s="548"/>
      <c r="H30" s="543"/>
      <c r="I30" s="543"/>
      <c r="J30" s="543"/>
      <c r="K30" s="543"/>
      <c r="L30" s="543"/>
      <c r="M30" s="544"/>
    </row>
    <row r="31" spans="1:13" ht="33.75" thickBot="1" x14ac:dyDescent="0.35">
      <c r="A31" s="162" t="s">
        <v>2401</v>
      </c>
      <c r="B31" s="156"/>
      <c r="C31" s="156" t="s">
        <v>2369</v>
      </c>
      <c r="D31" s="156">
        <v>11</v>
      </c>
      <c r="E31" s="149"/>
      <c r="F31" s="149"/>
      <c r="G31" s="156">
        <v>0.2</v>
      </c>
      <c r="H31" s="149"/>
      <c r="I31" s="134">
        <v>2</v>
      </c>
      <c r="J31" s="135" t="s">
        <v>2402</v>
      </c>
      <c r="K31" s="163" t="s">
        <v>2371</v>
      </c>
      <c r="L31" s="136">
        <f>17000*I31</f>
        <v>34000</v>
      </c>
      <c r="M31" s="164" t="s">
        <v>150</v>
      </c>
    </row>
    <row r="32" spans="1:13" ht="27.75" customHeight="1" thickBot="1" x14ac:dyDescent="0.35">
      <c r="A32" s="162" t="s">
        <v>2401</v>
      </c>
      <c r="B32" s="156"/>
      <c r="C32" s="156" t="s">
        <v>2403</v>
      </c>
      <c r="D32" s="156">
        <v>1</v>
      </c>
      <c r="E32" s="149"/>
      <c r="F32" s="149"/>
      <c r="G32" s="156">
        <v>33.700000000000003</v>
      </c>
      <c r="H32" s="149"/>
      <c r="I32" s="134">
        <f>G32*1.5</f>
        <v>50.550000000000004</v>
      </c>
      <c r="J32" s="135" t="s">
        <v>2404</v>
      </c>
      <c r="K32" s="163" t="s">
        <v>2371</v>
      </c>
      <c r="L32" s="136">
        <f t="shared" ref="L32:L39" si="2">17000*I32</f>
        <v>859350.00000000012</v>
      </c>
      <c r="M32" s="164" t="s">
        <v>150</v>
      </c>
    </row>
    <row r="33" spans="1:13" ht="33.75" thickBot="1" x14ac:dyDescent="0.35">
      <c r="A33" s="162" t="s">
        <v>90</v>
      </c>
      <c r="B33" s="156"/>
      <c r="C33" s="156" t="s">
        <v>2369</v>
      </c>
      <c r="D33" s="156">
        <v>25</v>
      </c>
      <c r="E33" s="149"/>
      <c r="F33" s="149"/>
      <c r="G33" s="156">
        <v>12.5</v>
      </c>
      <c r="H33" s="149"/>
      <c r="I33" s="134">
        <v>38</v>
      </c>
      <c r="J33" s="135" t="s">
        <v>2405</v>
      </c>
      <c r="K33" s="163" t="s">
        <v>2371</v>
      </c>
      <c r="L33" s="136">
        <f t="shared" si="2"/>
        <v>646000</v>
      </c>
      <c r="M33" s="164" t="s">
        <v>150</v>
      </c>
    </row>
    <row r="34" spans="1:13" ht="33.75" thickBot="1" x14ac:dyDescent="0.35">
      <c r="A34" s="162" t="s">
        <v>23</v>
      </c>
      <c r="B34" s="156"/>
      <c r="C34" s="156" t="s">
        <v>2369</v>
      </c>
      <c r="D34" s="156">
        <v>5</v>
      </c>
      <c r="E34" s="149"/>
      <c r="F34" s="149"/>
      <c r="G34" s="156">
        <v>7</v>
      </c>
      <c r="H34" s="149"/>
      <c r="I34" s="134">
        <f t="shared" ref="I34:I39" si="3">+G34*3</f>
        <v>21</v>
      </c>
      <c r="J34" s="135" t="s">
        <v>2406</v>
      </c>
      <c r="K34" s="163" t="s">
        <v>2371</v>
      </c>
      <c r="L34" s="136">
        <f t="shared" si="2"/>
        <v>357000</v>
      </c>
      <c r="M34" s="164" t="s">
        <v>150</v>
      </c>
    </row>
    <row r="35" spans="1:13" ht="33.75" thickBot="1" x14ac:dyDescent="0.35">
      <c r="A35" s="162" t="s">
        <v>29</v>
      </c>
      <c r="B35" s="156"/>
      <c r="C35" s="156" t="s">
        <v>2369</v>
      </c>
      <c r="D35" s="156">
        <v>3</v>
      </c>
      <c r="E35" s="149"/>
      <c r="F35" s="149"/>
      <c r="G35" s="156">
        <v>0.5</v>
      </c>
      <c r="H35" s="149"/>
      <c r="I35" s="134">
        <v>2</v>
      </c>
      <c r="J35" s="135" t="s">
        <v>2402</v>
      </c>
      <c r="K35" s="163" t="s">
        <v>2371</v>
      </c>
      <c r="L35" s="136">
        <f t="shared" si="2"/>
        <v>34000</v>
      </c>
      <c r="M35" s="164" t="s">
        <v>150</v>
      </c>
    </row>
    <row r="36" spans="1:13" ht="33.75" thickBot="1" x14ac:dyDescent="0.35">
      <c r="A36" s="162" t="s">
        <v>32</v>
      </c>
      <c r="B36" s="156"/>
      <c r="C36" s="156" t="s">
        <v>2369</v>
      </c>
      <c r="D36" s="156">
        <v>4</v>
      </c>
      <c r="E36" s="149"/>
      <c r="F36" s="149"/>
      <c r="G36" s="156">
        <v>21.5</v>
      </c>
      <c r="H36" s="149"/>
      <c r="I36" s="134">
        <v>65</v>
      </c>
      <c r="J36" s="135" t="s">
        <v>2407</v>
      </c>
      <c r="K36" s="163" t="s">
        <v>2371</v>
      </c>
      <c r="L36" s="136">
        <f t="shared" si="2"/>
        <v>1105000</v>
      </c>
      <c r="M36" s="164" t="s">
        <v>150</v>
      </c>
    </row>
    <row r="37" spans="1:13" ht="33.75" thickBot="1" x14ac:dyDescent="0.35">
      <c r="A37" s="162" t="s">
        <v>2408</v>
      </c>
      <c r="B37" s="156"/>
      <c r="C37" s="156" t="s">
        <v>2369</v>
      </c>
      <c r="D37" s="156">
        <v>10</v>
      </c>
      <c r="E37" s="149"/>
      <c r="F37" s="149"/>
      <c r="G37" s="156">
        <v>87</v>
      </c>
      <c r="H37" s="149"/>
      <c r="I37" s="134">
        <f t="shared" si="3"/>
        <v>261</v>
      </c>
      <c r="J37" s="135" t="s">
        <v>2409</v>
      </c>
      <c r="K37" s="163" t="s">
        <v>2371</v>
      </c>
      <c r="L37" s="136">
        <f t="shared" si="2"/>
        <v>4437000</v>
      </c>
      <c r="M37" s="164" t="s">
        <v>150</v>
      </c>
    </row>
    <row r="38" spans="1:13" ht="33.75" thickBot="1" x14ac:dyDescent="0.35">
      <c r="A38" s="162" t="s">
        <v>1710</v>
      </c>
      <c r="B38" s="156"/>
      <c r="C38" s="156" t="s">
        <v>2369</v>
      </c>
      <c r="D38" s="156">
        <v>2</v>
      </c>
      <c r="E38" s="149"/>
      <c r="F38" s="149"/>
      <c r="G38" s="156">
        <v>10</v>
      </c>
      <c r="H38" s="149"/>
      <c r="I38" s="134">
        <f t="shared" si="3"/>
        <v>30</v>
      </c>
      <c r="J38" s="135" t="s">
        <v>2410</v>
      </c>
      <c r="K38" s="163" t="s">
        <v>2371</v>
      </c>
      <c r="L38" s="136">
        <f t="shared" si="2"/>
        <v>510000</v>
      </c>
      <c r="M38" s="164" t="s">
        <v>150</v>
      </c>
    </row>
    <row r="39" spans="1:13" ht="30.75" customHeight="1" x14ac:dyDescent="0.3">
      <c r="A39" s="162" t="s">
        <v>1710</v>
      </c>
      <c r="B39" s="156"/>
      <c r="C39" s="156" t="s">
        <v>2411</v>
      </c>
      <c r="D39" s="156">
        <v>6</v>
      </c>
      <c r="E39" s="149"/>
      <c r="F39" s="149"/>
      <c r="G39" s="156">
        <v>10.5</v>
      </c>
      <c r="H39" s="149"/>
      <c r="I39" s="134">
        <f t="shared" si="3"/>
        <v>31.5</v>
      </c>
      <c r="J39" s="135" t="s">
        <v>2412</v>
      </c>
      <c r="K39" s="163" t="s">
        <v>2371</v>
      </c>
      <c r="L39" s="136">
        <f t="shared" si="2"/>
        <v>535500</v>
      </c>
      <c r="M39" s="164" t="s">
        <v>150</v>
      </c>
    </row>
    <row r="40" spans="1:13" ht="17.25" customHeight="1" thickBot="1" x14ac:dyDescent="0.35">
      <c r="A40" s="539" t="s">
        <v>69</v>
      </c>
      <c r="B40" s="540"/>
      <c r="C40" s="540"/>
      <c r="D40" s="540"/>
      <c r="E40" s="540"/>
      <c r="F40" s="540"/>
      <c r="G40" s="540"/>
      <c r="H40" s="540"/>
      <c r="I40" s="540"/>
      <c r="J40" s="540"/>
      <c r="K40" s="541"/>
      <c r="L40" s="165">
        <f>SUM(L31:L39)</f>
        <v>8517850</v>
      </c>
      <c r="M40" s="166"/>
    </row>
    <row r="41" spans="1:13" ht="18" customHeight="1" thickBot="1" x14ac:dyDescent="0.25">
      <c r="A41" s="542" t="s">
        <v>1134</v>
      </c>
      <c r="B41" s="543"/>
      <c r="C41" s="543"/>
      <c r="D41" s="543"/>
      <c r="E41" s="543"/>
      <c r="F41" s="543"/>
      <c r="G41" s="548"/>
      <c r="H41" s="543"/>
      <c r="I41" s="543"/>
      <c r="J41" s="543"/>
      <c r="K41" s="543"/>
      <c r="L41" s="242"/>
      <c r="M41" s="243"/>
    </row>
    <row r="42" spans="1:13" ht="33.75" thickBot="1" x14ac:dyDescent="0.35">
      <c r="A42" s="162" t="s">
        <v>2413</v>
      </c>
      <c r="B42" s="156"/>
      <c r="C42" s="156" t="s">
        <v>2381</v>
      </c>
      <c r="D42" s="156">
        <v>1</v>
      </c>
      <c r="E42" s="149"/>
      <c r="F42" s="149"/>
      <c r="G42" s="156">
        <v>18</v>
      </c>
      <c r="H42" s="149"/>
      <c r="I42" s="134">
        <f>+G42*0.5</f>
        <v>9</v>
      </c>
      <c r="J42" s="135" t="s">
        <v>2382</v>
      </c>
      <c r="K42" s="163" t="s">
        <v>2371</v>
      </c>
      <c r="L42" s="136">
        <f>17500*I42</f>
        <v>157500</v>
      </c>
      <c r="M42" s="164" t="s">
        <v>150</v>
      </c>
    </row>
    <row r="43" spans="1:13" ht="33.75" thickBot="1" x14ac:dyDescent="0.35">
      <c r="A43" s="162" t="s">
        <v>2414</v>
      </c>
      <c r="B43" s="156"/>
      <c r="C43" s="156" t="s">
        <v>2381</v>
      </c>
      <c r="D43" s="156">
        <v>2</v>
      </c>
      <c r="E43" s="149"/>
      <c r="F43" s="149"/>
      <c r="G43" s="156">
        <v>39</v>
      </c>
      <c r="H43" s="149"/>
      <c r="I43" s="134">
        <v>20</v>
      </c>
      <c r="J43" s="135" t="s">
        <v>2415</v>
      </c>
      <c r="K43" s="163" t="s">
        <v>2371</v>
      </c>
      <c r="L43" s="136">
        <f t="shared" ref="L43:L56" si="4">17500*I43</f>
        <v>350000</v>
      </c>
      <c r="M43" s="164" t="s">
        <v>150</v>
      </c>
    </row>
    <row r="44" spans="1:13" ht="33.75" thickBot="1" x14ac:dyDescent="0.35">
      <c r="A44" s="162" t="s">
        <v>2199</v>
      </c>
      <c r="B44" s="156"/>
      <c r="C44" s="156" t="s">
        <v>2381</v>
      </c>
      <c r="D44" s="156">
        <v>1</v>
      </c>
      <c r="E44" s="149"/>
      <c r="F44" s="149"/>
      <c r="G44" s="156">
        <v>3</v>
      </c>
      <c r="H44" s="149"/>
      <c r="I44" s="134">
        <v>2</v>
      </c>
      <c r="J44" s="135" t="s">
        <v>2400</v>
      </c>
      <c r="K44" s="163" t="s">
        <v>2371</v>
      </c>
      <c r="L44" s="136">
        <f t="shared" si="4"/>
        <v>35000</v>
      </c>
      <c r="M44" s="164" t="s">
        <v>150</v>
      </c>
    </row>
    <row r="45" spans="1:13" ht="33.75" thickBot="1" x14ac:dyDescent="0.35">
      <c r="A45" s="162" t="s">
        <v>2416</v>
      </c>
      <c r="B45" s="156"/>
      <c r="C45" s="156" t="s">
        <v>2381</v>
      </c>
      <c r="D45" s="156">
        <v>3</v>
      </c>
      <c r="E45" s="149"/>
      <c r="F45" s="149"/>
      <c r="G45" s="156">
        <v>22</v>
      </c>
      <c r="H45" s="149"/>
      <c r="I45" s="134">
        <f>+G45*0.5</f>
        <v>11</v>
      </c>
      <c r="J45" s="135" t="s">
        <v>2417</v>
      </c>
      <c r="K45" s="163" t="s">
        <v>2371</v>
      </c>
      <c r="L45" s="136">
        <f t="shared" si="4"/>
        <v>192500</v>
      </c>
      <c r="M45" s="164" t="s">
        <v>150</v>
      </c>
    </row>
    <row r="46" spans="1:13" ht="33.75" thickBot="1" x14ac:dyDescent="0.35">
      <c r="A46" s="162" t="s">
        <v>2418</v>
      </c>
      <c r="B46" s="156"/>
      <c r="C46" s="156" t="s">
        <v>2381</v>
      </c>
      <c r="D46" s="156">
        <v>1</v>
      </c>
      <c r="E46" s="149"/>
      <c r="F46" s="149"/>
      <c r="G46" s="156">
        <v>5</v>
      </c>
      <c r="H46" s="149"/>
      <c r="I46" s="134">
        <v>3</v>
      </c>
      <c r="J46" s="135" t="s">
        <v>2387</v>
      </c>
      <c r="K46" s="163" t="s">
        <v>2371</v>
      </c>
      <c r="L46" s="136">
        <f t="shared" si="4"/>
        <v>52500</v>
      </c>
      <c r="M46" s="164" t="s">
        <v>150</v>
      </c>
    </row>
    <row r="47" spans="1:13" ht="33.75" thickBot="1" x14ac:dyDescent="0.35">
      <c r="A47" s="162" t="s">
        <v>2419</v>
      </c>
      <c r="B47" s="156"/>
      <c r="C47" s="156" t="s">
        <v>2381</v>
      </c>
      <c r="D47" s="156">
        <v>1</v>
      </c>
      <c r="E47" s="149"/>
      <c r="F47" s="149"/>
      <c r="G47" s="156">
        <v>3</v>
      </c>
      <c r="H47" s="149"/>
      <c r="I47" s="134">
        <v>2</v>
      </c>
      <c r="J47" s="135" t="s">
        <v>2400</v>
      </c>
      <c r="K47" s="163" t="s">
        <v>2371</v>
      </c>
      <c r="L47" s="136">
        <f t="shared" si="4"/>
        <v>35000</v>
      </c>
      <c r="M47" s="164" t="s">
        <v>150</v>
      </c>
    </row>
    <row r="48" spans="1:13" ht="33.75" thickBot="1" x14ac:dyDescent="0.35">
      <c r="A48" s="162" t="s">
        <v>2420</v>
      </c>
      <c r="B48" s="156"/>
      <c r="C48" s="156" t="s">
        <v>2381</v>
      </c>
      <c r="D48" s="156">
        <v>1</v>
      </c>
      <c r="E48" s="149"/>
      <c r="F48" s="149"/>
      <c r="G48" s="156">
        <v>80</v>
      </c>
      <c r="H48" s="149"/>
      <c r="I48" s="134">
        <f>+G48*0.5</f>
        <v>40</v>
      </c>
      <c r="J48" s="135" t="s">
        <v>2421</v>
      </c>
      <c r="K48" s="163" t="s">
        <v>2371</v>
      </c>
      <c r="L48" s="136">
        <f t="shared" si="4"/>
        <v>700000</v>
      </c>
      <c r="M48" s="164" t="s">
        <v>150</v>
      </c>
    </row>
    <row r="49" spans="1:13" ht="33.75" thickBot="1" x14ac:dyDescent="0.35">
      <c r="A49" s="162" t="s">
        <v>1156</v>
      </c>
      <c r="B49" s="156"/>
      <c r="C49" s="156" t="s">
        <v>2381</v>
      </c>
      <c r="D49" s="156">
        <v>43</v>
      </c>
      <c r="E49" s="149"/>
      <c r="F49" s="149"/>
      <c r="G49" s="156">
        <v>249</v>
      </c>
      <c r="H49" s="149"/>
      <c r="I49" s="134">
        <v>125</v>
      </c>
      <c r="J49" s="135" t="s">
        <v>2422</v>
      </c>
      <c r="K49" s="163" t="s">
        <v>2371</v>
      </c>
      <c r="L49" s="136">
        <f t="shared" si="4"/>
        <v>2187500</v>
      </c>
      <c r="M49" s="164" t="s">
        <v>150</v>
      </c>
    </row>
    <row r="50" spans="1:13" ht="33.75" thickBot="1" x14ac:dyDescent="0.35">
      <c r="A50" s="162" t="s">
        <v>2391</v>
      </c>
      <c r="B50" s="156"/>
      <c r="C50" s="156" t="s">
        <v>2381</v>
      </c>
      <c r="D50" s="156">
        <v>22</v>
      </c>
      <c r="E50" s="149"/>
      <c r="F50" s="149"/>
      <c r="G50" s="156">
        <v>249</v>
      </c>
      <c r="H50" s="149"/>
      <c r="I50" s="134">
        <v>125</v>
      </c>
      <c r="J50" s="135" t="s">
        <v>2422</v>
      </c>
      <c r="K50" s="163" t="s">
        <v>2371</v>
      </c>
      <c r="L50" s="136">
        <f t="shared" si="4"/>
        <v>2187500</v>
      </c>
      <c r="M50" s="164" t="s">
        <v>150</v>
      </c>
    </row>
    <row r="51" spans="1:13" ht="33.75" thickBot="1" x14ac:dyDescent="0.35">
      <c r="A51" s="162" t="s">
        <v>2423</v>
      </c>
      <c r="B51" s="156"/>
      <c r="C51" s="156" t="s">
        <v>2381</v>
      </c>
      <c r="D51" s="156">
        <v>1</v>
      </c>
      <c r="E51" s="149"/>
      <c r="F51" s="149"/>
      <c r="G51" s="156">
        <v>1.5</v>
      </c>
      <c r="H51" s="149"/>
      <c r="I51" s="134">
        <v>1</v>
      </c>
      <c r="J51" s="135" t="s">
        <v>2424</v>
      </c>
      <c r="K51" s="163" t="s">
        <v>2371</v>
      </c>
      <c r="L51" s="136">
        <f t="shared" si="4"/>
        <v>17500</v>
      </c>
      <c r="M51" s="164" t="s">
        <v>150</v>
      </c>
    </row>
    <row r="52" spans="1:13" ht="33.75" thickBot="1" x14ac:dyDescent="0.35">
      <c r="A52" s="162" t="s">
        <v>2425</v>
      </c>
      <c r="B52" s="156"/>
      <c r="C52" s="156" t="s">
        <v>2381</v>
      </c>
      <c r="D52" s="156">
        <v>1</v>
      </c>
      <c r="E52" s="149"/>
      <c r="F52" s="149"/>
      <c r="G52" s="156">
        <v>3</v>
      </c>
      <c r="H52" s="149"/>
      <c r="I52" s="134">
        <v>2</v>
      </c>
      <c r="J52" s="135" t="s">
        <v>2400</v>
      </c>
      <c r="K52" s="163" t="s">
        <v>2371</v>
      </c>
      <c r="L52" s="136">
        <f t="shared" si="4"/>
        <v>35000</v>
      </c>
      <c r="M52" s="164" t="s">
        <v>150</v>
      </c>
    </row>
    <row r="53" spans="1:13" ht="33.75" thickBot="1" x14ac:dyDescent="0.35">
      <c r="A53" s="162" t="s">
        <v>243</v>
      </c>
      <c r="B53" s="156"/>
      <c r="C53" s="156" t="s">
        <v>2381</v>
      </c>
      <c r="D53" s="156">
        <v>1</v>
      </c>
      <c r="E53" s="149"/>
      <c r="F53" s="149"/>
      <c r="G53" s="156">
        <v>4</v>
      </c>
      <c r="H53" s="149"/>
      <c r="I53" s="134">
        <f>+G53*0.5</f>
        <v>2</v>
      </c>
      <c r="J53" s="135" t="s">
        <v>2400</v>
      </c>
      <c r="K53" s="163" t="s">
        <v>2371</v>
      </c>
      <c r="L53" s="136">
        <f t="shared" si="4"/>
        <v>35000</v>
      </c>
      <c r="M53" s="164" t="s">
        <v>150</v>
      </c>
    </row>
    <row r="54" spans="1:13" ht="33.75" thickBot="1" x14ac:dyDescent="0.35">
      <c r="A54" s="162" t="s">
        <v>2426</v>
      </c>
      <c r="B54" s="156"/>
      <c r="C54" s="156" t="s">
        <v>2381</v>
      </c>
      <c r="D54" s="156">
        <v>4</v>
      </c>
      <c r="E54" s="149"/>
      <c r="F54" s="149"/>
      <c r="G54" s="156">
        <v>9.5</v>
      </c>
      <c r="H54" s="149"/>
      <c r="I54" s="134">
        <v>5</v>
      </c>
      <c r="J54" s="135" t="s">
        <v>2427</v>
      </c>
      <c r="K54" s="163" t="s">
        <v>2371</v>
      </c>
      <c r="L54" s="136">
        <f t="shared" si="4"/>
        <v>87500</v>
      </c>
      <c r="M54" s="164" t="s">
        <v>150</v>
      </c>
    </row>
    <row r="55" spans="1:13" ht="33.75" thickBot="1" x14ac:dyDescent="0.35">
      <c r="A55" s="162" t="s">
        <v>2428</v>
      </c>
      <c r="B55" s="156"/>
      <c r="C55" s="156" t="s">
        <v>2381</v>
      </c>
      <c r="D55" s="156">
        <v>1</v>
      </c>
      <c r="E55" s="149"/>
      <c r="F55" s="149"/>
      <c r="G55" s="156">
        <v>2.5</v>
      </c>
      <c r="H55" s="149"/>
      <c r="I55" s="134">
        <v>2</v>
      </c>
      <c r="J55" s="135" t="s">
        <v>2400</v>
      </c>
      <c r="K55" s="163" t="s">
        <v>2371</v>
      </c>
      <c r="L55" s="136">
        <f t="shared" si="4"/>
        <v>35000</v>
      </c>
      <c r="M55" s="164" t="s">
        <v>150</v>
      </c>
    </row>
    <row r="56" spans="1:13" ht="33" x14ac:dyDescent="0.3">
      <c r="A56" s="162" t="s">
        <v>2429</v>
      </c>
      <c r="B56" s="156"/>
      <c r="C56" s="156" t="s">
        <v>2381</v>
      </c>
      <c r="D56" s="156">
        <v>1</v>
      </c>
      <c r="E56" s="149"/>
      <c r="F56" s="149"/>
      <c r="G56" s="156">
        <v>4</v>
      </c>
      <c r="H56" s="149"/>
      <c r="I56" s="134">
        <f>+G56*0.5</f>
        <v>2</v>
      </c>
      <c r="J56" s="135" t="s">
        <v>2400</v>
      </c>
      <c r="K56" s="163" t="s">
        <v>2371</v>
      </c>
      <c r="L56" s="136">
        <f t="shared" si="4"/>
        <v>35000</v>
      </c>
      <c r="M56" s="164" t="s">
        <v>150</v>
      </c>
    </row>
    <row r="57" spans="1:13" ht="17.25" customHeight="1" thickBot="1" x14ac:dyDescent="0.35">
      <c r="A57" s="539" t="s">
        <v>69</v>
      </c>
      <c r="B57" s="540"/>
      <c r="C57" s="540"/>
      <c r="D57" s="540"/>
      <c r="E57" s="540"/>
      <c r="F57" s="540"/>
      <c r="G57" s="540"/>
      <c r="H57" s="540"/>
      <c r="I57" s="540"/>
      <c r="J57" s="540"/>
      <c r="K57" s="541"/>
      <c r="L57" s="165">
        <f>SUM(L42:L56)</f>
        <v>6142500</v>
      </c>
      <c r="M57" s="166"/>
    </row>
    <row r="58" spans="1:13" ht="18" customHeight="1" thickBot="1" x14ac:dyDescent="0.25">
      <c r="A58" s="542" t="s">
        <v>1388</v>
      </c>
      <c r="B58" s="543"/>
      <c r="C58" s="543"/>
      <c r="D58" s="543"/>
      <c r="E58" s="543"/>
      <c r="F58" s="543"/>
      <c r="G58" s="548"/>
      <c r="H58" s="543"/>
      <c r="I58" s="543"/>
      <c r="J58" s="543"/>
      <c r="K58" s="543"/>
      <c r="L58" s="543"/>
      <c r="M58" s="544"/>
    </row>
    <row r="59" spans="1:13" ht="33.75" thickBot="1" x14ac:dyDescent="0.35">
      <c r="A59" s="162" t="s">
        <v>1610</v>
      </c>
      <c r="B59" s="156"/>
      <c r="C59" s="156" t="s">
        <v>2381</v>
      </c>
      <c r="D59" s="156">
        <v>21</v>
      </c>
      <c r="E59" s="149"/>
      <c r="F59" s="149"/>
      <c r="G59" s="156">
        <v>260.8</v>
      </c>
      <c r="H59" s="149"/>
      <c r="I59" s="134">
        <v>131</v>
      </c>
      <c r="J59" s="135" t="s">
        <v>2430</v>
      </c>
      <c r="K59" s="163" t="s">
        <v>2371</v>
      </c>
      <c r="L59" s="136">
        <f>17500*I59</f>
        <v>2292500</v>
      </c>
      <c r="M59" s="164" t="s">
        <v>150</v>
      </c>
    </row>
    <row r="60" spans="1:13" ht="35.25" customHeight="1" thickBot="1" x14ac:dyDescent="0.35">
      <c r="A60" s="162" t="s">
        <v>1610</v>
      </c>
      <c r="B60" s="156"/>
      <c r="C60" s="156" t="s">
        <v>1573</v>
      </c>
      <c r="D60" s="156">
        <v>2</v>
      </c>
      <c r="E60" s="149"/>
      <c r="F60" s="149"/>
      <c r="G60" s="156">
        <v>2</v>
      </c>
      <c r="H60" s="149"/>
      <c r="I60" s="134">
        <f>G60*3</f>
        <v>6</v>
      </c>
      <c r="J60" s="135" t="s">
        <v>2431</v>
      </c>
      <c r="K60" s="163" t="s">
        <v>2371</v>
      </c>
      <c r="L60" s="136">
        <f>17000*I60</f>
        <v>102000</v>
      </c>
      <c r="M60" s="164" t="s">
        <v>150</v>
      </c>
    </row>
    <row r="61" spans="1:13" ht="33.75" thickBot="1" x14ac:dyDescent="0.35">
      <c r="A61" s="162" t="s">
        <v>2432</v>
      </c>
      <c r="B61" s="156"/>
      <c r="C61" s="156" t="s">
        <v>2381</v>
      </c>
      <c r="D61" s="156">
        <v>1</v>
      </c>
      <c r="E61" s="149"/>
      <c r="F61" s="149"/>
      <c r="G61" s="156">
        <v>12</v>
      </c>
      <c r="H61" s="149"/>
      <c r="I61" s="134">
        <v>9</v>
      </c>
      <c r="J61" s="135" t="s">
        <v>2382</v>
      </c>
      <c r="K61" s="163" t="s">
        <v>2371</v>
      </c>
      <c r="L61" s="136">
        <f t="shared" ref="L61:L72" si="5">17500*I61</f>
        <v>157500</v>
      </c>
      <c r="M61" s="164" t="s">
        <v>150</v>
      </c>
    </row>
    <row r="62" spans="1:13" ht="33.75" thickBot="1" x14ac:dyDescent="0.35">
      <c r="A62" s="162" t="s">
        <v>2433</v>
      </c>
      <c r="B62" s="156"/>
      <c r="C62" s="156" t="s">
        <v>2381</v>
      </c>
      <c r="D62" s="156">
        <v>8</v>
      </c>
      <c r="E62" s="149"/>
      <c r="F62" s="149"/>
      <c r="G62" s="156">
        <v>35.5</v>
      </c>
      <c r="H62" s="149"/>
      <c r="I62" s="134">
        <v>18</v>
      </c>
      <c r="J62" s="135" t="s">
        <v>2434</v>
      </c>
      <c r="K62" s="163" t="s">
        <v>2371</v>
      </c>
      <c r="L62" s="136">
        <f t="shared" si="5"/>
        <v>315000</v>
      </c>
      <c r="M62" s="164" t="s">
        <v>150</v>
      </c>
    </row>
    <row r="63" spans="1:13" ht="33.75" thickBot="1" x14ac:dyDescent="0.35">
      <c r="A63" s="162" t="s">
        <v>2435</v>
      </c>
      <c r="B63" s="156"/>
      <c r="C63" s="156" t="s">
        <v>2381</v>
      </c>
      <c r="D63" s="156">
        <v>2</v>
      </c>
      <c r="E63" s="149"/>
      <c r="F63" s="149"/>
      <c r="G63" s="156">
        <v>28</v>
      </c>
      <c r="H63" s="149"/>
      <c r="I63" s="134">
        <f>+G63*0.5</f>
        <v>14</v>
      </c>
      <c r="J63" s="135" t="s">
        <v>2436</v>
      </c>
      <c r="K63" s="163" t="s">
        <v>2371</v>
      </c>
      <c r="L63" s="136">
        <f t="shared" si="5"/>
        <v>245000</v>
      </c>
      <c r="M63" s="164" t="s">
        <v>150</v>
      </c>
    </row>
    <row r="64" spans="1:13" ht="33.75" thickBot="1" x14ac:dyDescent="0.35">
      <c r="A64" s="162" t="s">
        <v>2437</v>
      </c>
      <c r="B64" s="156"/>
      <c r="C64" s="156" t="s">
        <v>2381</v>
      </c>
      <c r="D64" s="156">
        <v>4</v>
      </c>
      <c r="E64" s="149"/>
      <c r="F64" s="149"/>
      <c r="G64" s="156">
        <v>11.75</v>
      </c>
      <c r="H64" s="149"/>
      <c r="I64" s="134">
        <v>6</v>
      </c>
      <c r="J64" s="135" t="s">
        <v>2438</v>
      </c>
      <c r="K64" s="163" t="s">
        <v>2371</v>
      </c>
      <c r="L64" s="136">
        <f t="shared" si="5"/>
        <v>105000</v>
      </c>
      <c r="M64" s="164" t="s">
        <v>150</v>
      </c>
    </row>
    <row r="65" spans="1:13" ht="33.75" thickBot="1" x14ac:dyDescent="0.35">
      <c r="A65" s="162" t="s">
        <v>2439</v>
      </c>
      <c r="B65" s="156"/>
      <c r="C65" s="156" t="s">
        <v>2381</v>
      </c>
      <c r="D65" s="156">
        <v>2</v>
      </c>
      <c r="E65" s="149"/>
      <c r="F65" s="149"/>
      <c r="G65" s="156">
        <v>17</v>
      </c>
      <c r="H65" s="149"/>
      <c r="I65" s="134">
        <v>9</v>
      </c>
      <c r="J65" s="135" t="s">
        <v>2382</v>
      </c>
      <c r="K65" s="163" t="s">
        <v>2371</v>
      </c>
      <c r="L65" s="136">
        <f t="shared" si="5"/>
        <v>157500</v>
      </c>
      <c r="M65" s="164" t="s">
        <v>150</v>
      </c>
    </row>
    <row r="66" spans="1:13" ht="33.75" thickBot="1" x14ac:dyDescent="0.35">
      <c r="A66" s="162" t="s">
        <v>2440</v>
      </c>
      <c r="B66" s="156"/>
      <c r="C66" s="156" t="s">
        <v>2381</v>
      </c>
      <c r="D66" s="156">
        <v>1</v>
      </c>
      <c r="E66" s="149"/>
      <c r="F66" s="149"/>
      <c r="G66" s="156">
        <v>62.25</v>
      </c>
      <c r="H66" s="149"/>
      <c r="I66" s="134">
        <v>32</v>
      </c>
      <c r="J66" s="135" t="s">
        <v>2441</v>
      </c>
      <c r="K66" s="163" t="s">
        <v>2371</v>
      </c>
      <c r="L66" s="136">
        <f t="shared" si="5"/>
        <v>560000</v>
      </c>
      <c r="M66" s="164" t="s">
        <v>150</v>
      </c>
    </row>
    <row r="67" spans="1:13" ht="33.75" thickBot="1" x14ac:dyDescent="0.35">
      <c r="A67" s="162" t="s">
        <v>1201</v>
      </c>
      <c r="B67" s="156"/>
      <c r="C67" s="156" t="s">
        <v>2442</v>
      </c>
      <c r="D67" s="156">
        <v>1</v>
      </c>
      <c r="E67" s="149"/>
      <c r="F67" s="149"/>
      <c r="G67" s="156">
        <v>3</v>
      </c>
      <c r="H67" s="149"/>
      <c r="I67" s="134">
        <f>+G67*0.5</f>
        <v>1.5</v>
      </c>
      <c r="J67" s="135" t="s">
        <v>2382</v>
      </c>
      <c r="K67" s="163" t="s">
        <v>2371</v>
      </c>
      <c r="L67" s="136">
        <f t="shared" si="5"/>
        <v>26250</v>
      </c>
      <c r="M67" s="164" t="s">
        <v>150</v>
      </c>
    </row>
    <row r="68" spans="1:13" ht="33.75" thickBot="1" x14ac:dyDescent="0.35">
      <c r="A68" s="162" t="s">
        <v>1135</v>
      </c>
      <c r="B68" s="156"/>
      <c r="C68" s="156" t="s">
        <v>2442</v>
      </c>
      <c r="D68" s="156">
        <v>1</v>
      </c>
      <c r="E68" s="149"/>
      <c r="F68" s="149"/>
      <c r="G68" s="156">
        <v>19</v>
      </c>
      <c r="H68" s="149"/>
      <c r="I68" s="134">
        <v>9</v>
      </c>
      <c r="J68" s="135" t="s">
        <v>2382</v>
      </c>
      <c r="K68" s="163" t="s">
        <v>2371</v>
      </c>
      <c r="L68" s="136">
        <f t="shared" si="5"/>
        <v>157500</v>
      </c>
      <c r="M68" s="164" t="s">
        <v>150</v>
      </c>
    </row>
    <row r="69" spans="1:13" ht="33.75" thickBot="1" x14ac:dyDescent="0.35">
      <c r="A69" s="162" t="s">
        <v>2443</v>
      </c>
      <c r="B69" s="156"/>
      <c r="C69" s="156" t="s">
        <v>2442</v>
      </c>
      <c r="D69" s="156">
        <v>1</v>
      </c>
      <c r="E69" s="149"/>
      <c r="F69" s="149"/>
      <c r="G69" s="156">
        <v>0</v>
      </c>
      <c r="H69" s="149"/>
      <c r="I69" s="134">
        <v>9</v>
      </c>
      <c r="J69" s="135" t="s">
        <v>2382</v>
      </c>
      <c r="K69" s="163" t="s">
        <v>2371</v>
      </c>
      <c r="L69" s="136">
        <f t="shared" si="5"/>
        <v>157500</v>
      </c>
      <c r="M69" s="164" t="s">
        <v>150</v>
      </c>
    </row>
    <row r="70" spans="1:13" ht="33.75" thickBot="1" x14ac:dyDescent="0.35">
      <c r="A70" s="162" t="s">
        <v>1388</v>
      </c>
      <c r="B70" s="156"/>
      <c r="C70" s="156" t="s">
        <v>2442</v>
      </c>
      <c r="D70" s="156">
        <v>1</v>
      </c>
      <c r="E70" s="149"/>
      <c r="F70" s="149"/>
      <c r="G70" s="156">
        <v>2</v>
      </c>
      <c r="H70" s="149"/>
      <c r="I70" s="134">
        <v>9</v>
      </c>
      <c r="J70" s="135" t="s">
        <v>2382</v>
      </c>
      <c r="K70" s="163" t="s">
        <v>2371</v>
      </c>
      <c r="L70" s="136">
        <f t="shared" si="5"/>
        <v>157500</v>
      </c>
      <c r="M70" s="164" t="s">
        <v>150</v>
      </c>
    </row>
    <row r="71" spans="1:13" ht="33.75" thickBot="1" x14ac:dyDescent="0.35">
      <c r="A71" s="162" t="s">
        <v>1627</v>
      </c>
      <c r="B71" s="156"/>
      <c r="C71" s="156" t="s">
        <v>2442</v>
      </c>
      <c r="D71" s="156">
        <v>25</v>
      </c>
      <c r="E71" s="149"/>
      <c r="F71" s="149"/>
      <c r="G71" s="156">
        <v>99.2</v>
      </c>
      <c r="H71" s="149"/>
      <c r="I71" s="134">
        <v>50</v>
      </c>
      <c r="J71" s="135" t="s">
        <v>2444</v>
      </c>
      <c r="K71" s="163" t="s">
        <v>2371</v>
      </c>
      <c r="L71" s="136">
        <f t="shared" si="5"/>
        <v>875000</v>
      </c>
      <c r="M71" s="164" t="s">
        <v>150</v>
      </c>
    </row>
    <row r="72" spans="1:13" ht="33.75" thickBot="1" x14ac:dyDescent="0.35">
      <c r="A72" s="162" t="s">
        <v>2445</v>
      </c>
      <c r="B72" s="156"/>
      <c r="C72" s="156" t="s">
        <v>2442</v>
      </c>
      <c r="D72" s="156">
        <v>16</v>
      </c>
      <c r="E72" s="149"/>
      <c r="F72" s="149"/>
      <c r="G72" s="156">
        <v>815</v>
      </c>
      <c r="H72" s="149"/>
      <c r="I72" s="134">
        <v>408</v>
      </c>
      <c r="J72" s="135" t="s">
        <v>2446</v>
      </c>
      <c r="K72" s="163" t="s">
        <v>2371</v>
      </c>
      <c r="L72" s="136">
        <f t="shared" si="5"/>
        <v>7140000</v>
      </c>
      <c r="M72" s="164" t="s">
        <v>150</v>
      </c>
    </row>
    <row r="73" spans="1:13" ht="32.25" customHeight="1" thickBot="1" x14ac:dyDescent="0.35">
      <c r="A73" s="162" t="s">
        <v>2445</v>
      </c>
      <c r="B73" s="156"/>
      <c r="C73" s="156" t="s">
        <v>2447</v>
      </c>
      <c r="D73" s="156">
        <v>4</v>
      </c>
      <c r="E73" s="149"/>
      <c r="F73" s="149"/>
      <c r="G73" s="156">
        <v>17.25</v>
      </c>
      <c r="H73" s="149"/>
      <c r="I73" s="134">
        <f>G73*1.5</f>
        <v>25.875</v>
      </c>
      <c r="J73" s="135" t="s">
        <v>2448</v>
      </c>
      <c r="K73" s="163" t="s">
        <v>2371</v>
      </c>
      <c r="L73" s="136">
        <f>I73*17000</f>
        <v>439875</v>
      </c>
      <c r="M73" s="164" t="s">
        <v>150</v>
      </c>
    </row>
    <row r="74" spans="1:13" ht="33.75" thickBot="1" x14ac:dyDescent="0.35">
      <c r="A74" s="162" t="s">
        <v>2449</v>
      </c>
      <c r="B74" s="156"/>
      <c r="C74" s="156" t="s">
        <v>2442</v>
      </c>
      <c r="D74" s="156">
        <v>64</v>
      </c>
      <c r="E74" s="149"/>
      <c r="F74" s="149"/>
      <c r="G74" s="156">
        <v>910.60599999999999</v>
      </c>
      <c r="H74" s="149"/>
      <c r="I74" s="134">
        <v>456</v>
      </c>
      <c r="J74" s="135" t="s">
        <v>2450</v>
      </c>
      <c r="K74" s="163" t="s">
        <v>2371</v>
      </c>
      <c r="L74" s="136">
        <f>17500*I74</f>
        <v>7980000</v>
      </c>
      <c r="M74" s="164" t="s">
        <v>150</v>
      </c>
    </row>
    <row r="75" spans="1:13" ht="33.75" thickBot="1" x14ac:dyDescent="0.35">
      <c r="A75" s="162" t="s">
        <v>1622</v>
      </c>
      <c r="B75" s="156"/>
      <c r="C75" s="156" t="s">
        <v>2442</v>
      </c>
      <c r="D75" s="156">
        <v>1</v>
      </c>
      <c r="E75" s="149"/>
      <c r="F75" s="149"/>
      <c r="G75" s="156">
        <v>50</v>
      </c>
      <c r="H75" s="149"/>
      <c r="I75" s="134">
        <f>+G75*0.5</f>
        <v>25</v>
      </c>
      <c r="J75" s="135" t="s">
        <v>2451</v>
      </c>
      <c r="K75" s="163" t="s">
        <v>2371</v>
      </c>
      <c r="L75" s="136">
        <f>17500*I75</f>
        <v>437500</v>
      </c>
      <c r="M75" s="164" t="s">
        <v>150</v>
      </c>
    </row>
    <row r="76" spans="1:13" ht="33.75" thickBot="1" x14ac:dyDescent="0.35">
      <c r="A76" s="162" t="s">
        <v>1659</v>
      </c>
      <c r="B76" s="156"/>
      <c r="C76" s="156" t="s">
        <v>2442</v>
      </c>
      <c r="D76" s="156">
        <v>1</v>
      </c>
      <c r="E76" s="149"/>
      <c r="F76" s="149"/>
      <c r="G76" s="156">
        <v>10</v>
      </c>
      <c r="H76" s="149"/>
      <c r="I76" s="134">
        <f>+G76*0.5</f>
        <v>5</v>
      </c>
      <c r="J76" s="135" t="s">
        <v>2427</v>
      </c>
      <c r="K76" s="163" t="s">
        <v>2371</v>
      </c>
      <c r="L76" s="136">
        <f>17500*I76</f>
        <v>87500</v>
      </c>
      <c r="M76" s="164" t="s">
        <v>150</v>
      </c>
    </row>
    <row r="77" spans="1:13" ht="34.5" customHeight="1" thickBot="1" x14ac:dyDescent="0.35">
      <c r="A77" s="162" t="s">
        <v>1659</v>
      </c>
      <c r="B77" s="156"/>
      <c r="C77" s="156" t="s">
        <v>2452</v>
      </c>
      <c r="D77" s="156">
        <v>4</v>
      </c>
      <c r="E77" s="149"/>
      <c r="F77" s="149"/>
      <c r="G77" s="156">
        <v>25.5</v>
      </c>
      <c r="H77" s="149"/>
      <c r="I77" s="134">
        <f>G77*2</f>
        <v>51</v>
      </c>
      <c r="J77" s="135" t="s">
        <v>2453</v>
      </c>
      <c r="K77" s="163" t="s">
        <v>2371</v>
      </c>
      <c r="L77" s="136">
        <f>16000*I77</f>
        <v>816000</v>
      </c>
      <c r="M77" s="164" t="s">
        <v>150</v>
      </c>
    </row>
    <row r="78" spans="1:13" ht="33.75" thickBot="1" x14ac:dyDescent="0.35">
      <c r="A78" s="162" t="s">
        <v>754</v>
      </c>
      <c r="B78" s="156"/>
      <c r="C78" s="156" t="s">
        <v>2442</v>
      </c>
      <c r="D78" s="156">
        <v>4</v>
      </c>
      <c r="E78" s="149"/>
      <c r="F78" s="149"/>
      <c r="G78" s="156">
        <v>13.1</v>
      </c>
      <c r="H78" s="149"/>
      <c r="I78" s="134">
        <v>9</v>
      </c>
      <c r="J78" s="135" t="s">
        <v>2382</v>
      </c>
      <c r="K78" s="163" t="s">
        <v>2371</v>
      </c>
      <c r="L78" s="136">
        <f t="shared" ref="L78:L83" si="6">17500*I78</f>
        <v>157500</v>
      </c>
      <c r="M78" s="164" t="s">
        <v>150</v>
      </c>
    </row>
    <row r="79" spans="1:13" ht="33.75" thickBot="1" x14ac:dyDescent="0.35">
      <c r="A79" s="162" t="s">
        <v>2454</v>
      </c>
      <c r="B79" s="156"/>
      <c r="C79" s="156" t="s">
        <v>2442</v>
      </c>
      <c r="D79" s="156">
        <v>16</v>
      </c>
      <c r="E79" s="149"/>
      <c r="F79" s="149"/>
      <c r="G79" s="156">
        <v>180.63</v>
      </c>
      <c r="H79" s="149"/>
      <c r="I79" s="134">
        <v>91</v>
      </c>
      <c r="J79" s="135" t="s">
        <v>2455</v>
      </c>
      <c r="K79" s="163" t="s">
        <v>2371</v>
      </c>
      <c r="L79" s="136">
        <f t="shared" si="6"/>
        <v>1592500</v>
      </c>
      <c r="M79" s="164" t="s">
        <v>150</v>
      </c>
    </row>
    <row r="80" spans="1:13" ht="33.75" thickBot="1" x14ac:dyDescent="0.35">
      <c r="A80" s="162" t="s">
        <v>2456</v>
      </c>
      <c r="B80" s="156"/>
      <c r="C80" s="156" t="s">
        <v>2442</v>
      </c>
      <c r="D80" s="156">
        <v>1</v>
      </c>
      <c r="E80" s="149"/>
      <c r="F80" s="149"/>
      <c r="G80" s="156">
        <v>0</v>
      </c>
      <c r="H80" s="149"/>
      <c r="I80" s="134">
        <v>9</v>
      </c>
      <c r="J80" s="135" t="s">
        <v>2382</v>
      </c>
      <c r="K80" s="163" t="s">
        <v>2371</v>
      </c>
      <c r="L80" s="136">
        <f t="shared" si="6"/>
        <v>157500</v>
      </c>
      <c r="M80" s="164" t="s">
        <v>150</v>
      </c>
    </row>
    <row r="81" spans="1:13" ht="33.75" thickBot="1" x14ac:dyDescent="0.35">
      <c r="A81" s="162" t="s">
        <v>1646</v>
      </c>
      <c r="B81" s="156"/>
      <c r="C81" s="156" t="s">
        <v>2442</v>
      </c>
      <c r="D81" s="156">
        <v>1</v>
      </c>
      <c r="E81" s="149"/>
      <c r="F81" s="149"/>
      <c r="G81" s="156">
        <v>74</v>
      </c>
      <c r="H81" s="149"/>
      <c r="I81" s="134">
        <f>+G81*0.5</f>
        <v>37</v>
      </c>
      <c r="J81" s="135" t="s">
        <v>2457</v>
      </c>
      <c r="K81" s="163" t="s">
        <v>2371</v>
      </c>
      <c r="L81" s="136">
        <f t="shared" si="6"/>
        <v>647500</v>
      </c>
      <c r="M81" s="164" t="s">
        <v>150</v>
      </c>
    </row>
    <row r="82" spans="1:13" ht="33.75" thickBot="1" x14ac:dyDescent="0.35">
      <c r="A82" s="162" t="s">
        <v>2458</v>
      </c>
      <c r="B82" s="156"/>
      <c r="C82" s="156" t="s">
        <v>2442</v>
      </c>
      <c r="D82" s="156">
        <v>1</v>
      </c>
      <c r="E82" s="149"/>
      <c r="F82" s="149"/>
      <c r="G82" s="156">
        <v>1</v>
      </c>
      <c r="H82" s="149"/>
      <c r="I82" s="134">
        <v>9</v>
      </c>
      <c r="J82" s="135" t="s">
        <v>2382</v>
      </c>
      <c r="K82" s="163" t="s">
        <v>2371</v>
      </c>
      <c r="L82" s="136">
        <f t="shared" si="6"/>
        <v>157500</v>
      </c>
      <c r="M82" s="164" t="s">
        <v>150</v>
      </c>
    </row>
    <row r="83" spans="1:13" ht="33" x14ac:dyDescent="0.3">
      <c r="A83" s="162" t="s">
        <v>2459</v>
      </c>
      <c r="B83" s="156"/>
      <c r="C83" s="156" t="s">
        <v>2442</v>
      </c>
      <c r="D83" s="156">
        <v>1</v>
      </c>
      <c r="E83" s="149"/>
      <c r="F83" s="149"/>
      <c r="G83" s="156">
        <v>9</v>
      </c>
      <c r="H83" s="149"/>
      <c r="I83" s="134">
        <v>9</v>
      </c>
      <c r="J83" s="135" t="s">
        <v>2382</v>
      </c>
      <c r="K83" s="163" t="s">
        <v>2371</v>
      </c>
      <c r="L83" s="136">
        <f t="shared" si="6"/>
        <v>157500</v>
      </c>
      <c r="M83" s="164" t="s">
        <v>150</v>
      </c>
    </row>
    <row r="84" spans="1:13" ht="17.25" customHeight="1" thickBot="1" x14ac:dyDescent="0.35">
      <c r="A84" s="539" t="s">
        <v>69</v>
      </c>
      <c r="B84" s="540"/>
      <c r="C84" s="540"/>
      <c r="D84" s="540"/>
      <c r="E84" s="540"/>
      <c r="F84" s="540"/>
      <c r="G84" s="540"/>
      <c r="H84" s="540"/>
      <c r="I84" s="540"/>
      <c r="J84" s="540"/>
      <c r="K84" s="541"/>
      <c r="L84" s="165">
        <f>SUM(L59:L83)</f>
        <v>25079125</v>
      </c>
      <c r="M84" s="166"/>
    </row>
    <row r="85" spans="1:13" ht="18" customHeight="1" thickBot="1" x14ac:dyDescent="0.25">
      <c r="A85" s="542" t="s">
        <v>2460</v>
      </c>
      <c r="B85" s="543"/>
      <c r="C85" s="543"/>
      <c r="D85" s="543"/>
      <c r="E85" s="543"/>
      <c r="F85" s="543"/>
      <c r="G85" s="548"/>
      <c r="H85" s="543"/>
      <c r="I85" s="543"/>
      <c r="J85" s="543"/>
      <c r="K85" s="543"/>
      <c r="L85" s="543"/>
      <c r="M85" s="544"/>
    </row>
    <row r="86" spans="1:13" ht="33.75" thickBot="1" x14ac:dyDescent="0.35">
      <c r="A86" s="162" t="s">
        <v>2461</v>
      </c>
      <c r="B86" s="156"/>
      <c r="C86" s="156" t="s">
        <v>2372</v>
      </c>
      <c r="D86" s="156">
        <v>39</v>
      </c>
      <c r="E86" s="149"/>
      <c r="F86" s="149"/>
      <c r="G86" s="156">
        <v>39</v>
      </c>
      <c r="H86" s="149"/>
      <c r="I86" s="134">
        <v>59</v>
      </c>
      <c r="J86" s="135" t="s">
        <v>2462</v>
      </c>
      <c r="K86" s="163" t="s">
        <v>2371</v>
      </c>
      <c r="L86" s="136">
        <f>16000*I86</f>
        <v>944000</v>
      </c>
      <c r="M86" s="164" t="s">
        <v>150</v>
      </c>
    </row>
    <row r="87" spans="1:13" ht="33.75" thickBot="1" x14ac:dyDescent="0.35">
      <c r="A87" s="162" t="s">
        <v>2463</v>
      </c>
      <c r="B87" s="156"/>
      <c r="C87" s="156" t="s">
        <v>2372</v>
      </c>
      <c r="D87" s="156">
        <v>1</v>
      </c>
      <c r="E87" s="149"/>
      <c r="F87" s="149"/>
      <c r="G87" s="156">
        <v>1</v>
      </c>
      <c r="H87" s="149"/>
      <c r="I87" s="134">
        <v>2</v>
      </c>
      <c r="J87" s="135" t="s">
        <v>2464</v>
      </c>
      <c r="K87" s="163" t="s">
        <v>2371</v>
      </c>
      <c r="L87" s="136">
        <f t="shared" ref="L87:L116" si="7">16000*I87</f>
        <v>32000</v>
      </c>
      <c r="M87" s="164" t="s">
        <v>150</v>
      </c>
    </row>
    <row r="88" spans="1:13" ht="33.75" thickBot="1" x14ac:dyDescent="0.35">
      <c r="A88" s="162" t="s">
        <v>511</v>
      </c>
      <c r="B88" s="156"/>
      <c r="C88" s="156" t="s">
        <v>2372</v>
      </c>
      <c r="D88" s="156">
        <v>1</v>
      </c>
      <c r="E88" s="149"/>
      <c r="F88" s="149"/>
      <c r="G88" s="156">
        <v>1</v>
      </c>
      <c r="H88" s="149"/>
      <c r="I88" s="134">
        <v>2</v>
      </c>
      <c r="J88" s="135" t="s">
        <v>2464</v>
      </c>
      <c r="K88" s="163" t="s">
        <v>2371</v>
      </c>
      <c r="L88" s="136">
        <f t="shared" si="7"/>
        <v>32000</v>
      </c>
      <c r="M88" s="164" t="s">
        <v>150</v>
      </c>
    </row>
    <row r="89" spans="1:13" ht="33.75" thickBot="1" x14ac:dyDescent="0.35">
      <c r="A89" s="162" t="s">
        <v>584</v>
      </c>
      <c r="B89" s="156"/>
      <c r="C89" s="156" t="s">
        <v>2372</v>
      </c>
      <c r="D89" s="156">
        <v>1</v>
      </c>
      <c r="E89" s="149"/>
      <c r="F89" s="149"/>
      <c r="G89" s="156">
        <v>1</v>
      </c>
      <c r="H89" s="149"/>
      <c r="I89" s="134">
        <v>2</v>
      </c>
      <c r="J89" s="135" t="s">
        <v>2464</v>
      </c>
      <c r="K89" s="163" t="s">
        <v>2371</v>
      </c>
      <c r="L89" s="136">
        <f t="shared" si="7"/>
        <v>32000</v>
      </c>
      <c r="M89" s="164" t="s">
        <v>150</v>
      </c>
    </row>
    <row r="90" spans="1:13" ht="33.75" thickBot="1" x14ac:dyDescent="0.35">
      <c r="A90" s="162" t="s">
        <v>1109</v>
      </c>
      <c r="B90" s="156"/>
      <c r="C90" s="156" t="s">
        <v>2372</v>
      </c>
      <c r="D90" s="156">
        <v>1</v>
      </c>
      <c r="E90" s="149"/>
      <c r="F90" s="149"/>
      <c r="G90" s="156">
        <v>1</v>
      </c>
      <c r="H90" s="149"/>
      <c r="I90" s="134">
        <v>2</v>
      </c>
      <c r="J90" s="135" t="s">
        <v>2464</v>
      </c>
      <c r="K90" s="163" t="s">
        <v>2371</v>
      </c>
      <c r="L90" s="136">
        <f t="shared" si="7"/>
        <v>32000</v>
      </c>
      <c r="M90" s="164" t="s">
        <v>150</v>
      </c>
    </row>
    <row r="91" spans="1:13" ht="33.75" thickBot="1" x14ac:dyDescent="0.35">
      <c r="A91" s="162" t="s">
        <v>21</v>
      </c>
      <c r="B91" s="156"/>
      <c r="C91" s="156" t="s">
        <v>2372</v>
      </c>
      <c r="D91" s="156">
        <v>120</v>
      </c>
      <c r="E91" s="149"/>
      <c r="F91" s="149"/>
      <c r="G91" s="156">
        <v>120</v>
      </c>
      <c r="H91" s="149"/>
      <c r="I91" s="134">
        <f>+G91*1.5</f>
        <v>180</v>
      </c>
      <c r="J91" s="135" t="s">
        <v>2465</v>
      </c>
      <c r="K91" s="163" t="s">
        <v>2371</v>
      </c>
      <c r="L91" s="136">
        <f t="shared" si="7"/>
        <v>2880000</v>
      </c>
      <c r="M91" s="164" t="s">
        <v>150</v>
      </c>
    </row>
    <row r="92" spans="1:13" ht="33.75" thickBot="1" x14ac:dyDescent="0.35">
      <c r="A92" s="162" t="s">
        <v>2466</v>
      </c>
      <c r="B92" s="156"/>
      <c r="C92" s="156" t="s">
        <v>2372</v>
      </c>
      <c r="D92" s="156">
        <v>57</v>
      </c>
      <c r="E92" s="149"/>
      <c r="F92" s="149"/>
      <c r="G92" s="156">
        <v>57</v>
      </c>
      <c r="H92" s="149"/>
      <c r="I92" s="134">
        <v>86</v>
      </c>
      <c r="J92" s="135" t="s">
        <v>2467</v>
      </c>
      <c r="K92" s="163" t="s">
        <v>2371</v>
      </c>
      <c r="L92" s="136">
        <f t="shared" si="7"/>
        <v>1376000</v>
      </c>
      <c r="M92" s="164" t="s">
        <v>150</v>
      </c>
    </row>
    <row r="93" spans="1:13" ht="33.75" thickBot="1" x14ac:dyDescent="0.35">
      <c r="A93" s="162" t="s">
        <v>2468</v>
      </c>
      <c r="B93" s="156"/>
      <c r="C93" s="156" t="s">
        <v>2372</v>
      </c>
      <c r="D93" s="156">
        <v>3</v>
      </c>
      <c r="E93" s="149"/>
      <c r="F93" s="149"/>
      <c r="G93" s="156">
        <v>3</v>
      </c>
      <c r="H93" s="149"/>
      <c r="I93" s="134">
        <v>5</v>
      </c>
      <c r="J93" s="135" t="s">
        <v>2469</v>
      </c>
      <c r="K93" s="163" t="s">
        <v>2371</v>
      </c>
      <c r="L93" s="136">
        <f t="shared" si="7"/>
        <v>80000</v>
      </c>
      <c r="M93" s="164" t="s">
        <v>150</v>
      </c>
    </row>
    <row r="94" spans="1:13" ht="33.75" thickBot="1" x14ac:dyDescent="0.35">
      <c r="A94" s="162" t="s">
        <v>2470</v>
      </c>
      <c r="B94" s="156"/>
      <c r="C94" s="156" t="s">
        <v>2372</v>
      </c>
      <c r="D94" s="156">
        <v>2</v>
      </c>
      <c r="E94" s="149"/>
      <c r="F94" s="149"/>
      <c r="G94" s="156">
        <v>2</v>
      </c>
      <c r="H94" s="149"/>
      <c r="I94" s="134">
        <f>+G94*1.5</f>
        <v>3</v>
      </c>
      <c r="J94" s="135" t="s">
        <v>2471</v>
      </c>
      <c r="K94" s="163" t="s">
        <v>2371</v>
      </c>
      <c r="L94" s="136">
        <f t="shared" si="7"/>
        <v>48000</v>
      </c>
      <c r="M94" s="164" t="s">
        <v>150</v>
      </c>
    </row>
    <row r="95" spans="1:13" ht="33.75" thickBot="1" x14ac:dyDescent="0.35">
      <c r="A95" s="162" t="s">
        <v>2114</v>
      </c>
      <c r="B95" s="156"/>
      <c r="C95" s="156" t="s">
        <v>2372</v>
      </c>
      <c r="D95" s="156">
        <v>5</v>
      </c>
      <c r="E95" s="149"/>
      <c r="F95" s="149"/>
      <c r="G95" s="156">
        <v>5</v>
      </c>
      <c r="H95" s="149"/>
      <c r="I95" s="134">
        <v>8</v>
      </c>
      <c r="J95" s="135" t="s">
        <v>2472</v>
      </c>
      <c r="K95" s="163" t="s">
        <v>2371</v>
      </c>
      <c r="L95" s="136">
        <f t="shared" si="7"/>
        <v>128000</v>
      </c>
      <c r="M95" s="164" t="s">
        <v>150</v>
      </c>
    </row>
    <row r="96" spans="1:13" ht="33.75" thickBot="1" x14ac:dyDescent="0.35">
      <c r="A96" s="162" t="s">
        <v>2473</v>
      </c>
      <c r="B96" s="156"/>
      <c r="C96" s="156" t="s">
        <v>2372</v>
      </c>
      <c r="D96" s="156">
        <v>3</v>
      </c>
      <c r="E96" s="149"/>
      <c r="F96" s="149"/>
      <c r="G96" s="156">
        <v>3</v>
      </c>
      <c r="H96" s="149"/>
      <c r="I96" s="134">
        <v>5</v>
      </c>
      <c r="J96" s="135" t="s">
        <v>2469</v>
      </c>
      <c r="K96" s="163" t="s">
        <v>2371</v>
      </c>
      <c r="L96" s="136">
        <f t="shared" si="7"/>
        <v>80000</v>
      </c>
      <c r="M96" s="164" t="s">
        <v>150</v>
      </c>
    </row>
    <row r="97" spans="1:13" ht="33.75" thickBot="1" x14ac:dyDescent="0.35">
      <c r="A97" s="162" t="s">
        <v>2474</v>
      </c>
      <c r="B97" s="156"/>
      <c r="C97" s="156" t="s">
        <v>2372</v>
      </c>
      <c r="D97" s="156">
        <v>5</v>
      </c>
      <c r="E97" s="149"/>
      <c r="F97" s="149"/>
      <c r="G97" s="156">
        <v>5</v>
      </c>
      <c r="H97" s="149"/>
      <c r="I97" s="134">
        <v>8</v>
      </c>
      <c r="J97" s="135" t="s">
        <v>2472</v>
      </c>
      <c r="K97" s="163" t="s">
        <v>2371</v>
      </c>
      <c r="L97" s="136">
        <f t="shared" si="7"/>
        <v>128000</v>
      </c>
      <c r="M97" s="164" t="s">
        <v>150</v>
      </c>
    </row>
    <row r="98" spans="1:13" ht="33.75" thickBot="1" x14ac:dyDescent="0.35">
      <c r="A98" s="162" t="s">
        <v>2475</v>
      </c>
      <c r="B98" s="156"/>
      <c r="C98" s="156" t="s">
        <v>2372</v>
      </c>
      <c r="D98" s="156">
        <v>48</v>
      </c>
      <c r="E98" s="149"/>
      <c r="F98" s="149"/>
      <c r="G98" s="156">
        <v>48</v>
      </c>
      <c r="H98" s="149"/>
      <c r="I98" s="134">
        <f>+G98*1.5</f>
        <v>72</v>
      </c>
      <c r="J98" s="135" t="s">
        <v>2476</v>
      </c>
      <c r="K98" s="163" t="s">
        <v>2371</v>
      </c>
      <c r="L98" s="136">
        <f t="shared" si="7"/>
        <v>1152000</v>
      </c>
      <c r="M98" s="164" t="s">
        <v>150</v>
      </c>
    </row>
    <row r="99" spans="1:13" ht="31.5" customHeight="1" thickBot="1" x14ac:dyDescent="0.35">
      <c r="A99" s="162" t="s">
        <v>655</v>
      </c>
      <c r="B99" s="156"/>
      <c r="C99" s="156" t="s">
        <v>2372</v>
      </c>
      <c r="D99" s="156">
        <v>2</v>
      </c>
      <c r="E99" s="149"/>
      <c r="F99" s="149"/>
      <c r="G99" s="156">
        <v>2</v>
      </c>
      <c r="H99" s="149"/>
      <c r="I99" s="134">
        <f>+G99*1.5</f>
        <v>3</v>
      </c>
      <c r="J99" s="135" t="s">
        <v>2471</v>
      </c>
      <c r="K99" s="163" t="s">
        <v>2371</v>
      </c>
      <c r="L99" s="136">
        <f t="shared" si="7"/>
        <v>48000</v>
      </c>
      <c r="M99" s="164" t="s">
        <v>150</v>
      </c>
    </row>
    <row r="100" spans="1:13" ht="33.75" thickBot="1" x14ac:dyDescent="0.35">
      <c r="A100" s="162" t="s">
        <v>2477</v>
      </c>
      <c r="B100" s="156"/>
      <c r="C100" s="156" t="s">
        <v>2372</v>
      </c>
      <c r="D100" s="156">
        <v>3</v>
      </c>
      <c r="E100" s="149"/>
      <c r="F100" s="149"/>
      <c r="G100" s="156">
        <v>3</v>
      </c>
      <c r="H100" s="149"/>
      <c r="I100" s="134">
        <v>5</v>
      </c>
      <c r="J100" s="135" t="s">
        <v>2469</v>
      </c>
      <c r="K100" s="163" t="s">
        <v>2371</v>
      </c>
      <c r="L100" s="136">
        <f t="shared" si="7"/>
        <v>80000</v>
      </c>
      <c r="M100" s="164" t="s">
        <v>150</v>
      </c>
    </row>
    <row r="101" spans="1:13" ht="28.5" customHeight="1" thickBot="1" x14ac:dyDescent="0.35">
      <c r="A101" s="162" t="s">
        <v>2477</v>
      </c>
      <c r="B101" s="156"/>
      <c r="C101" s="156" t="s">
        <v>2478</v>
      </c>
      <c r="D101" s="156">
        <v>6</v>
      </c>
      <c r="E101" s="149"/>
      <c r="F101" s="149"/>
      <c r="G101" s="156">
        <v>4</v>
      </c>
      <c r="H101" s="149"/>
      <c r="I101" s="134">
        <f>G101*1.5</f>
        <v>6</v>
      </c>
      <c r="J101" s="135" t="s">
        <v>2469</v>
      </c>
      <c r="K101" s="163" t="s">
        <v>2371</v>
      </c>
      <c r="L101" s="136">
        <f t="shared" si="7"/>
        <v>96000</v>
      </c>
      <c r="M101" s="164" t="s">
        <v>150</v>
      </c>
    </row>
    <row r="102" spans="1:13" ht="33.75" thickBot="1" x14ac:dyDescent="0.35">
      <c r="A102" s="162" t="s">
        <v>1102</v>
      </c>
      <c r="B102" s="156"/>
      <c r="C102" s="156" t="s">
        <v>2372</v>
      </c>
      <c r="D102" s="156">
        <v>4</v>
      </c>
      <c r="E102" s="149"/>
      <c r="F102" s="149"/>
      <c r="G102" s="156">
        <v>4</v>
      </c>
      <c r="H102" s="149"/>
      <c r="I102" s="134">
        <f>+G102*1.5</f>
        <v>6</v>
      </c>
      <c r="J102" s="135" t="s">
        <v>2479</v>
      </c>
      <c r="K102" s="163" t="s">
        <v>2371</v>
      </c>
      <c r="L102" s="136">
        <f t="shared" si="7"/>
        <v>96000</v>
      </c>
      <c r="M102" s="164" t="s">
        <v>150</v>
      </c>
    </row>
    <row r="103" spans="1:13" ht="33.75" thickBot="1" x14ac:dyDescent="0.35">
      <c r="A103" s="162" t="s">
        <v>2480</v>
      </c>
      <c r="B103" s="156"/>
      <c r="C103" s="156" t="s">
        <v>2372</v>
      </c>
      <c r="D103" s="156">
        <v>4</v>
      </c>
      <c r="E103" s="149"/>
      <c r="F103" s="149"/>
      <c r="G103" s="156">
        <v>4</v>
      </c>
      <c r="H103" s="149"/>
      <c r="I103" s="134">
        <f>+G103*1.5</f>
        <v>6</v>
      </c>
      <c r="J103" s="135" t="s">
        <v>2481</v>
      </c>
      <c r="K103" s="163" t="s">
        <v>2371</v>
      </c>
      <c r="L103" s="136">
        <f t="shared" si="7"/>
        <v>96000</v>
      </c>
      <c r="M103" s="164" t="s">
        <v>150</v>
      </c>
    </row>
    <row r="104" spans="1:13" ht="33.75" thickBot="1" x14ac:dyDescent="0.35">
      <c r="A104" s="162" t="s">
        <v>2482</v>
      </c>
      <c r="B104" s="156"/>
      <c r="C104" s="156" t="s">
        <v>2372</v>
      </c>
      <c r="D104" s="156">
        <v>27</v>
      </c>
      <c r="E104" s="149"/>
      <c r="F104" s="149"/>
      <c r="G104" s="156">
        <v>27</v>
      </c>
      <c r="H104" s="149"/>
      <c r="I104" s="134">
        <v>41</v>
      </c>
      <c r="J104" s="135" t="s">
        <v>2483</v>
      </c>
      <c r="K104" s="163" t="s">
        <v>2371</v>
      </c>
      <c r="L104" s="136">
        <f t="shared" si="7"/>
        <v>656000</v>
      </c>
      <c r="M104" s="164" t="s">
        <v>150</v>
      </c>
    </row>
    <row r="105" spans="1:13" ht="33.75" thickBot="1" x14ac:dyDescent="0.35">
      <c r="A105" s="162" t="s">
        <v>2055</v>
      </c>
      <c r="B105" s="156"/>
      <c r="C105" s="156" t="s">
        <v>2372</v>
      </c>
      <c r="D105" s="156">
        <v>1</v>
      </c>
      <c r="E105" s="149"/>
      <c r="F105" s="149"/>
      <c r="G105" s="156">
        <v>1</v>
      </c>
      <c r="H105" s="149"/>
      <c r="I105" s="134">
        <v>2</v>
      </c>
      <c r="J105" s="135" t="s">
        <v>2464</v>
      </c>
      <c r="K105" s="163" t="s">
        <v>2371</v>
      </c>
      <c r="L105" s="136">
        <f t="shared" si="7"/>
        <v>32000</v>
      </c>
      <c r="M105" s="164" t="s">
        <v>150</v>
      </c>
    </row>
    <row r="106" spans="1:13" ht="33.75" thickBot="1" x14ac:dyDescent="0.35">
      <c r="A106" s="162" t="s">
        <v>366</v>
      </c>
      <c r="B106" s="156"/>
      <c r="C106" s="156" t="s">
        <v>2372</v>
      </c>
      <c r="D106" s="156">
        <v>1</v>
      </c>
      <c r="E106" s="149"/>
      <c r="F106" s="149"/>
      <c r="G106" s="156">
        <v>1</v>
      </c>
      <c r="H106" s="149"/>
      <c r="I106" s="134">
        <v>2</v>
      </c>
      <c r="J106" s="135" t="s">
        <v>2464</v>
      </c>
      <c r="K106" s="163" t="s">
        <v>2371</v>
      </c>
      <c r="L106" s="136">
        <f t="shared" si="7"/>
        <v>32000</v>
      </c>
      <c r="M106" s="164" t="s">
        <v>150</v>
      </c>
    </row>
    <row r="107" spans="1:13" ht="33.75" thickBot="1" x14ac:dyDescent="0.35">
      <c r="A107" s="162" t="s">
        <v>217</v>
      </c>
      <c r="B107" s="156"/>
      <c r="C107" s="156" t="s">
        <v>2372</v>
      </c>
      <c r="D107" s="156">
        <v>2</v>
      </c>
      <c r="E107" s="149"/>
      <c r="F107" s="149"/>
      <c r="G107" s="156">
        <v>2</v>
      </c>
      <c r="H107" s="149"/>
      <c r="I107" s="134">
        <f>+G107*1.5</f>
        <v>3</v>
      </c>
      <c r="J107" s="135" t="s">
        <v>2471</v>
      </c>
      <c r="K107" s="163" t="s">
        <v>2371</v>
      </c>
      <c r="L107" s="136">
        <f t="shared" si="7"/>
        <v>48000</v>
      </c>
      <c r="M107" s="164" t="s">
        <v>150</v>
      </c>
    </row>
    <row r="108" spans="1:13" ht="33.75" thickBot="1" x14ac:dyDescent="0.35">
      <c r="A108" s="162" t="s">
        <v>2484</v>
      </c>
      <c r="B108" s="156"/>
      <c r="C108" s="156" t="s">
        <v>2372</v>
      </c>
      <c r="D108" s="156">
        <v>12</v>
      </c>
      <c r="E108" s="149"/>
      <c r="F108" s="149"/>
      <c r="G108" s="156">
        <v>12</v>
      </c>
      <c r="H108" s="149"/>
      <c r="I108" s="134">
        <f>+G108*1.5</f>
        <v>18</v>
      </c>
      <c r="J108" s="135" t="s">
        <v>2485</v>
      </c>
      <c r="K108" s="163" t="s">
        <v>2371</v>
      </c>
      <c r="L108" s="136">
        <f t="shared" si="7"/>
        <v>288000</v>
      </c>
      <c r="M108" s="164" t="s">
        <v>150</v>
      </c>
    </row>
    <row r="109" spans="1:13" ht="33.75" thickBot="1" x14ac:dyDescent="0.35">
      <c r="A109" s="162" t="s">
        <v>2486</v>
      </c>
      <c r="B109" s="156"/>
      <c r="C109" s="156" t="s">
        <v>2372</v>
      </c>
      <c r="D109" s="156">
        <v>1</v>
      </c>
      <c r="E109" s="149"/>
      <c r="F109" s="149"/>
      <c r="G109" s="156">
        <v>1</v>
      </c>
      <c r="H109" s="149"/>
      <c r="I109" s="134">
        <v>2</v>
      </c>
      <c r="J109" s="135" t="s">
        <v>2464</v>
      </c>
      <c r="K109" s="163" t="s">
        <v>2371</v>
      </c>
      <c r="L109" s="136">
        <f t="shared" si="7"/>
        <v>32000</v>
      </c>
      <c r="M109" s="164" t="s">
        <v>150</v>
      </c>
    </row>
    <row r="110" spans="1:13" ht="33.75" thickBot="1" x14ac:dyDescent="0.35">
      <c r="A110" s="162" t="s">
        <v>2487</v>
      </c>
      <c r="B110" s="156"/>
      <c r="C110" s="156" t="s">
        <v>2372</v>
      </c>
      <c r="D110" s="156">
        <v>3</v>
      </c>
      <c r="E110" s="149"/>
      <c r="F110" s="149"/>
      <c r="G110" s="156">
        <v>3</v>
      </c>
      <c r="H110" s="149"/>
      <c r="I110" s="134">
        <v>5</v>
      </c>
      <c r="J110" s="135" t="s">
        <v>2469</v>
      </c>
      <c r="K110" s="163" t="s">
        <v>2371</v>
      </c>
      <c r="L110" s="136">
        <f t="shared" si="7"/>
        <v>80000</v>
      </c>
      <c r="M110" s="164" t="s">
        <v>150</v>
      </c>
    </row>
    <row r="111" spans="1:13" ht="33.75" thickBot="1" x14ac:dyDescent="0.35">
      <c r="A111" s="162" t="s">
        <v>420</v>
      </c>
      <c r="B111" s="156"/>
      <c r="C111" s="156" t="s">
        <v>2372</v>
      </c>
      <c r="D111" s="156">
        <v>1</v>
      </c>
      <c r="E111" s="149"/>
      <c r="F111" s="149"/>
      <c r="G111" s="156">
        <v>1</v>
      </c>
      <c r="H111" s="149"/>
      <c r="I111" s="134">
        <v>2</v>
      </c>
      <c r="J111" s="135" t="s">
        <v>2464</v>
      </c>
      <c r="K111" s="163" t="s">
        <v>2371</v>
      </c>
      <c r="L111" s="136">
        <f t="shared" si="7"/>
        <v>32000</v>
      </c>
      <c r="M111" s="164" t="s">
        <v>150</v>
      </c>
    </row>
    <row r="112" spans="1:13" ht="33.75" thickBot="1" x14ac:dyDescent="0.35">
      <c r="A112" s="162" t="s">
        <v>645</v>
      </c>
      <c r="B112" s="156"/>
      <c r="C112" s="156" t="s">
        <v>2372</v>
      </c>
      <c r="D112" s="156">
        <v>1</v>
      </c>
      <c r="E112" s="149"/>
      <c r="F112" s="149"/>
      <c r="G112" s="156">
        <v>1</v>
      </c>
      <c r="H112" s="149"/>
      <c r="I112" s="134">
        <v>2</v>
      </c>
      <c r="J112" s="135" t="s">
        <v>2464</v>
      </c>
      <c r="K112" s="163" t="s">
        <v>2371</v>
      </c>
      <c r="L112" s="136">
        <f t="shared" si="7"/>
        <v>32000</v>
      </c>
      <c r="M112" s="164" t="s">
        <v>150</v>
      </c>
    </row>
    <row r="113" spans="1:13" ht="33.75" thickBot="1" x14ac:dyDescent="0.35">
      <c r="A113" s="162" t="s">
        <v>2488</v>
      </c>
      <c r="B113" s="156"/>
      <c r="C113" s="156" t="s">
        <v>2372</v>
      </c>
      <c r="D113" s="156">
        <v>2</v>
      </c>
      <c r="E113" s="149"/>
      <c r="F113" s="149"/>
      <c r="G113" s="156">
        <v>2</v>
      </c>
      <c r="H113" s="149"/>
      <c r="I113" s="134">
        <f>+G113*1.5</f>
        <v>3</v>
      </c>
      <c r="J113" s="135" t="s">
        <v>2471</v>
      </c>
      <c r="K113" s="163" t="s">
        <v>2371</v>
      </c>
      <c r="L113" s="136">
        <f t="shared" si="7"/>
        <v>48000</v>
      </c>
      <c r="M113" s="164" t="s">
        <v>150</v>
      </c>
    </row>
    <row r="114" spans="1:13" ht="33.75" thickBot="1" x14ac:dyDescent="0.35">
      <c r="A114" s="162" t="s">
        <v>2489</v>
      </c>
      <c r="B114" s="156"/>
      <c r="C114" s="156" t="s">
        <v>2372</v>
      </c>
      <c r="D114" s="156">
        <v>1</v>
      </c>
      <c r="E114" s="149"/>
      <c r="F114" s="149"/>
      <c r="G114" s="156">
        <v>1</v>
      </c>
      <c r="H114" s="149"/>
      <c r="I114" s="134">
        <v>2</v>
      </c>
      <c r="J114" s="135" t="s">
        <v>2464</v>
      </c>
      <c r="K114" s="163" t="s">
        <v>2371</v>
      </c>
      <c r="L114" s="136">
        <f t="shared" si="7"/>
        <v>32000</v>
      </c>
      <c r="M114" s="164" t="s">
        <v>150</v>
      </c>
    </row>
    <row r="115" spans="1:13" ht="33.75" thickBot="1" x14ac:dyDescent="0.35">
      <c r="A115" s="162" t="s">
        <v>2490</v>
      </c>
      <c r="B115" s="156"/>
      <c r="C115" s="156" t="s">
        <v>2372</v>
      </c>
      <c r="D115" s="156">
        <v>2</v>
      </c>
      <c r="E115" s="149"/>
      <c r="F115" s="149"/>
      <c r="G115" s="156">
        <v>2</v>
      </c>
      <c r="H115" s="149"/>
      <c r="I115" s="134">
        <f>+G115*1.5</f>
        <v>3</v>
      </c>
      <c r="J115" s="135" t="s">
        <v>2491</v>
      </c>
      <c r="K115" s="163" t="s">
        <v>2371</v>
      </c>
      <c r="L115" s="136">
        <f t="shared" si="7"/>
        <v>48000</v>
      </c>
      <c r="M115" s="164" t="s">
        <v>150</v>
      </c>
    </row>
    <row r="116" spans="1:13" ht="33" x14ac:dyDescent="0.3">
      <c r="A116" s="162" t="s">
        <v>2492</v>
      </c>
      <c r="B116" s="156"/>
      <c r="C116" s="156" t="s">
        <v>2372</v>
      </c>
      <c r="D116" s="156">
        <v>23</v>
      </c>
      <c r="E116" s="149"/>
      <c r="F116" s="149"/>
      <c r="G116" s="156">
        <v>23</v>
      </c>
      <c r="H116" s="149"/>
      <c r="I116" s="134">
        <v>35</v>
      </c>
      <c r="J116" s="135" t="s">
        <v>2493</v>
      </c>
      <c r="K116" s="163" t="s">
        <v>2371</v>
      </c>
      <c r="L116" s="136">
        <f t="shared" si="7"/>
        <v>560000</v>
      </c>
      <c r="M116" s="164" t="s">
        <v>150</v>
      </c>
    </row>
    <row r="117" spans="1:13" ht="17.25" customHeight="1" thickBot="1" x14ac:dyDescent="0.35">
      <c r="A117" s="539" t="s">
        <v>69</v>
      </c>
      <c r="B117" s="540"/>
      <c r="C117" s="540"/>
      <c r="D117" s="540"/>
      <c r="E117" s="540"/>
      <c r="F117" s="540"/>
      <c r="G117" s="540"/>
      <c r="H117" s="540"/>
      <c r="I117" s="540"/>
      <c r="J117" s="540"/>
      <c r="K117" s="541"/>
      <c r="L117" s="165">
        <f>SUM(L86:L116)</f>
        <v>9280000</v>
      </c>
      <c r="M117" s="166"/>
    </row>
    <row r="118" spans="1:13" ht="18" customHeight="1" thickBot="1" x14ac:dyDescent="0.25">
      <c r="A118" s="542" t="s">
        <v>1386</v>
      </c>
      <c r="B118" s="543"/>
      <c r="C118" s="543"/>
      <c r="D118" s="543"/>
      <c r="E118" s="543"/>
      <c r="F118" s="543"/>
      <c r="G118" s="543"/>
      <c r="H118" s="543"/>
      <c r="I118" s="543"/>
      <c r="J118" s="543"/>
      <c r="K118" s="543"/>
      <c r="L118" s="543"/>
      <c r="M118" s="544"/>
    </row>
    <row r="119" spans="1:13" ht="49.5" x14ac:dyDescent="0.2">
      <c r="A119" s="155" t="s">
        <v>1386</v>
      </c>
      <c r="B119" s="167" t="s">
        <v>2494</v>
      </c>
      <c r="C119" s="154" t="s">
        <v>2495</v>
      </c>
      <c r="D119" s="155">
        <v>9</v>
      </c>
      <c r="E119" s="154"/>
      <c r="F119" s="154"/>
      <c r="G119" s="155">
        <v>12</v>
      </c>
      <c r="H119" s="154"/>
      <c r="I119" s="154"/>
      <c r="J119" s="167" t="s">
        <v>2496</v>
      </c>
      <c r="K119" s="167" t="s">
        <v>2497</v>
      </c>
      <c r="L119" s="168">
        <v>600000</v>
      </c>
      <c r="M119" s="169" t="s">
        <v>2498</v>
      </c>
    </row>
    <row r="120" spans="1:13" ht="49.5" x14ac:dyDescent="0.2">
      <c r="A120" s="155" t="s">
        <v>1419</v>
      </c>
      <c r="B120" s="167" t="s">
        <v>1419</v>
      </c>
      <c r="C120" s="154" t="s">
        <v>2495</v>
      </c>
      <c r="D120" s="155">
        <v>6</v>
      </c>
      <c r="E120" s="154"/>
      <c r="F120" s="154"/>
      <c r="G120" s="155">
        <v>9.25</v>
      </c>
      <c r="H120" s="154"/>
      <c r="I120" s="154"/>
      <c r="J120" s="167" t="s">
        <v>2499</v>
      </c>
      <c r="K120" s="167" t="s">
        <v>2497</v>
      </c>
      <c r="L120" s="168">
        <v>462500</v>
      </c>
      <c r="M120" s="169" t="s">
        <v>2498</v>
      </c>
    </row>
    <row r="121" spans="1:13" ht="49.5" x14ac:dyDescent="0.2">
      <c r="A121" s="155" t="s">
        <v>2500</v>
      </c>
      <c r="B121" s="167" t="s">
        <v>2500</v>
      </c>
      <c r="C121" s="154" t="s">
        <v>2495</v>
      </c>
      <c r="D121" s="155">
        <v>29</v>
      </c>
      <c r="E121" s="154"/>
      <c r="F121" s="154"/>
      <c r="G121" s="155">
        <v>27.75</v>
      </c>
      <c r="H121" s="154"/>
      <c r="I121" s="154"/>
      <c r="J121" s="167" t="s">
        <v>2501</v>
      </c>
      <c r="K121" s="167" t="s">
        <v>2497</v>
      </c>
      <c r="L121" s="168">
        <v>1387500</v>
      </c>
      <c r="M121" s="169" t="s">
        <v>2498</v>
      </c>
    </row>
    <row r="122" spans="1:13" ht="82.5" x14ac:dyDescent="0.2">
      <c r="A122" s="155" t="s">
        <v>1410</v>
      </c>
      <c r="B122" s="167" t="s">
        <v>2502</v>
      </c>
      <c r="C122" s="154" t="s">
        <v>2495</v>
      </c>
      <c r="D122" s="155">
        <v>14</v>
      </c>
      <c r="E122" s="154"/>
      <c r="F122" s="154"/>
      <c r="G122" s="155">
        <v>12</v>
      </c>
      <c r="H122" s="154"/>
      <c r="I122" s="154"/>
      <c r="J122" s="167" t="s">
        <v>2496</v>
      </c>
      <c r="K122" s="167" t="s">
        <v>2497</v>
      </c>
      <c r="L122" s="168">
        <v>600000</v>
      </c>
      <c r="M122" s="169" t="s">
        <v>2498</v>
      </c>
    </row>
    <row r="123" spans="1:13" ht="66" x14ac:dyDescent="0.2">
      <c r="A123" s="155" t="s">
        <v>1399</v>
      </c>
      <c r="B123" s="167" t="s">
        <v>2503</v>
      </c>
      <c r="C123" s="154" t="s">
        <v>2495</v>
      </c>
      <c r="D123" s="155">
        <v>15</v>
      </c>
      <c r="E123" s="154"/>
      <c r="F123" s="154"/>
      <c r="G123" s="155">
        <v>12</v>
      </c>
      <c r="H123" s="154"/>
      <c r="I123" s="154"/>
      <c r="J123" s="167" t="s">
        <v>2496</v>
      </c>
      <c r="K123" s="167" t="s">
        <v>2497</v>
      </c>
      <c r="L123" s="168">
        <v>600000</v>
      </c>
      <c r="M123" s="169" t="s">
        <v>2498</v>
      </c>
    </row>
    <row r="124" spans="1:13" ht="49.5" x14ac:dyDescent="0.2">
      <c r="A124" s="155" t="s">
        <v>2500</v>
      </c>
      <c r="B124" s="167" t="s">
        <v>2500</v>
      </c>
      <c r="C124" s="154" t="s">
        <v>2504</v>
      </c>
      <c r="D124" s="155">
        <v>1</v>
      </c>
      <c r="E124" s="154"/>
      <c r="F124" s="154"/>
      <c r="G124" s="155">
        <v>0.5</v>
      </c>
      <c r="H124" s="154"/>
      <c r="I124" s="154"/>
      <c r="J124" s="167" t="s">
        <v>2505</v>
      </c>
      <c r="K124" s="167" t="s">
        <v>2497</v>
      </c>
      <c r="L124" s="168">
        <v>25000</v>
      </c>
      <c r="M124" s="170" t="s">
        <v>2498</v>
      </c>
    </row>
    <row r="125" spans="1:13" ht="49.5" x14ac:dyDescent="0.2">
      <c r="A125" s="155" t="s">
        <v>1419</v>
      </c>
      <c r="B125" s="167" t="s">
        <v>1419</v>
      </c>
      <c r="C125" s="154" t="s">
        <v>2506</v>
      </c>
      <c r="D125" s="155">
        <v>6</v>
      </c>
      <c r="E125" s="154"/>
      <c r="F125" s="154"/>
      <c r="G125" s="155">
        <v>29</v>
      </c>
      <c r="H125" s="154"/>
      <c r="I125" s="154"/>
      <c r="J125" s="167" t="s">
        <v>2507</v>
      </c>
      <c r="K125" s="167" t="s">
        <v>2497</v>
      </c>
      <c r="L125" s="168">
        <v>1496400</v>
      </c>
      <c r="M125" s="170" t="s">
        <v>2498</v>
      </c>
    </row>
    <row r="126" spans="1:13" ht="82.5" x14ac:dyDescent="0.2">
      <c r="A126" s="155" t="s">
        <v>1410</v>
      </c>
      <c r="B126" s="167" t="s">
        <v>2508</v>
      </c>
      <c r="C126" s="154" t="s">
        <v>2506</v>
      </c>
      <c r="D126" s="155">
        <v>11</v>
      </c>
      <c r="E126" s="154"/>
      <c r="F126" s="154"/>
      <c r="G126" s="155">
        <v>167.5</v>
      </c>
      <c r="H126" s="154"/>
      <c r="I126" s="154"/>
      <c r="J126" s="167" t="s">
        <v>2509</v>
      </c>
      <c r="K126" s="167" t="s">
        <v>2497</v>
      </c>
      <c r="L126" s="168">
        <v>8643000</v>
      </c>
      <c r="M126" s="170" t="s">
        <v>2498</v>
      </c>
    </row>
    <row r="127" spans="1:13" ht="49.5" x14ac:dyDescent="0.2">
      <c r="A127" s="155" t="s">
        <v>2500</v>
      </c>
      <c r="B127" s="167" t="s">
        <v>2500</v>
      </c>
      <c r="C127" s="154" t="s">
        <v>2510</v>
      </c>
      <c r="D127" s="155">
        <v>2</v>
      </c>
      <c r="E127" s="154"/>
      <c r="F127" s="154"/>
      <c r="G127" s="155">
        <v>1</v>
      </c>
      <c r="H127" s="154"/>
      <c r="I127" s="154"/>
      <c r="J127" s="167" t="s">
        <v>2511</v>
      </c>
      <c r="K127" s="167" t="s">
        <v>2497</v>
      </c>
      <c r="L127" s="168">
        <v>50800</v>
      </c>
      <c r="M127" s="170" t="s">
        <v>2498</v>
      </c>
    </row>
    <row r="128" spans="1:13" ht="49.5" x14ac:dyDescent="0.2">
      <c r="A128" s="155" t="s">
        <v>1410</v>
      </c>
      <c r="B128" s="167" t="s">
        <v>1410</v>
      </c>
      <c r="C128" s="154" t="s">
        <v>2512</v>
      </c>
      <c r="D128" s="155">
        <v>4</v>
      </c>
      <c r="E128" s="154"/>
      <c r="F128" s="154"/>
      <c r="G128" s="155">
        <v>6</v>
      </c>
      <c r="H128" s="154"/>
      <c r="I128" s="154"/>
      <c r="J128" s="167" t="s">
        <v>2513</v>
      </c>
      <c r="K128" s="167" t="s">
        <v>2497</v>
      </c>
      <c r="L128" s="168">
        <v>304800</v>
      </c>
      <c r="M128" s="170" t="s">
        <v>2498</v>
      </c>
    </row>
    <row r="129" spans="1:13" ht="49.5" x14ac:dyDescent="0.2">
      <c r="A129" s="155" t="s">
        <v>1410</v>
      </c>
      <c r="B129" s="167" t="s">
        <v>569</v>
      </c>
      <c r="C129" s="154" t="s">
        <v>2514</v>
      </c>
      <c r="D129" s="155">
        <v>1</v>
      </c>
      <c r="E129" s="154"/>
      <c r="F129" s="154"/>
      <c r="G129" s="155">
        <v>11</v>
      </c>
      <c r="H129" s="154"/>
      <c r="I129" s="154"/>
      <c r="J129" s="167" t="s">
        <v>2515</v>
      </c>
      <c r="K129" s="167" t="s">
        <v>2497</v>
      </c>
      <c r="L129" s="168">
        <v>709500</v>
      </c>
      <c r="M129" s="170" t="s">
        <v>2498</v>
      </c>
    </row>
    <row r="130" spans="1:13" ht="17.25" customHeight="1" thickBot="1" x14ac:dyDescent="0.35">
      <c r="A130" s="539" t="s">
        <v>69</v>
      </c>
      <c r="B130" s="540"/>
      <c r="C130" s="540"/>
      <c r="D130" s="540"/>
      <c r="E130" s="540"/>
      <c r="F130" s="540"/>
      <c r="G130" s="540"/>
      <c r="H130" s="540"/>
      <c r="I130" s="540"/>
      <c r="J130" s="540"/>
      <c r="K130" s="541"/>
      <c r="L130" s="165">
        <f>SUM(L119:L129)</f>
        <v>14879500</v>
      </c>
      <c r="M130" s="166"/>
    </row>
    <row r="131" spans="1:13" ht="18" customHeight="1" thickBot="1" x14ac:dyDescent="0.25">
      <c r="A131" s="542" t="s">
        <v>1385</v>
      </c>
      <c r="B131" s="543"/>
      <c r="C131" s="543"/>
      <c r="D131" s="543"/>
      <c r="E131" s="543"/>
      <c r="F131" s="543"/>
      <c r="G131" s="543"/>
      <c r="H131" s="543"/>
      <c r="I131" s="543"/>
      <c r="J131" s="543"/>
      <c r="K131" s="543"/>
      <c r="L131" s="543"/>
      <c r="M131" s="544"/>
    </row>
    <row r="132" spans="1:13" ht="49.5" x14ac:dyDescent="0.3">
      <c r="A132" s="155" t="s">
        <v>1696</v>
      </c>
      <c r="B132" s="167" t="s">
        <v>2516</v>
      </c>
      <c r="C132" s="154" t="s">
        <v>2495</v>
      </c>
      <c r="D132" s="155">
        <v>4</v>
      </c>
      <c r="E132" s="154"/>
      <c r="F132" s="154"/>
      <c r="G132" s="155">
        <v>2.9</v>
      </c>
      <c r="H132" s="154"/>
      <c r="I132" s="156"/>
      <c r="J132" s="171" t="s">
        <v>2517</v>
      </c>
      <c r="K132" s="167" t="s">
        <v>2497</v>
      </c>
      <c r="L132" s="168">
        <v>150000</v>
      </c>
      <c r="M132" s="169" t="s">
        <v>2498</v>
      </c>
    </row>
    <row r="133" spans="1:13" ht="49.5" x14ac:dyDescent="0.3">
      <c r="A133" s="155" t="s">
        <v>2518</v>
      </c>
      <c r="B133" s="167" t="s">
        <v>2519</v>
      </c>
      <c r="C133" s="154" t="s">
        <v>2495</v>
      </c>
      <c r="D133" s="155">
        <v>3</v>
      </c>
      <c r="E133" s="154"/>
      <c r="F133" s="154"/>
      <c r="G133" s="155">
        <v>3</v>
      </c>
      <c r="H133" s="154"/>
      <c r="I133" s="156"/>
      <c r="J133" s="171" t="s">
        <v>2517</v>
      </c>
      <c r="K133" s="167" t="s">
        <v>2497</v>
      </c>
      <c r="L133" s="168">
        <v>150000</v>
      </c>
      <c r="M133" s="169" t="s">
        <v>2498</v>
      </c>
    </row>
    <row r="134" spans="1:13" ht="44.25" customHeight="1" x14ac:dyDescent="0.3">
      <c r="A134" s="155" t="s">
        <v>1820</v>
      </c>
      <c r="B134" s="167" t="s">
        <v>2520</v>
      </c>
      <c r="C134" s="154" t="s">
        <v>2495</v>
      </c>
      <c r="D134" s="155">
        <v>53</v>
      </c>
      <c r="E134" s="154"/>
      <c r="F134" s="154"/>
      <c r="G134" s="155">
        <v>37</v>
      </c>
      <c r="H134" s="154"/>
      <c r="I134" s="156"/>
      <c r="J134" s="171" t="s">
        <v>2521</v>
      </c>
      <c r="K134" s="167" t="s">
        <v>2497</v>
      </c>
      <c r="L134" s="168">
        <v>1850000</v>
      </c>
      <c r="M134" s="169" t="s">
        <v>2498</v>
      </c>
    </row>
    <row r="135" spans="1:13" ht="49.5" x14ac:dyDescent="0.3">
      <c r="A135" s="155" t="s">
        <v>518</v>
      </c>
      <c r="B135" s="167" t="s">
        <v>2522</v>
      </c>
      <c r="C135" s="154" t="s">
        <v>2495</v>
      </c>
      <c r="D135" s="155">
        <v>7</v>
      </c>
      <c r="E135" s="154"/>
      <c r="F135" s="154"/>
      <c r="G135" s="155">
        <v>2.5</v>
      </c>
      <c r="H135" s="154"/>
      <c r="I135" s="156"/>
      <c r="J135" s="171" t="s">
        <v>2523</v>
      </c>
      <c r="K135" s="167" t="s">
        <v>2497</v>
      </c>
      <c r="L135" s="168">
        <v>125000</v>
      </c>
      <c r="M135" s="169" t="s">
        <v>2498</v>
      </c>
    </row>
    <row r="136" spans="1:13" ht="49.5" x14ac:dyDescent="0.3">
      <c r="A136" s="155" t="s">
        <v>2524</v>
      </c>
      <c r="B136" s="167" t="s">
        <v>2525</v>
      </c>
      <c r="C136" s="154" t="s">
        <v>2495</v>
      </c>
      <c r="D136" s="155">
        <v>4</v>
      </c>
      <c r="E136" s="154"/>
      <c r="F136" s="154"/>
      <c r="G136" s="155">
        <v>4</v>
      </c>
      <c r="H136" s="154"/>
      <c r="I136" s="156"/>
      <c r="J136" s="171" t="s">
        <v>2526</v>
      </c>
      <c r="K136" s="167" t="s">
        <v>2497</v>
      </c>
      <c r="L136" s="168">
        <v>200000</v>
      </c>
      <c r="M136" s="169" t="s">
        <v>2498</v>
      </c>
    </row>
    <row r="137" spans="1:13" ht="82.5" x14ac:dyDescent="0.3">
      <c r="A137" s="155" t="s">
        <v>464</v>
      </c>
      <c r="B137" s="167" t="s">
        <v>2527</v>
      </c>
      <c r="C137" s="154" t="s">
        <v>2495</v>
      </c>
      <c r="D137" s="155">
        <v>10</v>
      </c>
      <c r="E137" s="154"/>
      <c r="F137" s="154"/>
      <c r="G137" s="155">
        <v>10</v>
      </c>
      <c r="H137" s="154"/>
      <c r="I137" s="156"/>
      <c r="J137" s="171" t="s">
        <v>2528</v>
      </c>
      <c r="K137" s="167" t="s">
        <v>2497</v>
      </c>
      <c r="L137" s="168">
        <v>500000</v>
      </c>
      <c r="M137" s="169" t="s">
        <v>2498</v>
      </c>
    </row>
    <row r="138" spans="1:13" ht="49.5" x14ac:dyDescent="0.2">
      <c r="A138" s="155" t="s">
        <v>1696</v>
      </c>
      <c r="B138" s="167" t="s">
        <v>2529</v>
      </c>
      <c r="C138" s="154" t="s">
        <v>2504</v>
      </c>
      <c r="D138" s="155">
        <v>2</v>
      </c>
      <c r="E138" s="154"/>
      <c r="F138" s="154"/>
      <c r="G138" s="155">
        <v>1.25</v>
      </c>
      <c r="H138" s="154"/>
      <c r="I138" s="154"/>
      <c r="J138" s="167" t="s">
        <v>2530</v>
      </c>
      <c r="K138" s="167" t="s">
        <v>2497</v>
      </c>
      <c r="L138" s="168">
        <v>62500</v>
      </c>
      <c r="M138" s="170" t="s">
        <v>2498</v>
      </c>
    </row>
    <row r="139" spans="1:13" ht="49.5" x14ac:dyDescent="0.2">
      <c r="A139" s="155" t="s">
        <v>1820</v>
      </c>
      <c r="B139" s="167" t="s">
        <v>2531</v>
      </c>
      <c r="C139" s="154" t="s">
        <v>2504</v>
      </c>
      <c r="D139" s="155">
        <v>4</v>
      </c>
      <c r="E139" s="154"/>
      <c r="F139" s="154"/>
      <c r="G139" s="155">
        <v>1.5</v>
      </c>
      <c r="H139" s="154"/>
      <c r="I139" s="154"/>
      <c r="J139" s="167" t="s">
        <v>2532</v>
      </c>
      <c r="K139" s="167" t="s">
        <v>2497</v>
      </c>
      <c r="L139" s="168">
        <v>75000</v>
      </c>
      <c r="M139" s="170" t="s">
        <v>2498</v>
      </c>
    </row>
    <row r="140" spans="1:13" ht="49.5" x14ac:dyDescent="0.2">
      <c r="A140" s="155" t="s">
        <v>518</v>
      </c>
      <c r="B140" s="167" t="s">
        <v>2533</v>
      </c>
      <c r="C140" s="154" t="s">
        <v>2504</v>
      </c>
      <c r="D140" s="155">
        <v>2</v>
      </c>
      <c r="E140" s="154"/>
      <c r="F140" s="154"/>
      <c r="G140" s="155">
        <v>2.5</v>
      </c>
      <c r="H140" s="154"/>
      <c r="I140" s="154"/>
      <c r="J140" s="167" t="s">
        <v>2534</v>
      </c>
      <c r="K140" s="167" t="s">
        <v>2497</v>
      </c>
      <c r="L140" s="168">
        <v>125000</v>
      </c>
      <c r="M140" s="170" t="s">
        <v>2498</v>
      </c>
    </row>
    <row r="141" spans="1:13" ht="49.5" x14ac:dyDescent="0.2">
      <c r="A141" s="155" t="s">
        <v>2524</v>
      </c>
      <c r="B141" s="167" t="s">
        <v>2535</v>
      </c>
      <c r="C141" s="154" t="s">
        <v>2504</v>
      </c>
      <c r="D141" s="155">
        <v>2</v>
      </c>
      <c r="E141" s="154"/>
      <c r="F141" s="154"/>
      <c r="G141" s="155">
        <v>1.5</v>
      </c>
      <c r="H141" s="154"/>
      <c r="I141" s="154"/>
      <c r="J141" s="167" t="s">
        <v>2532</v>
      </c>
      <c r="K141" s="167" t="s">
        <v>2497</v>
      </c>
      <c r="L141" s="168">
        <v>75000</v>
      </c>
      <c r="M141" s="170" t="s">
        <v>2498</v>
      </c>
    </row>
    <row r="142" spans="1:13" ht="49.5" x14ac:dyDescent="0.2">
      <c r="A142" s="155" t="s">
        <v>2536</v>
      </c>
      <c r="B142" s="167" t="s">
        <v>1810</v>
      </c>
      <c r="C142" s="154" t="s">
        <v>2504</v>
      </c>
      <c r="D142" s="155">
        <v>1</v>
      </c>
      <c r="E142" s="154"/>
      <c r="F142" s="154"/>
      <c r="G142" s="155">
        <v>1</v>
      </c>
      <c r="H142" s="154"/>
      <c r="I142" s="154"/>
      <c r="J142" s="167" t="s">
        <v>2537</v>
      </c>
      <c r="K142" s="167" t="s">
        <v>2497</v>
      </c>
      <c r="L142" s="168">
        <v>50000</v>
      </c>
      <c r="M142" s="170" t="s">
        <v>2498</v>
      </c>
    </row>
    <row r="143" spans="1:13" ht="49.5" x14ac:dyDescent="0.2">
      <c r="A143" s="155" t="s">
        <v>518</v>
      </c>
      <c r="B143" s="167" t="s">
        <v>518</v>
      </c>
      <c r="C143" s="154" t="s">
        <v>2538</v>
      </c>
      <c r="D143" s="155">
        <v>1</v>
      </c>
      <c r="E143" s="154"/>
      <c r="F143" s="154"/>
      <c r="G143" s="155">
        <v>1</v>
      </c>
      <c r="H143" s="154"/>
      <c r="I143" s="154"/>
      <c r="J143" s="167" t="s">
        <v>2469</v>
      </c>
      <c r="K143" s="167" t="s">
        <v>2497</v>
      </c>
      <c r="L143" s="168">
        <v>62500</v>
      </c>
      <c r="M143" s="170" t="s">
        <v>2498</v>
      </c>
    </row>
    <row r="144" spans="1:13" ht="49.5" x14ac:dyDescent="0.2">
      <c r="A144" s="155" t="s">
        <v>2524</v>
      </c>
      <c r="B144" s="167" t="s">
        <v>2539</v>
      </c>
      <c r="C144" s="154" t="s">
        <v>2374</v>
      </c>
      <c r="D144" s="155">
        <v>3</v>
      </c>
      <c r="E144" s="154"/>
      <c r="F144" s="154"/>
      <c r="G144" s="155">
        <v>1.6</v>
      </c>
      <c r="H144" s="154"/>
      <c r="I144" s="154"/>
      <c r="J144" s="167" t="s">
        <v>2472</v>
      </c>
      <c r="K144" s="167" t="s">
        <v>2497</v>
      </c>
      <c r="L144" s="168">
        <v>100000</v>
      </c>
      <c r="M144" s="170" t="s">
        <v>2498</v>
      </c>
    </row>
    <row r="145" spans="1:13" ht="49.5" x14ac:dyDescent="0.2">
      <c r="A145" s="155" t="s">
        <v>518</v>
      </c>
      <c r="B145" s="167" t="s">
        <v>2540</v>
      </c>
      <c r="C145" s="154" t="s">
        <v>2541</v>
      </c>
      <c r="D145" s="155">
        <v>1</v>
      </c>
      <c r="E145" s="154"/>
      <c r="F145" s="154"/>
      <c r="G145" s="155">
        <v>0.12</v>
      </c>
      <c r="H145" s="154"/>
      <c r="I145" s="154"/>
      <c r="J145" s="95" t="s">
        <v>2542</v>
      </c>
      <c r="K145" s="167" t="s">
        <v>2497</v>
      </c>
      <c r="L145" s="168">
        <v>12700</v>
      </c>
      <c r="M145" s="170" t="s">
        <v>2498</v>
      </c>
    </row>
    <row r="146" spans="1:13" ht="49.5" x14ac:dyDescent="0.2">
      <c r="A146" s="155" t="s">
        <v>464</v>
      </c>
      <c r="B146" s="167" t="s">
        <v>2543</v>
      </c>
      <c r="C146" s="154" t="s">
        <v>2541</v>
      </c>
      <c r="D146" s="155">
        <v>1</v>
      </c>
      <c r="E146" s="154"/>
      <c r="F146" s="154"/>
      <c r="G146" s="155">
        <v>0.25</v>
      </c>
      <c r="H146" s="154"/>
      <c r="I146" s="154"/>
      <c r="J146" s="95" t="s">
        <v>2544</v>
      </c>
      <c r="K146" s="167" t="s">
        <v>2497</v>
      </c>
      <c r="L146" s="168">
        <v>25400</v>
      </c>
      <c r="M146" s="170" t="s">
        <v>2498</v>
      </c>
    </row>
    <row r="147" spans="1:13" ht="49.5" x14ac:dyDescent="0.2">
      <c r="A147" s="155" t="s">
        <v>518</v>
      </c>
      <c r="B147" s="167" t="s">
        <v>2545</v>
      </c>
      <c r="C147" s="154" t="s">
        <v>2388</v>
      </c>
      <c r="D147" s="155">
        <v>1</v>
      </c>
      <c r="E147" s="154"/>
      <c r="F147" s="154"/>
      <c r="G147" s="155">
        <v>0.25</v>
      </c>
      <c r="H147" s="154"/>
      <c r="I147" s="154"/>
      <c r="J147" s="167" t="s">
        <v>2546</v>
      </c>
      <c r="K147" s="167" t="s">
        <v>2497</v>
      </c>
      <c r="L147" s="168">
        <v>12500</v>
      </c>
      <c r="M147" s="170" t="s">
        <v>2498</v>
      </c>
    </row>
    <row r="148" spans="1:13" ht="49.5" x14ac:dyDescent="0.2">
      <c r="A148" s="155" t="s">
        <v>464</v>
      </c>
      <c r="B148" s="167" t="s">
        <v>1810</v>
      </c>
      <c r="C148" s="154" t="s">
        <v>2388</v>
      </c>
      <c r="D148" s="155">
        <v>1</v>
      </c>
      <c r="E148" s="154"/>
      <c r="F148" s="154"/>
      <c r="G148" s="155">
        <v>0.5</v>
      </c>
      <c r="H148" s="154"/>
      <c r="I148" s="154"/>
      <c r="J148" s="167" t="s">
        <v>2471</v>
      </c>
      <c r="K148" s="167" t="s">
        <v>2497</v>
      </c>
      <c r="L148" s="168">
        <v>37500</v>
      </c>
      <c r="M148" s="170" t="s">
        <v>2498</v>
      </c>
    </row>
    <row r="149" spans="1:13" ht="49.5" x14ac:dyDescent="0.2">
      <c r="A149" s="155" t="s">
        <v>1820</v>
      </c>
      <c r="B149" s="167" t="s">
        <v>1493</v>
      </c>
      <c r="C149" s="154" t="s">
        <v>2547</v>
      </c>
      <c r="D149" s="155">
        <v>1</v>
      </c>
      <c r="E149" s="154"/>
      <c r="F149" s="154"/>
      <c r="G149" s="155">
        <v>0.25</v>
      </c>
      <c r="H149" s="154"/>
      <c r="I149" s="154"/>
      <c r="J149" s="167" t="s">
        <v>2546</v>
      </c>
      <c r="K149" s="167" t="s">
        <v>2497</v>
      </c>
      <c r="L149" s="168">
        <v>12500</v>
      </c>
      <c r="M149" s="170" t="s">
        <v>2498</v>
      </c>
    </row>
    <row r="150" spans="1:13" ht="49.5" x14ac:dyDescent="0.2">
      <c r="A150" s="155" t="s">
        <v>1696</v>
      </c>
      <c r="B150" s="167" t="s">
        <v>2548</v>
      </c>
      <c r="C150" s="154" t="s">
        <v>2549</v>
      </c>
      <c r="D150" s="155">
        <v>1</v>
      </c>
      <c r="E150" s="154"/>
      <c r="F150" s="154"/>
      <c r="G150" s="155">
        <v>0.5</v>
      </c>
      <c r="H150" s="154"/>
      <c r="I150" s="154"/>
      <c r="J150" s="167" t="s">
        <v>2464</v>
      </c>
      <c r="K150" s="167" t="s">
        <v>2497</v>
      </c>
      <c r="L150" s="168">
        <v>25000</v>
      </c>
      <c r="M150" s="170" t="s">
        <v>2498</v>
      </c>
    </row>
    <row r="151" spans="1:13" ht="49.5" x14ac:dyDescent="0.2">
      <c r="A151" s="155" t="s">
        <v>1820</v>
      </c>
      <c r="B151" s="167" t="s">
        <v>306</v>
      </c>
      <c r="C151" s="154" t="s">
        <v>2549</v>
      </c>
      <c r="D151" s="155">
        <v>1</v>
      </c>
      <c r="E151" s="154"/>
      <c r="F151" s="154"/>
      <c r="G151" s="155">
        <v>0.25</v>
      </c>
      <c r="H151" s="154"/>
      <c r="I151" s="154"/>
      <c r="J151" s="167" t="s">
        <v>2550</v>
      </c>
      <c r="K151" s="167" t="s">
        <v>2497</v>
      </c>
      <c r="L151" s="168">
        <v>12500</v>
      </c>
      <c r="M151" s="170" t="s">
        <v>2498</v>
      </c>
    </row>
    <row r="152" spans="1:13" ht="49.5" x14ac:dyDescent="0.2">
      <c r="A152" s="155" t="s">
        <v>518</v>
      </c>
      <c r="B152" s="167" t="s">
        <v>2551</v>
      </c>
      <c r="C152" s="154" t="s">
        <v>2552</v>
      </c>
      <c r="D152" s="155">
        <v>8</v>
      </c>
      <c r="E152" s="154"/>
      <c r="F152" s="154"/>
      <c r="G152" s="155">
        <v>4.75</v>
      </c>
      <c r="H152" s="154"/>
      <c r="I152" s="154"/>
      <c r="J152" s="167" t="s">
        <v>2553</v>
      </c>
      <c r="K152" s="167" t="s">
        <v>2497</v>
      </c>
      <c r="L152" s="168">
        <v>406400</v>
      </c>
      <c r="M152" s="170" t="s">
        <v>2498</v>
      </c>
    </row>
    <row r="153" spans="1:13" ht="49.5" x14ac:dyDescent="0.2">
      <c r="A153" s="155" t="s">
        <v>518</v>
      </c>
      <c r="B153" s="167" t="s">
        <v>2551</v>
      </c>
      <c r="C153" s="154" t="s">
        <v>2554</v>
      </c>
      <c r="D153" s="155">
        <v>5</v>
      </c>
      <c r="E153" s="154"/>
      <c r="F153" s="154"/>
      <c r="G153" s="155">
        <v>2.35</v>
      </c>
      <c r="H153" s="154"/>
      <c r="I153" s="154"/>
      <c r="J153" s="167" t="s">
        <v>2555</v>
      </c>
      <c r="K153" s="167" t="s">
        <v>2497</v>
      </c>
      <c r="L153" s="168">
        <v>127000</v>
      </c>
      <c r="M153" s="170" t="s">
        <v>2498</v>
      </c>
    </row>
    <row r="154" spans="1:13" ht="49.5" x14ac:dyDescent="0.2">
      <c r="A154" s="155" t="s">
        <v>518</v>
      </c>
      <c r="B154" s="167" t="s">
        <v>2551</v>
      </c>
      <c r="C154" s="154" t="s">
        <v>2556</v>
      </c>
      <c r="D154" s="155">
        <v>4</v>
      </c>
      <c r="E154" s="154"/>
      <c r="F154" s="154"/>
      <c r="G154" s="155">
        <v>1.5</v>
      </c>
      <c r="H154" s="154"/>
      <c r="I154" s="154"/>
      <c r="J154" s="167" t="s">
        <v>2557</v>
      </c>
      <c r="K154" s="167" t="s">
        <v>2497</v>
      </c>
      <c r="L154" s="168">
        <v>190500</v>
      </c>
      <c r="M154" s="170" t="s">
        <v>2498</v>
      </c>
    </row>
    <row r="155" spans="1:13" ht="49.5" x14ac:dyDescent="0.2">
      <c r="A155" s="155" t="s">
        <v>1696</v>
      </c>
      <c r="B155" s="167" t="s">
        <v>2548</v>
      </c>
      <c r="C155" s="154" t="s">
        <v>2556</v>
      </c>
      <c r="D155" s="155">
        <v>1</v>
      </c>
      <c r="E155" s="154"/>
      <c r="F155" s="154"/>
      <c r="G155" s="155">
        <v>0.25</v>
      </c>
      <c r="H155" s="154"/>
      <c r="I155" s="154"/>
      <c r="J155" s="167" t="s">
        <v>2558</v>
      </c>
      <c r="K155" s="167" t="s">
        <v>2497</v>
      </c>
      <c r="L155" s="168">
        <v>50800</v>
      </c>
      <c r="M155" s="170" t="s">
        <v>2498</v>
      </c>
    </row>
    <row r="156" spans="1:13" ht="49.5" x14ac:dyDescent="0.2">
      <c r="A156" s="155" t="s">
        <v>464</v>
      </c>
      <c r="B156" s="167" t="s">
        <v>1810</v>
      </c>
      <c r="C156" s="154" t="s">
        <v>2559</v>
      </c>
      <c r="D156" s="155">
        <v>1</v>
      </c>
      <c r="E156" s="154"/>
      <c r="F156" s="154"/>
      <c r="G156" s="155">
        <v>0.5</v>
      </c>
      <c r="H156" s="154"/>
      <c r="I156" s="154"/>
      <c r="J156" s="167" t="s">
        <v>2560</v>
      </c>
      <c r="K156" s="167" t="s">
        <v>2497</v>
      </c>
      <c r="L156" s="168">
        <v>25400</v>
      </c>
      <c r="M156" s="170" t="s">
        <v>2498</v>
      </c>
    </row>
    <row r="157" spans="1:13" ht="17.25" customHeight="1" x14ac:dyDescent="0.2">
      <c r="A157" s="155" t="s">
        <v>2524</v>
      </c>
      <c r="B157" s="167" t="s">
        <v>1573</v>
      </c>
      <c r="C157" s="154" t="s">
        <v>2561</v>
      </c>
      <c r="D157" s="155">
        <v>1</v>
      </c>
      <c r="E157" s="154"/>
      <c r="F157" s="154"/>
      <c r="G157" s="155">
        <v>2</v>
      </c>
      <c r="H157" s="154"/>
      <c r="I157" s="154"/>
      <c r="J157" s="167" t="s">
        <v>2562</v>
      </c>
      <c r="K157" s="167" t="s">
        <v>2497</v>
      </c>
      <c r="L157" s="168">
        <v>101600</v>
      </c>
      <c r="M157" s="170" t="s">
        <v>2498</v>
      </c>
    </row>
    <row r="158" spans="1:13" ht="49.5" x14ac:dyDescent="0.2">
      <c r="A158" s="155" t="s">
        <v>2536</v>
      </c>
      <c r="B158" s="167" t="s">
        <v>587</v>
      </c>
      <c r="C158" s="154" t="s">
        <v>2510</v>
      </c>
      <c r="D158" s="155">
        <v>1</v>
      </c>
      <c r="E158" s="154"/>
      <c r="F158" s="154"/>
      <c r="G158" s="155">
        <v>0.5</v>
      </c>
      <c r="H158" s="154"/>
      <c r="I158" s="154"/>
      <c r="J158" s="167" t="s">
        <v>2563</v>
      </c>
      <c r="K158" s="167" t="s">
        <v>2497</v>
      </c>
      <c r="L158" s="168">
        <v>25400</v>
      </c>
      <c r="M158" s="170" t="s">
        <v>2498</v>
      </c>
    </row>
    <row r="159" spans="1:13" ht="82.5" x14ac:dyDescent="0.2">
      <c r="A159" s="155" t="s">
        <v>1820</v>
      </c>
      <c r="B159" s="167" t="s">
        <v>2564</v>
      </c>
      <c r="C159" s="154" t="s">
        <v>2506</v>
      </c>
      <c r="D159" s="155">
        <v>45</v>
      </c>
      <c r="E159" s="154"/>
      <c r="F159" s="154"/>
      <c r="G159" s="155">
        <v>68.5</v>
      </c>
      <c r="H159" s="154"/>
      <c r="I159" s="154"/>
      <c r="J159" s="167" t="s">
        <v>2565</v>
      </c>
      <c r="K159" s="167" t="s">
        <v>2497</v>
      </c>
      <c r="L159" s="168">
        <v>3534600</v>
      </c>
      <c r="M159" s="170" t="s">
        <v>2498</v>
      </c>
    </row>
    <row r="160" spans="1:13" ht="49.5" x14ac:dyDescent="0.2">
      <c r="A160" s="155" t="s">
        <v>1696</v>
      </c>
      <c r="B160" s="167" t="s">
        <v>2566</v>
      </c>
      <c r="C160" s="154" t="s">
        <v>2514</v>
      </c>
      <c r="D160" s="155">
        <v>1</v>
      </c>
      <c r="E160" s="154"/>
      <c r="F160" s="154"/>
      <c r="G160" s="155">
        <v>0.85</v>
      </c>
      <c r="H160" s="154"/>
      <c r="I160" s="154"/>
      <c r="J160" s="167" t="s">
        <v>2567</v>
      </c>
      <c r="K160" s="167" t="s">
        <v>2497</v>
      </c>
      <c r="L160" s="168">
        <v>51600</v>
      </c>
      <c r="M160" s="170" t="s">
        <v>2498</v>
      </c>
    </row>
    <row r="161" spans="1:13" ht="49.5" x14ac:dyDescent="0.2">
      <c r="A161" s="155" t="s">
        <v>2518</v>
      </c>
      <c r="B161" s="167" t="s">
        <v>2568</v>
      </c>
      <c r="C161" s="154" t="s">
        <v>2514</v>
      </c>
      <c r="D161" s="155">
        <v>6</v>
      </c>
      <c r="E161" s="154"/>
      <c r="F161" s="154"/>
      <c r="G161" s="155">
        <v>32.78</v>
      </c>
      <c r="H161" s="154"/>
      <c r="I161" s="154"/>
      <c r="J161" s="167" t="s">
        <v>2569</v>
      </c>
      <c r="K161" s="167" t="s">
        <v>2497</v>
      </c>
      <c r="L161" s="168">
        <v>2115600</v>
      </c>
      <c r="M161" s="170" t="s">
        <v>2498</v>
      </c>
    </row>
    <row r="162" spans="1:13" ht="132" x14ac:dyDescent="0.2">
      <c r="A162" s="155" t="s">
        <v>1820</v>
      </c>
      <c r="B162" s="167" t="s">
        <v>2570</v>
      </c>
      <c r="C162" s="154" t="s">
        <v>2514</v>
      </c>
      <c r="D162" s="155">
        <v>193</v>
      </c>
      <c r="E162" s="154"/>
      <c r="F162" s="154"/>
      <c r="G162" s="155">
        <v>440.03</v>
      </c>
      <c r="H162" s="154"/>
      <c r="I162" s="154"/>
      <c r="J162" s="167" t="s">
        <v>2571</v>
      </c>
      <c r="K162" s="167" t="s">
        <v>2497</v>
      </c>
      <c r="L162" s="168">
        <v>28380000</v>
      </c>
      <c r="M162" s="170" t="s">
        <v>2498</v>
      </c>
    </row>
    <row r="163" spans="1:13" ht="49.5" x14ac:dyDescent="0.2">
      <c r="A163" s="155" t="s">
        <v>464</v>
      </c>
      <c r="B163" s="167" t="s">
        <v>2572</v>
      </c>
      <c r="C163" s="154" t="s">
        <v>2514</v>
      </c>
      <c r="D163" s="155">
        <v>1</v>
      </c>
      <c r="E163" s="154"/>
      <c r="F163" s="154"/>
      <c r="G163" s="155">
        <v>2.71</v>
      </c>
      <c r="H163" s="154"/>
      <c r="I163" s="154"/>
      <c r="J163" s="167" t="s">
        <v>2573</v>
      </c>
      <c r="K163" s="167" t="s">
        <v>2497</v>
      </c>
      <c r="L163" s="168">
        <v>167700</v>
      </c>
      <c r="M163" s="170" t="s">
        <v>2498</v>
      </c>
    </row>
    <row r="164" spans="1:13" ht="49.5" x14ac:dyDescent="0.2">
      <c r="A164" s="155" t="s">
        <v>931</v>
      </c>
      <c r="B164" s="167" t="s">
        <v>2574</v>
      </c>
      <c r="C164" s="154" t="s">
        <v>2512</v>
      </c>
      <c r="D164" s="155">
        <v>1</v>
      </c>
      <c r="E164" s="154"/>
      <c r="F164" s="154"/>
      <c r="G164" s="155">
        <v>0.25</v>
      </c>
      <c r="H164" s="154"/>
      <c r="I164" s="154"/>
      <c r="J164" s="167" t="s">
        <v>2575</v>
      </c>
      <c r="K164" s="167" t="s">
        <v>2497</v>
      </c>
      <c r="L164" s="168">
        <v>12700</v>
      </c>
      <c r="M164" s="170" t="s">
        <v>2498</v>
      </c>
    </row>
    <row r="165" spans="1:13" ht="49.5" x14ac:dyDescent="0.2">
      <c r="A165" s="155" t="s">
        <v>2536</v>
      </c>
      <c r="B165" s="167" t="s">
        <v>2576</v>
      </c>
      <c r="C165" s="154" t="s">
        <v>2512</v>
      </c>
      <c r="D165" s="155">
        <v>1</v>
      </c>
      <c r="E165" s="154"/>
      <c r="F165" s="154"/>
      <c r="G165" s="155">
        <v>0.12</v>
      </c>
      <c r="H165" s="154"/>
      <c r="I165" s="154"/>
      <c r="J165" s="167" t="s">
        <v>2575</v>
      </c>
      <c r="K165" s="167" t="s">
        <v>2497</v>
      </c>
      <c r="L165" s="168">
        <v>12700</v>
      </c>
      <c r="M165" s="170" t="s">
        <v>2498</v>
      </c>
    </row>
    <row r="166" spans="1:13" ht="17.25" customHeight="1" thickBot="1" x14ac:dyDescent="0.35">
      <c r="A166" s="539" t="s">
        <v>69</v>
      </c>
      <c r="B166" s="540"/>
      <c r="C166" s="540"/>
      <c r="D166" s="540"/>
      <c r="E166" s="540"/>
      <c r="F166" s="540"/>
      <c r="G166" s="540"/>
      <c r="H166" s="540"/>
      <c r="I166" s="540"/>
      <c r="J166" s="540"/>
      <c r="K166" s="541"/>
      <c r="L166" s="165">
        <f>SUM(L132:L165)</f>
        <v>38865100</v>
      </c>
      <c r="M166" s="166"/>
    </row>
    <row r="167" spans="1:13" ht="18" customHeight="1" thickBot="1" x14ac:dyDescent="0.25">
      <c r="A167" s="542" t="s">
        <v>1384</v>
      </c>
      <c r="B167" s="543"/>
      <c r="C167" s="543"/>
      <c r="D167" s="543"/>
      <c r="E167" s="543"/>
      <c r="F167" s="543"/>
      <c r="G167" s="543"/>
      <c r="H167" s="543"/>
      <c r="I167" s="543"/>
      <c r="J167" s="543"/>
      <c r="K167" s="543"/>
      <c r="L167" s="543"/>
      <c r="M167" s="544"/>
    </row>
    <row r="168" spans="1:13" ht="49.5" customHeight="1" x14ac:dyDescent="0.2">
      <c r="A168" s="155" t="s">
        <v>2183</v>
      </c>
      <c r="B168" s="167" t="s">
        <v>2577</v>
      </c>
      <c r="C168" s="154" t="s">
        <v>2495</v>
      </c>
      <c r="D168" s="155">
        <v>67</v>
      </c>
      <c r="E168" s="154"/>
      <c r="F168" s="154"/>
      <c r="G168" s="155">
        <v>72.75</v>
      </c>
      <c r="H168" s="154"/>
      <c r="I168" s="154"/>
      <c r="J168" s="167" t="s">
        <v>2578</v>
      </c>
      <c r="K168" s="167" t="s">
        <v>2497</v>
      </c>
      <c r="L168" s="168">
        <v>3637500</v>
      </c>
      <c r="M168" s="169" t="s">
        <v>2498</v>
      </c>
    </row>
    <row r="169" spans="1:13" ht="49.5" customHeight="1" x14ac:dyDescent="0.2">
      <c r="A169" s="155" t="s">
        <v>2579</v>
      </c>
      <c r="B169" s="167" t="s">
        <v>2580</v>
      </c>
      <c r="C169" s="154" t="s">
        <v>2495</v>
      </c>
      <c r="D169" s="155">
        <v>18</v>
      </c>
      <c r="E169" s="154"/>
      <c r="F169" s="154"/>
      <c r="G169" s="155">
        <v>13.15</v>
      </c>
      <c r="H169" s="154"/>
      <c r="I169" s="154"/>
      <c r="J169" s="167" t="s">
        <v>2581</v>
      </c>
      <c r="K169" s="167" t="s">
        <v>2497</v>
      </c>
      <c r="L169" s="168">
        <v>650000</v>
      </c>
      <c r="M169" s="169" t="s">
        <v>2498</v>
      </c>
    </row>
    <row r="170" spans="1:13" ht="49.5" customHeight="1" x14ac:dyDescent="0.2">
      <c r="A170" s="155" t="s">
        <v>1384</v>
      </c>
      <c r="B170" s="167" t="s">
        <v>2582</v>
      </c>
      <c r="C170" s="154" t="s">
        <v>2495</v>
      </c>
      <c r="D170" s="155">
        <v>305</v>
      </c>
      <c r="E170" s="154"/>
      <c r="F170" s="154"/>
      <c r="G170" s="155">
        <v>377.18</v>
      </c>
      <c r="H170" s="154"/>
      <c r="I170" s="154"/>
      <c r="J170" s="167" t="s">
        <v>2583</v>
      </c>
      <c r="K170" s="167" t="s">
        <v>2497</v>
      </c>
      <c r="L170" s="168">
        <v>18850000</v>
      </c>
      <c r="M170" s="169" t="s">
        <v>2498</v>
      </c>
    </row>
    <row r="171" spans="1:13" ht="49.5" x14ac:dyDescent="0.2">
      <c r="A171" s="155" t="s">
        <v>2080</v>
      </c>
      <c r="B171" s="167" t="s">
        <v>2584</v>
      </c>
      <c r="C171" s="154" t="s">
        <v>2495</v>
      </c>
      <c r="D171" s="155">
        <v>3</v>
      </c>
      <c r="E171" s="154"/>
      <c r="F171" s="154"/>
      <c r="G171" s="155">
        <v>4.5</v>
      </c>
      <c r="H171" s="154"/>
      <c r="I171" s="154"/>
      <c r="J171" s="167" t="s">
        <v>2485</v>
      </c>
      <c r="K171" s="167" t="s">
        <v>2497</v>
      </c>
      <c r="L171" s="168">
        <v>225000</v>
      </c>
      <c r="M171" s="169" t="s">
        <v>2498</v>
      </c>
    </row>
    <row r="172" spans="1:13" ht="49.5" x14ac:dyDescent="0.2">
      <c r="A172" s="155" t="s">
        <v>142</v>
      </c>
      <c r="B172" s="167" t="s">
        <v>2585</v>
      </c>
      <c r="C172" s="154" t="s">
        <v>2495</v>
      </c>
      <c r="D172" s="155">
        <v>5</v>
      </c>
      <c r="E172" s="154"/>
      <c r="F172" s="154"/>
      <c r="G172" s="155">
        <v>4.6500000000000004</v>
      </c>
      <c r="H172" s="154"/>
      <c r="I172" s="154"/>
      <c r="J172" s="167" t="s">
        <v>2485</v>
      </c>
      <c r="K172" s="167" t="s">
        <v>2497</v>
      </c>
      <c r="L172" s="168">
        <v>225000</v>
      </c>
      <c r="M172" s="169" t="s">
        <v>2498</v>
      </c>
    </row>
    <row r="173" spans="1:13" ht="49.5" x14ac:dyDescent="0.2">
      <c r="A173" s="155" t="s">
        <v>2168</v>
      </c>
      <c r="B173" s="167" t="s">
        <v>2169</v>
      </c>
      <c r="C173" s="154" t="s">
        <v>2495</v>
      </c>
      <c r="D173" s="155">
        <v>1</v>
      </c>
      <c r="E173" s="154"/>
      <c r="F173" s="154"/>
      <c r="G173" s="155">
        <v>1</v>
      </c>
      <c r="H173" s="154"/>
      <c r="I173" s="154"/>
      <c r="J173" s="167" t="s">
        <v>2586</v>
      </c>
      <c r="K173" s="167" t="s">
        <v>2497</v>
      </c>
      <c r="L173" s="168">
        <v>50000</v>
      </c>
      <c r="M173" s="169" t="s">
        <v>2498</v>
      </c>
    </row>
    <row r="174" spans="1:13" ht="64.5" customHeight="1" x14ac:dyDescent="0.2">
      <c r="A174" s="155" t="s">
        <v>47</v>
      </c>
      <c r="B174" s="167" t="s">
        <v>2587</v>
      </c>
      <c r="C174" s="154" t="s">
        <v>2495</v>
      </c>
      <c r="D174" s="155">
        <v>35</v>
      </c>
      <c r="E174" s="154"/>
      <c r="F174" s="154"/>
      <c r="G174" s="155">
        <v>27.25</v>
      </c>
      <c r="H174" s="154"/>
      <c r="I174" s="154"/>
      <c r="J174" s="167" t="s">
        <v>2588</v>
      </c>
      <c r="K174" s="167" t="s">
        <v>2497</v>
      </c>
      <c r="L174" s="168">
        <v>1362500</v>
      </c>
      <c r="M174" s="169" t="s">
        <v>2498</v>
      </c>
    </row>
    <row r="175" spans="1:13" ht="69" customHeight="1" x14ac:dyDescent="0.2">
      <c r="A175" s="155" t="s">
        <v>2183</v>
      </c>
      <c r="B175" s="167" t="s">
        <v>2589</v>
      </c>
      <c r="C175" s="154" t="s">
        <v>2504</v>
      </c>
      <c r="D175" s="155">
        <v>16</v>
      </c>
      <c r="E175" s="154"/>
      <c r="F175" s="154"/>
      <c r="G175" s="155">
        <v>13.75</v>
      </c>
      <c r="H175" s="154"/>
      <c r="I175" s="154"/>
      <c r="J175" s="167" t="s">
        <v>2590</v>
      </c>
      <c r="K175" s="167" t="s">
        <v>2497</v>
      </c>
      <c r="L175" s="168">
        <v>687500</v>
      </c>
      <c r="M175" s="170" t="s">
        <v>2498</v>
      </c>
    </row>
    <row r="176" spans="1:13" ht="66" x14ac:dyDescent="0.2">
      <c r="A176" s="155" t="s">
        <v>2579</v>
      </c>
      <c r="B176" s="167" t="s">
        <v>2591</v>
      </c>
      <c r="C176" s="154" t="s">
        <v>2504</v>
      </c>
      <c r="D176" s="155">
        <v>6</v>
      </c>
      <c r="E176" s="154"/>
      <c r="F176" s="154"/>
      <c r="G176" s="155">
        <v>6.7</v>
      </c>
      <c r="H176" s="154"/>
      <c r="I176" s="154"/>
      <c r="J176" s="167" t="s">
        <v>2592</v>
      </c>
      <c r="K176" s="167" t="s">
        <v>2497</v>
      </c>
      <c r="L176" s="168">
        <v>337500</v>
      </c>
      <c r="M176" s="170" t="s">
        <v>2498</v>
      </c>
    </row>
    <row r="177" spans="1:13" ht="47.25" customHeight="1" x14ac:dyDescent="0.2">
      <c r="A177" s="155" t="s">
        <v>1384</v>
      </c>
      <c r="B177" s="167" t="s">
        <v>2593</v>
      </c>
      <c r="C177" s="154" t="s">
        <v>2504</v>
      </c>
      <c r="D177" s="155">
        <v>87</v>
      </c>
      <c r="E177" s="154"/>
      <c r="F177" s="154"/>
      <c r="G177" s="155">
        <v>87.45</v>
      </c>
      <c r="H177" s="154"/>
      <c r="I177" s="154"/>
      <c r="J177" s="167" t="s">
        <v>2594</v>
      </c>
      <c r="K177" s="167" t="s">
        <v>2497</v>
      </c>
      <c r="L177" s="168">
        <v>4362500</v>
      </c>
      <c r="M177" s="170" t="s">
        <v>2498</v>
      </c>
    </row>
    <row r="178" spans="1:13" ht="49.5" x14ac:dyDescent="0.2">
      <c r="A178" s="155" t="s">
        <v>2080</v>
      </c>
      <c r="B178" s="167" t="s">
        <v>2595</v>
      </c>
      <c r="C178" s="154" t="s">
        <v>2504</v>
      </c>
      <c r="D178" s="155">
        <v>1</v>
      </c>
      <c r="E178" s="154"/>
      <c r="F178" s="154"/>
      <c r="G178" s="155">
        <v>2</v>
      </c>
      <c r="H178" s="154"/>
      <c r="I178" s="154"/>
      <c r="J178" s="167" t="s">
        <v>2596</v>
      </c>
      <c r="K178" s="167" t="s">
        <v>2497</v>
      </c>
      <c r="L178" s="168">
        <v>100000</v>
      </c>
      <c r="M178" s="170" t="s">
        <v>2498</v>
      </c>
    </row>
    <row r="179" spans="1:13" ht="49.5" x14ac:dyDescent="0.2">
      <c r="A179" s="155" t="s">
        <v>142</v>
      </c>
      <c r="B179" s="167" t="s">
        <v>2597</v>
      </c>
      <c r="C179" s="154" t="s">
        <v>2504</v>
      </c>
      <c r="D179" s="155">
        <v>3</v>
      </c>
      <c r="E179" s="154"/>
      <c r="F179" s="154"/>
      <c r="G179" s="155">
        <v>1.5</v>
      </c>
      <c r="H179" s="154"/>
      <c r="I179" s="154"/>
      <c r="J179" s="167" t="s">
        <v>2532</v>
      </c>
      <c r="K179" s="167" t="s">
        <v>2497</v>
      </c>
      <c r="L179" s="168">
        <v>75000</v>
      </c>
      <c r="M179" s="170" t="s">
        <v>2498</v>
      </c>
    </row>
    <row r="180" spans="1:13" ht="49.5" x14ac:dyDescent="0.2">
      <c r="A180" s="155" t="s">
        <v>2168</v>
      </c>
      <c r="B180" s="167" t="s">
        <v>374</v>
      </c>
      <c r="C180" s="154" t="s">
        <v>2504</v>
      </c>
      <c r="D180" s="155">
        <v>1</v>
      </c>
      <c r="E180" s="154"/>
      <c r="F180" s="154"/>
      <c r="G180" s="155">
        <v>1</v>
      </c>
      <c r="H180" s="154"/>
      <c r="I180" s="154"/>
      <c r="J180" s="167" t="s">
        <v>2537</v>
      </c>
      <c r="K180" s="167" t="s">
        <v>2497</v>
      </c>
      <c r="L180" s="168">
        <v>50000</v>
      </c>
      <c r="M180" s="170" t="s">
        <v>2498</v>
      </c>
    </row>
    <row r="181" spans="1:13" ht="52.5" customHeight="1" x14ac:dyDescent="0.2">
      <c r="A181" s="155" t="s">
        <v>47</v>
      </c>
      <c r="B181" s="167" t="s">
        <v>2598</v>
      </c>
      <c r="C181" s="154" t="s">
        <v>2504</v>
      </c>
      <c r="D181" s="155">
        <v>37</v>
      </c>
      <c r="E181" s="154"/>
      <c r="F181" s="154"/>
      <c r="G181" s="155">
        <v>33.799999999999997</v>
      </c>
      <c r="H181" s="154"/>
      <c r="I181" s="154"/>
      <c r="J181" s="167" t="s">
        <v>2599</v>
      </c>
      <c r="K181" s="167" t="s">
        <v>2497</v>
      </c>
      <c r="L181" s="168">
        <v>1687500</v>
      </c>
      <c r="M181" s="170" t="s">
        <v>2498</v>
      </c>
    </row>
    <row r="182" spans="1:13" ht="82.5" x14ac:dyDescent="0.2">
      <c r="A182" s="155" t="s">
        <v>1384</v>
      </c>
      <c r="B182" s="167" t="s">
        <v>2600</v>
      </c>
      <c r="C182" s="154" t="s">
        <v>2506</v>
      </c>
      <c r="D182" s="155">
        <v>9</v>
      </c>
      <c r="E182" s="154"/>
      <c r="F182" s="154"/>
      <c r="G182" s="155">
        <v>26</v>
      </c>
      <c r="H182" s="154"/>
      <c r="I182" s="154"/>
      <c r="J182" s="167" t="s">
        <v>2601</v>
      </c>
      <c r="K182" s="167" t="s">
        <v>2497</v>
      </c>
      <c r="L182" s="168">
        <v>1341600</v>
      </c>
      <c r="M182" s="170" t="s">
        <v>2498</v>
      </c>
    </row>
    <row r="183" spans="1:13" ht="82.5" x14ac:dyDescent="0.2">
      <c r="A183" s="155" t="s">
        <v>2183</v>
      </c>
      <c r="B183" s="167" t="s">
        <v>2602</v>
      </c>
      <c r="C183" s="154" t="s">
        <v>2506</v>
      </c>
      <c r="D183" s="155">
        <v>16</v>
      </c>
      <c r="E183" s="154"/>
      <c r="F183" s="154"/>
      <c r="G183" s="155">
        <v>24.85</v>
      </c>
      <c r="H183" s="154"/>
      <c r="I183" s="154"/>
      <c r="J183" s="167" t="s">
        <v>2603</v>
      </c>
      <c r="K183" s="167" t="s">
        <v>2497</v>
      </c>
      <c r="L183" s="168">
        <v>1277100</v>
      </c>
      <c r="M183" s="170" t="s">
        <v>2498</v>
      </c>
    </row>
    <row r="184" spans="1:13" ht="49.5" x14ac:dyDescent="0.2">
      <c r="A184" s="155" t="s">
        <v>1384</v>
      </c>
      <c r="B184" s="167" t="s">
        <v>2604</v>
      </c>
      <c r="C184" s="154" t="s">
        <v>2541</v>
      </c>
      <c r="D184" s="155">
        <v>3</v>
      </c>
      <c r="E184" s="154"/>
      <c r="F184" s="154"/>
      <c r="G184" s="155">
        <v>0.13</v>
      </c>
      <c r="H184" s="154"/>
      <c r="I184" s="154"/>
      <c r="J184" s="95" t="s">
        <v>2544</v>
      </c>
      <c r="K184" s="167" t="s">
        <v>2497</v>
      </c>
      <c r="L184" s="168">
        <v>25400</v>
      </c>
      <c r="M184" s="170" t="s">
        <v>2498</v>
      </c>
    </row>
    <row r="185" spans="1:13" ht="49.5" x14ac:dyDescent="0.2">
      <c r="A185" s="155" t="s">
        <v>47</v>
      </c>
      <c r="B185" s="167" t="s">
        <v>2605</v>
      </c>
      <c r="C185" s="154" t="s">
        <v>2541</v>
      </c>
      <c r="D185" s="155">
        <v>1</v>
      </c>
      <c r="E185" s="154"/>
      <c r="F185" s="154"/>
      <c r="G185" s="155">
        <v>0.01</v>
      </c>
      <c r="H185" s="154"/>
      <c r="I185" s="154"/>
      <c r="J185" s="95" t="s">
        <v>2542</v>
      </c>
      <c r="K185" s="167" t="s">
        <v>2497</v>
      </c>
      <c r="L185" s="168">
        <v>12700</v>
      </c>
      <c r="M185" s="170" t="s">
        <v>2498</v>
      </c>
    </row>
    <row r="186" spans="1:13" ht="49.5" x14ac:dyDescent="0.2">
      <c r="A186" s="155" t="s">
        <v>2183</v>
      </c>
      <c r="B186" s="167" t="s">
        <v>2606</v>
      </c>
      <c r="C186" s="154" t="s">
        <v>2510</v>
      </c>
      <c r="D186" s="155">
        <v>3</v>
      </c>
      <c r="E186" s="154"/>
      <c r="F186" s="154"/>
      <c r="G186" s="155">
        <v>1.4</v>
      </c>
      <c r="H186" s="154"/>
      <c r="I186" s="154"/>
      <c r="J186" s="167" t="s">
        <v>2607</v>
      </c>
      <c r="K186" s="167" t="s">
        <v>2497</v>
      </c>
      <c r="L186" s="168">
        <v>76200</v>
      </c>
      <c r="M186" s="170" t="s">
        <v>2498</v>
      </c>
    </row>
    <row r="187" spans="1:13" ht="99" x14ac:dyDescent="0.2">
      <c r="A187" s="155" t="s">
        <v>1384</v>
      </c>
      <c r="B187" s="167" t="s">
        <v>2608</v>
      </c>
      <c r="C187" s="154" t="s">
        <v>2510</v>
      </c>
      <c r="D187" s="155">
        <v>6</v>
      </c>
      <c r="E187" s="154"/>
      <c r="F187" s="154"/>
      <c r="G187" s="155">
        <v>4.5</v>
      </c>
      <c r="H187" s="154"/>
      <c r="I187" s="154"/>
      <c r="J187" s="167" t="s">
        <v>2609</v>
      </c>
      <c r="K187" s="167" t="s">
        <v>2497</v>
      </c>
      <c r="L187" s="168">
        <v>228600</v>
      </c>
      <c r="M187" s="170" t="s">
        <v>2498</v>
      </c>
    </row>
    <row r="188" spans="1:13" ht="49.5" x14ac:dyDescent="0.2">
      <c r="A188" s="155" t="s">
        <v>47</v>
      </c>
      <c r="B188" s="167" t="s">
        <v>2610</v>
      </c>
      <c r="C188" s="154" t="s">
        <v>2510</v>
      </c>
      <c r="D188" s="155">
        <v>2</v>
      </c>
      <c r="E188" s="154"/>
      <c r="F188" s="154"/>
      <c r="G188" s="155">
        <v>1</v>
      </c>
      <c r="H188" s="154"/>
      <c r="I188" s="154"/>
      <c r="J188" s="167" t="s">
        <v>2511</v>
      </c>
      <c r="K188" s="167" t="s">
        <v>2497</v>
      </c>
      <c r="L188" s="168">
        <v>50800</v>
      </c>
      <c r="M188" s="170" t="s">
        <v>2498</v>
      </c>
    </row>
    <row r="189" spans="1:13" ht="49.5" x14ac:dyDescent="0.2">
      <c r="A189" s="155" t="s">
        <v>1384</v>
      </c>
      <c r="B189" s="167" t="s">
        <v>2611</v>
      </c>
      <c r="C189" s="154" t="s">
        <v>2512</v>
      </c>
      <c r="D189" s="155">
        <v>3</v>
      </c>
      <c r="E189" s="154"/>
      <c r="F189" s="154"/>
      <c r="G189" s="155">
        <v>0.05</v>
      </c>
      <c r="H189" s="154"/>
      <c r="I189" s="154"/>
      <c r="J189" s="167" t="s">
        <v>2612</v>
      </c>
      <c r="K189" s="167" t="s">
        <v>2497</v>
      </c>
      <c r="L189" s="168">
        <v>38100</v>
      </c>
      <c r="M189" s="170" t="s">
        <v>2498</v>
      </c>
    </row>
    <row r="190" spans="1:13" ht="49.5" x14ac:dyDescent="0.2">
      <c r="A190" s="155" t="s">
        <v>47</v>
      </c>
      <c r="B190" s="167" t="s">
        <v>423</v>
      </c>
      <c r="C190" s="154" t="s">
        <v>2613</v>
      </c>
      <c r="D190" s="155">
        <v>1</v>
      </c>
      <c r="E190" s="154"/>
      <c r="F190" s="154"/>
      <c r="G190" s="155">
        <v>0.25</v>
      </c>
      <c r="H190" s="154"/>
      <c r="I190" s="154"/>
      <c r="J190" s="167" t="s">
        <v>2575</v>
      </c>
      <c r="K190" s="167" t="s">
        <v>2497</v>
      </c>
      <c r="L190" s="168">
        <v>12700</v>
      </c>
      <c r="M190" s="170" t="s">
        <v>2498</v>
      </c>
    </row>
    <row r="191" spans="1:13" ht="49.5" x14ac:dyDescent="0.2">
      <c r="A191" s="155" t="s">
        <v>1384</v>
      </c>
      <c r="B191" s="167" t="s">
        <v>2614</v>
      </c>
      <c r="C191" s="154" t="s">
        <v>2613</v>
      </c>
      <c r="D191" s="155">
        <v>2</v>
      </c>
      <c r="E191" s="154"/>
      <c r="F191" s="154"/>
      <c r="G191" s="155">
        <v>0.5</v>
      </c>
      <c r="H191" s="154"/>
      <c r="I191" s="154"/>
      <c r="J191" s="167" t="s">
        <v>2563</v>
      </c>
      <c r="K191" s="167" t="s">
        <v>2497</v>
      </c>
      <c r="L191" s="168">
        <v>25400</v>
      </c>
      <c r="M191" s="170" t="s">
        <v>2498</v>
      </c>
    </row>
    <row r="192" spans="1:13" ht="66" x14ac:dyDescent="0.2">
      <c r="A192" s="155" t="s">
        <v>1384</v>
      </c>
      <c r="B192" s="167" t="s">
        <v>2615</v>
      </c>
      <c r="C192" s="154" t="s">
        <v>2616</v>
      </c>
      <c r="D192" s="155">
        <v>4</v>
      </c>
      <c r="E192" s="154"/>
      <c r="F192" s="154"/>
      <c r="G192" s="155">
        <v>0.22</v>
      </c>
      <c r="H192" s="154"/>
      <c r="I192" s="154"/>
      <c r="J192" s="167" t="s">
        <v>2511</v>
      </c>
      <c r="K192" s="167" t="s">
        <v>2497</v>
      </c>
      <c r="L192" s="168">
        <v>50800</v>
      </c>
      <c r="M192" s="170" t="s">
        <v>2498</v>
      </c>
    </row>
    <row r="193" spans="1:13" ht="49.5" x14ac:dyDescent="0.2">
      <c r="A193" s="155" t="s">
        <v>1384</v>
      </c>
      <c r="B193" s="167" t="s">
        <v>2617</v>
      </c>
      <c r="C193" s="154" t="s">
        <v>2618</v>
      </c>
      <c r="D193" s="155">
        <v>1</v>
      </c>
      <c r="E193" s="154"/>
      <c r="F193" s="154"/>
      <c r="G193" s="155">
        <v>0.01</v>
      </c>
      <c r="H193" s="154"/>
      <c r="I193" s="154"/>
      <c r="J193" s="167" t="s">
        <v>2575</v>
      </c>
      <c r="K193" s="167" t="s">
        <v>2497</v>
      </c>
      <c r="L193" s="168">
        <v>12700</v>
      </c>
      <c r="M193" s="170" t="s">
        <v>2498</v>
      </c>
    </row>
    <row r="194" spans="1:13" ht="49.5" x14ac:dyDescent="0.2">
      <c r="A194" s="155" t="s">
        <v>1384</v>
      </c>
      <c r="B194" s="167" t="s">
        <v>2617</v>
      </c>
      <c r="C194" s="154" t="s">
        <v>2619</v>
      </c>
      <c r="D194" s="155">
        <v>1</v>
      </c>
      <c r="E194" s="154"/>
      <c r="F194" s="154"/>
      <c r="G194" s="155">
        <v>0.01</v>
      </c>
      <c r="H194" s="154"/>
      <c r="I194" s="154"/>
      <c r="J194" s="167" t="s">
        <v>2575</v>
      </c>
      <c r="K194" s="167" t="s">
        <v>2497</v>
      </c>
      <c r="L194" s="168">
        <v>12700</v>
      </c>
      <c r="M194" s="170" t="s">
        <v>2498</v>
      </c>
    </row>
    <row r="195" spans="1:13" ht="49.5" x14ac:dyDescent="0.2">
      <c r="A195" s="155" t="s">
        <v>2080</v>
      </c>
      <c r="B195" s="167" t="s">
        <v>2080</v>
      </c>
      <c r="C195" s="154" t="s">
        <v>2620</v>
      </c>
      <c r="D195" s="155">
        <v>1</v>
      </c>
      <c r="E195" s="154"/>
      <c r="F195" s="154"/>
      <c r="G195" s="155">
        <v>0.01</v>
      </c>
      <c r="H195" s="154"/>
      <c r="I195" s="154"/>
      <c r="J195" s="167" t="s">
        <v>2575</v>
      </c>
      <c r="K195" s="167" t="s">
        <v>2497</v>
      </c>
      <c r="L195" s="168">
        <v>12700</v>
      </c>
      <c r="M195" s="170" t="s">
        <v>2498</v>
      </c>
    </row>
    <row r="196" spans="1:13" ht="49.5" x14ac:dyDescent="0.2">
      <c r="A196" s="155" t="s">
        <v>2183</v>
      </c>
      <c r="B196" s="167" t="s">
        <v>2621</v>
      </c>
      <c r="C196" s="154" t="s">
        <v>2514</v>
      </c>
      <c r="D196" s="155">
        <v>2</v>
      </c>
      <c r="E196" s="154"/>
      <c r="F196" s="154"/>
      <c r="G196" s="155">
        <v>1.25</v>
      </c>
      <c r="H196" s="154"/>
      <c r="I196" s="154"/>
      <c r="J196" s="167" t="s">
        <v>2622</v>
      </c>
      <c r="K196" s="167" t="s">
        <v>2497</v>
      </c>
      <c r="L196" s="168">
        <v>77400</v>
      </c>
      <c r="M196" s="170" t="s">
        <v>2498</v>
      </c>
    </row>
    <row r="197" spans="1:13" ht="49.5" x14ac:dyDescent="0.2">
      <c r="A197" s="155" t="s">
        <v>1384</v>
      </c>
      <c r="B197" s="167" t="s">
        <v>2623</v>
      </c>
      <c r="C197" s="154" t="s">
        <v>2514</v>
      </c>
      <c r="D197" s="155">
        <v>1</v>
      </c>
      <c r="E197" s="154"/>
      <c r="F197" s="154"/>
      <c r="G197" s="155">
        <v>1</v>
      </c>
      <c r="H197" s="154"/>
      <c r="I197" s="154"/>
      <c r="J197" s="167" t="s">
        <v>2624</v>
      </c>
      <c r="K197" s="167" t="s">
        <v>2497</v>
      </c>
      <c r="L197" s="168">
        <v>64500</v>
      </c>
      <c r="M197" s="170" t="s">
        <v>2498</v>
      </c>
    </row>
    <row r="198" spans="1:13" ht="18" customHeight="1" x14ac:dyDescent="0.3">
      <c r="A198" s="545" t="s">
        <v>69</v>
      </c>
      <c r="B198" s="546"/>
      <c r="C198" s="546"/>
      <c r="D198" s="546"/>
      <c r="E198" s="546"/>
      <c r="F198" s="546"/>
      <c r="G198" s="546"/>
      <c r="H198" s="546"/>
      <c r="I198" s="546"/>
      <c r="J198" s="546"/>
      <c r="K198" s="547"/>
      <c r="L198" s="165">
        <f>SUM(L168:L197)</f>
        <v>35619400</v>
      </c>
      <c r="M198" s="166"/>
    </row>
    <row r="199" spans="1:13" ht="18" customHeight="1" x14ac:dyDescent="0.2">
      <c r="A199" s="545" t="s">
        <v>134</v>
      </c>
      <c r="B199" s="546"/>
      <c r="C199" s="546"/>
      <c r="D199" s="546"/>
      <c r="E199" s="546"/>
      <c r="F199" s="546"/>
      <c r="G199" s="546"/>
      <c r="H199" s="546"/>
      <c r="I199" s="546"/>
      <c r="J199" s="546"/>
      <c r="K199" s="546"/>
      <c r="L199" s="546"/>
      <c r="M199" s="546"/>
    </row>
    <row r="200" spans="1:13" ht="30" customHeight="1" x14ac:dyDescent="0.2">
      <c r="A200" s="138" t="s">
        <v>147</v>
      </c>
      <c r="B200" s="138" t="s">
        <v>2625</v>
      </c>
      <c r="C200" s="138" t="s">
        <v>2369</v>
      </c>
      <c r="D200" s="139">
        <v>1</v>
      </c>
      <c r="E200" s="139"/>
      <c r="F200" s="139">
        <v>1</v>
      </c>
      <c r="G200" s="139"/>
      <c r="H200" s="140">
        <v>0.2</v>
      </c>
      <c r="I200" s="137"/>
      <c r="J200" s="137" t="s">
        <v>2626</v>
      </c>
      <c r="K200" s="172" t="s">
        <v>2627</v>
      </c>
      <c r="L200" s="141">
        <v>1180525.01</v>
      </c>
      <c r="M200" s="173" t="s">
        <v>2628</v>
      </c>
    </row>
    <row r="201" spans="1:13" s="25" customFormat="1" ht="23.25" customHeight="1" thickBot="1" x14ac:dyDescent="0.35">
      <c r="A201" s="535" t="s">
        <v>69</v>
      </c>
      <c r="B201" s="536"/>
      <c r="C201" s="536"/>
      <c r="D201" s="536"/>
      <c r="E201" s="536"/>
      <c r="F201" s="536"/>
      <c r="G201" s="536"/>
      <c r="H201" s="536"/>
      <c r="I201" s="536"/>
      <c r="J201" s="536"/>
      <c r="K201" s="537"/>
      <c r="L201" s="244">
        <f>SUM(L200)</f>
        <v>1180525.01</v>
      </c>
      <c r="M201" s="174"/>
    </row>
    <row r="202" spans="1:13" s="25" customFormat="1" ht="23.25" customHeight="1" thickBot="1" x14ac:dyDescent="0.25">
      <c r="A202" s="532" t="s">
        <v>926</v>
      </c>
      <c r="B202" s="533"/>
      <c r="C202" s="533"/>
      <c r="D202" s="533"/>
      <c r="E202" s="533"/>
      <c r="F202" s="533"/>
      <c r="G202" s="533"/>
      <c r="H202" s="533"/>
      <c r="I202" s="533"/>
      <c r="J202" s="533"/>
      <c r="K202" s="533"/>
      <c r="L202" s="533"/>
      <c r="M202" s="534"/>
    </row>
    <row r="203" spans="1:13" ht="33" x14ac:dyDescent="0.2">
      <c r="A203" s="245" t="s">
        <v>518</v>
      </c>
      <c r="B203" s="245" t="s">
        <v>2629</v>
      </c>
      <c r="C203" s="245" t="s">
        <v>2369</v>
      </c>
      <c r="D203" s="246">
        <v>1</v>
      </c>
      <c r="E203" s="246"/>
      <c r="F203" s="246"/>
      <c r="G203" s="246"/>
      <c r="H203" s="247">
        <v>0.7</v>
      </c>
      <c r="I203" s="248"/>
      <c r="J203" s="249" t="s">
        <v>2626</v>
      </c>
      <c r="K203" s="250" t="s">
        <v>2627</v>
      </c>
      <c r="L203" s="251">
        <v>1180525.01</v>
      </c>
      <c r="M203" s="252" t="s">
        <v>2628</v>
      </c>
    </row>
    <row r="204" spans="1:13" ht="33" x14ac:dyDescent="0.2">
      <c r="A204" s="138" t="s">
        <v>518</v>
      </c>
      <c r="B204" s="138" t="s">
        <v>2630</v>
      </c>
      <c r="C204" s="138" t="s">
        <v>2369</v>
      </c>
      <c r="D204" s="142">
        <v>1</v>
      </c>
      <c r="E204" s="142"/>
      <c r="F204" s="142"/>
      <c r="G204" s="142"/>
      <c r="H204" s="140">
        <v>0.7</v>
      </c>
      <c r="I204" s="143"/>
      <c r="J204" s="137" t="s">
        <v>2626</v>
      </c>
      <c r="K204" s="172" t="s">
        <v>2627</v>
      </c>
      <c r="L204" s="141">
        <v>1180525.01</v>
      </c>
      <c r="M204" s="173" t="s">
        <v>2628</v>
      </c>
    </row>
    <row r="205" spans="1:13" ht="33" x14ac:dyDescent="0.2">
      <c r="A205" s="138" t="s">
        <v>1988</v>
      </c>
      <c r="B205" s="138" t="s">
        <v>2631</v>
      </c>
      <c r="C205" s="138" t="s">
        <v>2369</v>
      </c>
      <c r="D205" s="142">
        <v>1</v>
      </c>
      <c r="E205" s="142"/>
      <c r="F205" s="142"/>
      <c r="G205" s="142"/>
      <c r="H205" s="140">
        <v>0.3</v>
      </c>
      <c r="I205" s="143"/>
      <c r="J205" s="137" t="s">
        <v>2626</v>
      </c>
      <c r="K205" s="172" t="s">
        <v>2627</v>
      </c>
      <c r="L205" s="141">
        <v>1180525.01</v>
      </c>
      <c r="M205" s="173" t="s">
        <v>2628</v>
      </c>
    </row>
    <row r="206" spans="1:13" ht="33" x14ac:dyDescent="0.2">
      <c r="A206" s="138" t="s">
        <v>1988</v>
      </c>
      <c r="B206" s="138" t="s">
        <v>2632</v>
      </c>
      <c r="C206" s="138" t="s">
        <v>2369</v>
      </c>
      <c r="D206" s="142">
        <v>1</v>
      </c>
      <c r="E206" s="142"/>
      <c r="F206" s="142"/>
      <c r="G206" s="142"/>
      <c r="H206" s="140">
        <v>0.25</v>
      </c>
      <c r="I206" s="143"/>
      <c r="J206" s="137" t="s">
        <v>2626</v>
      </c>
      <c r="K206" s="172" t="s">
        <v>2627</v>
      </c>
      <c r="L206" s="141">
        <v>1180525.01</v>
      </c>
      <c r="M206" s="173" t="s">
        <v>2628</v>
      </c>
    </row>
    <row r="207" spans="1:13" ht="33" x14ac:dyDescent="0.2">
      <c r="A207" s="138" t="s">
        <v>136</v>
      </c>
      <c r="B207" s="138" t="s">
        <v>2633</v>
      </c>
      <c r="C207" s="138" t="s">
        <v>2369</v>
      </c>
      <c r="D207" s="142">
        <v>1</v>
      </c>
      <c r="E207" s="142"/>
      <c r="F207" s="142"/>
      <c r="G207" s="142"/>
      <c r="H207" s="140">
        <v>1</v>
      </c>
      <c r="I207" s="143"/>
      <c r="J207" s="137" t="s">
        <v>2626</v>
      </c>
      <c r="K207" s="172" t="s">
        <v>2627</v>
      </c>
      <c r="L207" s="141">
        <v>1180525.01</v>
      </c>
      <c r="M207" s="173" t="s">
        <v>2628</v>
      </c>
    </row>
    <row r="208" spans="1:13" ht="33" x14ac:dyDescent="0.2">
      <c r="A208" s="138" t="s">
        <v>136</v>
      </c>
      <c r="B208" s="138" t="s">
        <v>2634</v>
      </c>
      <c r="C208" s="138" t="s">
        <v>2369</v>
      </c>
      <c r="D208" s="142">
        <v>1</v>
      </c>
      <c r="E208" s="142"/>
      <c r="F208" s="142"/>
      <c r="G208" s="142"/>
      <c r="H208" s="140">
        <v>0.2</v>
      </c>
      <c r="I208" s="143"/>
      <c r="J208" s="137" t="s">
        <v>2626</v>
      </c>
      <c r="K208" s="172" t="s">
        <v>2627</v>
      </c>
      <c r="L208" s="141">
        <v>1180525.01</v>
      </c>
      <c r="M208" s="173" t="s">
        <v>2628</v>
      </c>
    </row>
    <row r="209" spans="1:13" ht="33" x14ac:dyDescent="0.2">
      <c r="A209" s="138" t="s">
        <v>136</v>
      </c>
      <c r="B209" s="138" t="s">
        <v>2635</v>
      </c>
      <c r="C209" s="138" t="s">
        <v>2369</v>
      </c>
      <c r="D209" s="142">
        <v>1</v>
      </c>
      <c r="E209" s="142"/>
      <c r="F209" s="142"/>
      <c r="G209" s="142"/>
      <c r="H209" s="140">
        <v>2.1</v>
      </c>
      <c r="I209" s="143"/>
      <c r="J209" s="137" t="s">
        <v>2626</v>
      </c>
      <c r="K209" s="172" t="s">
        <v>2627</v>
      </c>
      <c r="L209" s="141">
        <v>2361050.02</v>
      </c>
      <c r="M209" s="173" t="s">
        <v>2628</v>
      </c>
    </row>
    <row r="210" spans="1:13" ht="33" x14ac:dyDescent="0.2">
      <c r="A210" s="138" t="s">
        <v>136</v>
      </c>
      <c r="B210" s="138" t="s">
        <v>20</v>
      </c>
      <c r="C210" s="138" t="s">
        <v>2369</v>
      </c>
      <c r="D210" s="142">
        <v>1</v>
      </c>
      <c r="E210" s="142"/>
      <c r="F210" s="142"/>
      <c r="G210" s="142"/>
      <c r="H210" s="140">
        <v>1.5</v>
      </c>
      <c r="I210" s="143"/>
      <c r="J210" s="137" t="s">
        <v>2626</v>
      </c>
      <c r="K210" s="172" t="s">
        <v>2627</v>
      </c>
      <c r="L210" s="141">
        <v>2361050.02</v>
      </c>
      <c r="M210" s="173" t="s">
        <v>2628</v>
      </c>
    </row>
    <row r="211" spans="1:13" ht="33" x14ac:dyDescent="0.2">
      <c r="A211" s="138" t="s">
        <v>136</v>
      </c>
      <c r="B211" s="138" t="s">
        <v>20</v>
      </c>
      <c r="C211" s="138" t="s">
        <v>2369</v>
      </c>
      <c r="D211" s="142">
        <v>1</v>
      </c>
      <c r="E211" s="142"/>
      <c r="F211" s="142"/>
      <c r="G211" s="142"/>
      <c r="H211" s="140">
        <v>0.2</v>
      </c>
      <c r="I211" s="143"/>
      <c r="J211" s="137" t="s">
        <v>2626</v>
      </c>
      <c r="K211" s="172" t="s">
        <v>2627</v>
      </c>
      <c r="L211" s="141">
        <v>1180525.01</v>
      </c>
      <c r="M211" s="173" t="s">
        <v>2628</v>
      </c>
    </row>
    <row r="212" spans="1:13" ht="33" x14ac:dyDescent="0.2">
      <c r="A212" s="138" t="s">
        <v>217</v>
      </c>
      <c r="B212" s="138" t="s">
        <v>2636</v>
      </c>
      <c r="C212" s="138" t="s">
        <v>2369</v>
      </c>
      <c r="D212" s="139">
        <v>1</v>
      </c>
      <c r="E212" s="139"/>
      <c r="F212" s="139"/>
      <c r="G212" s="140"/>
      <c r="H212" s="140">
        <v>0.1</v>
      </c>
      <c r="I212" s="137"/>
      <c r="J212" s="137" t="s">
        <v>2626</v>
      </c>
      <c r="K212" s="172" t="s">
        <v>2627</v>
      </c>
      <c r="L212" s="141">
        <v>1180525.01</v>
      </c>
      <c r="M212" s="173" t="s">
        <v>2628</v>
      </c>
    </row>
    <row r="213" spans="1:13" ht="33" x14ac:dyDescent="0.3">
      <c r="A213" s="138" t="s">
        <v>136</v>
      </c>
      <c r="B213" s="138" t="s">
        <v>20</v>
      </c>
      <c r="C213" s="138" t="s">
        <v>2369</v>
      </c>
      <c r="D213" s="139">
        <v>1</v>
      </c>
      <c r="E213" s="139"/>
      <c r="F213" s="139"/>
      <c r="G213" s="140">
        <v>2.1</v>
      </c>
      <c r="H213" s="140"/>
      <c r="I213" s="144"/>
      <c r="J213" s="137" t="s">
        <v>2626</v>
      </c>
      <c r="K213" s="172" t="s">
        <v>2627</v>
      </c>
      <c r="L213" s="141">
        <v>2361050.02</v>
      </c>
      <c r="M213" s="173" t="s">
        <v>2628</v>
      </c>
    </row>
    <row r="214" spans="1:13" ht="33" x14ac:dyDescent="0.2">
      <c r="A214" s="138" t="s">
        <v>1988</v>
      </c>
      <c r="B214" s="138" t="s">
        <v>930</v>
      </c>
      <c r="C214" s="138" t="s">
        <v>2369</v>
      </c>
      <c r="D214" s="139">
        <v>1</v>
      </c>
      <c r="E214" s="139"/>
      <c r="F214" s="139"/>
      <c r="G214" s="140"/>
      <c r="H214" s="140">
        <v>0.01</v>
      </c>
      <c r="I214" s="137"/>
      <c r="J214" s="137" t="s">
        <v>2626</v>
      </c>
      <c r="K214" s="172" t="s">
        <v>2627</v>
      </c>
      <c r="L214" s="141">
        <v>1180525.01</v>
      </c>
      <c r="M214" s="173" t="s">
        <v>2628</v>
      </c>
    </row>
    <row r="215" spans="1:13" s="25" customFormat="1" ht="165" x14ac:dyDescent="0.3">
      <c r="A215" s="138" t="s">
        <v>266</v>
      </c>
      <c r="B215" s="138" t="s">
        <v>2637</v>
      </c>
      <c r="C215" s="138" t="s">
        <v>2638</v>
      </c>
      <c r="D215" s="139">
        <v>1</v>
      </c>
      <c r="E215" s="139"/>
      <c r="F215" s="139"/>
      <c r="G215" s="140"/>
      <c r="H215" s="140">
        <v>0.35</v>
      </c>
      <c r="I215" s="145"/>
      <c r="J215" s="175" t="s">
        <v>2639</v>
      </c>
      <c r="K215" s="172" t="s">
        <v>2627</v>
      </c>
      <c r="L215" s="141">
        <v>578953.02</v>
      </c>
      <c r="M215" s="173" t="s">
        <v>2628</v>
      </c>
    </row>
    <row r="216" spans="1:13" s="25" customFormat="1" ht="16.5" x14ac:dyDescent="0.3">
      <c r="A216" s="535" t="s">
        <v>69</v>
      </c>
      <c r="B216" s="536"/>
      <c r="C216" s="536"/>
      <c r="D216" s="536"/>
      <c r="E216" s="536"/>
      <c r="F216" s="536"/>
      <c r="G216" s="536"/>
      <c r="H216" s="536"/>
      <c r="I216" s="536"/>
      <c r="J216" s="536"/>
      <c r="K216" s="537"/>
      <c r="L216" s="244">
        <f>SUM(L203:L215)</f>
        <v>18286828.169999998</v>
      </c>
      <c r="M216" s="174"/>
    </row>
    <row r="217" spans="1:13" s="25" customFormat="1" ht="16.5" x14ac:dyDescent="0.2">
      <c r="A217" s="538" t="s">
        <v>906</v>
      </c>
      <c r="B217" s="538"/>
      <c r="C217" s="538"/>
      <c r="D217" s="538"/>
      <c r="E217" s="538"/>
      <c r="F217" s="538"/>
      <c r="G217" s="538"/>
      <c r="H217" s="538"/>
      <c r="I217" s="538"/>
      <c r="J217" s="538"/>
      <c r="K217" s="538"/>
      <c r="L217" s="538"/>
      <c r="M217" s="538"/>
    </row>
    <row r="218" spans="1:13" ht="33" x14ac:dyDescent="0.3">
      <c r="A218" s="138" t="s">
        <v>734</v>
      </c>
      <c r="B218" s="138" t="s">
        <v>997</v>
      </c>
      <c r="C218" s="138" t="s">
        <v>2369</v>
      </c>
      <c r="D218" s="139">
        <v>1</v>
      </c>
      <c r="E218" s="139"/>
      <c r="F218" s="139"/>
      <c r="G218" s="140">
        <v>0.5</v>
      </c>
      <c r="H218" s="140"/>
      <c r="I218" s="144"/>
      <c r="J218" s="137" t="s">
        <v>2626</v>
      </c>
      <c r="K218" s="172" t="s">
        <v>2627</v>
      </c>
      <c r="L218" s="141">
        <v>1180525.01</v>
      </c>
      <c r="M218" s="173" t="s">
        <v>2628</v>
      </c>
    </row>
    <row r="219" spans="1:13" ht="33" x14ac:dyDescent="0.3">
      <c r="A219" s="138" t="s">
        <v>734</v>
      </c>
      <c r="B219" s="138" t="s">
        <v>1644</v>
      </c>
      <c r="C219" s="138" t="s">
        <v>2369</v>
      </c>
      <c r="D219" s="139">
        <v>5</v>
      </c>
      <c r="E219" s="139"/>
      <c r="F219" s="139"/>
      <c r="G219" s="140">
        <v>2.58</v>
      </c>
      <c r="H219" s="140">
        <v>0.9</v>
      </c>
      <c r="I219" s="144"/>
      <c r="J219" s="137" t="s">
        <v>2626</v>
      </c>
      <c r="K219" s="172" t="s">
        <v>2627</v>
      </c>
      <c r="L219" s="141">
        <v>7083150.0599999996</v>
      </c>
      <c r="M219" s="173" t="s">
        <v>2628</v>
      </c>
    </row>
    <row r="220" spans="1:13" ht="33" x14ac:dyDescent="0.3">
      <c r="A220" s="138" t="s">
        <v>734</v>
      </c>
      <c r="B220" s="138" t="s">
        <v>2640</v>
      </c>
      <c r="C220" s="138" t="s">
        <v>2369</v>
      </c>
      <c r="D220" s="139">
        <v>1</v>
      </c>
      <c r="E220" s="139"/>
      <c r="F220" s="139"/>
      <c r="G220" s="140">
        <v>0.5</v>
      </c>
      <c r="H220" s="140"/>
      <c r="I220" s="144"/>
      <c r="J220" s="137" t="s">
        <v>2626</v>
      </c>
      <c r="K220" s="172" t="s">
        <v>2627</v>
      </c>
      <c r="L220" s="141">
        <v>1180525.01</v>
      </c>
      <c r="M220" s="173" t="s">
        <v>2628</v>
      </c>
    </row>
    <row r="221" spans="1:13" ht="33" x14ac:dyDescent="0.3">
      <c r="A221" s="138" t="s">
        <v>2337</v>
      </c>
      <c r="B221" s="138" t="s">
        <v>406</v>
      </c>
      <c r="C221" s="138" t="s">
        <v>2369</v>
      </c>
      <c r="D221" s="139">
        <v>1</v>
      </c>
      <c r="E221" s="139"/>
      <c r="F221" s="139"/>
      <c r="G221" s="140"/>
      <c r="H221" s="140">
        <v>0.5</v>
      </c>
      <c r="I221" s="144"/>
      <c r="J221" s="137" t="s">
        <v>2626</v>
      </c>
      <c r="K221" s="172" t="s">
        <v>2627</v>
      </c>
      <c r="L221" s="141">
        <v>1180525.01</v>
      </c>
      <c r="M221" s="173" t="s">
        <v>2628</v>
      </c>
    </row>
    <row r="222" spans="1:13" ht="33" x14ac:dyDescent="0.3">
      <c r="A222" s="138" t="s">
        <v>2337</v>
      </c>
      <c r="B222" s="138" t="s">
        <v>2641</v>
      </c>
      <c r="C222" s="138" t="s">
        <v>2369</v>
      </c>
      <c r="D222" s="139">
        <v>1</v>
      </c>
      <c r="E222" s="139">
        <v>1</v>
      </c>
      <c r="F222" s="139"/>
      <c r="G222" s="140"/>
      <c r="H222" s="140">
        <v>0.03</v>
      </c>
      <c r="I222" s="144"/>
      <c r="J222" s="137" t="s">
        <v>2626</v>
      </c>
      <c r="K222" s="172" t="s">
        <v>2627</v>
      </c>
      <c r="L222" s="141">
        <v>1180525.01</v>
      </c>
      <c r="M222" s="173" t="s">
        <v>2628</v>
      </c>
    </row>
    <row r="223" spans="1:13" ht="33" x14ac:dyDescent="0.3">
      <c r="A223" s="138" t="s">
        <v>2337</v>
      </c>
      <c r="B223" s="138" t="s">
        <v>2642</v>
      </c>
      <c r="C223" s="138" t="s">
        <v>2369</v>
      </c>
      <c r="D223" s="139">
        <v>1</v>
      </c>
      <c r="E223" s="139"/>
      <c r="F223" s="139"/>
      <c r="G223" s="140"/>
      <c r="H223" s="140">
        <v>1</v>
      </c>
      <c r="I223" s="144"/>
      <c r="J223" s="137" t="s">
        <v>2626</v>
      </c>
      <c r="K223" s="172" t="s">
        <v>2627</v>
      </c>
      <c r="L223" s="141">
        <v>1180525.01</v>
      </c>
      <c r="M223" s="173" t="s">
        <v>2628</v>
      </c>
    </row>
    <row r="224" spans="1:13" ht="33" x14ac:dyDescent="0.3">
      <c r="A224" s="138" t="s">
        <v>2337</v>
      </c>
      <c r="B224" s="138" t="s">
        <v>2643</v>
      </c>
      <c r="C224" s="138" t="s">
        <v>2369</v>
      </c>
      <c r="D224" s="139">
        <v>2</v>
      </c>
      <c r="E224" s="139"/>
      <c r="F224" s="139"/>
      <c r="G224" s="140">
        <v>0.15</v>
      </c>
      <c r="H224" s="140">
        <v>0.45</v>
      </c>
      <c r="I224" s="144"/>
      <c r="J224" s="137" t="s">
        <v>2626</v>
      </c>
      <c r="K224" s="172" t="s">
        <v>2627</v>
      </c>
      <c r="L224" s="141">
        <v>1180525.01</v>
      </c>
      <c r="M224" s="173" t="s">
        <v>2628</v>
      </c>
    </row>
    <row r="225" spans="1:13" ht="33" x14ac:dyDescent="0.3">
      <c r="A225" s="138" t="s">
        <v>2337</v>
      </c>
      <c r="B225" s="138" t="s">
        <v>464</v>
      </c>
      <c r="C225" s="138" t="s">
        <v>2369</v>
      </c>
      <c r="D225" s="139">
        <v>2</v>
      </c>
      <c r="E225" s="139"/>
      <c r="F225" s="139"/>
      <c r="G225" s="140">
        <v>0.35</v>
      </c>
      <c r="H225" s="140">
        <v>0.2</v>
      </c>
      <c r="I225" s="144"/>
      <c r="J225" s="137" t="s">
        <v>2626</v>
      </c>
      <c r="K225" s="172" t="s">
        <v>2627</v>
      </c>
      <c r="L225" s="141">
        <v>2361050.02</v>
      </c>
      <c r="M225" s="173" t="s">
        <v>2628</v>
      </c>
    </row>
    <row r="226" spans="1:13" ht="33" x14ac:dyDescent="0.2">
      <c r="A226" s="138" t="s">
        <v>734</v>
      </c>
      <c r="B226" s="138" t="s">
        <v>2644</v>
      </c>
      <c r="C226" s="138" t="s">
        <v>2369</v>
      </c>
      <c r="D226" s="139">
        <v>4</v>
      </c>
      <c r="E226" s="139"/>
      <c r="F226" s="139"/>
      <c r="G226" s="140">
        <v>3.85</v>
      </c>
      <c r="H226" s="140"/>
      <c r="I226" s="137"/>
      <c r="J226" s="137" t="s">
        <v>2626</v>
      </c>
      <c r="K226" s="172" t="s">
        <v>2627</v>
      </c>
      <c r="L226" s="141">
        <v>5902625.0499999998</v>
      </c>
      <c r="M226" s="173" t="s">
        <v>2628</v>
      </c>
    </row>
    <row r="227" spans="1:13" ht="165" x14ac:dyDescent="0.3">
      <c r="A227" s="138" t="s">
        <v>918</v>
      </c>
      <c r="B227" s="138" t="s">
        <v>2645</v>
      </c>
      <c r="C227" s="138" t="s">
        <v>2638</v>
      </c>
      <c r="D227" s="139">
        <v>1</v>
      </c>
      <c r="E227" s="139"/>
      <c r="F227" s="139"/>
      <c r="G227" s="140">
        <v>4.8</v>
      </c>
      <c r="H227" s="140"/>
      <c r="I227" s="144"/>
      <c r="J227" s="175" t="s">
        <v>2639</v>
      </c>
      <c r="K227" s="172" t="s">
        <v>2627</v>
      </c>
      <c r="L227" s="141">
        <v>1998391</v>
      </c>
      <c r="M227" s="173" t="s">
        <v>2628</v>
      </c>
    </row>
    <row r="228" spans="1:13" s="25" customFormat="1" ht="16.5" x14ac:dyDescent="0.3">
      <c r="A228" s="535" t="s">
        <v>69</v>
      </c>
      <c r="B228" s="536"/>
      <c r="C228" s="536"/>
      <c r="D228" s="536"/>
      <c r="E228" s="536"/>
      <c r="F228" s="536"/>
      <c r="G228" s="536"/>
      <c r="H228" s="536"/>
      <c r="I228" s="536"/>
      <c r="J228" s="536"/>
      <c r="K228" s="537"/>
      <c r="L228" s="244">
        <f>SUM(L218:L227)</f>
        <v>24428366.189999998</v>
      </c>
      <c r="M228" s="174"/>
    </row>
    <row r="229" spans="1:13" s="25" customFormat="1" ht="16.5" x14ac:dyDescent="0.2">
      <c r="A229" s="538" t="s">
        <v>1981</v>
      </c>
      <c r="B229" s="538"/>
      <c r="C229" s="538"/>
      <c r="D229" s="538"/>
      <c r="E229" s="538"/>
      <c r="F229" s="538"/>
      <c r="G229" s="538"/>
      <c r="H229" s="538"/>
      <c r="I229" s="538"/>
      <c r="J229" s="538"/>
      <c r="K229" s="538"/>
      <c r="L229" s="538"/>
      <c r="M229" s="538"/>
    </row>
    <row r="230" spans="1:13" ht="33" x14ac:dyDescent="0.2">
      <c r="A230" s="138" t="s">
        <v>615</v>
      </c>
      <c r="B230" s="138" t="s">
        <v>2643</v>
      </c>
      <c r="C230" s="138" t="s">
        <v>2369</v>
      </c>
      <c r="D230" s="139">
        <v>1</v>
      </c>
      <c r="E230" s="139"/>
      <c r="F230" s="139"/>
      <c r="G230" s="140"/>
      <c r="H230" s="140">
        <v>0.25</v>
      </c>
      <c r="I230" s="137"/>
      <c r="J230" s="137" t="s">
        <v>2626</v>
      </c>
      <c r="K230" s="172" t="s">
        <v>2627</v>
      </c>
      <c r="L230" s="141">
        <v>2361050.02</v>
      </c>
      <c r="M230" s="173" t="s">
        <v>2628</v>
      </c>
    </row>
    <row r="231" spans="1:13" s="25" customFormat="1" ht="16.5" x14ac:dyDescent="0.3">
      <c r="A231" s="535" t="s">
        <v>69</v>
      </c>
      <c r="B231" s="536"/>
      <c r="C231" s="536"/>
      <c r="D231" s="536"/>
      <c r="E231" s="536"/>
      <c r="F231" s="536"/>
      <c r="G231" s="536"/>
      <c r="H231" s="536"/>
      <c r="I231" s="536"/>
      <c r="J231" s="536"/>
      <c r="K231" s="537"/>
      <c r="L231" s="244">
        <f>SUM(L230)</f>
        <v>2361050.02</v>
      </c>
      <c r="M231" s="174"/>
    </row>
    <row r="232" spans="1:13" s="25" customFormat="1" ht="16.5" x14ac:dyDescent="0.2">
      <c r="A232" s="538" t="s">
        <v>169</v>
      </c>
      <c r="B232" s="538"/>
      <c r="C232" s="538"/>
      <c r="D232" s="538"/>
      <c r="E232" s="538"/>
      <c r="F232" s="538"/>
      <c r="G232" s="538"/>
      <c r="H232" s="538"/>
      <c r="I232" s="538"/>
      <c r="J232" s="538"/>
      <c r="K232" s="538"/>
      <c r="L232" s="538"/>
      <c r="M232" s="538"/>
    </row>
    <row r="233" spans="1:13" s="25" customFormat="1" ht="313.5" x14ac:dyDescent="0.2">
      <c r="A233" s="155" t="s">
        <v>169</v>
      </c>
      <c r="B233" s="7" t="s">
        <v>197</v>
      </c>
      <c r="C233" s="155" t="s">
        <v>2556</v>
      </c>
      <c r="D233" s="155">
        <v>5</v>
      </c>
      <c r="E233" s="155"/>
      <c r="F233" s="155"/>
      <c r="G233" s="155">
        <v>11</v>
      </c>
      <c r="H233" s="155"/>
      <c r="I233" s="7" t="s">
        <v>2646</v>
      </c>
      <c r="J233" s="176" t="s">
        <v>2647</v>
      </c>
      <c r="K233" s="7" t="s">
        <v>2648</v>
      </c>
      <c r="L233" s="177">
        <v>16668850</v>
      </c>
      <c r="M233" s="178" t="s">
        <v>66</v>
      </c>
    </row>
    <row r="234" spans="1:13" s="25" customFormat="1" ht="330" x14ac:dyDescent="0.2">
      <c r="A234" s="155" t="s">
        <v>169</v>
      </c>
      <c r="B234" s="7" t="s">
        <v>197</v>
      </c>
      <c r="C234" s="155" t="s">
        <v>2388</v>
      </c>
      <c r="D234" s="155">
        <v>2</v>
      </c>
      <c r="E234" s="155"/>
      <c r="F234" s="155"/>
      <c r="G234" s="155">
        <v>7.5</v>
      </c>
      <c r="H234" s="155"/>
      <c r="I234" s="7" t="s">
        <v>2649</v>
      </c>
      <c r="J234" s="176" t="s">
        <v>2650</v>
      </c>
      <c r="K234" s="7" t="s">
        <v>2648</v>
      </c>
      <c r="L234" s="179">
        <v>2557125</v>
      </c>
      <c r="M234" s="178" t="s">
        <v>66</v>
      </c>
    </row>
    <row r="235" spans="1:13" s="25" customFormat="1" ht="313.5" x14ac:dyDescent="0.2">
      <c r="A235" s="155" t="s">
        <v>169</v>
      </c>
      <c r="B235" s="7" t="s">
        <v>197</v>
      </c>
      <c r="C235" s="155" t="s">
        <v>2651</v>
      </c>
      <c r="D235" s="155">
        <v>2</v>
      </c>
      <c r="E235" s="155"/>
      <c r="F235" s="155"/>
      <c r="G235" s="155">
        <v>5</v>
      </c>
      <c r="H235" s="155"/>
      <c r="I235" s="7" t="s">
        <v>2649</v>
      </c>
      <c r="J235" s="176" t="s">
        <v>2652</v>
      </c>
      <c r="K235" s="7" t="s">
        <v>2648</v>
      </c>
      <c r="L235" s="179">
        <v>2247000</v>
      </c>
      <c r="M235" s="178" t="s">
        <v>66</v>
      </c>
    </row>
    <row r="236" spans="1:13" s="25" customFormat="1" ht="313.5" x14ac:dyDescent="0.2">
      <c r="A236" s="155" t="s">
        <v>169</v>
      </c>
      <c r="B236" s="7" t="s">
        <v>197</v>
      </c>
      <c r="C236" s="155" t="s">
        <v>2653</v>
      </c>
      <c r="D236" s="155">
        <v>1</v>
      </c>
      <c r="E236" s="155"/>
      <c r="F236" s="155"/>
      <c r="G236" s="155">
        <v>1</v>
      </c>
      <c r="H236" s="155"/>
      <c r="I236" s="7" t="s">
        <v>2649</v>
      </c>
      <c r="J236" s="176" t="s">
        <v>2654</v>
      </c>
      <c r="K236" s="7" t="s">
        <v>2648</v>
      </c>
      <c r="L236" s="179">
        <v>449400</v>
      </c>
      <c r="M236" s="178" t="s">
        <v>66</v>
      </c>
    </row>
    <row r="237" spans="1:13" s="25" customFormat="1" ht="132" x14ac:dyDescent="0.2">
      <c r="A237" s="155" t="s">
        <v>169</v>
      </c>
      <c r="B237" s="7" t="s">
        <v>2655</v>
      </c>
      <c r="C237" s="155" t="s">
        <v>2376</v>
      </c>
      <c r="D237" s="155">
        <v>4</v>
      </c>
      <c r="E237" s="155"/>
      <c r="F237" s="155"/>
      <c r="G237" s="155">
        <v>5</v>
      </c>
      <c r="H237" s="155"/>
      <c r="I237" s="7" t="s">
        <v>2649</v>
      </c>
      <c r="J237" s="176" t="s">
        <v>2656</v>
      </c>
      <c r="K237" s="7" t="s">
        <v>2648</v>
      </c>
      <c r="L237" s="179">
        <v>3366500</v>
      </c>
      <c r="M237" s="178" t="s">
        <v>66</v>
      </c>
    </row>
    <row r="238" spans="1:13" s="25" customFormat="1" ht="313.5" x14ac:dyDescent="0.2">
      <c r="A238" s="155" t="s">
        <v>169</v>
      </c>
      <c r="B238" s="7" t="s">
        <v>195</v>
      </c>
      <c r="C238" s="155" t="s">
        <v>2651</v>
      </c>
      <c r="D238" s="155">
        <v>1</v>
      </c>
      <c r="E238" s="155"/>
      <c r="F238" s="155"/>
      <c r="G238" s="155">
        <v>1</v>
      </c>
      <c r="H238" s="155"/>
      <c r="I238" s="7" t="s">
        <v>2649</v>
      </c>
      <c r="J238" s="176" t="s">
        <v>2657</v>
      </c>
      <c r="K238" s="7" t="s">
        <v>2648</v>
      </c>
      <c r="L238" s="179">
        <v>449400</v>
      </c>
      <c r="M238" s="178" t="s">
        <v>66</v>
      </c>
    </row>
    <row r="239" spans="1:13" s="25" customFormat="1" ht="330" x14ac:dyDescent="0.2">
      <c r="A239" s="155" t="s">
        <v>169</v>
      </c>
      <c r="B239" s="7" t="s">
        <v>2655</v>
      </c>
      <c r="C239" s="155" t="s">
        <v>2651</v>
      </c>
      <c r="D239" s="155">
        <v>1</v>
      </c>
      <c r="E239" s="155"/>
      <c r="F239" s="155"/>
      <c r="G239" s="155">
        <v>0.5</v>
      </c>
      <c r="H239" s="155"/>
      <c r="I239" s="7" t="s">
        <v>2649</v>
      </c>
      <c r="J239" s="176" t="s">
        <v>2658</v>
      </c>
      <c r="K239" s="7" t="s">
        <v>2648</v>
      </c>
      <c r="L239" s="179">
        <v>224700</v>
      </c>
      <c r="M239" s="178" t="s">
        <v>66</v>
      </c>
    </row>
    <row r="240" spans="1:13" s="25" customFormat="1" ht="330" x14ac:dyDescent="0.2">
      <c r="A240" s="155" t="s">
        <v>169</v>
      </c>
      <c r="B240" s="7" t="s">
        <v>2659</v>
      </c>
      <c r="C240" s="155" t="s">
        <v>2556</v>
      </c>
      <c r="D240" s="155">
        <v>14</v>
      </c>
      <c r="E240" s="155"/>
      <c r="F240" s="155"/>
      <c r="G240" s="155">
        <v>53</v>
      </c>
      <c r="H240" s="155"/>
      <c r="I240" s="7" t="s">
        <v>2649</v>
      </c>
      <c r="J240" s="176" t="s">
        <v>2660</v>
      </c>
      <c r="K240" s="7" t="s">
        <v>2648</v>
      </c>
      <c r="L240" s="179">
        <v>78575150</v>
      </c>
      <c r="M240" s="178" t="s">
        <v>66</v>
      </c>
    </row>
    <row r="241" spans="1:13" s="25" customFormat="1" ht="313.5" x14ac:dyDescent="0.2">
      <c r="A241" s="155" t="s">
        <v>169</v>
      </c>
      <c r="B241" s="7" t="s">
        <v>2661</v>
      </c>
      <c r="C241" s="155" t="s">
        <v>2556</v>
      </c>
      <c r="D241" s="155">
        <v>2</v>
      </c>
      <c r="E241" s="155"/>
      <c r="F241" s="155"/>
      <c r="G241" s="155">
        <v>4</v>
      </c>
      <c r="H241" s="155"/>
      <c r="I241" s="7" t="s">
        <v>2649</v>
      </c>
      <c r="J241" s="176" t="s">
        <v>2662</v>
      </c>
      <c r="K241" s="7" t="s">
        <v>2648</v>
      </c>
      <c r="L241" s="179">
        <v>5930200</v>
      </c>
      <c r="M241" s="178" t="s">
        <v>66</v>
      </c>
    </row>
    <row r="242" spans="1:13" s="25" customFormat="1" ht="313.5" x14ac:dyDescent="0.2">
      <c r="A242" s="155" t="s">
        <v>169</v>
      </c>
      <c r="B242" s="7" t="s">
        <v>306</v>
      </c>
      <c r="C242" s="155" t="s">
        <v>2556</v>
      </c>
      <c r="D242" s="155">
        <v>2</v>
      </c>
      <c r="E242" s="155"/>
      <c r="F242" s="155"/>
      <c r="G242" s="155">
        <v>4</v>
      </c>
      <c r="H242" s="155"/>
      <c r="I242" s="7" t="s">
        <v>2649</v>
      </c>
      <c r="J242" s="176" t="s">
        <v>2663</v>
      </c>
      <c r="K242" s="7" t="s">
        <v>2648</v>
      </c>
      <c r="L242" s="179">
        <v>5930200</v>
      </c>
      <c r="M242" s="178" t="s">
        <v>66</v>
      </c>
    </row>
    <row r="243" spans="1:13" s="25" customFormat="1" ht="313.5" x14ac:dyDescent="0.2">
      <c r="A243" s="155" t="s">
        <v>169</v>
      </c>
      <c r="B243" s="7" t="s">
        <v>2664</v>
      </c>
      <c r="C243" s="155" t="s">
        <v>2556</v>
      </c>
      <c r="D243" s="155">
        <v>2</v>
      </c>
      <c r="E243" s="155"/>
      <c r="F243" s="155"/>
      <c r="G243" s="155">
        <v>6</v>
      </c>
      <c r="H243" s="155">
        <v>3</v>
      </c>
      <c r="I243" s="7" t="s">
        <v>2649</v>
      </c>
      <c r="J243" s="176" t="s">
        <v>2665</v>
      </c>
      <c r="K243" s="7" t="s">
        <v>2648</v>
      </c>
      <c r="L243" s="180">
        <v>13342950</v>
      </c>
      <c r="M243" s="178" t="s">
        <v>66</v>
      </c>
    </row>
    <row r="244" spans="1:13" s="25" customFormat="1" ht="313.5" x14ac:dyDescent="0.2">
      <c r="A244" s="155" t="s">
        <v>169</v>
      </c>
      <c r="B244" s="7" t="s">
        <v>243</v>
      </c>
      <c r="C244" s="155" t="s">
        <v>2556</v>
      </c>
      <c r="D244" s="155">
        <v>2</v>
      </c>
      <c r="E244" s="155"/>
      <c r="F244" s="155"/>
      <c r="G244" s="155">
        <v>5.5</v>
      </c>
      <c r="H244" s="155"/>
      <c r="I244" s="7" t="s">
        <v>2649</v>
      </c>
      <c r="J244" s="176" t="s">
        <v>2666</v>
      </c>
      <c r="K244" s="7" t="s">
        <v>2648</v>
      </c>
      <c r="L244" s="179">
        <v>8154025</v>
      </c>
      <c r="M244" s="178" t="s">
        <v>66</v>
      </c>
    </row>
    <row r="245" spans="1:13" s="25" customFormat="1" ht="313.5" x14ac:dyDescent="0.2">
      <c r="A245" s="155" t="s">
        <v>169</v>
      </c>
      <c r="B245" s="7" t="s">
        <v>2667</v>
      </c>
      <c r="C245" s="155" t="s">
        <v>2556</v>
      </c>
      <c r="D245" s="155">
        <v>2</v>
      </c>
      <c r="E245" s="155"/>
      <c r="F245" s="155"/>
      <c r="G245" s="155">
        <v>5.5</v>
      </c>
      <c r="H245" s="155"/>
      <c r="I245" s="7" t="s">
        <v>2649</v>
      </c>
      <c r="J245" s="176" t="s">
        <v>2668</v>
      </c>
      <c r="K245" s="7" t="s">
        <v>2648</v>
      </c>
      <c r="L245" s="179">
        <v>8154025</v>
      </c>
      <c r="M245" s="178" t="s">
        <v>66</v>
      </c>
    </row>
    <row r="246" spans="1:13" s="25" customFormat="1" ht="313.5" x14ac:dyDescent="0.2">
      <c r="A246" s="155" t="s">
        <v>169</v>
      </c>
      <c r="B246" s="7" t="s">
        <v>2655</v>
      </c>
      <c r="C246" s="155" t="s">
        <v>2556</v>
      </c>
      <c r="D246" s="155">
        <v>1</v>
      </c>
      <c r="E246" s="155"/>
      <c r="F246" s="155"/>
      <c r="G246" s="155">
        <v>2.5</v>
      </c>
      <c r="H246" s="155"/>
      <c r="I246" s="7" t="s">
        <v>2649</v>
      </c>
      <c r="J246" s="176" t="s">
        <v>2669</v>
      </c>
      <c r="K246" s="7" t="s">
        <v>2648</v>
      </c>
      <c r="L246" s="179">
        <v>3706375</v>
      </c>
      <c r="M246" s="178" t="s">
        <v>2670</v>
      </c>
    </row>
    <row r="247" spans="1:13" s="25" customFormat="1" ht="313.5" x14ac:dyDescent="0.2">
      <c r="A247" s="155" t="s">
        <v>169</v>
      </c>
      <c r="B247" s="7" t="s">
        <v>195</v>
      </c>
      <c r="C247" s="155" t="s">
        <v>2556</v>
      </c>
      <c r="D247" s="155">
        <v>5</v>
      </c>
      <c r="E247" s="155"/>
      <c r="F247" s="155"/>
      <c r="G247" s="155">
        <v>12</v>
      </c>
      <c r="H247" s="155"/>
      <c r="I247" s="7" t="s">
        <v>2649</v>
      </c>
      <c r="J247" s="176" t="s">
        <v>2671</v>
      </c>
      <c r="K247" s="7" t="s">
        <v>2648</v>
      </c>
      <c r="L247" s="179">
        <v>17790600</v>
      </c>
      <c r="M247" s="178" t="s">
        <v>66</v>
      </c>
    </row>
    <row r="248" spans="1:13" s="25" customFormat="1" ht="330" x14ac:dyDescent="0.2">
      <c r="A248" s="155" t="s">
        <v>169</v>
      </c>
      <c r="B248" s="7" t="s">
        <v>2672</v>
      </c>
      <c r="C248" s="155" t="s">
        <v>2556</v>
      </c>
      <c r="D248" s="155">
        <v>12</v>
      </c>
      <c r="E248" s="155"/>
      <c r="F248" s="155"/>
      <c r="G248" s="155">
        <v>37.5</v>
      </c>
      <c r="H248" s="155"/>
      <c r="I248" s="7" t="s">
        <v>2649</v>
      </c>
      <c r="J248" s="176" t="s">
        <v>2673</v>
      </c>
      <c r="K248" s="7" t="s">
        <v>2648</v>
      </c>
      <c r="L248" s="179">
        <v>55595625</v>
      </c>
      <c r="M248" s="178" t="s">
        <v>66</v>
      </c>
    </row>
    <row r="249" spans="1:13" s="25" customFormat="1" ht="313.5" x14ac:dyDescent="0.2">
      <c r="A249" s="155" t="s">
        <v>169</v>
      </c>
      <c r="B249" s="7" t="s">
        <v>2661</v>
      </c>
      <c r="C249" s="155" t="s">
        <v>2388</v>
      </c>
      <c r="D249" s="155">
        <v>2</v>
      </c>
      <c r="E249" s="155"/>
      <c r="F249" s="155"/>
      <c r="G249" s="155">
        <v>3</v>
      </c>
      <c r="H249" s="155"/>
      <c r="I249" s="7" t="s">
        <v>2649</v>
      </c>
      <c r="J249" s="176" t="s">
        <v>2674</v>
      </c>
      <c r="K249" s="7" t="s">
        <v>2648</v>
      </c>
      <c r="L249" s="179">
        <v>1022850</v>
      </c>
      <c r="M249" s="178" t="s">
        <v>66</v>
      </c>
    </row>
    <row r="250" spans="1:13" s="25" customFormat="1" ht="132" x14ac:dyDescent="0.2">
      <c r="A250" s="155" t="s">
        <v>169</v>
      </c>
      <c r="B250" s="7" t="s">
        <v>2664</v>
      </c>
      <c r="C250" s="155" t="s">
        <v>2376</v>
      </c>
      <c r="D250" s="155">
        <v>2</v>
      </c>
      <c r="E250" s="155"/>
      <c r="F250" s="155"/>
      <c r="G250" s="155">
        <v>0.5</v>
      </c>
      <c r="H250" s="155">
        <v>3</v>
      </c>
      <c r="I250" s="7" t="s">
        <v>2649</v>
      </c>
      <c r="J250" s="176" t="s">
        <v>2675</v>
      </c>
      <c r="K250" s="7" t="s">
        <v>2648</v>
      </c>
      <c r="L250" s="179">
        <v>2356550</v>
      </c>
      <c r="M250" s="178" t="s">
        <v>66</v>
      </c>
    </row>
    <row r="251" spans="1:13" s="25" customFormat="1" ht="313.5" x14ac:dyDescent="0.2">
      <c r="A251" s="155" t="s">
        <v>169</v>
      </c>
      <c r="B251" s="7" t="s">
        <v>2659</v>
      </c>
      <c r="C251" s="155" t="s">
        <v>2388</v>
      </c>
      <c r="D251" s="155">
        <v>1</v>
      </c>
      <c r="E251" s="155"/>
      <c r="F251" s="155"/>
      <c r="G251" s="155">
        <v>2</v>
      </c>
      <c r="H251" s="155"/>
      <c r="I251" s="7" t="s">
        <v>2649</v>
      </c>
      <c r="J251" s="176" t="s">
        <v>2676</v>
      </c>
      <c r="K251" s="7" t="s">
        <v>2648</v>
      </c>
      <c r="L251" s="179">
        <v>681900</v>
      </c>
      <c r="M251" s="178" t="s">
        <v>66</v>
      </c>
    </row>
    <row r="252" spans="1:13" s="25" customFormat="1" ht="330" x14ac:dyDescent="0.2">
      <c r="A252" s="155" t="s">
        <v>169</v>
      </c>
      <c r="B252" s="7" t="s">
        <v>306</v>
      </c>
      <c r="C252" s="7" t="s">
        <v>2388</v>
      </c>
      <c r="D252" s="155">
        <v>1</v>
      </c>
      <c r="E252" s="155"/>
      <c r="F252" s="155"/>
      <c r="G252" s="155">
        <v>0.5</v>
      </c>
      <c r="H252" s="155"/>
      <c r="I252" s="7" t="s">
        <v>2649</v>
      </c>
      <c r="J252" s="176" t="s">
        <v>2677</v>
      </c>
      <c r="K252" s="7" t="s">
        <v>2648</v>
      </c>
      <c r="L252" s="179">
        <v>170475</v>
      </c>
      <c r="M252" s="178" t="s">
        <v>66</v>
      </c>
    </row>
    <row r="253" spans="1:13" s="25" customFormat="1" ht="313.5" x14ac:dyDescent="0.2">
      <c r="A253" s="155" t="s">
        <v>169</v>
      </c>
      <c r="B253" s="7" t="s">
        <v>2661</v>
      </c>
      <c r="C253" s="7" t="s">
        <v>2651</v>
      </c>
      <c r="D253" s="155">
        <v>1</v>
      </c>
      <c r="E253" s="155"/>
      <c r="F253" s="155"/>
      <c r="G253" s="155">
        <v>1</v>
      </c>
      <c r="H253" s="155"/>
      <c r="I253" s="7" t="s">
        <v>2649</v>
      </c>
      <c r="J253" s="176" t="s">
        <v>2678</v>
      </c>
      <c r="K253" s="7" t="s">
        <v>2648</v>
      </c>
      <c r="L253" s="179">
        <v>449400</v>
      </c>
      <c r="M253" s="178" t="s">
        <v>66</v>
      </c>
    </row>
    <row r="254" spans="1:13" s="25" customFormat="1" ht="313.5" x14ac:dyDescent="0.2">
      <c r="A254" s="155" t="s">
        <v>169</v>
      </c>
      <c r="B254" s="7" t="s">
        <v>197</v>
      </c>
      <c r="C254" s="7" t="s">
        <v>2679</v>
      </c>
      <c r="D254" s="155">
        <v>1</v>
      </c>
      <c r="E254" s="155"/>
      <c r="F254" s="155"/>
      <c r="G254" s="155">
        <v>1</v>
      </c>
      <c r="H254" s="155"/>
      <c r="I254" s="7" t="s">
        <v>2649</v>
      </c>
      <c r="J254" s="176" t="s">
        <v>2680</v>
      </c>
      <c r="K254" s="7" t="s">
        <v>2648</v>
      </c>
      <c r="L254" s="179">
        <v>340950</v>
      </c>
      <c r="M254" s="178" t="s">
        <v>66</v>
      </c>
    </row>
    <row r="255" spans="1:13" s="25" customFormat="1" ht="132" x14ac:dyDescent="0.2">
      <c r="A255" s="155" t="s">
        <v>169</v>
      </c>
      <c r="B255" s="7" t="s">
        <v>206</v>
      </c>
      <c r="C255" s="7" t="s">
        <v>2681</v>
      </c>
      <c r="D255" s="155">
        <v>1</v>
      </c>
      <c r="E255" s="155"/>
      <c r="F255" s="155"/>
      <c r="G255" s="155">
        <v>3</v>
      </c>
      <c r="H255" s="155"/>
      <c r="I255" s="7" t="s">
        <v>2649</v>
      </c>
      <c r="J255" s="176" t="s">
        <v>2682</v>
      </c>
      <c r="K255" s="7" t="s">
        <v>2648</v>
      </c>
      <c r="L255" s="179">
        <v>2019900</v>
      </c>
      <c r="M255" s="178" t="s">
        <v>66</v>
      </c>
    </row>
    <row r="256" spans="1:13" s="25" customFormat="1" ht="132" x14ac:dyDescent="0.2">
      <c r="A256" s="155" t="s">
        <v>169</v>
      </c>
      <c r="B256" s="7" t="s">
        <v>587</v>
      </c>
      <c r="C256" s="7" t="s">
        <v>2369</v>
      </c>
      <c r="D256" s="155">
        <v>16</v>
      </c>
      <c r="E256" s="155"/>
      <c r="F256" s="155"/>
      <c r="G256" s="155">
        <v>40.200000000000003</v>
      </c>
      <c r="H256" s="155"/>
      <c r="I256" s="7" t="s">
        <v>2649</v>
      </c>
      <c r="J256" s="176" t="s">
        <v>2683</v>
      </c>
      <c r="K256" s="7" t="s">
        <v>2648</v>
      </c>
      <c r="L256" s="179">
        <v>25235550</v>
      </c>
      <c r="M256" s="178" t="s">
        <v>66</v>
      </c>
    </row>
    <row r="257" spans="1:13" s="25" customFormat="1" ht="313.5" x14ac:dyDescent="0.2">
      <c r="A257" s="155" t="s">
        <v>169</v>
      </c>
      <c r="B257" s="7" t="s">
        <v>1696</v>
      </c>
      <c r="C257" s="7" t="s">
        <v>2651</v>
      </c>
      <c r="D257" s="155">
        <v>2</v>
      </c>
      <c r="E257" s="155"/>
      <c r="F257" s="155"/>
      <c r="G257" s="155">
        <v>2</v>
      </c>
      <c r="H257" s="155"/>
      <c r="I257" s="7" t="s">
        <v>2649</v>
      </c>
      <c r="J257" s="181" t="s">
        <v>2684</v>
      </c>
      <c r="K257" s="7" t="s">
        <v>2648</v>
      </c>
      <c r="L257" s="179">
        <v>898800</v>
      </c>
      <c r="M257" s="178" t="s">
        <v>66</v>
      </c>
    </row>
    <row r="258" spans="1:13" s="25" customFormat="1" ht="313.5" x14ac:dyDescent="0.2">
      <c r="A258" s="155" t="s">
        <v>169</v>
      </c>
      <c r="B258" s="7" t="s">
        <v>2659</v>
      </c>
      <c r="C258" s="7" t="s">
        <v>2651</v>
      </c>
      <c r="D258" s="155">
        <v>2</v>
      </c>
      <c r="E258" s="155"/>
      <c r="F258" s="155"/>
      <c r="G258" s="155">
        <v>1</v>
      </c>
      <c r="H258" s="155"/>
      <c r="I258" s="7" t="s">
        <v>2649</v>
      </c>
      <c r="J258" s="176" t="s">
        <v>2657</v>
      </c>
      <c r="K258" s="7" t="s">
        <v>2648</v>
      </c>
      <c r="L258" s="179">
        <v>449400</v>
      </c>
      <c r="M258" s="178" t="s">
        <v>66</v>
      </c>
    </row>
    <row r="259" spans="1:13" ht="66" x14ac:dyDescent="0.2">
      <c r="A259" s="155" t="s">
        <v>169</v>
      </c>
      <c r="B259" s="7" t="s">
        <v>2664</v>
      </c>
      <c r="C259" s="7" t="s">
        <v>2685</v>
      </c>
      <c r="D259" s="155">
        <v>1</v>
      </c>
      <c r="E259" s="155"/>
      <c r="F259" s="155"/>
      <c r="G259" s="155"/>
      <c r="H259" s="155">
        <v>10</v>
      </c>
      <c r="I259" s="7" t="s">
        <v>2686</v>
      </c>
      <c r="J259" s="181" t="s">
        <v>2687</v>
      </c>
      <c r="K259" s="7" t="s">
        <v>2648</v>
      </c>
      <c r="L259" s="179">
        <v>10492200</v>
      </c>
      <c r="M259" s="178" t="s">
        <v>66</v>
      </c>
    </row>
    <row r="260" spans="1:13" ht="21.75" customHeight="1" thickBot="1" x14ac:dyDescent="0.35">
      <c r="A260" s="536" t="s">
        <v>69</v>
      </c>
      <c r="B260" s="536"/>
      <c r="C260" s="536"/>
      <c r="D260" s="536"/>
      <c r="E260" s="536"/>
      <c r="F260" s="536"/>
      <c r="G260" s="536"/>
      <c r="H260" s="536"/>
      <c r="I260" s="536"/>
      <c r="J260" s="536"/>
      <c r="K260" s="537"/>
      <c r="L260" s="160">
        <f>SUM(L233:L259)</f>
        <v>267260100</v>
      </c>
      <c r="M260" s="161"/>
    </row>
    <row r="261" spans="1:13" ht="17.25" thickBot="1" x14ac:dyDescent="0.25">
      <c r="A261" s="533" t="s">
        <v>2828</v>
      </c>
      <c r="B261" s="533"/>
      <c r="C261" s="533"/>
      <c r="D261" s="533"/>
      <c r="E261" s="533"/>
      <c r="F261" s="533"/>
      <c r="G261" s="533"/>
      <c r="H261" s="533"/>
      <c r="I261" s="533"/>
      <c r="J261" s="533"/>
      <c r="K261" s="552"/>
      <c r="L261" s="182">
        <f>+L260+L198+L166+L130+L117+L84+L57++L29+L15+L231+L228+L216+L201+L40</f>
        <v>511174790.98090905</v>
      </c>
      <c r="M261" s="183"/>
    </row>
    <row r="262" spans="1:13" x14ac:dyDescent="0.2">
      <c r="L262" s="23"/>
    </row>
    <row r="264" spans="1:13" ht="18" x14ac:dyDescent="0.25">
      <c r="L264" s="26"/>
    </row>
  </sheetData>
  <mergeCells count="47">
    <mergeCell ref="M6:M8"/>
    <mergeCell ref="A5:M5"/>
    <mergeCell ref="K4:M4"/>
    <mergeCell ref="A1:M1"/>
    <mergeCell ref="A2:M2"/>
    <mergeCell ref="A3:M3"/>
    <mergeCell ref="A260:K260"/>
    <mergeCell ref="A261:K261"/>
    <mergeCell ref="A231:K231"/>
    <mergeCell ref="A232:M232"/>
    <mergeCell ref="A6:A8"/>
    <mergeCell ref="B6:B8"/>
    <mergeCell ref="C6:I6"/>
    <mergeCell ref="J6:L6"/>
    <mergeCell ref="C7:C8"/>
    <mergeCell ref="D7:D8"/>
    <mergeCell ref="E7:F7"/>
    <mergeCell ref="G7:H7"/>
    <mergeCell ref="I7:I8"/>
    <mergeCell ref="J7:J8"/>
    <mergeCell ref="K7:K8"/>
    <mergeCell ref="L7:L8"/>
    <mergeCell ref="A9:M9"/>
    <mergeCell ref="A15:M15"/>
    <mergeCell ref="A16:M16"/>
    <mergeCell ref="A29:K29"/>
    <mergeCell ref="A30:M30"/>
    <mergeCell ref="A40:K40"/>
    <mergeCell ref="A41:K41"/>
    <mergeCell ref="A57:K57"/>
    <mergeCell ref="A58:M58"/>
    <mergeCell ref="A84:K84"/>
    <mergeCell ref="A85:M85"/>
    <mergeCell ref="A117:K117"/>
    <mergeCell ref="A118:M118"/>
    <mergeCell ref="A130:K130"/>
    <mergeCell ref="A131:M131"/>
    <mergeCell ref="A166:K166"/>
    <mergeCell ref="A167:M167"/>
    <mergeCell ref="A198:K198"/>
    <mergeCell ref="A199:M199"/>
    <mergeCell ref="A201:K201"/>
    <mergeCell ref="A202:M202"/>
    <mergeCell ref="A216:K216"/>
    <mergeCell ref="A217:M217"/>
    <mergeCell ref="A228:K228"/>
    <mergeCell ref="A229:M229"/>
  </mergeCells>
  <pageMargins left="0.7" right="0.7" top="0.75" bottom="0.75" header="0.3" footer="0.3"/>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296E-54BF-4FCA-A99D-A204E2B1F078}">
  <dimension ref="A1:U118"/>
  <sheetViews>
    <sheetView topLeftCell="B1" zoomScale="70" zoomScaleNormal="70" workbookViewId="0">
      <selection activeCell="A18" sqref="A18:L18"/>
    </sheetView>
  </sheetViews>
  <sheetFormatPr baseColWidth="10" defaultRowHeight="12.75" x14ac:dyDescent="0.2"/>
  <cols>
    <col min="1" max="1" width="14.140625" style="23" hidden="1" customWidth="1"/>
    <col min="2" max="2" width="15.28515625" style="23" customWidth="1"/>
    <col min="3" max="3" width="30" style="23" customWidth="1"/>
    <col min="4" max="4" width="23.28515625" style="27" customWidth="1"/>
    <col min="5" max="5" width="14.7109375" style="23" customWidth="1"/>
    <col min="6" max="6" width="15.42578125" style="23" customWidth="1"/>
    <col min="7" max="7" width="12.85546875" style="23" customWidth="1"/>
    <col min="8" max="8" width="14.28515625" style="23" customWidth="1"/>
    <col min="9" max="9" width="15.42578125" style="23" customWidth="1"/>
    <col min="10" max="10" width="14.28515625" style="23" customWidth="1"/>
    <col min="11" max="11" width="63.5703125" style="24" customWidth="1"/>
    <col min="12" max="12" width="18" style="23" customWidth="1"/>
    <col min="13" max="13" width="15.42578125" style="23" hidden="1" customWidth="1"/>
    <col min="14" max="14" width="17.42578125" style="23" hidden="1" customWidth="1"/>
    <col min="15" max="15" width="16.42578125" style="23" hidden="1" customWidth="1"/>
    <col min="16" max="16" width="15.42578125" style="23" hidden="1" customWidth="1"/>
    <col min="17" max="17" width="20.140625" style="23" customWidth="1"/>
    <col min="18" max="18" width="15.42578125" style="27" customWidth="1"/>
    <col min="19" max="19" width="19.42578125" style="23" customWidth="1"/>
    <col min="20" max="20" width="19.7109375" style="23" hidden="1" customWidth="1"/>
    <col min="21" max="21" width="12.42578125" style="23" hidden="1" customWidth="1"/>
    <col min="22" max="256" width="11.42578125" style="23"/>
    <col min="257" max="257" width="14.140625" style="23" customWidth="1"/>
    <col min="258" max="258" width="15.28515625" style="23" customWidth="1"/>
    <col min="259" max="259" width="30" style="23" customWidth="1"/>
    <col min="260" max="260" width="23.28515625" style="23" customWidth="1"/>
    <col min="261" max="261" width="14.7109375" style="23" customWidth="1"/>
    <col min="262" max="262" width="15.42578125" style="23" customWidth="1"/>
    <col min="263" max="264" width="12.85546875" style="23" customWidth="1"/>
    <col min="265" max="265" width="11.28515625" style="23" customWidth="1"/>
    <col min="266" max="266" width="13" style="23" customWidth="1"/>
    <col min="267" max="267" width="41.28515625" style="23" customWidth="1"/>
    <col min="268" max="268" width="18" style="23" customWidth="1"/>
    <col min="269" max="272" width="0" style="23" hidden="1" customWidth="1"/>
    <col min="273" max="273" width="20.140625" style="23" customWidth="1"/>
    <col min="274" max="274" width="15.42578125" style="23" customWidth="1"/>
    <col min="275" max="275" width="19.42578125" style="23" customWidth="1"/>
    <col min="276" max="277" width="0" style="23" hidden="1" customWidth="1"/>
    <col min="278" max="512" width="11.42578125" style="23"/>
    <col min="513" max="513" width="14.140625" style="23" customWidth="1"/>
    <col min="514" max="514" width="15.28515625" style="23" customWidth="1"/>
    <col min="515" max="515" width="30" style="23" customWidth="1"/>
    <col min="516" max="516" width="23.28515625" style="23" customWidth="1"/>
    <col min="517" max="517" width="14.7109375" style="23" customWidth="1"/>
    <col min="518" max="518" width="15.42578125" style="23" customWidth="1"/>
    <col min="519" max="520" width="12.85546875" style="23" customWidth="1"/>
    <col min="521" max="521" width="11.28515625" style="23" customWidth="1"/>
    <col min="522" max="522" width="13" style="23" customWidth="1"/>
    <col min="523" max="523" width="41.28515625" style="23" customWidth="1"/>
    <col min="524" max="524" width="18" style="23" customWidth="1"/>
    <col min="525" max="528" width="0" style="23" hidden="1" customWidth="1"/>
    <col min="529" max="529" width="20.140625" style="23" customWidth="1"/>
    <col min="530" max="530" width="15.42578125" style="23" customWidth="1"/>
    <col min="531" max="531" width="19.42578125" style="23" customWidth="1"/>
    <col min="532" max="533" width="0" style="23" hidden="1" customWidth="1"/>
    <col min="534" max="768" width="11.42578125" style="23"/>
    <col min="769" max="769" width="14.140625" style="23" customWidth="1"/>
    <col min="770" max="770" width="15.28515625" style="23" customWidth="1"/>
    <col min="771" max="771" width="30" style="23" customWidth="1"/>
    <col min="772" max="772" width="23.28515625" style="23" customWidth="1"/>
    <col min="773" max="773" width="14.7109375" style="23" customWidth="1"/>
    <col min="774" max="774" width="15.42578125" style="23" customWidth="1"/>
    <col min="775" max="776" width="12.85546875" style="23" customWidth="1"/>
    <col min="777" max="777" width="11.28515625" style="23" customWidth="1"/>
    <col min="778" max="778" width="13" style="23" customWidth="1"/>
    <col min="779" max="779" width="41.28515625" style="23" customWidth="1"/>
    <col min="780" max="780" width="18" style="23" customWidth="1"/>
    <col min="781" max="784" width="0" style="23" hidden="1" customWidth="1"/>
    <col min="785" max="785" width="20.140625" style="23" customWidth="1"/>
    <col min="786" max="786" width="15.42578125" style="23" customWidth="1"/>
    <col min="787" max="787" width="19.42578125" style="23" customWidth="1"/>
    <col min="788" max="789" width="0" style="23" hidden="1" customWidth="1"/>
    <col min="790" max="1024" width="11.42578125" style="23"/>
    <col min="1025" max="1025" width="14.140625" style="23" customWidth="1"/>
    <col min="1026" max="1026" width="15.28515625" style="23" customWidth="1"/>
    <col min="1027" max="1027" width="30" style="23" customWidth="1"/>
    <col min="1028" max="1028" width="23.28515625" style="23" customWidth="1"/>
    <col min="1029" max="1029" width="14.7109375" style="23" customWidth="1"/>
    <col min="1030" max="1030" width="15.42578125" style="23" customWidth="1"/>
    <col min="1031" max="1032" width="12.85546875" style="23" customWidth="1"/>
    <col min="1033" max="1033" width="11.28515625" style="23" customWidth="1"/>
    <col min="1034" max="1034" width="13" style="23" customWidth="1"/>
    <col min="1035" max="1035" width="41.28515625" style="23" customWidth="1"/>
    <col min="1036" max="1036" width="18" style="23" customWidth="1"/>
    <col min="1037" max="1040" width="0" style="23" hidden="1" customWidth="1"/>
    <col min="1041" max="1041" width="20.140625" style="23" customWidth="1"/>
    <col min="1042" max="1042" width="15.42578125" style="23" customWidth="1"/>
    <col min="1043" max="1043" width="19.42578125" style="23" customWidth="1"/>
    <col min="1044" max="1045" width="0" style="23" hidden="1" customWidth="1"/>
    <col min="1046" max="1280" width="11.42578125" style="23"/>
    <col min="1281" max="1281" width="14.140625" style="23" customWidth="1"/>
    <col min="1282" max="1282" width="15.28515625" style="23" customWidth="1"/>
    <col min="1283" max="1283" width="30" style="23" customWidth="1"/>
    <col min="1284" max="1284" width="23.28515625" style="23" customWidth="1"/>
    <col min="1285" max="1285" width="14.7109375" style="23" customWidth="1"/>
    <col min="1286" max="1286" width="15.42578125" style="23" customWidth="1"/>
    <col min="1287" max="1288" width="12.85546875" style="23" customWidth="1"/>
    <col min="1289" max="1289" width="11.28515625" style="23" customWidth="1"/>
    <col min="1290" max="1290" width="13" style="23" customWidth="1"/>
    <col min="1291" max="1291" width="41.28515625" style="23" customWidth="1"/>
    <col min="1292" max="1292" width="18" style="23" customWidth="1"/>
    <col min="1293" max="1296" width="0" style="23" hidden="1" customWidth="1"/>
    <col min="1297" max="1297" width="20.140625" style="23" customWidth="1"/>
    <col min="1298" max="1298" width="15.42578125" style="23" customWidth="1"/>
    <col min="1299" max="1299" width="19.42578125" style="23" customWidth="1"/>
    <col min="1300" max="1301" width="0" style="23" hidden="1" customWidth="1"/>
    <col min="1302" max="1536" width="11.42578125" style="23"/>
    <col min="1537" max="1537" width="14.140625" style="23" customWidth="1"/>
    <col min="1538" max="1538" width="15.28515625" style="23" customWidth="1"/>
    <col min="1539" max="1539" width="30" style="23" customWidth="1"/>
    <col min="1540" max="1540" width="23.28515625" style="23" customWidth="1"/>
    <col min="1541" max="1541" width="14.7109375" style="23" customWidth="1"/>
    <col min="1542" max="1542" width="15.42578125" style="23" customWidth="1"/>
    <col min="1543" max="1544" width="12.85546875" style="23" customWidth="1"/>
    <col min="1545" max="1545" width="11.28515625" style="23" customWidth="1"/>
    <col min="1546" max="1546" width="13" style="23" customWidth="1"/>
    <col min="1547" max="1547" width="41.28515625" style="23" customWidth="1"/>
    <col min="1548" max="1548" width="18" style="23" customWidth="1"/>
    <col min="1549" max="1552" width="0" style="23" hidden="1" customWidth="1"/>
    <col min="1553" max="1553" width="20.140625" style="23" customWidth="1"/>
    <col min="1554" max="1554" width="15.42578125" style="23" customWidth="1"/>
    <col min="1555" max="1555" width="19.42578125" style="23" customWidth="1"/>
    <col min="1556" max="1557" width="0" style="23" hidden="1" customWidth="1"/>
    <col min="1558" max="1792" width="11.42578125" style="23"/>
    <col min="1793" max="1793" width="14.140625" style="23" customWidth="1"/>
    <col min="1794" max="1794" width="15.28515625" style="23" customWidth="1"/>
    <col min="1795" max="1795" width="30" style="23" customWidth="1"/>
    <col min="1796" max="1796" width="23.28515625" style="23" customWidth="1"/>
    <col min="1797" max="1797" width="14.7109375" style="23" customWidth="1"/>
    <col min="1798" max="1798" width="15.42578125" style="23" customWidth="1"/>
    <col min="1799" max="1800" width="12.85546875" style="23" customWidth="1"/>
    <col min="1801" max="1801" width="11.28515625" style="23" customWidth="1"/>
    <col min="1802" max="1802" width="13" style="23" customWidth="1"/>
    <col min="1803" max="1803" width="41.28515625" style="23" customWidth="1"/>
    <col min="1804" max="1804" width="18" style="23" customWidth="1"/>
    <col min="1805" max="1808" width="0" style="23" hidden="1" customWidth="1"/>
    <col min="1809" max="1809" width="20.140625" style="23" customWidth="1"/>
    <col min="1810" max="1810" width="15.42578125" style="23" customWidth="1"/>
    <col min="1811" max="1811" width="19.42578125" style="23" customWidth="1"/>
    <col min="1812" max="1813" width="0" style="23" hidden="1" customWidth="1"/>
    <col min="1814" max="2048" width="11.42578125" style="23"/>
    <col min="2049" max="2049" width="14.140625" style="23" customWidth="1"/>
    <col min="2050" max="2050" width="15.28515625" style="23" customWidth="1"/>
    <col min="2051" max="2051" width="30" style="23" customWidth="1"/>
    <col min="2052" max="2052" width="23.28515625" style="23" customWidth="1"/>
    <col min="2053" max="2053" width="14.7109375" style="23" customWidth="1"/>
    <col min="2054" max="2054" width="15.42578125" style="23" customWidth="1"/>
    <col min="2055" max="2056" width="12.85546875" style="23" customWidth="1"/>
    <col min="2057" max="2057" width="11.28515625" style="23" customWidth="1"/>
    <col min="2058" max="2058" width="13" style="23" customWidth="1"/>
    <col min="2059" max="2059" width="41.28515625" style="23" customWidth="1"/>
    <col min="2060" max="2060" width="18" style="23" customWidth="1"/>
    <col min="2061" max="2064" width="0" style="23" hidden="1" customWidth="1"/>
    <col min="2065" max="2065" width="20.140625" style="23" customWidth="1"/>
    <col min="2066" max="2066" width="15.42578125" style="23" customWidth="1"/>
    <col min="2067" max="2067" width="19.42578125" style="23" customWidth="1"/>
    <col min="2068" max="2069" width="0" style="23" hidden="1" customWidth="1"/>
    <col min="2070" max="2304" width="11.42578125" style="23"/>
    <col min="2305" max="2305" width="14.140625" style="23" customWidth="1"/>
    <col min="2306" max="2306" width="15.28515625" style="23" customWidth="1"/>
    <col min="2307" max="2307" width="30" style="23" customWidth="1"/>
    <col min="2308" max="2308" width="23.28515625" style="23" customWidth="1"/>
    <col min="2309" max="2309" width="14.7109375" style="23" customWidth="1"/>
    <col min="2310" max="2310" width="15.42578125" style="23" customWidth="1"/>
    <col min="2311" max="2312" width="12.85546875" style="23" customWidth="1"/>
    <col min="2313" max="2313" width="11.28515625" style="23" customWidth="1"/>
    <col min="2314" max="2314" width="13" style="23" customWidth="1"/>
    <col min="2315" max="2315" width="41.28515625" style="23" customWidth="1"/>
    <col min="2316" max="2316" width="18" style="23" customWidth="1"/>
    <col min="2317" max="2320" width="0" style="23" hidden="1" customWidth="1"/>
    <col min="2321" max="2321" width="20.140625" style="23" customWidth="1"/>
    <col min="2322" max="2322" width="15.42578125" style="23" customWidth="1"/>
    <col min="2323" max="2323" width="19.42578125" style="23" customWidth="1"/>
    <col min="2324" max="2325" width="0" style="23" hidden="1" customWidth="1"/>
    <col min="2326" max="2560" width="11.42578125" style="23"/>
    <col min="2561" max="2561" width="14.140625" style="23" customWidth="1"/>
    <col min="2562" max="2562" width="15.28515625" style="23" customWidth="1"/>
    <col min="2563" max="2563" width="30" style="23" customWidth="1"/>
    <col min="2564" max="2564" width="23.28515625" style="23" customWidth="1"/>
    <col min="2565" max="2565" width="14.7109375" style="23" customWidth="1"/>
    <col min="2566" max="2566" width="15.42578125" style="23" customWidth="1"/>
    <col min="2567" max="2568" width="12.85546875" style="23" customWidth="1"/>
    <col min="2569" max="2569" width="11.28515625" style="23" customWidth="1"/>
    <col min="2570" max="2570" width="13" style="23" customWidth="1"/>
    <col min="2571" max="2571" width="41.28515625" style="23" customWidth="1"/>
    <col min="2572" max="2572" width="18" style="23" customWidth="1"/>
    <col min="2573" max="2576" width="0" style="23" hidden="1" customWidth="1"/>
    <col min="2577" max="2577" width="20.140625" style="23" customWidth="1"/>
    <col min="2578" max="2578" width="15.42578125" style="23" customWidth="1"/>
    <col min="2579" max="2579" width="19.42578125" style="23" customWidth="1"/>
    <col min="2580" max="2581" width="0" style="23" hidden="1" customWidth="1"/>
    <col min="2582" max="2816" width="11.42578125" style="23"/>
    <col min="2817" max="2817" width="14.140625" style="23" customWidth="1"/>
    <col min="2818" max="2818" width="15.28515625" style="23" customWidth="1"/>
    <col min="2819" max="2819" width="30" style="23" customWidth="1"/>
    <col min="2820" max="2820" width="23.28515625" style="23" customWidth="1"/>
    <col min="2821" max="2821" width="14.7109375" style="23" customWidth="1"/>
    <col min="2822" max="2822" width="15.42578125" style="23" customWidth="1"/>
    <col min="2823" max="2824" width="12.85546875" style="23" customWidth="1"/>
    <col min="2825" max="2825" width="11.28515625" style="23" customWidth="1"/>
    <col min="2826" max="2826" width="13" style="23" customWidth="1"/>
    <col min="2827" max="2827" width="41.28515625" style="23" customWidth="1"/>
    <col min="2828" max="2828" width="18" style="23" customWidth="1"/>
    <col min="2829" max="2832" width="0" style="23" hidden="1" customWidth="1"/>
    <col min="2833" max="2833" width="20.140625" style="23" customWidth="1"/>
    <col min="2834" max="2834" width="15.42578125" style="23" customWidth="1"/>
    <col min="2835" max="2835" width="19.42578125" style="23" customWidth="1"/>
    <col min="2836" max="2837" width="0" style="23" hidden="1" customWidth="1"/>
    <col min="2838" max="3072" width="11.42578125" style="23"/>
    <col min="3073" max="3073" width="14.140625" style="23" customWidth="1"/>
    <col min="3074" max="3074" width="15.28515625" style="23" customWidth="1"/>
    <col min="3075" max="3075" width="30" style="23" customWidth="1"/>
    <col min="3076" max="3076" width="23.28515625" style="23" customWidth="1"/>
    <col min="3077" max="3077" width="14.7109375" style="23" customWidth="1"/>
    <col min="3078" max="3078" width="15.42578125" style="23" customWidth="1"/>
    <col min="3079" max="3080" width="12.85546875" style="23" customWidth="1"/>
    <col min="3081" max="3081" width="11.28515625" style="23" customWidth="1"/>
    <col min="3082" max="3082" width="13" style="23" customWidth="1"/>
    <col min="3083" max="3083" width="41.28515625" style="23" customWidth="1"/>
    <col min="3084" max="3084" width="18" style="23" customWidth="1"/>
    <col min="3085" max="3088" width="0" style="23" hidden="1" customWidth="1"/>
    <col min="3089" max="3089" width="20.140625" style="23" customWidth="1"/>
    <col min="3090" max="3090" width="15.42578125" style="23" customWidth="1"/>
    <col min="3091" max="3091" width="19.42578125" style="23" customWidth="1"/>
    <col min="3092" max="3093" width="0" style="23" hidden="1" customWidth="1"/>
    <col min="3094" max="3328" width="11.42578125" style="23"/>
    <col min="3329" max="3329" width="14.140625" style="23" customWidth="1"/>
    <col min="3330" max="3330" width="15.28515625" style="23" customWidth="1"/>
    <col min="3331" max="3331" width="30" style="23" customWidth="1"/>
    <col min="3332" max="3332" width="23.28515625" style="23" customWidth="1"/>
    <col min="3333" max="3333" width="14.7109375" style="23" customWidth="1"/>
    <col min="3334" max="3334" width="15.42578125" style="23" customWidth="1"/>
    <col min="3335" max="3336" width="12.85546875" style="23" customWidth="1"/>
    <col min="3337" max="3337" width="11.28515625" style="23" customWidth="1"/>
    <col min="3338" max="3338" width="13" style="23" customWidth="1"/>
    <col min="3339" max="3339" width="41.28515625" style="23" customWidth="1"/>
    <col min="3340" max="3340" width="18" style="23" customWidth="1"/>
    <col min="3341" max="3344" width="0" style="23" hidden="1" customWidth="1"/>
    <col min="3345" max="3345" width="20.140625" style="23" customWidth="1"/>
    <col min="3346" max="3346" width="15.42578125" style="23" customWidth="1"/>
    <col min="3347" max="3347" width="19.42578125" style="23" customWidth="1"/>
    <col min="3348" max="3349" width="0" style="23" hidden="1" customWidth="1"/>
    <col min="3350" max="3584" width="11.42578125" style="23"/>
    <col min="3585" max="3585" width="14.140625" style="23" customWidth="1"/>
    <col min="3586" max="3586" width="15.28515625" style="23" customWidth="1"/>
    <col min="3587" max="3587" width="30" style="23" customWidth="1"/>
    <col min="3588" max="3588" width="23.28515625" style="23" customWidth="1"/>
    <col min="3589" max="3589" width="14.7109375" style="23" customWidth="1"/>
    <col min="3590" max="3590" width="15.42578125" style="23" customWidth="1"/>
    <col min="3591" max="3592" width="12.85546875" style="23" customWidth="1"/>
    <col min="3593" max="3593" width="11.28515625" style="23" customWidth="1"/>
    <col min="3594" max="3594" width="13" style="23" customWidth="1"/>
    <col min="3595" max="3595" width="41.28515625" style="23" customWidth="1"/>
    <col min="3596" max="3596" width="18" style="23" customWidth="1"/>
    <col min="3597" max="3600" width="0" style="23" hidden="1" customWidth="1"/>
    <col min="3601" max="3601" width="20.140625" style="23" customWidth="1"/>
    <col min="3602" max="3602" width="15.42578125" style="23" customWidth="1"/>
    <col min="3603" max="3603" width="19.42578125" style="23" customWidth="1"/>
    <col min="3604" max="3605" width="0" style="23" hidden="1" customWidth="1"/>
    <col min="3606" max="3840" width="11.42578125" style="23"/>
    <col min="3841" max="3841" width="14.140625" style="23" customWidth="1"/>
    <col min="3842" max="3842" width="15.28515625" style="23" customWidth="1"/>
    <col min="3843" max="3843" width="30" style="23" customWidth="1"/>
    <col min="3844" max="3844" width="23.28515625" style="23" customWidth="1"/>
    <col min="3845" max="3845" width="14.7109375" style="23" customWidth="1"/>
    <col min="3846" max="3846" width="15.42578125" style="23" customWidth="1"/>
    <col min="3847" max="3848" width="12.85546875" style="23" customWidth="1"/>
    <col min="3849" max="3849" width="11.28515625" style="23" customWidth="1"/>
    <col min="3850" max="3850" width="13" style="23" customWidth="1"/>
    <col min="3851" max="3851" width="41.28515625" style="23" customWidth="1"/>
    <col min="3852" max="3852" width="18" style="23" customWidth="1"/>
    <col min="3853" max="3856" width="0" style="23" hidden="1" customWidth="1"/>
    <col min="3857" max="3857" width="20.140625" style="23" customWidth="1"/>
    <col min="3858" max="3858" width="15.42578125" style="23" customWidth="1"/>
    <col min="3859" max="3859" width="19.42578125" style="23" customWidth="1"/>
    <col min="3860" max="3861" width="0" style="23" hidden="1" customWidth="1"/>
    <col min="3862" max="4096" width="11.42578125" style="23"/>
    <col min="4097" max="4097" width="14.140625" style="23" customWidth="1"/>
    <col min="4098" max="4098" width="15.28515625" style="23" customWidth="1"/>
    <col min="4099" max="4099" width="30" style="23" customWidth="1"/>
    <col min="4100" max="4100" width="23.28515625" style="23" customWidth="1"/>
    <col min="4101" max="4101" width="14.7109375" style="23" customWidth="1"/>
    <col min="4102" max="4102" width="15.42578125" style="23" customWidth="1"/>
    <col min="4103" max="4104" width="12.85546875" style="23" customWidth="1"/>
    <col min="4105" max="4105" width="11.28515625" style="23" customWidth="1"/>
    <col min="4106" max="4106" width="13" style="23" customWidth="1"/>
    <col min="4107" max="4107" width="41.28515625" style="23" customWidth="1"/>
    <col min="4108" max="4108" width="18" style="23" customWidth="1"/>
    <col min="4109" max="4112" width="0" style="23" hidden="1" customWidth="1"/>
    <col min="4113" max="4113" width="20.140625" style="23" customWidth="1"/>
    <col min="4114" max="4114" width="15.42578125" style="23" customWidth="1"/>
    <col min="4115" max="4115" width="19.42578125" style="23" customWidth="1"/>
    <col min="4116" max="4117" width="0" style="23" hidden="1" customWidth="1"/>
    <col min="4118" max="4352" width="11.42578125" style="23"/>
    <col min="4353" max="4353" width="14.140625" style="23" customWidth="1"/>
    <col min="4354" max="4354" width="15.28515625" style="23" customWidth="1"/>
    <col min="4355" max="4355" width="30" style="23" customWidth="1"/>
    <col min="4356" max="4356" width="23.28515625" style="23" customWidth="1"/>
    <col min="4357" max="4357" width="14.7109375" style="23" customWidth="1"/>
    <col min="4358" max="4358" width="15.42578125" style="23" customWidth="1"/>
    <col min="4359" max="4360" width="12.85546875" style="23" customWidth="1"/>
    <col min="4361" max="4361" width="11.28515625" style="23" customWidth="1"/>
    <col min="4362" max="4362" width="13" style="23" customWidth="1"/>
    <col min="4363" max="4363" width="41.28515625" style="23" customWidth="1"/>
    <col min="4364" max="4364" width="18" style="23" customWidth="1"/>
    <col min="4365" max="4368" width="0" style="23" hidden="1" customWidth="1"/>
    <col min="4369" max="4369" width="20.140625" style="23" customWidth="1"/>
    <col min="4370" max="4370" width="15.42578125" style="23" customWidth="1"/>
    <col min="4371" max="4371" width="19.42578125" style="23" customWidth="1"/>
    <col min="4372" max="4373" width="0" style="23" hidden="1" customWidth="1"/>
    <col min="4374" max="4608" width="11.42578125" style="23"/>
    <col min="4609" max="4609" width="14.140625" style="23" customWidth="1"/>
    <col min="4610" max="4610" width="15.28515625" style="23" customWidth="1"/>
    <col min="4611" max="4611" width="30" style="23" customWidth="1"/>
    <col min="4612" max="4612" width="23.28515625" style="23" customWidth="1"/>
    <col min="4613" max="4613" width="14.7109375" style="23" customWidth="1"/>
    <col min="4614" max="4614" width="15.42578125" style="23" customWidth="1"/>
    <col min="4615" max="4616" width="12.85546875" style="23" customWidth="1"/>
    <col min="4617" max="4617" width="11.28515625" style="23" customWidth="1"/>
    <col min="4618" max="4618" width="13" style="23" customWidth="1"/>
    <col min="4619" max="4619" width="41.28515625" style="23" customWidth="1"/>
    <col min="4620" max="4620" width="18" style="23" customWidth="1"/>
    <col min="4621" max="4624" width="0" style="23" hidden="1" customWidth="1"/>
    <col min="4625" max="4625" width="20.140625" style="23" customWidth="1"/>
    <col min="4626" max="4626" width="15.42578125" style="23" customWidth="1"/>
    <col min="4627" max="4627" width="19.42578125" style="23" customWidth="1"/>
    <col min="4628" max="4629" width="0" style="23" hidden="1" customWidth="1"/>
    <col min="4630" max="4864" width="11.42578125" style="23"/>
    <col min="4865" max="4865" width="14.140625" style="23" customWidth="1"/>
    <col min="4866" max="4866" width="15.28515625" style="23" customWidth="1"/>
    <col min="4867" max="4867" width="30" style="23" customWidth="1"/>
    <col min="4868" max="4868" width="23.28515625" style="23" customWidth="1"/>
    <col min="4869" max="4869" width="14.7109375" style="23" customWidth="1"/>
    <col min="4870" max="4870" width="15.42578125" style="23" customWidth="1"/>
    <col min="4871" max="4872" width="12.85546875" style="23" customWidth="1"/>
    <col min="4873" max="4873" width="11.28515625" style="23" customWidth="1"/>
    <col min="4874" max="4874" width="13" style="23" customWidth="1"/>
    <col min="4875" max="4875" width="41.28515625" style="23" customWidth="1"/>
    <col min="4876" max="4876" width="18" style="23" customWidth="1"/>
    <col min="4877" max="4880" width="0" style="23" hidden="1" customWidth="1"/>
    <col min="4881" max="4881" width="20.140625" style="23" customWidth="1"/>
    <col min="4882" max="4882" width="15.42578125" style="23" customWidth="1"/>
    <col min="4883" max="4883" width="19.42578125" style="23" customWidth="1"/>
    <col min="4884" max="4885" width="0" style="23" hidden="1" customWidth="1"/>
    <col min="4886" max="5120" width="11.42578125" style="23"/>
    <col min="5121" max="5121" width="14.140625" style="23" customWidth="1"/>
    <col min="5122" max="5122" width="15.28515625" style="23" customWidth="1"/>
    <col min="5123" max="5123" width="30" style="23" customWidth="1"/>
    <col min="5124" max="5124" width="23.28515625" style="23" customWidth="1"/>
    <col min="5125" max="5125" width="14.7109375" style="23" customWidth="1"/>
    <col min="5126" max="5126" width="15.42578125" style="23" customWidth="1"/>
    <col min="5127" max="5128" width="12.85546875" style="23" customWidth="1"/>
    <col min="5129" max="5129" width="11.28515625" style="23" customWidth="1"/>
    <col min="5130" max="5130" width="13" style="23" customWidth="1"/>
    <col min="5131" max="5131" width="41.28515625" style="23" customWidth="1"/>
    <col min="5132" max="5132" width="18" style="23" customWidth="1"/>
    <col min="5133" max="5136" width="0" style="23" hidden="1" customWidth="1"/>
    <col min="5137" max="5137" width="20.140625" style="23" customWidth="1"/>
    <col min="5138" max="5138" width="15.42578125" style="23" customWidth="1"/>
    <col min="5139" max="5139" width="19.42578125" style="23" customWidth="1"/>
    <col min="5140" max="5141" width="0" style="23" hidden="1" customWidth="1"/>
    <col min="5142" max="5376" width="11.42578125" style="23"/>
    <col min="5377" max="5377" width="14.140625" style="23" customWidth="1"/>
    <col min="5378" max="5378" width="15.28515625" style="23" customWidth="1"/>
    <col min="5379" max="5379" width="30" style="23" customWidth="1"/>
    <col min="5380" max="5380" width="23.28515625" style="23" customWidth="1"/>
    <col min="5381" max="5381" width="14.7109375" style="23" customWidth="1"/>
    <col min="5382" max="5382" width="15.42578125" style="23" customWidth="1"/>
    <col min="5383" max="5384" width="12.85546875" style="23" customWidth="1"/>
    <col min="5385" max="5385" width="11.28515625" style="23" customWidth="1"/>
    <col min="5386" max="5386" width="13" style="23" customWidth="1"/>
    <col min="5387" max="5387" width="41.28515625" style="23" customWidth="1"/>
    <col min="5388" max="5388" width="18" style="23" customWidth="1"/>
    <col min="5389" max="5392" width="0" style="23" hidden="1" customWidth="1"/>
    <col min="5393" max="5393" width="20.140625" style="23" customWidth="1"/>
    <col min="5394" max="5394" width="15.42578125" style="23" customWidth="1"/>
    <col min="5395" max="5395" width="19.42578125" style="23" customWidth="1"/>
    <col min="5396" max="5397" width="0" style="23" hidden="1" customWidth="1"/>
    <col min="5398" max="5632" width="11.42578125" style="23"/>
    <col min="5633" max="5633" width="14.140625" style="23" customWidth="1"/>
    <col min="5634" max="5634" width="15.28515625" style="23" customWidth="1"/>
    <col min="5635" max="5635" width="30" style="23" customWidth="1"/>
    <col min="5636" max="5636" width="23.28515625" style="23" customWidth="1"/>
    <col min="5637" max="5637" width="14.7109375" style="23" customWidth="1"/>
    <col min="5638" max="5638" width="15.42578125" style="23" customWidth="1"/>
    <col min="5639" max="5640" width="12.85546875" style="23" customWidth="1"/>
    <col min="5641" max="5641" width="11.28515625" style="23" customWidth="1"/>
    <col min="5642" max="5642" width="13" style="23" customWidth="1"/>
    <col min="5643" max="5643" width="41.28515625" style="23" customWidth="1"/>
    <col min="5644" max="5644" width="18" style="23" customWidth="1"/>
    <col min="5645" max="5648" width="0" style="23" hidden="1" customWidth="1"/>
    <col min="5649" max="5649" width="20.140625" style="23" customWidth="1"/>
    <col min="5650" max="5650" width="15.42578125" style="23" customWidth="1"/>
    <col min="5651" max="5651" width="19.42578125" style="23" customWidth="1"/>
    <col min="5652" max="5653" width="0" style="23" hidden="1" customWidth="1"/>
    <col min="5654" max="5888" width="11.42578125" style="23"/>
    <col min="5889" max="5889" width="14.140625" style="23" customWidth="1"/>
    <col min="5890" max="5890" width="15.28515625" style="23" customWidth="1"/>
    <col min="5891" max="5891" width="30" style="23" customWidth="1"/>
    <col min="5892" max="5892" width="23.28515625" style="23" customWidth="1"/>
    <col min="5893" max="5893" width="14.7109375" style="23" customWidth="1"/>
    <col min="5894" max="5894" width="15.42578125" style="23" customWidth="1"/>
    <col min="5895" max="5896" width="12.85546875" style="23" customWidth="1"/>
    <col min="5897" max="5897" width="11.28515625" style="23" customWidth="1"/>
    <col min="5898" max="5898" width="13" style="23" customWidth="1"/>
    <col min="5899" max="5899" width="41.28515625" style="23" customWidth="1"/>
    <col min="5900" max="5900" width="18" style="23" customWidth="1"/>
    <col min="5901" max="5904" width="0" style="23" hidden="1" customWidth="1"/>
    <col min="5905" max="5905" width="20.140625" style="23" customWidth="1"/>
    <col min="5906" max="5906" width="15.42578125" style="23" customWidth="1"/>
    <col min="5907" max="5907" width="19.42578125" style="23" customWidth="1"/>
    <col min="5908" max="5909" width="0" style="23" hidden="1" customWidth="1"/>
    <col min="5910" max="6144" width="11.42578125" style="23"/>
    <col min="6145" max="6145" width="14.140625" style="23" customWidth="1"/>
    <col min="6146" max="6146" width="15.28515625" style="23" customWidth="1"/>
    <col min="6147" max="6147" width="30" style="23" customWidth="1"/>
    <col min="6148" max="6148" width="23.28515625" style="23" customWidth="1"/>
    <col min="6149" max="6149" width="14.7109375" style="23" customWidth="1"/>
    <col min="6150" max="6150" width="15.42578125" style="23" customWidth="1"/>
    <col min="6151" max="6152" width="12.85546875" style="23" customWidth="1"/>
    <col min="6153" max="6153" width="11.28515625" style="23" customWidth="1"/>
    <col min="6154" max="6154" width="13" style="23" customWidth="1"/>
    <col min="6155" max="6155" width="41.28515625" style="23" customWidth="1"/>
    <col min="6156" max="6156" width="18" style="23" customWidth="1"/>
    <col min="6157" max="6160" width="0" style="23" hidden="1" customWidth="1"/>
    <col min="6161" max="6161" width="20.140625" style="23" customWidth="1"/>
    <col min="6162" max="6162" width="15.42578125" style="23" customWidth="1"/>
    <col min="6163" max="6163" width="19.42578125" style="23" customWidth="1"/>
    <col min="6164" max="6165" width="0" style="23" hidden="1" customWidth="1"/>
    <col min="6166" max="6400" width="11.42578125" style="23"/>
    <col min="6401" max="6401" width="14.140625" style="23" customWidth="1"/>
    <col min="6402" max="6402" width="15.28515625" style="23" customWidth="1"/>
    <col min="6403" max="6403" width="30" style="23" customWidth="1"/>
    <col min="6404" max="6404" width="23.28515625" style="23" customWidth="1"/>
    <col min="6405" max="6405" width="14.7109375" style="23" customWidth="1"/>
    <col min="6406" max="6406" width="15.42578125" style="23" customWidth="1"/>
    <col min="6407" max="6408" width="12.85546875" style="23" customWidth="1"/>
    <col min="6409" max="6409" width="11.28515625" style="23" customWidth="1"/>
    <col min="6410" max="6410" width="13" style="23" customWidth="1"/>
    <col min="6411" max="6411" width="41.28515625" style="23" customWidth="1"/>
    <col min="6412" max="6412" width="18" style="23" customWidth="1"/>
    <col min="6413" max="6416" width="0" style="23" hidden="1" customWidth="1"/>
    <col min="6417" max="6417" width="20.140625" style="23" customWidth="1"/>
    <col min="6418" max="6418" width="15.42578125" style="23" customWidth="1"/>
    <col min="6419" max="6419" width="19.42578125" style="23" customWidth="1"/>
    <col min="6420" max="6421" width="0" style="23" hidden="1" customWidth="1"/>
    <col min="6422" max="6656" width="11.42578125" style="23"/>
    <col min="6657" max="6657" width="14.140625" style="23" customWidth="1"/>
    <col min="6658" max="6658" width="15.28515625" style="23" customWidth="1"/>
    <col min="6659" max="6659" width="30" style="23" customWidth="1"/>
    <col min="6660" max="6660" width="23.28515625" style="23" customWidth="1"/>
    <col min="6661" max="6661" width="14.7109375" style="23" customWidth="1"/>
    <col min="6662" max="6662" width="15.42578125" style="23" customWidth="1"/>
    <col min="6663" max="6664" width="12.85546875" style="23" customWidth="1"/>
    <col min="6665" max="6665" width="11.28515625" style="23" customWidth="1"/>
    <col min="6666" max="6666" width="13" style="23" customWidth="1"/>
    <col min="6667" max="6667" width="41.28515625" style="23" customWidth="1"/>
    <col min="6668" max="6668" width="18" style="23" customWidth="1"/>
    <col min="6669" max="6672" width="0" style="23" hidden="1" customWidth="1"/>
    <col min="6673" max="6673" width="20.140625" style="23" customWidth="1"/>
    <col min="6674" max="6674" width="15.42578125" style="23" customWidth="1"/>
    <col min="6675" max="6675" width="19.42578125" style="23" customWidth="1"/>
    <col min="6676" max="6677" width="0" style="23" hidden="1" customWidth="1"/>
    <col min="6678" max="6912" width="11.42578125" style="23"/>
    <col min="6913" max="6913" width="14.140625" style="23" customWidth="1"/>
    <col min="6914" max="6914" width="15.28515625" style="23" customWidth="1"/>
    <col min="6915" max="6915" width="30" style="23" customWidth="1"/>
    <col min="6916" max="6916" width="23.28515625" style="23" customWidth="1"/>
    <col min="6917" max="6917" width="14.7109375" style="23" customWidth="1"/>
    <col min="6918" max="6918" width="15.42578125" style="23" customWidth="1"/>
    <col min="6919" max="6920" width="12.85546875" style="23" customWidth="1"/>
    <col min="6921" max="6921" width="11.28515625" style="23" customWidth="1"/>
    <col min="6922" max="6922" width="13" style="23" customWidth="1"/>
    <col min="6923" max="6923" width="41.28515625" style="23" customWidth="1"/>
    <col min="6924" max="6924" width="18" style="23" customWidth="1"/>
    <col min="6925" max="6928" width="0" style="23" hidden="1" customWidth="1"/>
    <col min="6929" max="6929" width="20.140625" style="23" customWidth="1"/>
    <col min="6930" max="6930" width="15.42578125" style="23" customWidth="1"/>
    <col min="6931" max="6931" width="19.42578125" style="23" customWidth="1"/>
    <col min="6932" max="6933" width="0" style="23" hidden="1" customWidth="1"/>
    <col min="6934" max="7168" width="11.42578125" style="23"/>
    <col min="7169" max="7169" width="14.140625" style="23" customWidth="1"/>
    <col min="7170" max="7170" width="15.28515625" style="23" customWidth="1"/>
    <col min="7171" max="7171" width="30" style="23" customWidth="1"/>
    <col min="7172" max="7172" width="23.28515625" style="23" customWidth="1"/>
    <col min="7173" max="7173" width="14.7109375" style="23" customWidth="1"/>
    <col min="7174" max="7174" width="15.42578125" style="23" customWidth="1"/>
    <col min="7175" max="7176" width="12.85546875" style="23" customWidth="1"/>
    <col min="7177" max="7177" width="11.28515625" style="23" customWidth="1"/>
    <col min="7178" max="7178" width="13" style="23" customWidth="1"/>
    <col min="7179" max="7179" width="41.28515625" style="23" customWidth="1"/>
    <col min="7180" max="7180" width="18" style="23" customWidth="1"/>
    <col min="7181" max="7184" width="0" style="23" hidden="1" customWidth="1"/>
    <col min="7185" max="7185" width="20.140625" style="23" customWidth="1"/>
    <col min="7186" max="7186" width="15.42578125" style="23" customWidth="1"/>
    <col min="7187" max="7187" width="19.42578125" style="23" customWidth="1"/>
    <col min="7188" max="7189" width="0" style="23" hidden="1" customWidth="1"/>
    <col min="7190" max="7424" width="11.42578125" style="23"/>
    <col min="7425" max="7425" width="14.140625" style="23" customWidth="1"/>
    <col min="7426" max="7426" width="15.28515625" style="23" customWidth="1"/>
    <col min="7427" max="7427" width="30" style="23" customWidth="1"/>
    <col min="7428" max="7428" width="23.28515625" style="23" customWidth="1"/>
    <col min="7429" max="7429" width="14.7109375" style="23" customWidth="1"/>
    <col min="7430" max="7430" width="15.42578125" style="23" customWidth="1"/>
    <col min="7431" max="7432" width="12.85546875" style="23" customWidth="1"/>
    <col min="7433" max="7433" width="11.28515625" style="23" customWidth="1"/>
    <col min="7434" max="7434" width="13" style="23" customWidth="1"/>
    <col min="7435" max="7435" width="41.28515625" style="23" customWidth="1"/>
    <col min="7436" max="7436" width="18" style="23" customWidth="1"/>
    <col min="7437" max="7440" width="0" style="23" hidden="1" customWidth="1"/>
    <col min="7441" max="7441" width="20.140625" style="23" customWidth="1"/>
    <col min="7442" max="7442" width="15.42578125" style="23" customWidth="1"/>
    <col min="7443" max="7443" width="19.42578125" style="23" customWidth="1"/>
    <col min="7444" max="7445" width="0" style="23" hidden="1" customWidth="1"/>
    <col min="7446" max="7680" width="11.42578125" style="23"/>
    <col min="7681" max="7681" width="14.140625" style="23" customWidth="1"/>
    <col min="7682" max="7682" width="15.28515625" style="23" customWidth="1"/>
    <col min="7683" max="7683" width="30" style="23" customWidth="1"/>
    <col min="7684" max="7684" width="23.28515625" style="23" customWidth="1"/>
    <col min="7685" max="7685" width="14.7109375" style="23" customWidth="1"/>
    <col min="7686" max="7686" width="15.42578125" style="23" customWidth="1"/>
    <col min="7687" max="7688" width="12.85546875" style="23" customWidth="1"/>
    <col min="7689" max="7689" width="11.28515625" style="23" customWidth="1"/>
    <col min="7690" max="7690" width="13" style="23" customWidth="1"/>
    <col min="7691" max="7691" width="41.28515625" style="23" customWidth="1"/>
    <col min="7692" max="7692" width="18" style="23" customWidth="1"/>
    <col min="7693" max="7696" width="0" style="23" hidden="1" customWidth="1"/>
    <col min="7697" max="7697" width="20.140625" style="23" customWidth="1"/>
    <col min="7698" max="7698" width="15.42578125" style="23" customWidth="1"/>
    <col min="7699" max="7699" width="19.42578125" style="23" customWidth="1"/>
    <col min="7700" max="7701" width="0" style="23" hidden="1" customWidth="1"/>
    <col min="7702" max="7936" width="11.42578125" style="23"/>
    <col min="7937" max="7937" width="14.140625" style="23" customWidth="1"/>
    <col min="7938" max="7938" width="15.28515625" style="23" customWidth="1"/>
    <col min="7939" max="7939" width="30" style="23" customWidth="1"/>
    <col min="7940" max="7940" width="23.28515625" style="23" customWidth="1"/>
    <col min="7941" max="7941" width="14.7109375" style="23" customWidth="1"/>
    <col min="7942" max="7942" width="15.42578125" style="23" customWidth="1"/>
    <col min="7943" max="7944" width="12.85546875" style="23" customWidth="1"/>
    <col min="7945" max="7945" width="11.28515625" style="23" customWidth="1"/>
    <col min="7946" max="7946" width="13" style="23" customWidth="1"/>
    <col min="7947" max="7947" width="41.28515625" style="23" customWidth="1"/>
    <col min="7948" max="7948" width="18" style="23" customWidth="1"/>
    <col min="7949" max="7952" width="0" style="23" hidden="1" customWidth="1"/>
    <col min="7953" max="7953" width="20.140625" style="23" customWidth="1"/>
    <col min="7954" max="7954" width="15.42578125" style="23" customWidth="1"/>
    <col min="7955" max="7955" width="19.42578125" style="23" customWidth="1"/>
    <col min="7956" max="7957" width="0" style="23" hidden="1" customWidth="1"/>
    <col min="7958" max="8192" width="11.42578125" style="23"/>
    <col min="8193" max="8193" width="14.140625" style="23" customWidth="1"/>
    <col min="8194" max="8194" width="15.28515625" style="23" customWidth="1"/>
    <col min="8195" max="8195" width="30" style="23" customWidth="1"/>
    <col min="8196" max="8196" width="23.28515625" style="23" customWidth="1"/>
    <col min="8197" max="8197" width="14.7109375" style="23" customWidth="1"/>
    <col min="8198" max="8198" width="15.42578125" style="23" customWidth="1"/>
    <col min="8199" max="8200" width="12.85546875" style="23" customWidth="1"/>
    <col min="8201" max="8201" width="11.28515625" style="23" customWidth="1"/>
    <col min="8202" max="8202" width="13" style="23" customWidth="1"/>
    <col min="8203" max="8203" width="41.28515625" style="23" customWidth="1"/>
    <col min="8204" max="8204" width="18" style="23" customWidth="1"/>
    <col min="8205" max="8208" width="0" style="23" hidden="1" customWidth="1"/>
    <col min="8209" max="8209" width="20.140625" style="23" customWidth="1"/>
    <col min="8210" max="8210" width="15.42578125" style="23" customWidth="1"/>
    <col min="8211" max="8211" width="19.42578125" style="23" customWidth="1"/>
    <col min="8212" max="8213" width="0" style="23" hidden="1" customWidth="1"/>
    <col min="8214" max="8448" width="11.42578125" style="23"/>
    <col min="8449" max="8449" width="14.140625" style="23" customWidth="1"/>
    <col min="8450" max="8450" width="15.28515625" style="23" customWidth="1"/>
    <col min="8451" max="8451" width="30" style="23" customWidth="1"/>
    <col min="8452" max="8452" width="23.28515625" style="23" customWidth="1"/>
    <col min="8453" max="8453" width="14.7109375" style="23" customWidth="1"/>
    <col min="8454" max="8454" width="15.42578125" style="23" customWidth="1"/>
    <col min="8455" max="8456" width="12.85546875" style="23" customWidth="1"/>
    <col min="8457" max="8457" width="11.28515625" style="23" customWidth="1"/>
    <col min="8458" max="8458" width="13" style="23" customWidth="1"/>
    <col min="8459" max="8459" width="41.28515625" style="23" customWidth="1"/>
    <col min="8460" max="8460" width="18" style="23" customWidth="1"/>
    <col min="8461" max="8464" width="0" style="23" hidden="1" customWidth="1"/>
    <col min="8465" max="8465" width="20.140625" style="23" customWidth="1"/>
    <col min="8466" max="8466" width="15.42578125" style="23" customWidth="1"/>
    <col min="8467" max="8467" width="19.42578125" style="23" customWidth="1"/>
    <col min="8468" max="8469" width="0" style="23" hidden="1" customWidth="1"/>
    <col min="8470" max="8704" width="11.42578125" style="23"/>
    <col min="8705" max="8705" width="14.140625" style="23" customWidth="1"/>
    <col min="8706" max="8706" width="15.28515625" style="23" customWidth="1"/>
    <col min="8707" max="8707" width="30" style="23" customWidth="1"/>
    <col min="8708" max="8708" width="23.28515625" style="23" customWidth="1"/>
    <col min="8709" max="8709" width="14.7109375" style="23" customWidth="1"/>
    <col min="8710" max="8710" width="15.42578125" style="23" customWidth="1"/>
    <col min="8711" max="8712" width="12.85546875" style="23" customWidth="1"/>
    <col min="8713" max="8713" width="11.28515625" style="23" customWidth="1"/>
    <col min="8714" max="8714" width="13" style="23" customWidth="1"/>
    <col min="8715" max="8715" width="41.28515625" style="23" customWidth="1"/>
    <col min="8716" max="8716" width="18" style="23" customWidth="1"/>
    <col min="8717" max="8720" width="0" style="23" hidden="1" customWidth="1"/>
    <col min="8721" max="8721" width="20.140625" style="23" customWidth="1"/>
    <col min="8722" max="8722" width="15.42578125" style="23" customWidth="1"/>
    <col min="8723" max="8723" width="19.42578125" style="23" customWidth="1"/>
    <col min="8724" max="8725" width="0" style="23" hidden="1" customWidth="1"/>
    <col min="8726" max="8960" width="11.42578125" style="23"/>
    <col min="8961" max="8961" width="14.140625" style="23" customWidth="1"/>
    <col min="8962" max="8962" width="15.28515625" style="23" customWidth="1"/>
    <col min="8963" max="8963" width="30" style="23" customWidth="1"/>
    <col min="8964" max="8964" width="23.28515625" style="23" customWidth="1"/>
    <col min="8965" max="8965" width="14.7109375" style="23" customWidth="1"/>
    <col min="8966" max="8966" width="15.42578125" style="23" customWidth="1"/>
    <col min="8967" max="8968" width="12.85546875" style="23" customWidth="1"/>
    <col min="8969" max="8969" width="11.28515625" style="23" customWidth="1"/>
    <col min="8970" max="8970" width="13" style="23" customWidth="1"/>
    <col min="8971" max="8971" width="41.28515625" style="23" customWidth="1"/>
    <col min="8972" max="8972" width="18" style="23" customWidth="1"/>
    <col min="8973" max="8976" width="0" style="23" hidden="1" customWidth="1"/>
    <col min="8977" max="8977" width="20.140625" style="23" customWidth="1"/>
    <col min="8978" max="8978" width="15.42578125" style="23" customWidth="1"/>
    <col min="8979" max="8979" width="19.42578125" style="23" customWidth="1"/>
    <col min="8980" max="8981" width="0" style="23" hidden="1" customWidth="1"/>
    <col min="8982" max="9216" width="11.42578125" style="23"/>
    <col min="9217" max="9217" width="14.140625" style="23" customWidth="1"/>
    <col min="9218" max="9218" width="15.28515625" style="23" customWidth="1"/>
    <col min="9219" max="9219" width="30" style="23" customWidth="1"/>
    <col min="9220" max="9220" width="23.28515625" style="23" customWidth="1"/>
    <col min="9221" max="9221" width="14.7109375" style="23" customWidth="1"/>
    <col min="9222" max="9222" width="15.42578125" style="23" customWidth="1"/>
    <col min="9223" max="9224" width="12.85546875" style="23" customWidth="1"/>
    <col min="9225" max="9225" width="11.28515625" style="23" customWidth="1"/>
    <col min="9226" max="9226" width="13" style="23" customWidth="1"/>
    <col min="9227" max="9227" width="41.28515625" style="23" customWidth="1"/>
    <col min="9228" max="9228" width="18" style="23" customWidth="1"/>
    <col min="9229" max="9232" width="0" style="23" hidden="1" customWidth="1"/>
    <col min="9233" max="9233" width="20.140625" style="23" customWidth="1"/>
    <col min="9234" max="9234" width="15.42578125" style="23" customWidth="1"/>
    <col min="9235" max="9235" width="19.42578125" style="23" customWidth="1"/>
    <col min="9236" max="9237" width="0" style="23" hidden="1" customWidth="1"/>
    <col min="9238" max="9472" width="11.42578125" style="23"/>
    <col min="9473" max="9473" width="14.140625" style="23" customWidth="1"/>
    <col min="9474" max="9474" width="15.28515625" style="23" customWidth="1"/>
    <col min="9475" max="9475" width="30" style="23" customWidth="1"/>
    <col min="9476" max="9476" width="23.28515625" style="23" customWidth="1"/>
    <col min="9477" max="9477" width="14.7109375" style="23" customWidth="1"/>
    <col min="9478" max="9478" width="15.42578125" style="23" customWidth="1"/>
    <col min="9479" max="9480" width="12.85546875" style="23" customWidth="1"/>
    <col min="9481" max="9481" width="11.28515625" style="23" customWidth="1"/>
    <col min="9482" max="9482" width="13" style="23" customWidth="1"/>
    <col min="9483" max="9483" width="41.28515625" style="23" customWidth="1"/>
    <col min="9484" max="9484" width="18" style="23" customWidth="1"/>
    <col min="9485" max="9488" width="0" style="23" hidden="1" customWidth="1"/>
    <col min="9489" max="9489" width="20.140625" style="23" customWidth="1"/>
    <col min="9490" max="9490" width="15.42578125" style="23" customWidth="1"/>
    <col min="9491" max="9491" width="19.42578125" style="23" customWidth="1"/>
    <col min="9492" max="9493" width="0" style="23" hidden="1" customWidth="1"/>
    <col min="9494" max="9728" width="11.42578125" style="23"/>
    <col min="9729" max="9729" width="14.140625" style="23" customWidth="1"/>
    <col min="9730" max="9730" width="15.28515625" style="23" customWidth="1"/>
    <col min="9731" max="9731" width="30" style="23" customWidth="1"/>
    <col min="9732" max="9732" width="23.28515625" style="23" customWidth="1"/>
    <col min="9733" max="9733" width="14.7109375" style="23" customWidth="1"/>
    <col min="9734" max="9734" width="15.42578125" style="23" customWidth="1"/>
    <col min="9735" max="9736" width="12.85546875" style="23" customWidth="1"/>
    <col min="9737" max="9737" width="11.28515625" style="23" customWidth="1"/>
    <col min="9738" max="9738" width="13" style="23" customWidth="1"/>
    <col min="9739" max="9739" width="41.28515625" style="23" customWidth="1"/>
    <col min="9740" max="9740" width="18" style="23" customWidth="1"/>
    <col min="9741" max="9744" width="0" style="23" hidden="1" customWidth="1"/>
    <col min="9745" max="9745" width="20.140625" style="23" customWidth="1"/>
    <col min="9746" max="9746" width="15.42578125" style="23" customWidth="1"/>
    <col min="9747" max="9747" width="19.42578125" style="23" customWidth="1"/>
    <col min="9748" max="9749" width="0" style="23" hidden="1" customWidth="1"/>
    <col min="9750" max="9984" width="11.42578125" style="23"/>
    <col min="9985" max="9985" width="14.140625" style="23" customWidth="1"/>
    <col min="9986" max="9986" width="15.28515625" style="23" customWidth="1"/>
    <col min="9987" max="9987" width="30" style="23" customWidth="1"/>
    <col min="9988" max="9988" width="23.28515625" style="23" customWidth="1"/>
    <col min="9989" max="9989" width="14.7109375" style="23" customWidth="1"/>
    <col min="9990" max="9990" width="15.42578125" style="23" customWidth="1"/>
    <col min="9991" max="9992" width="12.85546875" style="23" customWidth="1"/>
    <col min="9993" max="9993" width="11.28515625" style="23" customWidth="1"/>
    <col min="9994" max="9994" width="13" style="23" customWidth="1"/>
    <col min="9995" max="9995" width="41.28515625" style="23" customWidth="1"/>
    <col min="9996" max="9996" width="18" style="23" customWidth="1"/>
    <col min="9997" max="10000" width="0" style="23" hidden="1" customWidth="1"/>
    <col min="10001" max="10001" width="20.140625" style="23" customWidth="1"/>
    <col min="10002" max="10002" width="15.42578125" style="23" customWidth="1"/>
    <col min="10003" max="10003" width="19.42578125" style="23" customWidth="1"/>
    <col min="10004" max="10005" width="0" style="23" hidden="1" customWidth="1"/>
    <col min="10006" max="10240" width="11.42578125" style="23"/>
    <col min="10241" max="10241" width="14.140625" style="23" customWidth="1"/>
    <col min="10242" max="10242" width="15.28515625" style="23" customWidth="1"/>
    <col min="10243" max="10243" width="30" style="23" customWidth="1"/>
    <col min="10244" max="10244" width="23.28515625" style="23" customWidth="1"/>
    <col min="10245" max="10245" width="14.7109375" style="23" customWidth="1"/>
    <col min="10246" max="10246" width="15.42578125" style="23" customWidth="1"/>
    <col min="10247" max="10248" width="12.85546875" style="23" customWidth="1"/>
    <col min="10249" max="10249" width="11.28515625" style="23" customWidth="1"/>
    <col min="10250" max="10250" width="13" style="23" customWidth="1"/>
    <col min="10251" max="10251" width="41.28515625" style="23" customWidth="1"/>
    <col min="10252" max="10252" width="18" style="23" customWidth="1"/>
    <col min="10253" max="10256" width="0" style="23" hidden="1" customWidth="1"/>
    <col min="10257" max="10257" width="20.140625" style="23" customWidth="1"/>
    <col min="10258" max="10258" width="15.42578125" style="23" customWidth="1"/>
    <col min="10259" max="10259" width="19.42578125" style="23" customWidth="1"/>
    <col min="10260" max="10261" width="0" style="23" hidden="1" customWidth="1"/>
    <col min="10262" max="10496" width="11.42578125" style="23"/>
    <col min="10497" max="10497" width="14.140625" style="23" customWidth="1"/>
    <col min="10498" max="10498" width="15.28515625" style="23" customWidth="1"/>
    <col min="10499" max="10499" width="30" style="23" customWidth="1"/>
    <col min="10500" max="10500" width="23.28515625" style="23" customWidth="1"/>
    <col min="10501" max="10501" width="14.7109375" style="23" customWidth="1"/>
    <col min="10502" max="10502" width="15.42578125" style="23" customWidth="1"/>
    <col min="10503" max="10504" width="12.85546875" style="23" customWidth="1"/>
    <col min="10505" max="10505" width="11.28515625" style="23" customWidth="1"/>
    <col min="10506" max="10506" width="13" style="23" customWidth="1"/>
    <col min="10507" max="10507" width="41.28515625" style="23" customWidth="1"/>
    <col min="10508" max="10508" width="18" style="23" customWidth="1"/>
    <col min="10509" max="10512" width="0" style="23" hidden="1" customWidth="1"/>
    <col min="10513" max="10513" width="20.140625" style="23" customWidth="1"/>
    <col min="10514" max="10514" width="15.42578125" style="23" customWidth="1"/>
    <col min="10515" max="10515" width="19.42578125" style="23" customWidth="1"/>
    <col min="10516" max="10517" width="0" style="23" hidden="1" customWidth="1"/>
    <col min="10518" max="10752" width="11.42578125" style="23"/>
    <col min="10753" max="10753" width="14.140625" style="23" customWidth="1"/>
    <col min="10754" max="10754" width="15.28515625" style="23" customWidth="1"/>
    <col min="10755" max="10755" width="30" style="23" customWidth="1"/>
    <col min="10756" max="10756" width="23.28515625" style="23" customWidth="1"/>
    <col min="10757" max="10757" width="14.7109375" style="23" customWidth="1"/>
    <col min="10758" max="10758" width="15.42578125" style="23" customWidth="1"/>
    <col min="10759" max="10760" width="12.85546875" style="23" customWidth="1"/>
    <col min="10761" max="10761" width="11.28515625" style="23" customWidth="1"/>
    <col min="10762" max="10762" width="13" style="23" customWidth="1"/>
    <col min="10763" max="10763" width="41.28515625" style="23" customWidth="1"/>
    <col min="10764" max="10764" width="18" style="23" customWidth="1"/>
    <col min="10765" max="10768" width="0" style="23" hidden="1" customWidth="1"/>
    <col min="10769" max="10769" width="20.140625" style="23" customWidth="1"/>
    <col min="10770" max="10770" width="15.42578125" style="23" customWidth="1"/>
    <col min="10771" max="10771" width="19.42578125" style="23" customWidth="1"/>
    <col min="10772" max="10773" width="0" style="23" hidden="1" customWidth="1"/>
    <col min="10774" max="11008" width="11.42578125" style="23"/>
    <col min="11009" max="11009" width="14.140625" style="23" customWidth="1"/>
    <col min="11010" max="11010" width="15.28515625" style="23" customWidth="1"/>
    <col min="11011" max="11011" width="30" style="23" customWidth="1"/>
    <col min="11012" max="11012" width="23.28515625" style="23" customWidth="1"/>
    <col min="11013" max="11013" width="14.7109375" style="23" customWidth="1"/>
    <col min="11014" max="11014" width="15.42578125" style="23" customWidth="1"/>
    <col min="11015" max="11016" width="12.85546875" style="23" customWidth="1"/>
    <col min="11017" max="11017" width="11.28515625" style="23" customWidth="1"/>
    <col min="11018" max="11018" width="13" style="23" customWidth="1"/>
    <col min="11019" max="11019" width="41.28515625" style="23" customWidth="1"/>
    <col min="11020" max="11020" width="18" style="23" customWidth="1"/>
    <col min="11021" max="11024" width="0" style="23" hidden="1" customWidth="1"/>
    <col min="11025" max="11025" width="20.140625" style="23" customWidth="1"/>
    <col min="11026" max="11026" width="15.42578125" style="23" customWidth="1"/>
    <col min="11027" max="11027" width="19.42578125" style="23" customWidth="1"/>
    <col min="11028" max="11029" width="0" style="23" hidden="1" customWidth="1"/>
    <col min="11030" max="11264" width="11.42578125" style="23"/>
    <col min="11265" max="11265" width="14.140625" style="23" customWidth="1"/>
    <col min="11266" max="11266" width="15.28515625" style="23" customWidth="1"/>
    <col min="11267" max="11267" width="30" style="23" customWidth="1"/>
    <col min="11268" max="11268" width="23.28515625" style="23" customWidth="1"/>
    <col min="11269" max="11269" width="14.7109375" style="23" customWidth="1"/>
    <col min="11270" max="11270" width="15.42578125" style="23" customWidth="1"/>
    <col min="11271" max="11272" width="12.85546875" style="23" customWidth="1"/>
    <col min="11273" max="11273" width="11.28515625" style="23" customWidth="1"/>
    <col min="11274" max="11274" width="13" style="23" customWidth="1"/>
    <col min="11275" max="11275" width="41.28515625" style="23" customWidth="1"/>
    <col min="11276" max="11276" width="18" style="23" customWidth="1"/>
    <col min="11277" max="11280" width="0" style="23" hidden="1" customWidth="1"/>
    <col min="11281" max="11281" width="20.140625" style="23" customWidth="1"/>
    <col min="11282" max="11282" width="15.42578125" style="23" customWidth="1"/>
    <col min="11283" max="11283" width="19.42578125" style="23" customWidth="1"/>
    <col min="11284" max="11285" width="0" style="23" hidden="1" customWidth="1"/>
    <col min="11286" max="11520" width="11.42578125" style="23"/>
    <col min="11521" max="11521" width="14.140625" style="23" customWidth="1"/>
    <col min="11522" max="11522" width="15.28515625" style="23" customWidth="1"/>
    <col min="11523" max="11523" width="30" style="23" customWidth="1"/>
    <col min="11524" max="11524" width="23.28515625" style="23" customWidth="1"/>
    <col min="11525" max="11525" width="14.7109375" style="23" customWidth="1"/>
    <col min="11526" max="11526" width="15.42578125" style="23" customWidth="1"/>
    <col min="11527" max="11528" width="12.85546875" style="23" customWidth="1"/>
    <col min="11529" max="11529" width="11.28515625" style="23" customWidth="1"/>
    <col min="11530" max="11530" width="13" style="23" customWidth="1"/>
    <col min="11531" max="11531" width="41.28515625" style="23" customWidth="1"/>
    <col min="11532" max="11532" width="18" style="23" customWidth="1"/>
    <col min="11533" max="11536" width="0" style="23" hidden="1" customWidth="1"/>
    <col min="11537" max="11537" width="20.140625" style="23" customWidth="1"/>
    <col min="11538" max="11538" width="15.42578125" style="23" customWidth="1"/>
    <col min="11539" max="11539" width="19.42578125" style="23" customWidth="1"/>
    <col min="11540" max="11541" width="0" style="23" hidden="1" customWidth="1"/>
    <col min="11542" max="11776" width="11.42578125" style="23"/>
    <col min="11777" max="11777" width="14.140625" style="23" customWidth="1"/>
    <col min="11778" max="11778" width="15.28515625" style="23" customWidth="1"/>
    <col min="11779" max="11779" width="30" style="23" customWidth="1"/>
    <col min="11780" max="11780" width="23.28515625" style="23" customWidth="1"/>
    <col min="11781" max="11781" width="14.7109375" style="23" customWidth="1"/>
    <col min="11782" max="11782" width="15.42578125" style="23" customWidth="1"/>
    <col min="11783" max="11784" width="12.85546875" style="23" customWidth="1"/>
    <col min="11785" max="11785" width="11.28515625" style="23" customWidth="1"/>
    <col min="11786" max="11786" width="13" style="23" customWidth="1"/>
    <col min="11787" max="11787" width="41.28515625" style="23" customWidth="1"/>
    <col min="11788" max="11788" width="18" style="23" customWidth="1"/>
    <col min="11789" max="11792" width="0" style="23" hidden="1" customWidth="1"/>
    <col min="11793" max="11793" width="20.140625" style="23" customWidth="1"/>
    <col min="11794" max="11794" width="15.42578125" style="23" customWidth="1"/>
    <col min="11795" max="11795" width="19.42578125" style="23" customWidth="1"/>
    <col min="11796" max="11797" width="0" style="23" hidden="1" customWidth="1"/>
    <col min="11798" max="12032" width="11.42578125" style="23"/>
    <col min="12033" max="12033" width="14.140625" style="23" customWidth="1"/>
    <col min="12034" max="12034" width="15.28515625" style="23" customWidth="1"/>
    <col min="12035" max="12035" width="30" style="23" customWidth="1"/>
    <col min="12036" max="12036" width="23.28515625" style="23" customWidth="1"/>
    <col min="12037" max="12037" width="14.7109375" style="23" customWidth="1"/>
    <col min="12038" max="12038" width="15.42578125" style="23" customWidth="1"/>
    <col min="12039" max="12040" width="12.85546875" style="23" customWidth="1"/>
    <col min="12041" max="12041" width="11.28515625" style="23" customWidth="1"/>
    <col min="12042" max="12042" width="13" style="23" customWidth="1"/>
    <col min="12043" max="12043" width="41.28515625" style="23" customWidth="1"/>
    <col min="12044" max="12044" width="18" style="23" customWidth="1"/>
    <col min="12045" max="12048" width="0" style="23" hidden="1" customWidth="1"/>
    <col min="12049" max="12049" width="20.140625" style="23" customWidth="1"/>
    <col min="12050" max="12050" width="15.42578125" style="23" customWidth="1"/>
    <col min="12051" max="12051" width="19.42578125" style="23" customWidth="1"/>
    <col min="12052" max="12053" width="0" style="23" hidden="1" customWidth="1"/>
    <col min="12054" max="12288" width="11.42578125" style="23"/>
    <col min="12289" max="12289" width="14.140625" style="23" customWidth="1"/>
    <col min="12290" max="12290" width="15.28515625" style="23" customWidth="1"/>
    <col min="12291" max="12291" width="30" style="23" customWidth="1"/>
    <col min="12292" max="12292" width="23.28515625" style="23" customWidth="1"/>
    <col min="12293" max="12293" width="14.7109375" style="23" customWidth="1"/>
    <col min="12294" max="12294" width="15.42578125" style="23" customWidth="1"/>
    <col min="12295" max="12296" width="12.85546875" style="23" customWidth="1"/>
    <col min="12297" max="12297" width="11.28515625" style="23" customWidth="1"/>
    <col min="12298" max="12298" width="13" style="23" customWidth="1"/>
    <col min="12299" max="12299" width="41.28515625" style="23" customWidth="1"/>
    <col min="12300" max="12300" width="18" style="23" customWidth="1"/>
    <col min="12301" max="12304" width="0" style="23" hidden="1" customWidth="1"/>
    <col min="12305" max="12305" width="20.140625" style="23" customWidth="1"/>
    <col min="12306" max="12306" width="15.42578125" style="23" customWidth="1"/>
    <col min="12307" max="12307" width="19.42578125" style="23" customWidth="1"/>
    <col min="12308" max="12309" width="0" style="23" hidden="1" customWidth="1"/>
    <col min="12310" max="12544" width="11.42578125" style="23"/>
    <col min="12545" max="12545" width="14.140625" style="23" customWidth="1"/>
    <col min="12546" max="12546" width="15.28515625" style="23" customWidth="1"/>
    <col min="12547" max="12547" width="30" style="23" customWidth="1"/>
    <col min="12548" max="12548" width="23.28515625" style="23" customWidth="1"/>
    <col min="12549" max="12549" width="14.7109375" style="23" customWidth="1"/>
    <col min="12550" max="12550" width="15.42578125" style="23" customWidth="1"/>
    <col min="12551" max="12552" width="12.85546875" style="23" customWidth="1"/>
    <col min="12553" max="12553" width="11.28515625" style="23" customWidth="1"/>
    <col min="12554" max="12554" width="13" style="23" customWidth="1"/>
    <col min="12555" max="12555" width="41.28515625" style="23" customWidth="1"/>
    <col min="12556" max="12556" width="18" style="23" customWidth="1"/>
    <col min="12557" max="12560" width="0" style="23" hidden="1" customWidth="1"/>
    <col min="12561" max="12561" width="20.140625" style="23" customWidth="1"/>
    <col min="12562" max="12562" width="15.42578125" style="23" customWidth="1"/>
    <col min="12563" max="12563" width="19.42578125" style="23" customWidth="1"/>
    <col min="12564" max="12565" width="0" style="23" hidden="1" customWidth="1"/>
    <col min="12566" max="12800" width="11.42578125" style="23"/>
    <col min="12801" max="12801" width="14.140625" style="23" customWidth="1"/>
    <col min="12802" max="12802" width="15.28515625" style="23" customWidth="1"/>
    <col min="12803" max="12803" width="30" style="23" customWidth="1"/>
    <col min="12804" max="12804" width="23.28515625" style="23" customWidth="1"/>
    <col min="12805" max="12805" width="14.7109375" style="23" customWidth="1"/>
    <col min="12806" max="12806" width="15.42578125" style="23" customWidth="1"/>
    <col min="12807" max="12808" width="12.85546875" style="23" customWidth="1"/>
    <col min="12809" max="12809" width="11.28515625" style="23" customWidth="1"/>
    <col min="12810" max="12810" width="13" style="23" customWidth="1"/>
    <col min="12811" max="12811" width="41.28515625" style="23" customWidth="1"/>
    <col min="12812" max="12812" width="18" style="23" customWidth="1"/>
    <col min="12813" max="12816" width="0" style="23" hidden="1" customWidth="1"/>
    <col min="12817" max="12817" width="20.140625" style="23" customWidth="1"/>
    <col min="12818" max="12818" width="15.42578125" style="23" customWidth="1"/>
    <col min="12819" max="12819" width="19.42578125" style="23" customWidth="1"/>
    <col min="12820" max="12821" width="0" style="23" hidden="1" customWidth="1"/>
    <col min="12822" max="13056" width="11.42578125" style="23"/>
    <col min="13057" max="13057" width="14.140625" style="23" customWidth="1"/>
    <col min="13058" max="13058" width="15.28515625" style="23" customWidth="1"/>
    <col min="13059" max="13059" width="30" style="23" customWidth="1"/>
    <col min="13060" max="13060" width="23.28515625" style="23" customWidth="1"/>
    <col min="13061" max="13061" width="14.7109375" style="23" customWidth="1"/>
    <col min="13062" max="13062" width="15.42578125" style="23" customWidth="1"/>
    <col min="13063" max="13064" width="12.85546875" style="23" customWidth="1"/>
    <col min="13065" max="13065" width="11.28515625" style="23" customWidth="1"/>
    <col min="13066" max="13066" width="13" style="23" customWidth="1"/>
    <col min="13067" max="13067" width="41.28515625" style="23" customWidth="1"/>
    <col min="13068" max="13068" width="18" style="23" customWidth="1"/>
    <col min="13069" max="13072" width="0" style="23" hidden="1" customWidth="1"/>
    <col min="13073" max="13073" width="20.140625" style="23" customWidth="1"/>
    <col min="13074" max="13074" width="15.42578125" style="23" customWidth="1"/>
    <col min="13075" max="13075" width="19.42578125" style="23" customWidth="1"/>
    <col min="13076" max="13077" width="0" style="23" hidden="1" customWidth="1"/>
    <col min="13078" max="13312" width="11.42578125" style="23"/>
    <col min="13313" max="13313" width="14.140625" style="23" customWidth="1"/>
    <col min="13314" max="13314" width="15.28515625" style="23" customWidth="1"/>
    <col min="13315" max="13315" width="30" style="23" customWidth="1"/>
    <col min="13316" max="13316" width="23.28515625" style="23" customWidth="1"/>
    <col min="13317" max="13317" width="14.7109375" style="23" customWidth="1"/>
    <col min="13318" max="13318" width="15.42578125" style="23" customWidth="1"/>
    <col min="13319" max="13320" width="12.85546875" style="23" customWidth="1"/>
    <col min="13321" max="13321" width="11.28515625" style="23" customWidth="1"/>
    <col min="13322" max="13322" width="13" style="23" customWidth="1"/>
    <col min="13323" max="13323" width="41.28515625" style="23" customWidth="1"/>
    <col min="13324" max="13324" width="18" style="23" customWidth="1"/>
    <col min="13325" max="13328" width="0" style="23" hidden="1" customWidth="1"/>
    <col min="13329" max="13329" width="20.140625" style="23" customWidth="1"/>
    <col min="13330" max="13330" width="15.42578125" style="23" customWidth="1"/>
    <col min="13331" max="13331" width="19.42578125" style="23" customWidth="1"/>
    <col min="13332" max="13333" width="0" style="23" hidden="1" customWidth="1"/>
    <col min="13334" max="13568" width="11.42578125" style="23"/>
    <col min="13569" max="13569" width="14.140625" style="23" customWidth="1"/>
    <col min="13570" max="13570" width="15.28515625" style="23" customWidth="1"/>
    <col min="13571" max="13571" width="30" style="23" customWidth="1"/>
    <col min="13572" max="13572" width="23.28515625" style="23" customWidth="1"/>
    <col min="13573" max="13573" width="14.7109375" style="23" customWidth="1"/>
    <col min="13574" max="13574" width="15.42578125" style="23" customWidth="1"/>
    <col min="13575" max="13576" width="12.85546875" style="23" customWidth="1"/>
    <col min="13577" max="13577" width="11.28515625" style="23" customWidth="1"/>
    <col min="13578" max="13578" width="13" style="23" customWidth="1"/>
    <col min="13579" max="13579" width="41.28515625" style="23" customWidth="1"/>
    <col min="13580" max="13580" width="18" style="23" customWidth="1"/>
    <col min="13581" max="13584" width="0" style="23" hidden="1" customWidth="1"/>
    <col min="13585" max="13585" width="20.140625" style="23" customWidth="1"/>
    <col min="13586" max="13586" width="15.42578125" style="23" customWidth="1"/>
    <col min="13587" max="13587" width="19.42578125" style="23" customWidth="1"/>
    <col min="13588" max="13589" width="0" style="23" hidden="1" customWidth="1"/>
    <col min="13590" max="13824" width="11.42578125" style="23"/>
    <col min="13825" max="13825" width="14.140625" style="23" customWidth="1"/>
    <col min="13826" max="13826" width="15.28515625" style="23" customWidth="1"/>
    <col min="13827" max="13827" width="30" style="23" customWidth="1"/>
    <col min="13828" max="13828" width="23.28515625" style="23" customWidth="1"/>
    <col min="13829" max="13829" width="14.7109375" style="23" customWidth="1"/>
    <col min="13830" max="13830" width="15.42578125" style="23" customWidth="1"/>
    <col min="13831" max="13832" width="12.85546875" style="23" customWidth="1"/>
    <col min="13833" max="13833" width="11.28515625" style="23" customWidth="1"/>
    <col min="13834" max="13834" width="13" style="23" customWidth="1"/>
    <col min="13835" max="13835" width="41.28515625" style="23" customWidth="1"/>
    <col min="13836" max="13836" width="18" style="23" customWidth="1"/>
    <col min="13837" max="13840" width="0" style="23" hidden="1" customWidth="1"/>
    <col min="13841" max="13841" width="20.140625" style="23" customWidth="1"/>
    <col min="13842" max="13842" width="15.42578125" style="23" customWidth="1"/>
    <col min="13843" max="13843" width="19.42578125" style="23" customWidth="1"/>
    <col min="13844" max="13845" width="0" style="23" hidden="1" customWidth="1"/>
    <col min="13846" max="14080" width="11.42578125" style="23"/>
    <col min="14081" max="14081" width="14.140625" style="23" customWidth="1"/>
    <col min="14082" max="14082" width="15.28515625" style="23" customWidth="1"/>
    <col min="14083" max="14083" width="30" style="23" customWidth="1"/>
    <col min="14084" max="14084" width="23.28515625" style="23" customWidth="1"/>
    <col min="14085" max="14085" width="14.7109375" style="23" customWidth="1"/>
    <col min="14086" max="14086" width="15.42578125" style="23" customWidth="1"/>
    <col min="14087" max="14088" width="12.85546875" style="23" customWidth="1"/>
    <col min="14089" max="14089" width="11.28515625" style="23" customWidth="1"/>
    <col min="14090" max="14090" width="13" style="23" customWidth="1"/>
    <col min="14091" max="14091" width="41.28515625" style="23" customWidth="1"/>
    <col min="14092" max="14092" width="18" style="23" customWidth="1"/>
    <col min="14093" max="14096" width="0" style="23" hidden="1" customWidth="1"/>
    <col min="14097" max="14097" width="20.140625" style="23" customWidth="1"/>
    <col min="14098" max="14098" width="15.42578125" style="23" customWidth="1"/>
    <col min="14099" max="14099" width="19.42578125" style="23" customWidth="1"/>
    <col min="14100" max="14101" width="0" style="23" hidden="1" customWidth="1"/>
    <col min="14102" max="14336" width="11.42578125" style="23"/>
    <col min="14337" max="14337" width="14.140625" style="23" customWidth="1"/>
    <col min="14338" max="14338" width="15.28515625" style="23" customWidth="1"/>
    <col min="14339" max="14339" width="30" style="23" customWidth="1"/>
    <col min="14340" max="14340" width="23.28515625" style="23" customWidth="1"/>
    <col min="14341" max="14341" width="14.7109375" style="23" customWidth="1"/>
    <col min="14342" max="14342" width="15.42578125" style="23" customWidth="1"/>
    <col min="14343" max="14344" width="12.85546875" style="23" customWidth="1"/>
    <col min="14345" max="14345" width="11.28515625" style="23" customWidth="1"/>
    <col min="14346" max="14346" width="13" style="23" customWidth="1"/>
    <col min="14347" max="14347" width="41.28515625" style="23" customWidth="1"/>
    <col min="14348" max="14348" width="18" style="23" customWidth="1"/>
    <col min="14349" max="14352" width="0" style="23" hidden="1" customWidth="1"/>
    <col min="14353" max="14353" width="20.140625" style="23" customWidth="1"/>
    <col min="14354" max="14354" width="15.42578125" style="23" customWidth="1"/>
    <col min="14355" max="14355" width="19.42578125" style="23" customWidth="1"/>
    <col min="14356" max="14357" width="0" style="23" hidden="1" customWidth="1"/>
    <col min="14358" max="14592" width="11.42578125" style="23"/>
    <col min="14593" max="14593" width="14.140625" style="23" customWidth="1"/>
    <col min="14594" max="14594" width="15.28515625" style="23" customWidth="1"/>
    <col min="14595" max="14595" width="30" style="23" customWidth="1"/>
    <col min="14596" max="14596" width="23.28515625" style="23" customWidth="1"/>
    <col min="14597" max="14597" width="14.7109375" style="23" customWidth="1"/>
    <col min="14598" max="14598" width="15.42578125" style="23" customWidth="1"/>
    <col min="14599" max="14600" width="12.85546875" style="23" customWidth="1"/>
    <col min="14601" max="14601" width="11.28515625" style="23" customWidth="1"/>
    <col min="14602" max="14602" width="13" style="23" customWidth="1"/>
    <col min="14603" max="14603" width="41.28515625" style="23" customWidth="1"/>
    <col min="14604" max="14604" width="18" style="23" customWidth="1"/>
    <col min="14605" max="14608" width="0" style="23" hidden="1" customWidth="1"/>
    <col min="14609" max="14609" width="20.140625" style="23" customWidth="1"/>
    <col min="14610" max="14610" width="15.42578125" style="23" customWidth="1"/>
    <col min="14611" max="14611" width="19.42578125" style="23" customWidth="1"/>
    <col min="14612" max="14613" width="0" style="23" hidden="1" customWidth="1"/>
    <col min="14614" max="14848" width="11.42578125" style="23"/>
    <col min="14849" max="14849" width="14.140625" style="23" customWidth="1"/>
    <col min="14850" max="14850" width="15.28515625" style="23" customWidth="1"/>
    <col min="14851" max="14851" width="30" style="23" customWidth="1"/>
    <col min="14852" max="14852" width="23.28515625" style="23" customWidth="1"/>
    <col min="14853" max="14853" width="14.7109375" style="23" customWidth="1"/>
    <col min="14854" max="14854" width="15.42578125" style="23" customWidth="1"/>
    <col min="14855" max="14856" width="12.85546875" style="23" customWidth="1"/>
    <col min="14857" max="14857" width="11.28515625" style="23" customWidth="1"/>
    <col min="14858" max="14858" width="13" style="23" customWidth="1"/>
    <col min="14859" max="14859" width="41.28515625" style="23" customWidth="1"/>
    <col min="14860" max="14860" width="18" style="23" customWidth="1"/>
    <col min="14861" max="14864" width="0" style="23" hidden="1" customWidth="1"/>
    <col min="14865" max="14865" width="20.140625" style="23" customWidth="1"/>
    <col min="14866" max="14866" width="15.42578125" style="23" customWidth="1"/>
    <col min="14867" max="14867" width="19.42578125" style="23" customWidth="1"/>
    <col min="14868" max="14869" width="0" style="23" hidden="1" customWidth="1"/>
    <col min="14870" max="15104" width="11.42578125" style="23"/>
    <col min="15105" max="15105" width="14.140625" style="23" customWidth="1"/>
    <col min="15106" max="15106" width="15.28515625" style="23" customWidth="1"/>
    <col min="15107" max="15107" width="30" style="23" customWidth="1"/>
    <col min="15108" max="15108" width="23.28515625" style="23" customWidth="1"/>
    <col min="15109" max="15109" width="14.7109375" style="23" customWidth="1"/>
    <col min="15110" max="15110" width="15.42578125" style="23" customWidth="1"/>
    <col min="15111" max="15112" width="12.85546875" style="23" customWidth="1"/>
    <col min="15113" max="15113" width="11.28515625" style="23" customWidth="1"/>
    <col min="15114" max="15114" width="13" style="23" customWidth="1"/>
    <col min="15115" max="15115" width="41.28515625" style="23" customWidth="1"/>
    <col min="15116" max="15116" width="18" style="23" customWidth="1"/>
    <col min="15117" max="15120" width="0" style="23" hidden="1" customWidth="1"/>
    <col min="15121" max="15121" width="20.140625" style="23" customWidth="1"/>
    <col min="15122" max="15122" width="15.42578125" style="23" customWidth="1"/>
    <col min="15123" max="15123" width="19.42578125" style="23" customWidth="1"/>
    <col min="15124" max="15125" width="0" style="23" hidden="1" customWidth="1"/>
    <col min="15126" max="15360" width="11.42578125" style="23"/>
    <col min="15361" max="15361" width="14.140625" style="23" customWidth="1"/>
    <col min="15362" max="15362" width="15.28515625" style="23" customWidth="1"/>
    <col min="15363" max="15363" width="30" style="23" customWidth="1"/>
    <col min="15364" max="15364" width="23.28515625" style="23" customWidth="1"/>
    <col min="15365" max="15365" width="14.7109375" style="23" customWidth="1"/>
    <col min="15366" max="15366" width="15.42578125" style="23" customWidth="1"/>
    <col min="15367" max="15368" width="12.85546875" style="23" customWidth="1"/>
    <col min="15369" max="15369" width="11.28515625" style="23" customWidth="1"/>
    <col min="15370" max="15370" width="13" style="23" customWidth="1"/>
    <col min="15371" max="15371" width="41.28515625" style="23" customWidth="1"/>
    <col min="15372" max="15372" width="18" style="23" customWidth="1"/>
    <col min="15373" max="15376" width="0" style="23" hidden="1" customWidth="1"/>
    <col min="15377" max="15377" width="20.140625" style="23" customWidth="1"/>
    <col min="15378" max="15378" width="15.42578125" style="23" customWidth="1"/>
    <col min="15379" max="15379" width="19.42578125" style="23" customWidth="1"/>
    <col min="15380" max="15381" width="0" style="23" hidden="1" customWidth="1"/>
    <col min="15382" max="15616" width="11.42578125" style="23"/>
    <col min="15617" max="15617" width="14.140625" style="23" customWidth="1"/>
    <col min="15618" max="15618" width="15.28515625" style="23" customWidth="1"/>
    <col min="15619" max="15619" width="30" style="23" customWidth="1"/>
    <col min="15620" max="15620" width="23.28515625" style="23" customWidth="1"/>
    <col min="15621" max="15621" width="14.7109375" style="23" customWidth="1"/>
    <col min="15622" max="15622" width="15.42578125" style="23" customWidth="1"/>
    <col min="15623" max="15624" width="12.85546875" style="23" customWidth="1"/>
    <col min="15625" max="15625" width="11.28515625" style="23" customWidth="1"/>
    <col min="15626" max="15626" width="13" style="23" customWidth="1"/>
    <col min="15627" max="15627" width="41.28515625" style="23" customWidth="1"/>
    <col min="15628" max="15628" width="18" style="23" customWidth="1"/>
    <col min="15629" max="15632" width="0" style="23" hidden="1" customWidth="1"/>
    <col min="15633" max="15633" width="20.140625" style="23" customWidth="1"/>
    <col min="15634" max="15634" width="15.42578125" style="23" customWidth="1"/>
    <col min="15635" max="15635" width="19.42578125" style="23" customWidth="1"/>
    <col min="15636" max="15637" width="0" style="23" hidden="1" customWidth="1"/>
    <col min="15638" max="15872" width="11.42578125" style="23"/>
    <col min="15873" max="15873" width="14.140625" style="23" customWidth="1"/>
    <col min="15874" max="15874" width="15.28515625" style="23" customWidth="1"/>
    <col min="15875" max="15875" width="30" style="23" customWidth="1"/>
    <col min="15876" max="15876" width="23.28515625" style="23" customWidth="1"/>
    <col min="15877" max="15877" width="14.7109375" style="23" customWidth="1"/>
    <col min="15878" max="15878" width="15.42578125" style="23" customWidth="1"/>
    <col min="15879" max="15880" width="12.85546875" style="23" customWidth="1"/>
    <col min="15881" max="15881" width="11.28515625" style="23" customWidth="1"/>
    <col min="15882" max="15882" width="13" style="23" customWidth="1"/>
    <col min="15883" max="15883" width="41.28515625" style="23" customWidth="1"/>
    <col min="15884" max="15884" width="18" style="23" customWidth="1"/>
    <col min="15885" max="15888" width="0" style="23" hidden="1" customWidth="1"/>
    <col min="15889" max="15889" width="20.140625" style="23" customWidth="1"/>
    <col min="15890" max="15890" width="15.42578125" style="23" customWidth="1"/>
    <col min="15891" max="15891" width="19.42578125" style="23" customWidth="1"/>
    <col min="15892" max="15893" width="0" style="23" hidden="1" customWidth="1"/>
    <col min="15894" max="16128" width="11.42578125" style="23"/>
    <col min="16129" max="16129" width="14.140625" style="23" customWidth="1"/>
    <col min="16130" max="16130" width="15.28515625" style="23" customWidth="1"/>
    <col min="16131" max="16131" width="30" style="23" customWidth="1"/>
    <col min="16132" max="16132" width="23.28515625" style="23" customWidth="1"/>
    <col min="16133" max="16133" width="14.7109375" style="23" customWidth="1"/>
    <col min="16134" max="16134" width="15.42578125" style="23" customWidth="1"/>
    <col min="16135" max="16136" width="12.85546875" style="23" customWidth="1"/>
    <col min="16137" max="16137" width="11.28515625" style="23" customWidth="1"/>
    <col min="16138" max="16138" width="13" style="23" customWidth="1"/>
    <col min="16139" max="16139" width="41.28515625" style="23" customWidth="1"/>
    <col min="16140" max="16140" width="18" style="23" customWidth="1"/>
    <col min="16141" max="16144" width="0" style="23" hidden="1" customWidth="1"/>
    <col min="16145" max="16145" width="20.140625" style="23" customWidth="1"/>
    <col min="16146" max="16146" width="15.42578125" style="23" customWidth="1"/>
    <col min="16147" max="16147" width="19.42578125" style="23" customWidth="1"/>
    <col min="16148" max="16149" width="0" style="23" hidden="1" customWidth="1"/>
    <col min="16150" max="16384" width="11.42578125" style="23"/>
  </cols>
  <sheetData>
    <row r="1" spans="1:21" s="31" customFormat="1" ht="22.5" customHeight="1" x14ac:dyDescent="0.25">
      <c r="A1" s="443" t="s">
        <v>2688</v>
      </c>
      <c r="B1" s="443"/>
      <c r="C1" s="443"/>
      <c r="D1" s="443"/>
      <c r="E1" s="443"/>
      <c r="F1" s="443"/>
      <c r="G1" s="443"/>
      <c r="H1" s="443"/>
      <c r="I1" s="443"/>
      <c r="J1" s="443"/>
      <c r="K1" s="443"/>
      <c r="L1" s="443"/>
      <c r="M1" s="443"/>
      <c r="N1" s="443"/>
      <c r="O1" s="443"/>
      <c r="P1" s="443"/>
      <c r="Q1" s="443"/>
      <c r="R1" s="443"/>
    </row>
    <row r="2" spans="1:21" s="31" customFormat="1" ht="22.5" customHeight="1" x14ac:dyDescent="0.25">
      <c r="A2" s="443" t="s">
        <v>9</v>
      </c>
      <c r="B2" s="443"/>
      <c r="C2" s="443"/>
      <c r="D2" s="443"/>
      <c r="E2" s="443"/>
      <c r="F2" s="443"/>
      <c r="G2" s="443"/>
      <c r="H2" s="443"/>
      <c r="I2" s="443"/>
      <c r="J2" s="443"/>
      <c r="K2" s="443"/>
      <c r="L2" s="443"/>
      <c r="M2" s="443"/>
      <c r="N2" s="443"/>
      <c r="O2" s="443"/>
      <c r="P2" s="443"/>
      <c r="Q2" s="443"/>
      <c r="R2" s="443"/>
    </row>
    <row r="3" spans="1:21" s="31" customFormat="1" ht="22.5" customHeight="1" thickBot="1" x14ac:dyDescent="0.3">
      <c r="A3" s="445" t="s">
        <v>2689</v>
      </c>
      <c r="B3" s="445"/>
      <c r="C3" s="445"/>
      <c r="D3" s="445"/>
      <c r="E3" s="445"/>
      <c r="F3" s="445"/>
      <c r="G3" s="445"/>
      <c r="H3" s="445"/>
      <c r="I3" s="445"/>
      <c r="J3" s="445"/>
      <c r="K3" s="445"/>
      <c r="L3" s="445"/>
      <c r="M3" s="445"/>
      <c r="N3" s="445"/>
      <c r="O3" s="445"/>
      <c r="P3" s="445"/>
      <c r="Q3" s="445"/>
      <c r="R3" s="445"/>
    </row>
    <row r="4" spans="1:21" ht="32.25" customHeight="1" thickBot="1" x14ac:dyDescent="0.25">
      <c r="A4" s="578" t="s">
        <v>2690</v>
      </c>
      <c r="B4" s="579"/>
      <c r="C4" s="579"/>
      <c r="D4" s="579"/>
      <c r="E4" s="579"/>
      <c r="F4" s="579"/>
      <c r="G4" s="579"/>
      <c r="H4" s="579"/>
      <c r="I4" s="579"/>
      <c r="J4" s="579"/>
      <c r="K4" s="580" t="s">
        <v>2691</v>
      </c>
      <c r="L4" s="581"/>
      <c r="M4" s="581"/>
      <c r="N4" s="581"/>
      <c r="O4" s="581"/>
      <c r="P4" s="581"/>
      <c r="Q4" s="581"/>
      <c r="R4" s="582"/>
    </row>
    <row r="5" spans="1:21" ht="17.25" thickBot="1" x14ac:dyDescent="0.25">
      <c r="A5" s="577"/>
      <c r="B5" s="565"/>
      <c r="C5" s="565"/>
      <c r="D5" s="565"/>
      <c r="E5" s="565"/>
      <c r="F5" s="565"/>
      <c r="G5" s="565"/>
      <c r="H5" s="565"/>
      <c r="I5" s="565"/>
      <c r="J5" s="565"/>
      <c r="K5" s="565"/>
      <c r="L5" s="565"/>
      <c r="M5" s="565"/>
      <c r="N5" s="565"/>
      <c r="O5" s="565"/>
      <c r="P5" s="565"/>
      <c r="Q5" s="565"/>
      <c r="R5" s="72"/>
    </row>
    <row r="6" spans="1:21" ht="23.25" customHeight="1" thickBot="1" x14ac:dyDescent="0.25">
      <c r="A6" s="522" t="s">
        <v>2357</v>
      </c>
      <c r="B6" s="522" t="s">
        <v>0</v>
      </c>
      <c r="C6" s="522" t="s">
        <v>1130</v>
      </c>
      <c r="D6" s="555" t="s">
        <v>1</v>
      </c>
      <c r="E6" s="556"/>
      <c r="F6" s="574"/>
      <c r="G6" s="574"/>
      <c r="H6" s="574"/>
      <c r="I6" s="574"/>
      <c r="J6" s="574"/>
      <c r="K6" s="555" t="s">
        <v>2</v>
      </c>
      <c r="L6" s="556"/>
      <c r="M6" s="556"/>
      <c r="N6" s="556"/>
      <c r="O6" s="556"/>
      <c r="P6" s="556"/>
      <c r="Q6" s="575"/>
      <c r="R6" s="491" t="s">
        <v>13</v>
      </c>
    </row>
    <row r="7" spans="1:21" ht="23.25" customHeight="1" thickBot="1" x14ac:dyDescent="0.25">
      <c r="A7" s="553"/>
      <c r="B7" s="553"/>
      <c r="C7" s="553"/>
      <c r="D7" s="558" t="s">
        <v>2692</v>
      </c>
      <c r="E7" s="522" t="s">
        <v>2693</v>
      </c>
      <c r="F7" s="522" t="s">
        <v>2359</v>
      </c>
      <c r="G7" s="576" t="s">
        <v>2694</v>
      </c>
      <c r="H7" s="557"/>
      <c r="I7" s="555" t="s">
        <v>2361</v>
      </c>
      <c r="J7" s="556"/>
      <c r="K7" s="522" t="s">
        <v>6</v>
      </c>
      <c r="L7" s="522" t="s">
        <v>2363</v>
      </c>
      <c r="M7" s="73"/>
      <c r="N7" s="73"/>
      <c r="O7" s="73"/>
      <c r="P7" s="73"/>
      <c r="Q7" s="522" t="s">
        <v>2280</v>
      </c>
      <c r="R7" s="564"/>
    </row>
    <row r="8" spans="1:21" ht="97.5" customHeight="1" thickBot="1" x14ac:dyDescent="0.25">
      <c r="A8" s="523"/>
      <c r="B8" s="523"/>
      <c r="C8" s="523"/>
      <c r="D8" s="559"/>
      <c r="E8" s="523"/>
      <c r="F8" s="523"/>
      <c r="G8" s="146" t="s">
        <v>2695</v>
      </c>
      <c r="H8" s="146" t="s">
        <v>2696</v>
      </c>
      <c r="I8" s="146" t="s">
        <v>2366</v>
      </c>
      <c r="J8" s="147" t="s">
        <v>2367</v>
      </c>
      <c r="K8" s="523"/>
      <c r="L8" s="523"/>
      <c r="M8" s="76" t="s">
        <v>2697</v>
      </c>
      <c r="N8" s="76" t="s">
        <v>2698</v>
      </c>
      <c r="O8" s="76" t="s">
        <v>2699</v>
      </c>
      <c r="P8" s="76" t="s">
        <v>2700</v>
      </c>
      <c r="Q8" s="523"/>
      <c r="R8" s="492"/>
    </row>
    <row r="9" spans="1:21" ht="18" customHeight="1" thickBot="1" x14ac:dyDescent="0.25">
      <c r="A9" s="542" t="s">
        <v>2368</v>
      </c>
      <c r="B9" s="543"/>
      <c r="C9" s="543"/>
      <c r="D9" s="543"/>
      <c r="E9" s="543"/>
      <c r="F9" s="543"/>
      <c r="G9" s="543"/>
      <c r="H9" s="543"/>
      <c r="I9" s="543"/>
      <c r="J9" s="543"/>
      <c r="K9" s="543"/>
      <c r="L9" s="543"/>
      <c r="M9" s="543"/>
      <c r="N9" s="543"/>
      <c r="O9" s="543"/>
      <c r="P9" s="543"/>
      <c r="Q9" s="543"/>
      <c r="R9" s="544"/>
    </row>
    <row r="10" spans="1:21" ht="93.75" customHeight="1" thickBot="1" x14ac:dyDescent="0.35">
      <c r="A10" s="184" t="s">
        <v>511</v>
      </c>
      <c r="B10" s="184" t="s">
        <v>511</v>
      </c>
      <c r="C10" s="184" t="s">
        <v>2701</v>
      </c>
      <c r="D10" s="185" t="s">
        <v>2702</v>
      </c>
      <c r="E10" s="149"/>
      <c r="F10" s="150">
        <v>1</v>
      </c>
      <c r="G10" s="150">
        <v>1276</v>
      </c>
      <c r="H10" s="150"/>
      <c r="I10" s="150"/>
      <c r="J10" s="186"/>
      <c r="K10" s="256" t="s">
        <v>2703</v>
      </c>
      <c r="L10" s="153" t="s">
        <v>2371</v>
      </c>
      <c r="M10" s="187">
        <f>G10*110/1000*7/46</f>
        <v>21.35913043478261</v>
      </c>
      <c r="N10" s="187"/>
      <c r="O10" s="187"/>
      <c r="P10" s="187"/>
      <c r="Q10" s="188">
        <f>M10*15500</f>
        <v>331066.52173913043</v>
      </c>
      <c r="R10" s="189" t="s">
        <v>150</v>
      </c>
      <c r="S10" s="32"/>
    </row>
    <row r="11" spans="1:21" ht="93.75" customHeight="1" thickBot="1" x14ac:dyDescent="0.35">
      <c r="A11" s="184" t="s">
        <v>511</v>
      </c>
      <c r="B11" s="184" t="s">
        <v>1118</v>
      </c>
      <c r="C11" s="184" t="s">
        <v>1588</v>
      </c>
      <c r="D11" s="185" t="s">
        <v>2704</v>
      </c>
      <c r="E11" s="149"/>
      <c r="F11" s="150">
        <v>1</v>
      </c>
      <c r="G11" s="150"/>
      <c r="H11" s="150"/>
      <c r="I11" s="150">
        <v>1.5</v>
      </c>
      <c r="J11" s="186"/>
      <c r="K11" s="258" t="s">
        <v>2705</v>
      </c>
      <c r="L11" s="153" t="s">
        <v>2371</v>
      </c>
      <c r="M11" s="187">
        <f t="shared" ref="M11:M16" si="0">H11*3*7/46</f>
        <v>0</v>
      </c>
      <c r="N11" s="187">
        <f t="shared" ref="N11:N16" si="1">I11*1</f>
        <v>1.5</v>
      </c>
      <c r="O11" s="187">
        <f t="shared" ref="O11:O16" si="2">I11*1</f>
        <v>1.5</v>
      </c>
      <c r="P11" s="187">
        <f>H11*1</f>
        <v>0</v>
      </c>
      <c r="Q11" s="188">
        <f t="shared" ref="Q11:Q16" si="3">M11*$U$14+N11*$U$19+O11*$U$16+P11*$U$17</f>
        <v>29250</v>
      </c>
      <c r="R11" s="189" t="s">
        <v>150</v>
      </c>
    </row>
    <row r="12" spans="1:21" ht="93.75" customHeight="1" thickBot="1" x14ac:dyDescent="0.35">
      <c r="A12" s="184" t="s">
        <v>511</v>
      </c>
      <c r="B12" s="184" t="s">
        <v>511</v>
      </c>
      <c r="C12" s="184" t="s">
        <v>1094</v>
      </c>
      <c r="D12" s="185" t="s">
        <v>2704</v>
      </c>
      <c r="E12" s="149"/>
      <c r="F12" s="150">
        <v>2</v>
      </c>
      <c r="G12" s="150"/>
      <c r="H12" s="150">
        <v>20</v>
      </c>
      <c r="I12" s="150">
        <v>16.5</v>
      </c>
      <c r="J12" s="186"/>
      <c r="K12" s="258" t="s">
        <v>2705</v>
      </c>
      <c r="L12" s="153" t="s">
        <v>2371</v>
      </c>
      <c r="M12" s="187">
        <f t="shared" si="0"/>
        <v>9.1304347826086953</v>
      </c>
      <c r="N12" s="187">
        <f t="shared" si="1"/>
        <v>16.5</v>
      </c>
      <c r="O12" s="187">
        <f t="shared" si="2"/>
        <v>16.5</v>
      </c>
      <c r="P12" s="187">
        <f>H12*1</f>
        <v>20</v>
      </c>
      <c r="Q12" s="188">
        <f t="shared" si="3"/>
        <v>664141.30434782605</v>
      </c>
      <c r="R12" s="189" t="s">
        <v>150</v>
      </c>
    </row>
    <row r="13" spans="1:21" ht="93.75" customHeight="1" x14ac:dyDescent="0.3">
      <c r="A13" s="184" t="s">
        <v>511</v>
      </c>
      <c r="B13" s="184" t="s">
        <v>511</v>
      </c>
      <c r="C13" s="184" t="s">
        <v>387</v>
      </c>
      <c r="D13" s="185" t="s">
        <v>2704</v>
      </c>
      <c r="E13" s="149"/>
      <c r="F13" s="150">
        <v>1</v>
      </c>
      <c r="G13" s="150"/>
      <c r="H13" s="150"/>
      <c r="I13" s="150">
        <v>2</v>
      </c>
      <c r="J13" s="186"/>
      <c r="K13" s="258" t="s">
        <v>2705</v>
      </c>
      <c r="L13" s="153" t="s">
        <v>2371</v>
      </c>
      <c r="M13" s="187">
        <f t="shared" si="0"/>
        <v>0</v>
      </c>
      <c r="N13" s="187">
        <f t="shared" si="1"/>
        <v>2</v>
      </c>
      <c r="O13" s="187">
        <f t="shared" si="2"/>
        <v>2</v>
      </c>
      <c r="P13" s="187">
        <f>H13*1</f>
        <v>0</v>
      </c>
      <c r="Q13" s="188">
        <f t="shared" si="3"/>
        <v>39000</v>
      </c>
      <c r="R13" s="189" t="s">
        <v>150</v>
      </c>
      <c r="S13" s="33"/>
    </row>
    <row r="14" spans="1:21" ht="93.75" customHeight="1" x14ac:dyDescent="0.3">
      <c r="A14" s="184" t="s">
        <v>511</v>
      </c>
      <c r="B14" s="184" t="s">
        <v>1109</v>
      </c>
      <c r="C14" s="184" t="s">
        <v>2706</v>
      </c>
      <c r="D14" s="185" t="s">
        <v>2704</v>
      </c>
      <c r="E14" s="149"/>
      <c r="F14" s="150">
        <v>1</v>
      </c>
      <c r="G14" s="150"/>
      <c r="H14" s="150">
        <v>20</v>
      </c>
      <c r="I14" s="150">
        <v>3.2</v>
      </c>
      <c r="J14" s="186"/>
      <c r="K14" s="256" t="s">
        <v>2705</v>
      </c>
      <c r="L14" s="153" t="s">
        <v>2371</v>
      </c>
      <c r="M14" s="187">
        <f t="shared" si="0"/>
        <v>9.1304347826086953</v>
      </c>
      <c r="N14" s="187">
        <f t="shared" si="1"/>
        <v>3.2</v>
      </c>
      <c r="O14" s="187">
        <f t="shared" si="2"/>
        <v>3.2</v>
      </c>
      <c r="P14" s="187">
        <f>H14*1</f>
        <v>20</v>
      </c>
      <c r="Q14" s="188">
        <f t="shared" si="3"/>
        <v>404791.30434782605</v>
      </c>
      <c r="R14" s="189" t="s">
        <v>150</v>
      </c>
      <c r="T14" s="23" t="s">
        <v>2707</v>
      </c>
      <c r="U14" s="32">
        <v>14500</v>
      </c>
    </row>
    <row r="15" spans="1:21" ht="93.75" customHeight="1" x14ac:dyDescent="0.3">
      <c r="A15" s="184" t="s">
        <v>511</v>
      </c>
      <c r="B15" s="184" t="s">
        <v>1109</v>
      </c>
      <c r="C15" s="184" t="s">
        <v>2708</v>
      </c>
      <c r="D15" s="185" t="s">
        <v>2704</v>
      </c>
      <c r="E15" s="149"/>
      <c r="F15" s="150">
        <v>1</v>
      </c>
      <c r="G15" s="150"/>
      <c r="H15" s="150">
        <v>3</v>
      </c>
      <c r="I15" s="150">
        <v>2</v>
      </c>
      <c r="J15" s="186"/>
      <c r="K15" s="256" t="s">
        <v>2705</v>
      </c>
      <c r="L15" s="153" t="s">
        <v>2371</v>
      </c>
      <c r="M15" s="187">
        <f t="shared" si="0"/>
        <v>1.3695652173913044</v>
      </c>
      <c r="N15" s="187">
        <f t="shared" si="1"/>
        <v>2</v>
      </c>
      <c r="O15" s="187">
        <f t="shared" si="2"/>
        <v>2</v>
      </c>
      <c r="P15" s="187">
        <f>H15*1</f>
        <v>3</v>
      </c>
      <c r="Q15" s="188">
        <f t="shared" si="3"/>
        <v>90358.695652173919</v>
      </c>
      <c r="R15" s="189" t="s">
        <v>150</v>
      </c>
      <c r="T15" s="23" t="s">
        <v>2709</v>
      </c>
      <c r="U15" s="32">
        <v>16000</v>
      </c>
    </row>
    <row r="16" spans="1:21" ht="93.75" customHeight="1" x14ac:dyDescent="0.3">
      <c r="A16" s="184" t="s">
        <v>511</v>
      </c>
      <c r="B16" s="184" t="s">
        <v>1069</v>
      </c>
      <c r="C16" s="184" t="s">
        <v>2710</v>
      </c>
      <c r="D16" s="185" t="s">
        <v>2704</v>
      </c>
      <c r="E16" s="149"/>
      <c r="F16" s="150">
        <v>16</v>
      </c>
      <c r="G16" s="150"/>
      <c r="H16" s="150">
        <v>35</v>
      </c>
      <c r="I16" s="150">
        <v>73.5</v>
      </c>
      <c r="J16" s="186"/>
      <c r="K16" s="256" t="s">
        <v>2705</v>
      </c>
      <c r="L16" s="153" t="s">
        <v>2371</v>
      </c>
      <c r="M16" s="187">
        <f t="shared" si="0"/>
        <v>15.978260869565217</v>
      </c>
      <c r="N16" s="187">
        <f t="shared" si="1"/>
        <v>73.5</v>
      </c>
      <c r="O16" s="187">
        <f t="shared" si="2"/>
        <v>73.5</v>
      </c>
      <c r="P16" s="187">
        <f>H16*0.5</f>
        <v>17.5</v>
      </c>
      <c r="Q16" s="188">
        <f t="shared" si="3"/>
        <v>1848684.7826086956</v>
      </c>
      <c r="R16" s="189" t="s">
        <v>150</v>
      </c>
      <c r="T16" s="23" t="s">
        <v>2711</v>
      </c>
      <c r="U16" s="32">
        <v>3500</v>
      </c>
    </row>
    <row r="17" spans="1:21" ht="93.75" customHeight="1" thickBot="1" x14ac:dyDescent="0.35">
      <c r="A17" s="184" t="s">
        <v>511</v>
      </c>
      <c r="B17" s="184" t="s">
        <v>511</v>
      </c>
      <c r="C17" s="184" t="s">
        <v>1398</v>
      </c>
      <c r="D17" s="185" t="s">
        <v>2712</v>
      </c>
      <c r="E17" s="149"/>
      <c r="F17" s="150">
        <v>1</v>
      </c>
      <c r="G17" s="150"/>
      <c r="H17" s="157">
        <v>400</v>
      </c>
      <c r="I17" s="150">
        <v>1</v>
      </c>
      <c r="J17" s="186"/>
      <c r="K17" s="256" t="s">
        <v>2713</v>
      </c>
      <c r="L17" s="153" t="s">
        <v>2371</v>
      </c>
      <c r="M17" s="187">
        <f>H17*0.3*7/46</f>
        <v>18.260869565217391</v>
      </c>
      <c r="N17" s="187"/>
      <c r="O17" s="187"/>
      <c r="P17" s="187"/>
      <c r="Q17" s="188">
        <f>M17*16500</f>
        <v>301304.34782608697</v>
      </c>
      <c r="R17" s="189" t="s">
        <v>150</v>
      </c>
      <c r="T17" s="23" t="s">
        <v>2714</v>
      </c>
      <c r="U17" s="32">
        <v>10500</v>
      </c>
    </row>
    <row r="18" spans="1:21" ht="17.25" thickBot="1" x14ac:dyDescent="0.35">
      <c r="A18" s="509" t="s">
        <v>69</v>
      </c>
      <c r="B18" s="510"/>
      <c r="C18" s="510"/>
      <c r="D18" s="510"/>
      <c r="E18" s="510"/>
      <c r="F18" s="510"/>
      <c r="G18" s="510"/>
      <c r="H18" s="510"/>
      <c r="I18" s="510"/>
      <c r="J18" s="510"/>
      <c r="K18" s="510"/>
      <c r="L18" s="572"/>
      <c r="M18" s="190" t="e">
        <f>SUM(#REF!)</f>
        <v>#REF!</v>
      </c>
      <c r="N18" s="190" t="e">
        <f>SUM(#REF!)</f>
        <v>#REF!</v>
      </c>
      <c r="O18" s="190" t="e">
        <f>SUM(#REF!)</f>
        <v>#REF!</v>
      </c>
      <c r="P18" s="190" t="e">
        <f>SUM(#REF!)</f>
        <v>#REF!</v>
      </c>
      <c r="Q18" s="191">
        <f>SUM(Q10:Q17)</f>
        <v>3708596.9565217393</v>
      </c>
      <c r="R18" s="192"/>
    </row>
    <row r="19" spans="1:21" ht="17.25" thickBot="1" x14ac:dyDescent="0.25">
      <c r="A19" s="542" t="s">
        <v>1216</v>
      </c>
      <c r="B19" s="543"/>
      <c r="C19" s="543"/>
      <c r="D19" s="543"/>
      <c r="E19" s="543"/>
      <c r="F19" s="543"/>
      <c r="G19" s="543"/>
      <c r="H19" s="543"/>
      <c r="I19" s="543"/>
      <c r="J19" s="543"/>
      <c r="K19" s="543"/>
      <c r="L19" s="543"/>
      <c r="M19" s="543"/>
      <c r="N19" s="543"/>
      <c r="O19" s="543"/>
      <c r="P19" s="543"/>
      <c r="Q19" s="543"/>
      <c r="R19" s="544"/>
      <c r="T19" s="23" t="s">
        <v>2715</v>
      </c>
      <c r="U19" s="32">
        <v>16000</v>
      </c>
    </row>
    <row r="20" spans="1:21" ht="60.75" customHeight="1" x14ac:dyDescent="0.3">
      <c r="A20" s="184" t="s">
        <v>1216</v>
      </c>
      <c r="B20" s="184" t="s">
        <v>1216</v>
      </c>
      <c r="C20" s="184" t="s">
        <v>1216</v>
      </c>
      <c r="D20" s="185" t="s">
        <v>2702</v>
      </c>
      <c r="E20" s="149"/>
      <c r="F20" s="150">
        <v>2</v>
      </c>
      <c r="G20" s="150">
        <v>1301</v>
      </c>
      <c r="H20" s="150"/>
      <c r="I20" s="150"/>
      <c r="J20" s="186"/>
      <c r="K20" s="256" t="s">
        <v>2703</v>
      </c>
      <c r="L20" s="153" t="s">
        <v>2371</v>
      </c>
      <c r="M20" s="187">
        <f>G20*110/1000*7/46</f>
        <v>21.777608695652177</v>
      </c>
      <c r="N20" s="187"/>
      <c r="O20" s="187"/>
      <c r="P20" s="187"/>
      <c r="Q20" s="188">
        <f>M20*15500</f>
        <v>337552.93478260876</v>
      </c>
      <c r="R20" s="189" t="s">
        <v>150</v>
      </c>
    </row>
    <row r="21" spans="1:21" ht="60.75" customHeight="1" x14ac:dyDescent="0.3">
      <c r="A21" s="184" t="s">
        <v>1216</v>
      </c>
      <c r="B21" s="184" t="s">
        <v>1374</v>
      </c>
      <c r="C21" s="184" t="s">
        <v>2716</v>
      </c>
      <c r="D21" s="185" t="s">
        <v>2704</v>
      </c>
      <c r="E21" s="149"/>
      <c r="F21" s="150">
        <v>1</v>
      </c>
      <c r="G21" s="150"/>
      <c r="H21" s="150"/>
      <c r="I21" s="150">
        <v>10</v>
      </c>
      <c r="J21" s="186"/>
      <c r="K21" s="256" t="s">
        <v>2705</v>
      </c>
      <c r="L21" s="153" t="s">
        <v>2371</v>
      </c>
      <c r="M21" s="187">
        <f>H21*3*7/46</f>
        <v>0</v>
      </c>
      <c r="N21" s="187">
        <f>I21*1</f>
        <v>10</v>
      </c>
      <c r="O21" s="187">
        <f>I21*1</f>
        <v>10</v>
      </c>
      <c r="P21" s="187">
        <f>H21*1</f>
        <v>0</v>
      </c>
      <c r="Q21" s="188">
        <f>M21*$U$14+N21*$U$19+O21*$U$16+P21*$U$17</f>
        <v>195000</v>
      </c>
      <c r="R21" s="189" t="s">
        <v>150</v>
      </c>
    </row>
    <row r="22" spans="1:21" ht="60.75" customHeight="1" x14ac:dyDescent="0.3">
      <c r="A22" s="184" t="s">
        <v>1216</v>
      </c>
      <c r="B22" s="184" t="s">
        <v>1216</v>
      </c>
      <c r="C22" s="184" t="s">
        <v>2717</v>
      </c>
      <c r="D22" s="185" t="s">
        <v>2704</v>
      </c>
      <c r="E22" s="149"/>
      <c r="F22" s="150">
        <v>16</v>
      </c>
      <c r="G22" s="150"/>
      <c r="H22" s="150">
        <v>13</v>
      </c>
      <c r="I22" s="150">
        <v>836</v>
      </c>
      <c r="J22" s="186"/>
      <c r="K22" s="256" t="s">
        <v>2705</v>
      </c>
      <c r="L22" s="153" t="s">
        <v>2371</v>
      </c>
      <c r="M22" s="187">
        <f>H22*3*7/46</f>
        <v>5.9347826086956523</v>
      </c>
      <c r="N22" s="187">
        <f>I22*0.5</f>
        <v>418</v>
      </c>
      <c r="O22" s="187">
        <f>I22*0.5</f>
        <v>418</v>
      </c>
      <c r="P22" s="187">
        <f>H22*1</f>
        <v>13</v>
      </c>
      <c r="Q22" s="188">
        <f>M22*$U$14+N22*$U$19+O22*$U$16+P22*$U$17</f>
        <v>8373554.3478260869</v>
      </c>
      <c r="R22" s="189" t="s">
        <v>150</v>
      </c>
      <c r="T22" s="32"/>
    </row>
    <row r="23" spans="1:21" ht="60.75" customHeight="1" x14ac:dyDescent="0.3">
      <c r="A23" s="184" t="s">
        <v>1216</v>
      </c>
      <c r="B23" s="184" t="s">
        <v>2718</v>
      </c>
      <c r="C23" s="184" t="s">
        <v>2718</v>
      </c>
      <c r="D23" s="185" t="s">
        <v>2704</v>
      </c>
      <c r="E23" s="149"/>
      <c r="F23" s="150">
        <v>2</v>
      </c>
      <c r="G23" s="150"/>
      <c r="H23" s="150">
        <v>10</v>
      </c>
      <c r="I23" s="150">
        <v>6</v>
      </c>
      <c r="J23" s="186"/>
      <c r="K23" s="256" t="s">
        <v>2705</v>
      </c>
      <c r="L23" s="153" t="s">
        <v>2371</v>
      </c>
      <c r="M23" s="187">
        <f>H23*3*7/46</f>
        <v>4.5652173913043477</v>
      </c>
      <c r="N23" s="187">
        <f>I23*1</f>
        <v>6</v>
      </c>
      <c r="O23" s="187">
        <f>I23*1</f>
        <v>6</v>
      </c>
      <c r="P23" s="187">
        <f>H23*1</f>
        <v>10</v>
      </c>
      <c r="Q23" s="188">
        <f>M23*$U$14+N23*$U$19+O23*$U$16+P23*$U$17</f>
        <v>288195.65217391303</v>
      </c>
      <c r="R23" s="189" t="s">
        <v>150</v>
      </c>
    </row>
    <row r="24" spans="1:21" ht="60.75" customHeight="1" x14ac:dyDescent="0.3">
      <c r="A24" s="184" t="s">
        <v>1216</v>
      </c>
      <c r="B24" s="184" t="s">
        <v>1360</v>
      </c>
      <c r="C24" s="184" t="s">
        <v>2719</v>
      </c>
      <c r="D24" s="185" t="s">
        <v>2704</v>
      </c>
      <c r="E24" s="149"/>
      <c r="F24" s="150">
        <v>1</v>
      </c>
      <c r="G24" s="150"/>
      <c r="H24" s="150"/>
      <c r="I24" s="150">
        <v>10</v>
      </c>
      <c r="J24" s="186"/>
      <c r="K24" s="256" t="s">
        <v>2705</v>
      </c>
      <c r="L24" s="153" t="s">
        <v>2371</v>
      </c>
      <c r="M24" s="187">
        <f>H24*3*7/46</f>
        <v>0</v>
      </c>
      <c r="N24" s="187">
        <f>I24*1</f>
        <v>10</v>
      </c>
      <c r="O24" s="187">
        <f>I24*1</f>
        <v>10</v>
      </c>
      <c r="P24" s="187">
        <f>H24*1</f>
        <v>0</v>
      </c>
      <c r="Q24" s="188">
        <f>M24*$U$14+N24*$U$19+O24*$U$16+P24*$U$17</f>
        <v>195000</v>
      </c>
      <c r="R24" s="189" t="s">
        <v>150</v>
      </c>
    </row>
    <row r="25" spans="1:21" ht="60.75" customHeight="1" x14ac:dyDescent="0.3">
      <c r="A25" s="184" t="s">
        <v>1216</v>
      </c>
      <c r="B25" s="184" t="s">
        <v>2720</v>
      </c>
      <c r="C25" s="184" t="s">
        <v>2720</v>
      </c>
      <c r="D25" s="185" t="s">
        <v>2704</v>
      </c>
      <c r="E25" s="149"/>
      <c r="F25" s="150">
        <v>1</v>
      </c>
      <c r="G25" s="150"/>
      <c r="H25" s="150"/>
      <c r="I25" s="150">
        <v>34</v>
      </c>
      <c r="J25" s="186"/>
      <c r="K25" s="256" t="s">
        <v>2705</v>
      </c>
      <c r="L25" s="153" t="s">
        <v>2371</v>
      </c>
      <c r="M25" s="187">
        <f>H25*3*7/46</f>
        <v>0</v>
      </c>
      <c r="N25" s="187">
        <f>I25*1</f>
        <v>34</v>
      </c>
      <c r="O25" s="187">
        <f>I25*1</f>
        <v>34</v>
      </c>
      <c r="P25" s="187">
        <f>H25*1</f>
        <v>0</v>
      </c>
      <c r="Q25" s="188">
        <f>M25*$U$14+N25*$U$19+O25*$U$16+P25*$U$17</f>
        <v>663000</v>
      </c>
      <c r="R25" s="189" t="s">
        <v>150</v>
      </c>
    </row>
    <row r="26" spans="1:21" ht="60.75" customHeight="1" thickBot="1" x14ac:dyDescent="0.35">
      <c r="A26" s="184" t="s">
        <v>1216</v>
      </c>
      <c r="B26" s="184" t="s">
        <v>1216</v>
      </c>
      <c r="C26" s="184" t="s">
        <v>2721</v>
      </c>
      <c r="D26" s="185" t="s">
        <v>2722</v>
      </c>
      <c r="E26" s="149"/>
      <c r="F26" s="150">
        <v>1</v>
      </c>
      <c r="G26" s="150"/>
      <c r="H26" s="150"/>
      <c r="I26" s="150">
        <v>1</v>
      </c>
      <c r="J26" s="186"/>
      <c r="K26" s="256" t="s">
        <v>2723</v>
      </c>
      <c r="L26" s="153" t="s">
        <v>2371</v>
      </c>
      <c r="M26" s="187">
        <f>2*5*7/46</f>
        <v>1.5217391304347827</v>
      </c>
      <c r="N26" s="187"/>
      <c r="O26" s="187"/>
      <c r="P26" s="187"/>
      <c r="Q26" s="188">
        <f>M26*16500</f>
        <v>25108.695652173916</v>
      </c>
      <c r="R26" s="189" t="s">
        <v>150</v>
      </c>
    </row>
    <row r="27" spans="1:21" ht="17.25" thickBot="1" x14ac:dyDescent="0.35">
      <c r="A27" s="509" t="s">
        <v>69</v>
      </c>
      <c r="B27" s="510"/>
      <c r="C27" s="510"/>
      <c r="D27" s="510"/>
      <c r="E27" s="510"/>
      <c r="F27" s="510"/>
      <c r="G27" s="510"/>
      <c r="H27" s="510"/>
      <c r="I27" s="510"/>
      <c r="J27" s="510"/>
      <c r="K27" s="510"/>
      <c r="L27" s="572"/>
      <c r="M27" s="190" t="e">
        <f>SUM(#REF!)</f>
        <v>#REF!</v>
      </c>
      <c r="N27" s="190" t="e">
        <f>SUM(#REF!)</f>
        <v>#REF!</v>
      </c>
      <c r="O27" s="190" t="e">
        <f>SUM(#REF!)</f>
        <v>#REF!</v>
      </c>
      <c r="P27" s="190" t="e">
        <f>SUM(#REF!)</f>
        <v>#REF!</v>
      </c>
      <c r="Q27" s="191">
        <f>SUM(Q20:Q26)</f>
        <v>10077411.630434781</v>
      </c>
      <c r="R27" s="192"/>
    </row>
    <row r="28" spans="1:21" ht="17.25" thickBot="1" x14ac:dyDescent="0.25">
      <c r="A28" s="542" t="s">
        <v>90</v>
      </c>
      <c r="B28" s="543"/>
      <c r="C28" s="543"/>
      <c r="D28" s="543"/>
      <c r="E28" s="543"/>
      <c r="F28" s="543"/>
      <c r="G28" s="543"/>
      <c r="H28" s="543"/>
      <c r="I28" s="543"/>
      <c r="J28" s="543"/>
      <c r="K28" s="543"/>
      <c r="L28" s="543"/>
      <c r="M28" s="543"/>
      <c r="N28" s="543"/>
      <c r="O28" s="543"/>
      <c r="P28" s="543"/>
      <c r="Q28" s="543"/>
      <c r="R28" s="544"/>
      <c r="T28" s="23" t="s">
        <v>2715</v>
      </c>
      <c r="U28" s="32">
        <v>16000</v>
      </c>
    </row>
    <row r="29" spans="1:21" ht="60.75" customHeight="1" x14ac:dyDescent="0.3">
      <c r="A29" s="184" t="s">
        <v>90</v>
      </c>
      <c r="B29" s="184" t="s">
        <v>90</v>
      </c>
      <c r="C29" s="184" t="s">
        <v>2724</v>
      </c>
      <c r="D29" s="185" t="s">
        <v>2702</v>
      </c>
      <c r="E29" s="149"/>
      <c r="F29" s="150">
        <v>20</v>
      </c>
      <c r="G29" s="150"/>
      <c r="H29" s="150">
        <v>41</v>
      </c>
      <c r="I29" s="150"/>
      <c r="J29" s="186"/>
      <c r="K29" s="256" t="s">
        <v>2703</v>
      </c>
      <c r="L29" s="153" t="s">
        <v>2371</v>
      </c>
      <c r="M29" s="187">
        <f>H29*110/1000*150/46</f>
        <v>14.706521739130435</v>
      </c>
      <c r="N29" s="187"/>
      <c r="O29" s="187"/>
      <c r="P29" s="187"/>
      <c r="Q29" s="188">
        <f>M29*15500</f>
        <v>227951.08695652176</v>
      </c>
      <c r="R29" s="189" t="s">
        <v>150</v>
      </c>
    </row>
    <row r="30" spans="1:21" ht="60.75" customHeight="1" x14ac:dyDescent="0.3">
      <c r="A30" s="184" t="s">
        <v>90</v>
      </c>
      <c r="B30" s="184" t="s">
        <v>2401</v>
      </c>
      <c r="C30" s="184" t="s">
        <v>2725</v>
      </c>
      <c r="D30" s="185" t="s">
        <v>2704</v>
      </c>
      <c r="E30" s="156"/>
      <c r="F30" s="157">
        <v>1</v>
      </c>
      <c r="G30" s="157"/>
      <c r="H30" s="157"/>
      <c r="I30" s="157">
        <v>2</v>
      </c>
      <c r="J30" s="193"/>
      <c r="K30" s="256" t="s">
        <v>2705</v>
      </c>
      <c r="L30" s="153" t="s">
        <v>2371</v>
      </c>
      <c r="M30" s="187">
        <f t="shared" ref="M30:M38" si="4">H30*3*7/46</f>
        <v>0</v>
      </c>
      <c r="N30" s="187">
        <f t="shared" ref="N30:N38" si="5">I30*1</f>
        <v>2</v>
      </c>
      <c r="O30" s="187">
        <f t="shared" ref="O30:O38" si="6">I30*1</f>
        <v>2</v>
      </c>
      <c r="P30" s="187">
        <f t="shared" ref="P30:P38" si="7">H30*1</f>
        <v>0</v>
      </c>
      <c r="Q30" s="188">
        <f t="shared" ref="Q30:Q38" si="8">M30*$U$14+N30*$U$19+O30*$U$16+P30*$U$17</f>
        <v>39000</v>
      </c>
      <c r="R30" s="189" t="s">
        <v>150</v>
      </c>
    </row>
    <row r="31" spans="1:21" ht="60.75" customHeight="1" x14ac:dyDescent="0.3">
      <c r="A31" s="184" t="s">
        <v>90</v>
      </c>
      <c r="B31" s="184" t="s">
        <v>2401</v>
      </c>
      <c r="C31" s="184" t="s">
        <v>2726</v>
      </c>
      <c r="D31" s="185" t="s">
        <v>2704</v>
      </c>
      <c r="E31" s="156"/>
      <c r="F31" s="157">
        <v>1</v>
      </c>
      <c r="G31" s="157"/>
      <c r="H31" s="157"/>
      <c r="I31" s="157">
        <v>2</v>
      </c>
      <c r="J31" s="193"/>
      <c r="K31" s="256" t="s">
        <v>2705</v>
      </c>
      <c r="L31" s="153" t="s">
        <v>2371</v>
      </c>
      <c r="M31" s="187">
        <f t="shared" si="4"/>
        <v>0</v>
      </c>
      <c r="N31" s="187">
        <f t="shared" si="5"/>
        <v>2</v>
      </c>
      <c r="O31" s="187">
        <f t="shared" si="6"/>
        <v>2</v>
      </c>
      <c r="P31" s="187">
        <f t="shared" si="7"/>
        <v>0</v>
      </c>
      <c r="Q31" s="188">
        <f t="shared" si="8"/>
        <v>39000</v>
      </c>
      <c r="R31" s="189" t="s">
        <v>150</v>
      </c>
    </row>
    <row r="32" spans="1:21" ht="60.75" customHeight="1" x14ac:dyDescent="0.3">
      <c r="A32" s="184" t="s">
        <v>90</v>
      </c>
      <c r="B32" s="184" t="s">
        <v>2401</v>
      </c>
      <c r="C32" s="184" t="s">
        <v>2727</v>
      </c>
      <c r="D32" s="185" t="s">
        <v>2704</v>
      </c>
      <c r="E32" s="156"/>
      <c r="F32" s="157">
        <v>1</v>
      </c>
      <c r="G32" s="157"/>
      <c r="H32" s="157"/>
      <c r="I32" s="157">
        <v>2</v>
      </c>
      <c r="J32" s="193"/>
      <c r="K32" s="256" t="s">
        <v>2705</v>
      </c>
      <c r="L32" s="153" t="s">
        <v>2371</v>
      </c>
      <c r="M32" s="187">
        <f t="shared" si="4"/>
        <v>0</v>
      </c>
      <c r="N32" s="187">
        <f t="shared" si="5"/>
        <v>2</v>
      </c>
      <c r="O32" s="187">
        <f t="shared" si="6"/>
        <v>2</v>
      </c>
      <c r="P32" s="187">
        <f t="shared" si="7"/>
        <v>0</v>
      </c>
      <c r="Q32" s="188">
        <f t="shared" si="8"/>
        <v>39000</v>
      </c>
      <c r="R32" s="189" t="s">
        <v>150</v>
      </c>
    </row>
    <row r="33" spans="1:21" ht="60.75" customHeight="1" x14ac:dyDescent="0.3">
      <c r="A33" s="184" t="s">
        <v>90</v>
      </c>
      <c r="B33" s="184" t="s">
        <v>90</v>
      </c>
      <c r="C33" s="184" t="s">
        <v>29</v>
      </c>
      <c r="D33" s="185" t="s">
        <v>2704</v>
      </c>
      <c r="E33" s="156"/>
      <c r="F33" s="157">
        <v>1</v>
      </c>
      <c r="G33" s="157"/>
      <c r="H33" s="157"/>
      <c r="I33" s="157">
        <v>2</v>
      </c>
      <c r="J33" s="193"/>
      <c r="K33" s="256" t="s">
        <v>2705</v>
      </c>
      <c r="L33" s="153" t="s">
        <v>2371</v>
      </c>
      <c r="M33" s="187">
        <f t="shared" si="4"/>
        <v>0</v>
      </c>
      <c r="N33" s="187">
        <f t="shared" si="5"/>
        <v>2</v>
      </c>
      <c r="O33" s="187">
        <f t="shared" si="6"/>
        <v>2</v>
      </c>
      <c r="P33" s="187">
        <f t="shared" si="7"/>
        <v>0</v>
      </c>
      <c r="Q33" s="188">
        <f t="shared" si="8"/>
        <v>39000</v>
      </c>
      <c r="R33" s="189" t="s">
        <v>150</v>
      </c>
    </row>
    <row r="34" spans="1:21" ht="60.75" customHeight="1" x14ac:dyDescent="0.3">
      <c r="A34" s="184" t="s">
        <v>90</v>
      </c>
      <c r="B34" s="184" t="s">
        <v>32</v>
      </c>
      <c r="C34" s="184" t="s">
        <v>252</v>
      </c>
      <c r="D34" s="185" t="s">
        <v>2704</v>
      </c>
      <c r="E34" s="156"/>
      <c r="F34" s="157">
        <v>1</v>
      </c>
      <c r="G34" s="157"/>
      <c r="H34" s="157"/>
      <c r="I34" s="157">
        <v>2</v>
      </c>
      <c r="J34" s="193"/>
      <c r="K34" s="256" t="s">
        <v>2705</v>
      </c>
      <c r="L34" s="153" t="s">
        <v>2371</v>
      </c>
      <c r="M34" s="187">
        <f t="shared" si="4"/>
        <v>0</v>
      </c>
      <c r="N34" s="187">
        <f t="shared" si="5"/>
        <v>2</v>
      </c>
      <c r="O34" s="187">
        <f t="shared" si="6"/>
        <v>2</v>
      </c>
      <c r="P34" s="187">
        <f t="shared" si="7"/>
        <v>0</v>
      </c>
      <c r="Q34" s="188">
        <f t="shared" si="8"/>
        <v>39000</v>
      </c>
      <c r="R34" s="189" t="s">
        <v>150</v>
      </c>
    </row>
    <row r="35" spans="1:21" ht="60.75" customHeight="1" x14ac:dyDescent="0.3">
      <c r="A35" s="184" t="s">
        <v>90</v>
      </c>
      <c r="B35" s="184" t="s">
        <v>39</v>
      </c>
      <c r="C35" s="184" t="s">
        <v>83</v>
      </c>
      <c r="D35" s="185" t="s">
        <v>2704</v>
      </c>
      <c r="E35" s="156"/>
      <c r="F35" s="157">
        <v>1</v>
      </c>
      <c r="G35" s="157"/>
      <c r="H35" s="157"/>
      <c r="I35" s="157">
        <v>2</v>
      </c>
      <c r="J35" s="193"/>
      <c r="K35" s="256" t="s">
        <v>2705</v>
      </c>
      <c r="L35" s="153" t="s">
        <v>2371</v>
      </c>
      <c r="M35" s="187">
        <f t="shared" si="4"/>
        <v>0</v>
      </c>
      <c r="N35" s="187">
        <f t="shared" si="5"/>
        <v>2</v>
      </c>
      <c r="O35" s="187">
        <f t="shared" si="6"/>
        <v>2</v>
      </c>
      <c r="P35" s="187">
        <f t="shared" si="7"/>
        <v>0</v>
      </c>
      <c r="Q35" s="188">
        <f t="shared" si="8"/>
        <v>39000</v>
      </c>
      <c r="R35" s="189" t="s">
        <v>150</v>
      </c>
    </row>
    <row r="36" spans="1:21" ht="60.75" customHeight="1" x14ac:dyDescent="0.3">
      <c r="A36" s="184" t="s">
        <v>90</v>
      </c>
      <c r="B36" s="184" t="s">
        <v>39</v>
      </c>
      <c r="C36" s="184" t="s">
        <v>44</v>
      </c>
      <c r="D36" s="185" t="s">
        <v>2704</v>
      </c>
      <c r="E36" s="156"/>
      <c r="F36" s="157">
        <v>1</v>
      </c>
      <c r="G36" s="157"/>
      <c r="H36" s="157"/>
      <c r="I36" s="157">
        <v>15</v>
      </c>
      <c r="J36" s="193"/>
      <c r="K36" s="256" t="s">
        <v>2705</v>
      </c>
      <c r="L36" s="153" t="s">
        <v>2371</v>
      </c>
      <c r="M36" s="187">
        <f t="shared" si="4"/>
        <v>0</v>
      </c>
      <c r="N36" s="187">
        <f t="shared" si="5"/>
        <v>15</v>
      </c>
      <c r="O36" s="187">
        <f t="shared" si="6"/>
        <v>15</v>
      </c>
      <c r="P36" s="187">
        <f t="shared" si="7"/>
        <v>0</v>
      </c>
      <c r="Q36" s="188">
        <f t="shared" si="8"/>
        <v>292500</v>
      </c>
      <c r="R36" s="189" t="s">
        <v>150</v>
      </c>
    </row>
    <row r="37" spans="1:21" ht="60.75" customHeight="1" x14ac:dyDescent="0.3">
      <c r="A37" s="184" t="s">
        <v>90</v>
      </c>
      <c r="B37" s="184" t="s">
        <v>39</v>
      </c>
      <c r="C37" s="184" t="s">
        <v>1192</v>
      </c>
      <c r="D37" s="185" t="s">
        <v>2704</v>
      </c>
      <c r="E37" s="156"/>
      <c r="F37" s="157">
        <v>1</v>
      </c>
      <c r="G37" s="157"/>
      <c r="H37" s="157">
        <v>1</v>
      </c>
      <c r="I37" s="157">
        <v>5</v>
      </c>
      <c r="J37" s="193"/>
      <c r="K37" s="256" t="s">
        <v>2705</v>
      </c>
      <c r="L37" s="153" t="s">
        <v>2371</v>
      </c>
      <c r="M37" s="187">
        <f t="shared" si="4"/>
        <v>0.45652173913043476</v>
      </c>
      <c r="N37" s="187">
        <f t="shared" si="5"/>
        <v>5</v>
      </c>
      <c r="O37" s="187">
        <f t="shared" si="6"/>
        <v>5</v>
      </c>
      <c r="P37" s="187">
        <f t="shared" si="7"/>
        <v>1</v>
      </c>
      <c r="Q37" s="188">
        <f t="shared" si="8"/>
        <v>114619.5652173913</v>
      </c>
      <c r="R37" s="189" t="s">
        <v>150</v>
      </c>
    </row>
    <row r="38" spans="1:21" ht="60.75" customHeight="1" x14ac:dyDescent="0.3">
      <c r="A38" s="184" t="s">
        <v>90</v>
      </c>
      <c r="B38" s="184" t="s">
        <v>39</v>
      </c>
      <c r="C38" s="184" t="s">
        <v>1730</v>
      </c>
      <c r="D38" s="185" t="s">
        <v>2704</v>
      </c>
      <c r="E38" s="156"/>
      <c r="F38" s="157">
        <v>1</v>
      </c>
      <c r="G38" s="157"/>
      <c r="H38" s="157"/>
      <c r="I38" s="157">
        <v>2</v>
      </c>
      <c r="J38" s="193"/>
      <c r="K38" s="256" t="s">
        <v>2705</v>
      </c>
      <c r="L38" s="153" t="s">
        <v>2371</v>
      </c>
      <c r="M38" s="187">
        <f t="shared" si="4"/>
        <v>0</v>
      </c>
      <c r="N38" s="187">
        <f t="shared" si="5"/>
        <v>2</v>
      </c>
      <c r="O38" s="187">
        <f t="shared" si="6"/>
        <v>2</v>
      </c>
      <c r="P38" s="187">
        <f t="shared" si="7"/>
        <v>0</v>
      </c>
      <c r="Q38" s="188">
        <f t="shared" si="8"/>
        <v>39000</v>
      </c>
      <c r="R38" s="189" t="s">
        <v>150</v>
      </c>
    </row>
    <row r="39" spans="1:21" ht="60.75" customHeight="1" x14ac:dyDescent="0.3">
      <c r="A39" s="194" t="s">
        <v>90</v>
      </c>
      <c r="B39" s="194" t="s">
        <v>90</v>
      </c>
      <c r="C39" s="184" t="s">
        <v>563</v>
      </c>
      <c r="D39" s="185" t="s">
        <v>2722</v>
      </c>
      <c r="E39" s="156"/>
      <c r="F39" s="157">
        <v>2</v>
      </c>
      <c r="G39" s="157"/>
      <c r="H39" s="157"/>
      <c r="I39" s="157">
        <v>1</v>
      </c>
      <c r="J39" s="193"/>
      <c r="K39" s="256" t="s">
        <v>2723</v>
      </c>
      <c r="L39" s="153" t="s">
        <v>2371</v>
      </c>
      <c r="M39" s="187">
        <f>2*5*7/46</f>
        <v>1.5217391304347827</v>
      </c>
      <c r="N39" s="187"/>
      <c r="O39" s="187"/>
      <c r="P39" s="187"/>
      <c r="Q39" s="188">
        <f>M39*16500</f>
        <v>25108.695652173916</v>
      </c>
      <c r="R39" s="189" t="s">
        <v>150</v>
      </c>
    </row>
    <row r="40" spans="1:21" ht="60.75" customHeight="1" x14ac:dyDescent="0.3">
      <c r="A40" s="194" t="s">
        <v>90</v>
      </c>
      <c r="B40" s="194" t="s">
        <v>90</v>
      </c>
      <c r="C40" s="184" t="s">
        <v>264</v>
      </c>
      <c r="D40" s="185" t="s">
        <v>2722</v>
      </c>
      <c r="E40" s="156"/>
      <c r="F40" s="157">
        <v>1</v>
      </c>
      <c r="G40" s="157"/>
      <c r="H40" s="157"/>
      <c r="I40" s="157">
        <v>1</v>
      </c>
      <c r="J40" s="193"/>
      <c r="K40" s="256" t="s">
        <v>2723</v>
      </c>
      <c r="L40" s="153" t="s">
        <v>2371</v>
      </c>
      <c r="M40" s="187">
        <f>2*5*7/46</f>
        <v>1.5217391304347827</v>
      </c>
      <c r="N40" s="187"/>
      <c r="O40" s="187"/>
      <c r="P40" s="187"/>
      <c r="Q40" s="188">
        <f>M40*16500</f>
        <v>25108.695652173916</v>
      </c>
      <c r="R40" s="189" t="s">
        <v>150</v>
      </c>
    </row>
    <row r="41" spans="1:21" ht="60.75" customHeight="1" x14ac:dyDescent="0.3">
      <c r="A41" s="194" t="s">
        <v>90</v>
      </c>
      <c r="B41" s="194" t="s">
        <v>39</v>
      </c>
      <c r="C41" s="184" t="s">
        <v>44</v>
      </c>
      <c r="D41" s="185" t="s">
        <v>2722</v>
      </c>
      <c r="E41" s="156"/>
      <c r="F41" s="157">
        <v>1</v>
      </c>
      <c r="G41" s="157"/>
      <c r="H41" s="157">
        <v>2</v>
      </c>
      <c r="I41" s="157">
        <v>1</v>
      </c>
      <c r="J41" s="193"/>
      <c r="K41" s="256" t="s">
        <v>2723</v>
      </c>
      <c r="L41" s="153" t="s">
        <v>2371</v>
      </c>
      <c r="M41" s="187">
        <f>2*5*7/46</f>
        <v>1.5217391304347827</v>
      </c>
      <c r="N41" s="187"/>
      <c r="O41" s="187"/>
      <c r="P41" s="187"/>
      <c r="Q41" s="188">
        <f>M41*16500</f>
        <v>25108.695652173916</v>
      </c>
      <c r="R41" s="189" t="s">
        <v>150</v>
      </c>
    </row>
    <row r="42" spans="1:21" ht="60.75" customHeight="1" thickBot="1" x14ac:dyDescent="0.35">
      <c r="A42" s="194" t="s">
        <v>90</v>
      </c>
      <c r="B42" s="194" t="s">
        <v>39</v>
      </c>
      <c r="C42" s="184" t="s">
        <v>918</v>
      </c>
      <c r="D42" s="185" t="s">
        <v>2728</v>
      </c>
      <c r="E42" s="156"/>
      <c r="F42" s="157">
        <v>1</v>
      </c>
      <c r="G42" s="157"/>
      <c r="H42" s="157"/>
      <c r="I42" s="157">
        <v>1</v>
      </c>
      <c r="J42" s="193"/>
      <c r="K42" s="256" t="s">
        <v>2729</v>
      </c>
      <c r="L42" s="153" t="s">
        <v>2371</v>
      </c>
      <c r="M42" s="187">
        <f>H42*2*7/46</f>
        <v>0</v>
      </c>
      <c r="N42" s="187"/>
      <c r="O42" s="187"/>
      <c r="P42" s="187"/>
      <c r="Q42" s="188">
        <f>15*700</f>
        <v>10500</v>
      </c>
      <c r="R42" s="189" t="s">
        <v>150</v>
      </c>
    </row>
    <row r="43" spans="1:21" s="255" customFormat="1" ht="17.25" thickBot="1" x14ac:dyDescent="0.25">
      <c r="A43" s="512" t="s">
        <v>69</v>
      </c>
      <c r="B43" s="513"/>
      <c r="C43" s="513"/>
      <c r="D43" s="513"/>
      <c r="E43" s="513"/>
      <c r="F43" s="513"/>
      <c r="G43" s="513"/>
      <c r="H43" s="513"/>
      <c r="I43" s="513"/>
      <c r="J43" s="513"/>
      <c r="K43" s="513"/>
      <c r="L43" s="573"/>
      <c r="M43" s="253" t="e">
        <f>SUM(#REF!)</f>
        <v>#REF!</v>
      </c>
      <c r="N43" s="253" t="e">
        <f>SUM(#REF!)</f>
        <v>#REF!</v>
      </c>
      <c r="O43" s="253" t="e">
        <f>SUM(#REF!)</f>
        <v>#REF!</v>
      </c>
      <c r="P43" s="253" t="e">
        <f>SUM(#REF!)</f>
        <v>#REF!</v>
      </c>
      <c r="Q43" s="254">
        <f>SUM(Q29:Q42)</f>
        <v>993896.73913043493</v>
      </c>
      <c r="R43" s="192"/>
    </row>
    <row r="44" spans="1:21" ht="17.25" thickBot="1" x14ac:dyDescent="0.25">
      <c r="A44" s="542" t="s">
        <v>1134</v>
      </c>
      <c r="B44" s="543"/>
      <c r="C44" s="543"/>
      <c r="D44" s="543"/>
      <c r="E44" s="543"/>
      <c r="F44" s="543"/>
      <c r="G44" s="543"/>
      <c r="H44" s="543"/>
      <c r="I44" s="543"/>
      <c r="J44" s="543"/>
      <c r="K44" s="543"/>
      <c r="L44" s="543"/>
      <c r="M44" s="543"/>
      <c r="N44" s="543"/>
      <c r="O44" s="543"/>
      <c r="P44" s="543"/>
      <c r="Q44" s="543"/>
      <c r="R44" s="544"/>
      <c r="T44" s="23" t="s">
        <v>2715</v>
      </c>
      <c r="U44" s="32">
        <v>16000</v>
      </c>
    </row>
    <row r="45" spans="1:21" ht="60.75" customHeight="1" x14ac:dyDescent="0.3">
      <c r="A45" s="194" t="s">
        <v>1134</v>
      </c>
      <c r="B45" s="194" t="s">
        <v>2730</v>
      </c>
      <c r="C45" s="184" t="s">
        <v>2731</v>
      </c>
      <c r="D45" s="185" t="s">
        <v>2702</v>
      </c>
      <c r="E45" s="156"/>
      <c r="F45" s="157">
        <v>2</v>
      </c>
      <c r="G45" s="157"/>
      <c r="H45" s="157">
        <v>15</v>
      </c>
      <c r="I45" s="157"/>
      <c r="J45" s="193"/>
      <c r="K45" s="256" t="s">
        <v>2703</v>
      </c>
      <c r="L45" s="153" t="s">
        <v>2371</v>
      </c>
      <c r="M45" s="187">
        <f>H45*110/1000*150/46</f>
        <v>5.3804347826086953</v>
      </c>
      <c r="N45" s="187"/>
      <c r="O45" s="187"/>
      <c r="P45" s="187"/>
      <c r="Q45" s="188">
        <f>M45*15500</f>
        <v>83396.739130434784</v>
      </c>
      <c r="R45" s="189" t="s">
        <v>150</v>
      </c>
    </row>
    <row r="46" spans="1:21" ht="60.75" customHeight="1" x14ac:dyDescent="0.3">
      <c r="A46" s="194" t="s">
        <v>1134</v>
      </c>
      <c r="B46" s="194" t="s">
        <v>1134</v>
      </c>
      <c r="C46" s="184" t="s">
        <v>2732</v>
      </c>
      <c r="D46" s="185" t="s">
        <v>2704</v>
      </c>
      <c r="E46" s="156"/>
      <c r="F46" s="157">
        <v>9</v>
      </c>
      <c r="G46" s="157"/>
      <c r="H46" s="157">
        <v>6</v>
      </c>
      <c r="I46" s="157">
        <v>629</v>
      </c>
      <c r="J46" s="193"/>
      <c r="K46" s="256" t="s">
        <v>2705</v>
      </c>
      <c r="L46" s="153" t="s">
        <v>2371</v>
      </c>
      <c r="M46" s="187">
        <f t="shared" ref="M46:M58" si="9">H46*3*7/46</f>
        <v>2.7391304347826089</v>
      </c>
      <c r="N46" s="187">
        <f>I46*0.5</f>
        <v>314.5</v>
      </c>
      <c r="O46" s="187">
        <f>I46*0.5</f>
        <v>314.5</v>
      </c>
      <c r="P46" s="187">
        <f t="shared" ref="P46:P58" si="10">H46*1</f>
        <v>6</v>
      </c>
      <c r="Q46" s="188">
        <f t="shared" ref="Q46:Q58" si="11">M46*$U$14+N46*$U$19+O46*$U$16+P46*$U$17</f>
        <v>6235467.3913043477</v>
      </c>
      <c r="R46" s="189" t="s">
        <v>150</v>
      </c>
    </row>
    <row r="47" spans="1:21" ht="60.75" customHeight="1" x14ac:dyDescent="0.3">
      <c r="A47" s="194" t="s">
        <v>1134</v>
      </c>
      <c r="B47" s="194" t="s">
        <v>1134</v>
      </c>
      <c r="C47" s="184" t="s">
        <v>2733</v>
      </c>
      <c r="D47" s="185" t="s">
        <v>2704</v>
      </c>
      <c r="E47" s="156"/>
      <c r="F47" s="157">
        <v>1</v>
      </c>
      <c r="G47" s="157"/>
      <c r="H47" s="157"/>
      <c r="I47" s="157">
        <v>3</v>
      </c>
      <c r="J47" s="193"/>
      <c r="K47" s="256" t="s">
        <v>2705</v>
      </c>
      <c r="L47" s="153" t="s">
        <v>2371</v>
      </c>
      <c r="M47" s="187">
        <f t="shared" si="9"/>
        <v>0</v>
      </c>
      <c r="N47" s="187">
        <f>I47*1</f>
        <v>3</v>
      </c>
      <c r="O47" s="187">
        <f>I47*1</f>
        <v>3</v>
      </c>
      <c r="P47" s="187">
        <f t="shared" si="10"/>
        <v>0</v>
      </c>
      <c r="Q47" s="188">
        <f t="shared" si="11"/>
        <v>58500</v>
      </c>
      <c r="R47" s="189" t="s">
        <v>150</v>
      </c>
    </row>
    <row r="48" spans="1:21" ht="60.75" customHeight="1" x14ac:dyDescent="0.3">
      <c r="A48" s="194" t="s">
        <v>1134</v>
      </c>
      <c r="B48" s="194" t="s">
        <v>1134</v>
      </c>
      <c r="C48" s="184" t="s">
        <v>2734</v>
      </c>
      <c r="D48" s="185" t="s">
        <v>2704</v>
      </c>
      <c r="E48" s="156"/>
      <c r="F48" s="157">
        <v>2</v>
      </c>
      <c r="G48" s="157"/>
      <c r="H48" s="157"/>
      <c r="I48" s="157">
        <v>38</v>
      </c>
      <c r="J48" s="193"/>
      <c r="K48" s="256" t="s">
        <v>2705</v>
      </c>
      <c r="L48" s="153" t="s">
        <v>2371</v>
      </c>
      <c r="M48" s="187">
        <f t="shared" si="9"/>
        <v>0</v>
      </c>
      <c r="N48" s="187">
        <f>I48*1</f>
        <v>38</v>
      </c>
      <c r="O48" s="187">
        <f>I48*1</f>
        <v>38</v>
      </c>
      <c r="P48" s="187">
        <f t="shared" si="10"/>
        <v>0</v>
      </c>
      <c r="Q48" s="188">
        <f t="shared" si="11"/>
        <v>741000</v>
      </c>
      <c r="R48" s="189" t="s">
        <v>150</v>
      </c>
    </row>
    <row r="49" spans="1:21" ht="60.75" customHeight="1" x14ac:dyDescent="0.3">
      <c r="A49" s="194" t="s">
        <v>1134</v>
      </c>
      <c r="B49" s="194" t="s">
        <v>1134</v>
      </c>
      <c r="C49" s="184" t="s">
        <v>2735</v>
      </c>
      <c r="D49" s="185" t="s">
        <v>2704</v>
      </c>
      <c r="E49" s="156"/>
      <c r="F49" s="157">
        <v>1</v>
      </c>
      <c r="G49" s="157"/>
      <c r="H49" s="157"/>
      <c r="I49" s="157">
        <v>40</v>
      </c>
      <c r="J49" s="193"/>
      <c r="K49" s="256" t="s">
        <v>2705</v>
      </c>
      <c r="L49" s="153" t="s">
        <v>2371</v>
      </c>
      <c r="M49" s="187">
        <f t="shared" si="9"/>
        <v>0</v>
      </c>
      <c r="N49" s="187">
        <f>I49*1</f>
        <v>40</v>
      </c>
      <c r="O49" s="187">
        <f>I49*1</f>
        <v>40</v>
      </c>
      <c r="P49" s="187">
        <f t="shared" si="10"/>
        <v>0</v>
      </c>
      <c r="Q49" s="188">
        <f t="shared" si="11"/>
        <v>780000</v>
      </c>
      <c r="R49" s="189" t="s">
        <v>150</v>
      </c>
    </row>
    <row r="50" spans="1:21" ht="60.75" customHeight="1" x14ac:dyDescent="0.3">
      <c r="A50" s="194" t="s">
        <v>1134</v>
      </c>
      <c r="B50" s="194" t="s">
        <v>1134</v>
      </c>
      <c r="C50" s="184" t="s">
        <v>2736</v>
      </c>
      <c r="D50" s="185" t="s">
        <v>2704</v>
      </c>
      <c r="E50" s="156"/>
      <c r="F50" s="157">
        <v>3</v>
      </c>
      <c r="G50" s="157"/>
      <c r="H50" s="157"/>
      <c r="I50" s="157">
        <v>340</v>
      </c>
      <c r="J50" s="193"/>
      <c r="K50" s="256" t="s">
        <v>2705</v>
      </c>
      <c r="L50" s="153" t="s">
        <v>2371</v>
      </c>
      <c r="M50" s="187">
        <f t="shared" si="9"/>
        <v>0</v>
      </c>
      <c r="N50" s="187">
        <f>I50*0.5</f>
        <v>170</v>
      </c>
      <c r="O50" s="187">
        <f>I50*0.5</f>
        <v>170</v>
      </c>
      <c r="P50" s="187">
        <f t="shared" si="10"/>
        <v>0</v>
      </c>
      <c r="Q50" s="188">
        <f t="shared" si="11"/>
        <v>3315000</v>
      </c>
      <c r="R50" s="189" t="s">
        <v>150</v>
      </c>
    </row>
    <row r="51" spans="1:21" ht="60.75" customHeight="1" x14ac:dyDescent="0.3">
      <c r="A51" s="194" t="s">
        <v>1134</v>
      </c>
      <c r="B51" s="194" t="s">
        <v>1134</v>
      </c>
      <c r="C51" s="184" t="s">
        <v>2737</v>
      </c>
      <c r="D51" s="185" t="s">
        <v>2704</v>
      </c>
      <c r="E51" s="156"/>
      <c r="F51" s="157">
        <v>1</v>
      </c>
      <c r="G51" s="157"/>
      <c r="H51" s="157"/>
      <c r="I51" s="157">
        <v>50</v>
      </c>
      <c r="J51" s="193"/>
      <c r="K51" s="256" t="s">
        <v>2705</v>
      </c>
      <c r="L51" s="153" t="s">
        <v>2371</v>
      </c>
      <c r="M51" s="187">
        <f t="shared" si="9"/>
        <v>0</v>
      </c>
      <c r="N51" s="187">
        <f t="shared" ref="N51:N58" si="12">I51*1</f>
        <v>50</v>
      </c>
      <c r="O51" s="187">
        <f t="shared" ref="O51:O58" si="13">I51*1</f>
        <v>50</v>
      </c>
      <c r="P51" s="187">
        <f t="shared" si="10"/>
        <v>0</v>
      </c>
      <c r="Q51" s="188">
        <f t="shared" si="11"/>
        <v>975000</v>
      </c>
      <c r="R51" s="189" t="s">
        <v>150</v>
      </c>
    </row>
    <row r="52" spans="1:21" ht="60.75" customHeight="1" x14ac:dyDescent="0.3">
      <c r="A52" s="194" t="s">
        <v>1134</v>
      </c>
      <c r="B52" s="194" t="s">
        <v>1134</v>
      </c>
      <c r="C52" s="184" t="s">
        <v>1201</v>
      </c>
      <c r="D52" s="185" t="s">
        <v>2704</v>
      </c>
      <c r="E52" s="156"/>
      <c r="F52" s="157">
        <v>1</v>
      </c>
      <c r="G52" s="157"/>
      <c r="H52" s="157"/>
      <c r="I52" s="157">
        <v>9</v>
      </c>
      <c r="J52" s="193"/>
      <c r="K52" s="256" t="s">
        <v>2705</v>
      </c>
      <c r="L52" s="153" t="s">
        <v>2371</v>
      </c>
      <c r="M52" s="187">
        <f t="shared" si="9"/>
        <v>0</v>
      </c>
      <c r="N52" s="187">
        <f t="shared" si="12"/>
        <v>9</v>
      </c>
      <c r="O52" s="187">
        <f t="shared" si="13"/>
        <v>9</v>
      </c>
      <c r="P52" s="187">
        <f t="shared" si="10"/>
        <v>0</v>
      </c>
      <c r="Q52" s="188">
        <f t="shared" si="11"/>
        <v>175500</v>
      </c>
      <c r="R52" s="189" t="s">
        <v>150</v>
      </c>
    </row>
    <row r="53" spans="1:21" ht="60.75" customHeight="1" x14ac:dyDescent="0.3">
      <c r="A53" s="194" t="s">
        <v>1134</v>
      </c>
      <c r="B53" s="194" t="s">
        <v>1134</v>
      </c>
      <c r="C53" s="194" t="s">
        <v>959</v>
      </c>
      <c r="D53" s="185" t="s">
        <v>2704</v>
      </c>
      <c r="E53" s="156"/>
      <c r="F53" s="157">
        <v>1</v>
      </c>
      <c r="G53" s="157"/>
      <c r="H53" s="157"/>
      <c r="I53" s="157">
        <v>18</v>
      </c>
      <c r="J53" s="193"/>
      <c r="K53" s="256" t="s">
        <v>2705</v>
      </c>
      <c r="L53" s="153" t="s">
        <v>2371</v>
      </c>
      <c r="M53" s="187">
        <f t="shared" si="9"/>
        <v>0</v>
      </c>
      <c r="N53" s="187">
        <f t="shared" si="12"/>
        <v>18</v>
      </c>
      <c r="O53" s="187">
        <f t="shared" si="13"/>
        <v>18</v>
      </c>
      <c r="P53" s="187">
        <f t="shared" si="10"/>
        <v>0</v>
      </c>
      <c r="Q53" s="188">
        <f t="shared" si="11"/>
        <v>351000</v>
      </c>
      <c r="R53" s="189" t="s">
        <v>150</v>
      </c>
    </row>
    <row r="54" spans="1:21" ht="60.75" customHeight="1" x14ac:dyDescent="0.3">
      <c r="A54" s="194" t="s">
        <v>1134</v>
      </c>
      <c r="B54" s="194" t="s">
        <v>1156</v>
      </c>
      <c r="C54" s="194" t="s">
        <v>2420</v>
      </c>
      <c r="D54" s="185" t="s">
        <v>2704</v>
      </c>
      <c r="E54" s="156"/>
      <c r="F54" s="157">
        <v>1</v>
      </c>
      <c r="G54" s="157"/>
      <c r="H54" s="157">
        <v>19</v>
      </c>
      <c r="I54" s="157">
        <v>80</v>
      </c>
      <c r="J54" s="193"/>
      <c r="K54" s="256" t="s">
        <v>2705</v>
      </c>
      <c r="L54" s="153" t="s">
        <v>2371</v>
      </c>
      <c r="M54" s="187">
        <f t="shared" si="9"/>
        <v>8.6739130434782616</v>
      </c>
      <c r="N54" s="187">
        <f t="shared" si="12"/>
        <v>80</v>
      </c>
      <c r="O54" s="187">
        <f t="shared" si="13"/>
        <v>80</v>
      </c>
      <c r="P54" s="187">
        <f t="shared" si="10"/>
        <v>19</v>
      </c>
      <c r="Q54" s="188">
        <f t="shared" si="11"/>
        <v>1885271.7391304348</v>
      </c>
      <c r="R54" s="189" t="s">
        <v>150</v>
      </c>
    </row>
    <row r="55" spans="1:21" ht="60.75" customHeight="1" x14ac:dyDescent="0.3">
      <c r="A55" s="194" t="s">
        <v>1134</v>
      </c>
      <c r="B55" s="194" t="s">
        <v>1156</v>
      </c>
      <c r="C55" s="194" t="s">
        <v>2738</v>
      </c>
      <c r="D55" s="185" t="s">
        <v>2704</v>
      </c>
      <c r="E55" s="156"/>
      <c r="F55" s="157">
        <v>1</v>
      </c>
      <c r="G55" s="157"/>
      <c r="H55" s="157">
        <v>2</v>
      </c>
      <c r="I55" s="157">
        <v>83</v>
      </c>
      <c r="J55" s="193"/>
      <c r="K55" s="256" t="s">
        <v>2705</v>
      </c>
      <c r="L55" s="153" t="s">
        <v>2371</v>
      </c>
      <c r="M55" s="187">
        <f t="shared" si="9"/>
        <v>0.91304347826086951</v>
      </c>
      <c r="N55" s="187">
        <f t="shared" si="12"/>
        <v>83</v>
      </c>
      <c r="O55" s="187">
        <f t="shared" si="13"/>
        <v>83</v>
      </c>
      <c r="P55" s="187">
        <f t="shared" si="10"/>
        <v>2</v>
      </c>
      <c r="Q55" s="188">
        <f t="shared" si="11"/>
        <v>1652739.1304347827</v>
      </c>
      <c r="R55" s="189" t="s">
        <v>150</v>
      </c>
    </row>
    <row r="56" spans="1:21" ht="60.75" customHeight="1" x14ac:dyDescent="0.3">
      <c r="A56" s="194" t="s">
        <v>1134</v>
      </c>
      <c r="B56" s="194" t="s">
        <v>1156</v>
      </c>
      <c r="C56" s="194" t="s">
        <v>2739</v>
      </c>
      <c r="D56" s="185" t="s">
        <v>2704</v>
      </c>
      <c r="E56" s="156"/>
      <c r="F56" s="157">
        <v>1</v>
      </c>
      <c r="G56" s="157"/>
      <c r="H56" s="157"/>
      <c r="I56" s="157">
        <v>3.5</v>
      </c>
      <c r="J56" s="193"/>
      <c r="K56" s="256" t="s">
        <v>2705</v>
      </c>
      <c r="L56" s="153" t="s">
        <v>2371</v>
      </c>
      <c r="M56" s="187">
        <f t="shared" si="9"/>
        <v>0</v>
      </c>
      <c r="N56" s="187">
        <f t="shared" si="12"/>
        <v>3.5</v>
      </c>
      <c r="O56" s="187">
        <f t="shared" si="13"/>
        <v>3.5</v>
      </c>
      <c r="P56" s="187">
        <f t="shared" si="10"/>
        <v>0</v>
      </c>
      <c r="Q56" s="188">
        <f t="shared" si="11"/>
        <v>68250</v>
      </c>
      <c r="R56" s="189" t="s">
        <v>150</v>
      </c>
    </row>
    <row r="57" spans="1:21" ht="60.75" customHeight="1" x14ac:dyDescent="0.3">
      <c r="A57" s="194" t="s">
        <v>1134</v>
      </c>
      <c r="B57" s="194" t="s">
        <v>1156</v>
      </c>
      <c r="C57" s="194" t="s">
        <v>2306</v>
      </c>
      <c r="D57" s="185" t="s">
        <v>2704</v>
      </c>
      <c r="E57" s="156"/>
      <c r="F57" s="157">
        <v>6</v>
      </c>
      <c r="G57" s="157"/>
      <c r="H57" s="157"/>
      <c r="I57" s="157">
        <v>9</v>
      </c>
      <c r="J57" s="193"/>
      <c r="K57" s="256" t="s">
        <v>2705</v>
      </c>
      <c r="L57" s="153" t="s">
        <v>2371</v>
      </c>
      <c r="M57" s="187">
        <f t="shared" si="9"/>
        <v>0</v>
      </c>
      <c r="N57" s="187">
        <f t="shared" si="12"/>
        <v>9</v>
      </c>
      <c r="O57" s="187">
        <f t="shared" si="13"/>
        <v>9</v>
      </c>
      <c r="P57" s="187">
        <f t="shared" si="10"/>
        <v>0</v>
      </c>
      <c r="Q57" s="188">
        <f t="shared" si="11"/>
        <v>175500</v>
      </c>
      <c r="R57" s="189" t="s">
        <v>150</v>
      </c>
    </row>
    <row r="58" spans="1:21" ht="60.75" customHeight="1" x14ac:dyDescent="0.3">
      <c r="A58" s="194" t="s">
        <v>1134</v>
      </c>
      <c r="B58" s="194" t="s">
        <v>2740</v>
      </c>
      <c r="C58" s="194" t="s">
        <v>2740</v>
      </c>
      <c r="D58" s="185" t="s">
        <v>2704</v>
      </c>
      <c r="E58" s="156"/>
      <c r="F58" s="157">
        <v>1</v>
      </c>
      <c r="G58" s="157"/>
      <c r="H58" s="157">
        <v>2</v>
      </c>
      <c r="I58" s="157">
        <v>2</v>
      </c>
      <c r="J58" s="193"/>
      <c r="K58" s="256" t="s">
        <v>2705</v>
      </c>
      <c r="L58" s="153" t="s">
        <v>2371</v>
      </c>
      <c r="M58" s="187">
        <f t="shared" si="9"/>
        <v>0.91304347826086951</v>
      </c>
      <c r="N58" s="187">
        <f t="shared" si="12"/>
        <v>2</v>
      </c>
      <c r="O58" s="187">
        <f t="shared" si="13"/>
        <v>2</v>
      </c>
      <c r="P58" s="187">
        <f t="shared" si="10"/>
        <v>2</v>
      </c>
      <c r="Q58" s="188">
        <f t="shared" si="11"/>
        <v>73239.130434782608</v>
      </c>
      <c r="R58" s="189" t="s">
        <v>150</v>
      </c>
    </row>
    <row r="59" spans="1:21" ht="60.75" customHeight="1" x14ac:dyDescent="0.3">
      <c r="A59" s="194" t="s">
        <v>1134</v>
      </c>
      <c r="B59" s="194" t="s">
        <v>1134</v>
      </c>
      <c r="C59" s="194" t="s">
        <v>2741</v>
      </c>
      <c r="D59" s="185" t="s">
        <v>2722</v>
      </c>
      <c r="E59" s="156"/>
      <c r="F59" s="157">
        <v>1</v>
      </c>
      <c r="G59" s="157"/>
      <c r="H59" s="157"/>
      <c r="I59" s="157">
        <v>1</v>
      </c>
      <c r="J59" s="193"/>
      <c r="K59" s="256" t="s">
        <v>2723</v>
      </c>
      <c r="L59" s="153" t="s">
        <v>2371</v>
      </c>
      <c r="M59" s="187">
        <f>2*5*7/46</f>
        <v>1.5217391304347827</v>
      </c>
      <c r="N59" s="187"/>
      <c r="O59" s="187"/>
      <c r="P59" s="187"/>
      <c r="Q59" s="188">
        <f>M59*16500</f>
        <v>25108.695652173916</v>
      </c>
      <c r="R59" s="189" t="s">
        <v>150</v>
      </c>
    </row>
    <row r="60" spans="1:21" ht="60.75" customHeight="1" x14ac:dyDescent="0.3">
      <c r="A60" s="194" t="s">
        <v>1134</v>
      </c>
      <c r="B60" s="194" t="s">
        <v>2104</v>
      </c>
      <c r="C60" s="194" t="s">
        <v>2306</v>
      </c>
      <c r="D60" s="185" t="s">
        <v>2712</v>
      </c>
      <c r="E60" s="156"/>
      <c r="F60" s="157">
        <v>1</v>
      </c>
      <c r="G60" s="157"/>
      <c r="H60" s="157"/>
      <c r="I60" s="157">
        <v>0.75</v>
      </c>
      <c r="J60" s="193"/>
      <c r="K60" s="256" t="s">
        <v>2713</v>
      </c>
      <c r="L60" s="153" t="s">
        <v>2371</v>
      </c>
      <c r="M60" s="187">
        <f>5*2*7/46</f>
        <v>1.5217391304347827</v>
      </c>
      <c r="N60" s="187"/>
      <c r="O60" s="187"/>
      <c r="P60" s="187"/>
      <c r="Q60" s="188">
        <f>M60*16500</f>
        <v>25108.695652173916</v>
      </c>
      <c r="R60" s="189" t="s">
        <v>150</v>
      </c>
    </row>
    <row r="61" spans="1:21" ht="60.75" customHeight="1" thickBot="1" x14ac:dyDescent="0.35">
      <c r="A61" s="194" t="s">
        <v>1134</v>
      </c>
      <c r="B61" s="194" t="s">
        <v>243</v>
      </c>
      <c r="C61" s="194" t="s">
        <v>243</v>
      </c>
      <c r="D61" s="185" t="s">
        <v>2712</v>
      </c>
      <c r="E61" s="156"/>
      <c r="F61" s="157">
        <v>1</v>
      </c>
      <c r="G61" s="157"/>
      <c r="H61" s="157"/>
      <c r="I61" s="157">
        <v>2.5</v>
      </c>
      <c r="J61" s="193"/>
      <c r="K61" s="256" t="s">
        <v>2713</v>
      </c>
      <c r="L61" s="153" t="s">
        <v>2371</v>
      </c>
      <c r="M61" s="187">
        <f>5*2*7/46</f>
        <v>1.5217391304347827</v>
      </c>
      <c r="N61" s="187"/>
      <c r="O61" s="187"/>
      <c r="P61" s="187"/>
      <c r="Q61" s="188">
        <f>M61*16500</f>
        <v>25108.695652173916</v>
      </c>
      <c r="R61" s="189" t="s">
        <v>150</v>
      </c>
    </row>
    <row r="62" spans="1:21" s="255" customFormat="1" ht="17.25" thickBot="1" x14ac:dyDescent="0.25">
      <c r="A62" s="512" t="s">
        <v>69</v>
      </c>
      <c r="B62" s="513"/>
      <c r="C62" s="513"/>
      <c r="D62" s="513"/>
      <c r="E62" s="513"/>
      <c r="F62" s="513"/>
      <c r="G62" s="513"/>
      <c r="H62" s="513"/>
      <c r="I62" s="513"/>
      <c r="J62" s="513"/>
      <c r="K62" s="513"/>
      <c r="L62" s="573"/>
      <c r="M62" s="253" t="e">
        <f>SUM(#REF!)</f>
        <v>#REF!</v>
      </c>
      <c r="N62" s="253" t="e">
        <f>SUM(#REF!)</f>
        <v>#REF!</v>
      </c>
      <c r="O62" s="253" t="e">
        <f>SUM(#REF!)</f>
        <v>#REF!</v>
      </c>
      <c r="P62" s="253" t="e">
        <f>SUM(#REF!)</f>
        <v>#REF!</v>
      </c>
      <c r="Q62" s="254">
        <f>SUM(Q45:Q61)</f>
        <v>16645190.217391305</v>
      </c>
      <c r="R62" s="192"/>
    </row>
    <row r="63" spans="1:21" ht="17.25" thickBot="1" x14ac:dyDescent="0.25">
      <c r="A63" s="542" t="s">
        <v>1388</v>
      </c>
      <c r="B63" s="543"/>
      <c r="C63" s="543"/>
      <c r="D63" s="543"/>
      <c r="E63" s="543"/>
      <c r="F63" s="543"/>
      <c r="G63" s="543"/>
      <c r="H63" s="543"/>
      <c r="I63" s="543"/>
      <c r="J63" s="543"/>
      <c r="K63" s="543"/>
      <c r="L63" s="543"/>
      <c r="M63" s="543"/>
      <c r="N63" s="543"/>
      <c r="O63" s="543"/>
      <c r="P63" s="543"/>
      <c r="Q63" s="543"/>
      <c r="R63" s="544"/>
      <c r="T63" s="23" t="s">
        <v>2715</v>
      </c>
      <c r="U63" s="32">
        <v>16000</v>
      </c>
    </row>
    <row r="64" spans="1:21" ht="60.75" customHeight="1" x14ac:dyDescent="0.3">
      <c r="A64" s="194" t="s">
        <v>1388</v>
      </c>
      <c r="B64" s="194" t="s">
        <v>2742</v>
      </c>
      <c r="C64" s="194" t="s">
        <v>2742</v>
      </c>
      <c r="D64" s="185" t="s">
        <v>2704</v>
      </c>
      <c r="E64" s="156"/>
      <c r="F64" s="157">
        <v>2</v>
      </c>
      <c r="G64" s="157"/>
      <c r="H64" s="157">
        <v>15</v>
      </c>
      <c r="I64" s="157">
        <v>14</v>
      </c>
      <c r="J64" s="193"/>
      <c r="K64" s="256" t="s">
        <v>2705</v>
      </c>
      <c r="L64" s="153" t="s">
        <v>2371</v>
      </c>
      <c r="M64" s="187">
        <f t="shared" ref="M64:M89" si="14">H64*3*7/46</f>
        <v>6.8478260869565215</v>
      </c>
      <c r="N64" s="187">
        <f>I64*1</f>
        <v>14</v>
      </c>
      <c r="O64" s="187">
        <f>I64*1</f>
        <v>14</v>
      </c>
      <c r="P64" s="187">
        <f>H64*1</f>
        <v>15</v>
      </c>
      <c r="Q64" s="188">
        <f t="shared" ref="Q64:Q89" si="15">M64*$U$14+N64*$U$19+O64*$U$16+P64*$U$17</f>
        <v>529793.47826086963</v>
      </c>
      <c r="R64" s="189" t="s">
        <v>150</v>
      </c>
    </row>
    <row r="65" spans="1:18" ht="60.75" customHeight="1" x14ac:dyDescent="0.3">
      <c r="A65" s="194" t="s">
        <v>1388</v>
      </c>
      <c r="B65" s="194" t="s">
        <v>2743</v>
      </c>
      <c r="C65" s="194" t="s">
        <v>2743</v>
      </c>
      <c r="D65" s="185" t="s">
        <v>2704</v>
      </c>
      <c r="E65" s="156"/>
      <c r="F65" s="157">
        <v>1</v>
      </c>
      <c r="G65" s="157"/>
      <c r="H65" s="157"/>
      <c r="I65" s="157">
        <v>3.5</v>
      </c>
      <c r="J65" s="193"/>
      <c r="K65" s="256" t="s">
        <v>2705</v>
      </c>
      <c r="L65" s="153" t="s">
        <v>2371</v>
      </c>
      <c r="M65" s="187">
        <f t="shared" si="14"/>
        <v>0</v>
      </c>
      <c r="N65" s="187">
        <f>I65*1</f>
        <v>3.5</v>
      </c>
      <c r="O65" s="187">
        <f>I65*1</f>
        <v>3.5</v>
      </c>
      <c r="P65" s="187">
        <f>H65*1</f>
        <v>0</v>
      </c>
      <c r="Q65" s="188">
        <f t="shared" si="15"/>
        <v>68250</v>
      </c>
      <c r="R65" s="189" t="s">
        <v>150</v>
      </c>
    </row>
    <row r="66" spans="1:18" ht="60.75" customHeight="1" x14ac:dyDescent="0.3">
      <c r="A66" s="194" t="s">
        <v>1388</v>
      </c>
      <c r="B66" s="194" t="s">
        <v>2440</v>
      </c>
      <c r="C66" s="194" t="s">
        <v>2440</v>
      </c>
      <c r="D66" s="185" t="s">
        <v>2704</v>
      </c>
      <c r="E66" s="156"/>
      <c r="F66" s="157">
        <v>1</v>
      </c>
      <c r="G66" s="157"/>
      <c r="H66" s="157"/>
      <c r="I66" s="157">
        <v>19</v>
      </c>
      <c r="J66" s="193"/>
      <c r="K66" s="256" t="s">
        <v>2705</v>
      </c>
      <c r="L66" s="153" t="s">
        <v>2371</v>
      </c>
      <c r="M66" s="187">
        <f t="shared" si="14"/>
        <v>0</v>
      </c>
      <c r="N66" s="187">
        <f>I66*1</f>
        <v>19</v>
      </c>
      <c r="O66" s="187">
        <f>I66*1</f>
        <v>19</v>
      </c>
      <c r="P66" s="187">
        <f>H66*1</f>
        <v>0</v>
      </c>
      <c r="Q66" s="188">
        <f t="shared" si="15"/>
        <v>370500</v>
      </c>
      <c r="R66" s="189" t="s">
        <v>150</v>
      </c>
    </row>
    <row r="67" spans="1:18" ht="60.75" customHeight="1" x14ac:dyDescent="0.3">
      <c r="A67" s="194" t="s">
        <v>1388</v>
      </c>
      <c r="B67" s="194" t="s">
        <v>2443</v>
      </c>
      <c r="C67" s="194" t="s">
        <v>2443</v>
      </c>
      <c r="D67" s="185" t="s">
        <v>2704</v>
      </c>
      <c r="E67" s="156"/>
      <c r="F67" s="157">
        <v>5</v>
      </c>
      <c r="G67" s="157"/>
      <c r="H67" s="157">
        <v>40</v>
      </c>
      <c r="I67" s="157">
        <v>22</v>
      </c>
      <c r="J67" s="193"/>
      <c r="K67" s="256" t="s">
        <v>2705</v>
      </c>
      <c r="L67" s="153" t="s">
        <v>2371</v>
      </c>
      <c r="M67" s="187">
        <f t="shared" si="14"/>
        <v>18.260869565217391</v>
      </c>
      <c r="N67" s="187">
        <f>I67*1</f>
        <v>22</v>
      </c>
      <c r="O67" s="187">
        <f>I67*1</f>
        <v>22</v>
      </c>
      <c r="P67" s="187">
        <f>H67*0.5</f>
        <v>20</v>
      </c>
      <c r="Q67" s="188">
        <f t="shared" si="15"/>
        <v>903782.6086956521</v>
      </c>
      <c r="R67" s="189" t="s">
        <v>150</v>
      </c>
    </row>
    <row r="68" spans="1:18" ht="60.75" customHeight="1" x14ac:dyDescent="0.3">
      <c r="A68" s="194" t="s">
        <v>1388</v>
      </c>
      <c r="B68" s="194" t="s">
        <v>1388</v>
      </c>
      <c r="C68" s="194" t="s">
        <v>2744</v>
      </c>
      <c r="D68" s="185" t="s">
        <v>2704</v>
      </c>
      <c r="E68" s="156"/>
      <c r="F68" s="157">
        <v>1</v>
      </c>
      <c r="G68" s="157"/>
      <c r="H68" s="157"/>
      <c r="I68" s="157">
        <v>816</v>
      </c>
      <c r="J68" s="193"/>
      <c r="K68" s="256" t="s">
        <v>2705</v>
      </c>
      <c r="L68" s="153" t="s">
        <v>2371</v>
      </c>
      <c r="M68" s="187">
        <f t="shared" si="14"/>
        <v>0</v>
      </c>
      <c r="N68" s="187">
        <f>I68*0.5</f>
        <v>408</v>
      </c>
      <c r="O68" s="187">
        <f>I68*0.5</f>
        <v>408</v>
      </c>
      <c r="P68" s="187">
        <f t="shared" ref="P68:P78" si="16">H68*1</f>
        <v>0</v>
      </c>
      <c r="Q68" s="188">
        <f t="shared" si="15"/>
        <v>7956000</v>
      </c>
      <c r="R68" s="189" t="s">
        <v>150</v>
      </c>
    </row>
    <row r="69" spans="1:18" ht="60.75" customHeight="1" x14ac:dyDescent="0.3">
      <c r="A69" s="194" t="s">
        <v>1388</v>
      </c>
      <c r="B69" s="194" t="s">
        <v>1388</v>
      </c>
      <c r="C69" s="194" t="s">
        <v>2745</v>
      </c>
      <c r="D69" s="185" t="s">
        <v>2704</v>
      </c>
      <c r="E69" s="156"/>
      <c r="F69" s="157">
        <v>1</v>
      </c>
      <c r="G69" s="157"/>
      <c r="H69" s="157">
        <v>2</v>
      </c>
      <c r="I69" s="157">
        <v>282</v>
      </c>
      <c r="J69" s="193"/>
      <c r="K69" s="256" t="s">
        <v>2705</v>
      </c>
      <c r="L69" s="153" t="s">
        <v>2371</v>
      </c>
      <c r="M69" s="187">
        <f t="shared" si="14"/>
        <v>0.91304347826086951</v>
      </c>
      <c r="N69" s="187">
        <f t="shared" ref="N69:N89" si="17">I69*1</f>
        <v>282</v>
      </c>
      <c r="O69" s="187">
        <f>I69*0.5</f>
        <v>141</v>
      </c>
      <c r="P69" s="187">
        <f t="shared" si="16"/>
        <v>2</v>
      </c>
      <c r="Q69" s="188">
        <f t="shared" si="15"/>
        <v>5039739.1304347822</v>
      </c>
      <c r="R69" s="189" t="s">
        <v>150</v>
      </c>
    </row>
    <row r="70" spans="1:18" ht="60.75" customHeight="1" x14ac:dyDescent="0.3">
      <c r="A70" s="194" t="s">
        <v>1388</v>
      </c>
      <c r="B70" s="194" t="s">
        <v>1388</v>
      </c>
      <c r="C70" s="194" t="s">
        <v>2746</v>
      </c>
      <c r="D70" s="185" t="s">
        <v>2704</v>
      </c>
      <c r="E70" s="156"/>
      <c r="F70" s="157">
        <v>1</v>
      </c>
      <c r="G70" s="157"/>
      <c r="H70" s="157"/>
      <c r="I70" s="157">
        <v>270</v>
      </c>
      <c r="J70" s="193"/>
      <c r="K70" s="256" t="s">
        <v>2705</v>
      </c>
      <c r="L70" s="153" t="s">
        <v>2371</v>
      </c>
      <c r="M70" s="187">
        <f t="shared" si="14"/>
        <v>0</v>
      </c>
      <c r="N70" s="187">
        <f t="shared" si="17"/>
        <v>270</v>
      </c>
      <c r="O70" s="187">
        <f>I70*0.5</f>
        <v>135</v>
      </c>
      <c r="P70" s="187">
        <f t="shared" si="16"/>
        <v>0</v>
      </c>
      <c r="Q70" s="188">
        <f t="shared" si="15"/>
        <v>4792500</v>
      </c>
      <c r="R70" s="189" t="s">
        <v>150</v>
      </c>
    </row>
    <row r="71" spans="1:18" ht="60.75" customHeight="1" x14ac:dyDescent="0.3">
      <c r="A71" s="194" t="s">
        <v>1388</v>
      </c>
      <c r="B71" s="194" t="s">
        <v>1388</v>
      </c>
      <c r="C71" s="194" t="s">
        <v>2747</v>
      </c>
      <c r="D71" s="185" t="s">
        <v>2704</v>
      </c>
      <c r="E71" s="156"/>
      <c r="F71" s="157">
        <v>2</v>
      </c>
      <c r="G71" s="157"/>
      <c r="H71" s="157"/>
      <c r="I71" s="157">
        <v>12</v>
      </c>
      <c r="J71" s="193"/>
      <c r="K71" s="256" t="s">
        <v>2705</v>
      </c>
      <c r="L71" s="153" t="s">
        <v>2371</v>
      </c>
      <c r="M71" s="187">
        <f t="shared" si="14"/>
        <v>0</v>
      </c>
      <c r="N71" s="187">
        <f t="shared" si="17"/>
        <v>12</v>
      </c>
      <c r="O71" s="187">
        <f t="shared" ref="O71:O89" si="18">I71*1</f>
        <v>12</v>
      </c>
      <c r="P71" s="187">
        <f t="shared" si="16"/>
        <v>0</v>
      </c>
      <c r="Q71" s="188">
        <f t="shared" si="15"/>
        <v>234000</v>
      </c>
      <c r="R71" s="189" t="s">
        <v>150</v>
      </c>
    </row>
    <row r="72" spans="1:18" ht="60.75" customHeight="1" x14ac:dyDescent="0.3">
      <c r="A72" s="194" t="s">
        <v>1388</v>
      </c>
      <c r="B72" s="194" t="s">
        <v>1388</v>
      </c>
      <c r="C72" s="194" t="s">
        <v>2748</v>
      </c>
      <c r="D72" s="185" t="s">
        <v>2704</v>
      </c>
      <c r="E72" s="156"/>
      <c r="F72" s="157">
        <v>1</v>
      </c>
      <c r="G72" s="157"/>
      <c r="H72" s="157"/>
      <c r="I72" s="157">
        <v>25</v>
      </c>
      <c r="J72" s="193"/>
      <c r="K72" s="256" t="s">
        <v>2705</v>
      </c>
      <c r="L72" s="153" t="s">
        <v>2371</v>
      </c>
      <c r="M72" s="187">
        <f t="shared" si="14"/>
        <v>0</v>
      </c>
      <c r="N72" s="187">
        <f t="shared" si="17"/>
        <v>25</v>
      </c>
      <c r="O72" s="187">
        <f t="shared" si="18"/>
        <v>25</v>
      </c>
      <c r="P72" s="187">
        <f t="shared" si="16"/>
        <v>0</v>
      </c>
      <c r="Q72" s="188">
        <f t="shared" si="15"/>
        <v>487500</v>
      </c>
      <c r="R72" s="189" t="s">
        <v>150</v>
      </c>
    </row>
    <row r="73" spans="1:18" ht="60.75" customHeight="1" x14ac:dyDescent="0.3">
      <c r="A73" s="194" t="s">
        <v>1388</v>
      </c>
      <c r="B73" s="194" t="s">
        <v>1388</v>
      </c>
      <c r="C73" s="184" t="s">
        <v>2749</v>
      </c>
      <c r="D73" s="185" t="s">
        <v>2704</v>
      </c>
      <c r="E73" s="156"/>
      <c r="F73" s="157">
        <v>1</v>
      </c>
      <c r="G73" s="157"/>
      <c r="H73" s="157"/>
      <c r="I73" s="157">
        <v>41.5</v>
      </c>
      <c r="J73" s="193"/>
      <c r="K73" s="256" t="s">
        <v>2705</v>
      </c>
      <c r="L73" s="153" t="s">
        <v>2371</v>
      </c>
      <c r="M73" s="187">
        <f t="shared" si="14"/>
        <v>0</v>
      </c>
      <c r="N73" s="187">
        <f t="shared" si="17"/>
        <v>41.5</v>
      </c>
      <c r="O73" s="187">
        <f t="shared" si="18"/>
        <v>41.5</v>
      </c>
      <c r="P73" s="187">
        <f t="shared" si="16"/>
        <v>0</v>
      </c>
      <c r="Q73" s="188">
        <f t="shared" si="15"/>
        <v>809250</v>
      </c>
      <c r="R73" s="189" t="s">
        <v>150</v>
      </c>
    </row>
    <row r="74" spans="1:18" ht="60.75" customHeight="1" x14ac:dyDescent="0.3">
      <c r="A74" s="194" t="s">
        <v>1388</v>
      </c>
      <c r="B74" s="194" t="s">
        <v>1388</v>
      </c>
      <c r="C74" s="184" t="s">
        <v>2750</v>
      </c>
      <c r="D74" s="185" t="s">
        <v>2704</v>
      </c>
      <c r="E74" s="156"/>
      <c r="F74" s="157">
        <v>1</v>
      </c>
      <c r="G74" s="157"/>
      <c r="H74" s="157"/>
      <c r="I74" s="157">
        <v>4.5</v>
      </c>
      <c r="J74" s="193"/>
      <c r="K74" s="256" t="s">
        <v>2705</v>
      </c>
      <c r="L74" s="153" t="s">
        <v>2371</v>
      </c>
      <c r="M74" s="187">
        <f t="shared" si="14"/>
        <v>0</v>
      </c>
      <c r="N74" s="187">
        <f t="shared" si="17"/>
        <v>4.5</v>
      </c>
      <c r="O74" s="187">
        <f t="shared" si="18"/>
        <v>4.5</v>
      </c>
      <c r="P74" s="187">
        <f t="shared" si="16"/>
        <v>0</v>
      </c>
      <c r="Q74" s="188">
        <f t="shared" si="15"/>
        <v>87750</v>
      </c>
      <c r="R74" s="189" t="s">
        <v>150</v>
      </c>
    </row>
    <row r="75" spans="1:18" ht="60.75" customHeight="1" x14ac:dyDescent="0.3">
      <c r="A75" s="194" t="s">
        <v>1388</v>
      </c>
      <c r="B75" s="194" t="s">
        <v>1388</v>
      </c>
      <c r="C75" s="184" t="s">
        <v>2751</v>
      </c>
      <c r="D75" s="185" t="s">
        <v>2704</v>
      </c>
      <c r="E75" s="156"/>
      <c r="F75" s="157">
        <v>1</v>
      </c>
      <c r="G75" s="157"/>
      <c r="H75" s="157"/>
      <c r="I75" s="157">
        <v>18</v>
      </c>
      <c r="J75" s="193"/>
      <c r="K75" s="256" t="s">
        <v>2705</v>
      </c>
      <c r="L75" s="153" t="s">
        <v>2371</v>
      </c>
      <c r="M75" s="187">
        <f t="shared" si="14"/>
        <v>0</v>
      </c>
      <c r="N75" s="187">
        <f t="shared" si="17"/>
        <v>18</v>
      </c>
      <c r="O75" s="187">
        <f t="shared" si="18"/>
        <v>18</v>
      </c>
      <c r="P75" s="187">
        <f t="shared" si="16"/>
        <v>0</v>
      </c>
      <c r="Q75" s="188">
        <f t="shared" si="15"/>
        <v>351000</v>
      </c>
      <c r="R75" s="189" t="s">
        <v>150</v>
      </c>
    </row>
    <row r="76" spans="1:18" ht="60.75" customHeight="1" x14ac:dyDescent="0.3">
      <c r="A76" s="194" t="s">
        <v>1388</v>
      </c>
      <c r="B76" s="194" t="s">
        <v>1388</v>
      </c>
      <c r="C76" s="184" t="s">
        <v>2752</v>
      </c>
      <c r="D76" s="185" t="s">
        <v>2704</v>
      </c>
      <c r="E76" s="156"/>
      <c r="F76" s="157">
        <v>2</v>
      </c>
      <c r="G76" s="157"/>
      <c r="H76" s="157"/>
      <c r="I76" s="157">
        <v>25</v>
      </c>
      <c r="J76" s="193"/>
      <c r="K76" s="256" t="s">
        <v>2705</v>
      </c>
      <c r="L76" s="153" t="s">
        <v>2371</v>
      </c>
      <c r="M76" s="187">
        <f t="shared" si="14"/>
        <v>0</v>
      </c>
      <c r="N76" s="187">
        <f t="shared" si="17"/>
        <v>25</v>
      </c>
      <c r="O76" s="187">
        <f t="shared" si="18"/>
        <v>25</v>
      </c>
      <c r="P76" s="187">
        <f t="shared" si="16"/>
        <v>0</v>
      </c>
      <c r="Q76" s="188">
        <f t="shared" si="15"/>
        <v>487500</v>
      </c>
      <c r="R76" s="189" t="s">
        <v>150</v>
      </c>
    </row>
    <row r="77" spans="1:18" ht="60.75" customHeight="1" x14ac:dyDescent="0.3">
      <c r="A77" s="194" t="s">
        <v>1388</v>
      </c>
      <c r="B77" s="194" t="s">
        <v>1388</v>
      </c>
      <c r="C77" s="184" t="s">
        <v>2753</v>
      </c>
      <c r="D77" s="185" t="s">
        <v>2704</v>
      </c>
      <c r="E77" s="156"/>
      <c r="F77" s="157">
        <v>1</v>
      </c>
      <c r="G77" s="157"/>
      <c r="H77" s="157"/>
      <c r="I77" s="157">
        <v>15</v>
      </c>
      <c r="J77" s="193"/>
      <c r="K77" s="256" t="s">
        <v>2705</v>
      </c>
      <c r="L77" s="153" t="s">
        <v>2371</v>
      </c>
      <c r="M77" s="187">
        <f t="shared" si="14"/>
        <v>0</v>
      </c>
      <c r="N77" s="187">
        <f t="shared" si="17"/>
        <v>15</v>
      </c>
      <c r="O77" s="187">
        <f t="shared" si="18"/>
        <v>15</v>
      </c>
      <c r="P77" s="187">
        <f t="shared" si="16"/>
        <v>0</v>
      </c>
      <c r="Q77" s="188">
        <f t="shared" si="15"/>
        <v>292500</v>
      </c>
      <c r="R77" s="189" t="s">
        <v>150</v>
      </c>
    </row>
    <row r="78" spans="1:18" ht="60.75" customHeight="1" x14ac:dyDescent="0.3">
      <c r="A78" s="194" t="s">
        <v>1388</v>
      </c>
      <c r="B78" s="194" t="s">
        <v>1388</v>
      </c>
      <c r="C78" s="184" t="s">
        <v>2754</v>
      </c>
      <c r="D78" s="185" t="s">
        <v>2704</v>
      </c>
      <c r="E78" s="156"/>
      <c r="F78" s="157">
        <v>2</v>
      </c>
      <c r="G78" s="157"/>
      <c r="H78" s="157"/>
      <c r="I78" s="157">
        <v>30</v>
      </c>
      <c r="J78" s="193"/>
      <c r="K78" s="256" t="s">
        <v>2705</v>
      </c>
      <c r="L78" s="153" t="s">
        <v>2371</v>
      </c>
      <c r="M78" s="187">
        <f t="shared" si="14"/>
        <v>0</v>
      </c>
      <c r="N78" s="187">
        <f t="shared" si="17"/>
        <v>30</v>
      </c>
      <c r="O78" s="187">
        <f t="shared" si="18"/>
        <v>30</v>
      </c>
      <c r="P78" s="187">
        <f t="shared" si="16"/>
        <v>0</v>
      </c>
      <c r="Q78" s="188">
        <f t="shared" si="15"/>
        <v>585000</v>
      </c>
      <c r="R78" s="189" t="s">
        <v>150</v>
      </c>
    </row>
    <row r="79" spans="1:18" ht="60.75" customHeight="1" x14ac:dyDescent="0.3">
      <c r="A79" s="194" t="s">
        <v>1388</v>
      </c>
      <c r="B79" s="194" t="s">
        <v>1627</v>
      </c>
      <c r="C79" s="184" t="s">
        <v>2755</v>
      </c>
      <c r="D79" s="185" t="s">
        <v>2704</v>
      </c>
      <c r="E79" s="156"/>
      <c r="F79" s="157">
        <v>1</v>
      </c>
      <c r="G79" s="157"/>
      <c r="H79" s="157">
        <v>75</v>
      </c>
      <c r="I79" s="157">
        <v>2</v>
      </c>
      <c r="J79" s="193"/>
      <c r="K79" s="256" t="s">
        <v>2705</v>
      </c>
      <c r="L79" s="153" t="s">
        <v>2371</v>
      </c>
      <c r="M79" s="187">
        <f t="shared" si="14"/>
        <v>34.239130434782609</v>
      </c>
      <c r="N79" s="187">
        <f t="shared" si="17"/>
        <v>2</v>
      </c>
      <c r="O79" s="187">
        <f t="shared" si="18"/>
        <v>2</v>
      </c>
      <c r="P79" s="187">
        <f>H79*0.5</f>
        <v>37.5</v>
      </c>
      <c r="Q79" s="188">
        <f t="shared" si="15"/>
        <v>929217.3913043479</v>
      </c>
      <c r="R79" s="189" t="s">
        <v>150</v>
      </c>
    </row>
    <row r="80" spans="1:18" ht="60.75" customHeight="1" x14ac:dyDescent="0.3">
      <c r="A80" s="194" t="s">
        <v>1388</v>
      </c>
      <c r="B80" s="194" t="s">
        <v>1627</v>
      </c>
      <c r="C80" s="184" t="s">
        <v>2756</v>
      </c>
      <c r="D80" s="185" t="s">
        <v>2704</v>
      </c>
      <c r="E80" s="156"/>
      <c r="F80" s="157">
        <v>1</v>
      </c>
      <c r="G80" s="157"/>
      <c r="H80" s="157">
        <v>16</v>
      </c>
      <c r="I80" s="157">
        <v>16</v>
      </c>
      <c r="J80" s="193"/>
      <c r="K80" s="256" t="s">
        <v>2705</v>
      </c>
      <c r="L80" s="153" t="s">
        <v>2371</v>
      </c>
      <c r="M80" s="187">
        <f t="shared" si="14"/>
        <v>7.3043478260869561</v>
      </c>
      <c r="N80" s="187">
        <f t="shared" si="17"/>
        <v>16</v>
      </c>
      <c r="O80" s="187">
        <f t="shared" si="18"/>
        <v>16</v>
      </c>
      <c r="P80" s="187">
        <f>H80*1</f>
        <v>16</v>
      </c>
      <c r="Q80" s="188">
        <f t="shared" si="15"/>
        <v>585913.04347826086</v>
      </c>
      <c r="R80" s="189" t="s">
        <v>150</v>
      </c>
    </row>
    <row r="81" spans="1:21" ht="60.75" customHeight="1" x14ac:dyDescent="0.3">
      <c r="A81" s="194" t="s">
        <v>1388</v>
      </c>
      <c r="B81" s="194" t="s">
        <v>1627</v>
      </c>
      <c r="C81" s="184" t="s">
        <v>2757</v>
      </c>
      <c r="D81" s="185" t="s">
        <v>2704</v>
      </c>
      <c r="E81" s="156"/>
      <c r="F81" s="157">
        <v>2</v>
      </c>
      <c r="G81" s="157"/>
      <c r="H81" s="157">
        <v>120</v>
      </c>
      <c r="I81" s="157">
        <v>2</v>
      </c>
      <c r="J81" s="193"/>
      <c r="K81" s="256" t="s">
        <v>2705</v>
      </c>
      <c r="L81" s="153" t="s">
        <v>2371</v>
      </c>
      <c r="M81" s="187">
        <f t="shared" si="14"/>
        <v>54.782608695652172</v>
      </c>
      <c r="N81" s="187">
        <f t="shared" si="17"/>
        <v>2</v>
      </c>
      <c r="O81" s="187">
        <f t="shared" si="18"/>
        <v>2</v>
      </c>
      <c r="P81" s="187">
        <f>H81*0.5</f>
        <v>60</v>
      </c>
      <c r="Q81" s="188">
        <f t="shared" si="15"/>
        <v>1463347.8260869565</v>
      </c>
      <c r="R81" s="189" t="s">
        <v>150</v>
      </c>
    </row>
    <row r="82" spans="1:21" ht="60.75" customHeight="1" x14ac:dyDescent="0.3">
      <c r="A82" s="194" t="s">
        <v>1388</v>
      </c>
      <c r="B82" s="194" t="s">
        <v>1627</v>
      </c>
      <c r="C82" s="194" t="s">
        <v>2758</v>
      </c>
      <c r="D82" s="185" t="s">
        <v>2704</v>
      </c>
      <c r="E82" s="156"/>
      <c r="F82" s="157">
        <v>1</v>
      </c>
      <c r="G82" s="157"/>
      <c r="H82" s="157">
        <v>28</v>
      </c>
      <c r="I82" s="157">
        <v>2</v>
      </c>
      <c r="J82" s="193"/>
      <c r="K82" s="256" t="s">
        <v>2705</v>
      </c>
      <c r="L82" s="153" t="s">
        <v>2371</v>
      </c>
      <c r="M82" s="187">
        <f t="shared" si="14"/>
        <v>12.782608695652174</v>
      </c>
      <c r="N82" s="187">
        <f t="shared" si="17"/>
        <v>2</v>
      </c>
      <c r="O82" s="187">
        <f t="shared" si="18"/>
        <v>2</v>
      </c>
      <c r="P82" s="187">
        <f>H82*1</f>
        <v>28</v>
      </c>
      <c r="Q82" s="188">
        <f t="shared" si="15"/>
        <v>518347.82608695654</v>
      </c>
      <c r="R82" s="189" t="s">
        <v>150</v>
      </c>
    </row>
    <row r="83" spans="1:21" ht="60.75" customHeight="1" x14ac:dyDescent="0.3">
      <c r="A83" s="194" t="s">
        <v>1388</v>
      </c>
      <c r="B83" s="194" t="s">
        <v>1627</v>
      </c>
      <c r="C83" s="184" t="s">
        <v>2759</v>
      </c>
      <c r="D83" s="185" t="s">
        <v>2704</v>
      </c>
      <c r="E83" s="156"/>
      <c r="F83" s="157">
        <v>1</v>
      </c>
      <c r="G83" s="157"/>
      <c r="H83" s="157">
        <v>76</v>
      </c>
      <c r="I83" s="157">
        <v>5</v>
      </c>
      <c r="J83" s="193"/>
      <c r="K83" s="256" t="s">
        <v>2705</v>
      </c>
      <c r="L83" s="153" t="s">
        <v>2371</v>
      </c>
      <c r="M83" s="187">
        <f t="shared" si="14"/>
        <v>34.695652173913047</v>
      </c>
      <c r="N83" s="187">
        <f t="shared" si="17"/>
        <v>5</v>
      </c>
      <c r="O83" s="187">
        <f t="shared" si="18"/>
        <v>5</v>
      </c>
      <c r="P83" s="187">
        <f>H83*0.5</f>
        <v>38</v>
      </c>
      <c r="Q83" s="188">
        <f t="shared" si="15"/>
        <v>999586.95652173925</v>
      </c>
      <c r="R83" s="189" t="s">
        <v>150</v>
      </c>
    </row>
    <row r="84" spans="1:21" ht="60.75" customHeight="1" x14ac:dyDescent="0.3">
      <c r="A84" s="194" t="s">
        <v>1388</v>
      </c>
      <c r="B84" s="194" t="s">
        <v>1627</v>
      </c>
      <c r="C84" s="184" t="s">
        <v>2760</v>
      </c>
      <c r="D84" s="185" t="s">
        <v>2704</v>
      </c>
      <c r="E84" s="156"/>
      <c r="F84" s="157">
        <v>2</v>
      </c>
      <c r="G84" s="157"/>
      <c r="H84" s="157">
        <v>64</v>
      </c>
      <c r="I84" s="157">
        <v>33</v>
      </c>
      <c r="J84" s="193"/>
      <c r="K84" s="256" t="s">
        <v>2705</v>
      </c>
      <c r="L84" s="153" t="s">
        <v>2371</v>
      </c>
      <c r="M84" s="187">
        <f t="shared" si="14"/>
        <v>29.217391304347824</v>
      </c>
      <c r="N84" s="187">
        <f t="shared" si="17"/>
        <v>33</v>
      </c>
      <c r="O84" s="187">
        <f t="shared" si="18"/>
        <v>33</v>
      </c>
      <c r="P84" s="187">
        <f>H84*0.5</f>
        <v>32</v>
      </c>
      <c r="Q84" s="188">
        <f t="shared" si="15"/>
        <v>1403152.1739130435</v>
      </c>
      <c r="R84" s="189" t="s">
        <v>150</v>
      </c>
    </row>
    <row r="85" spans="1:21" ht="60.75" customHeight="1" x14ac:dyDescent="0.3">
      <c r="A85" s="194" t="s">
        <v>1388</v>
      </c>
      <c r="B85" s="194" t="s">
        <v>2449</v>
      </c>
      <c r="C85" s="184" t="s">
        <v>2449</v>
      </c>
      <c r="D85" s="185" t="s">
        <v>2704</v>
      </c>
      <c r="E85" s="156"/>
      <c r="F85" s="157">
        <v>1</v>
      </c>
      <c r="G85" s="157"/>
      <c r="H85" s="157"/>
      <c r="I85" s="157">
        <v>10</v>
      </c>
      <c r="J85" s="193"/>
      <c r="K85" s="256" t="s">
        <v>2705</v>
      </c>
      <c r="L85" s="153" t="s">
        <v>2371</v>
      </c>
      <c r="M85" s="187">
        <f t="shared" si="14"/>
        <v>0</v>
      </c>
      <c r="N85" s="187">
        <f t="shared" si="17"/>
        <v>10</v>
      </c>
      <c r="O85" s="187">
        <f t="shared" si="18"/>
        <v>10</v>
      </c>
      <c r="P85" s="187">
        <f>H85*1</f>
        <v>0</v>
      </c>
      <c r="Q85" s="188">
        <f t="shared" si="15"/>
        <v>195000</v>
      </c>
      <c r="R85" s="189" t="s">
        <v>150</v>
      </c>
    </row>
    <row r="86" spans="1:21" ht="60.75" customHeight="1" x14ac:dyDescent="0.3">
      <c r="A86" s="194" t="s">
        <v>1388</v>
      </c>
      <c r="B86" s="194" t="s">
        <v>1659</v>
      </c>
      <c r="C86" s="184" t="s">
        <v>2761</v>
      </c>
      <c r="D86" s="185" t="s">
        <v>2704</v>
      </c>
      <c r="E86" s="156"/>
      <c r="F86" s="157">
        <v>1</v>
      </c>
      <c r="G86" s="157"/>
      <c r="H86" s="157"/>
      <c r="I86" s="157">
        <v>1</v>
      </c>
      <c r="J86" s="193"/>
      <c r="K86" s="256" t="s">
        <v>2705</v>
      </c>
      <c r="L86" s="153" t="s">
        <v>2371</v>
      </c>
      <c r="M86" s="187">
        <f t="shared" si="14"/>
        <v>0</v>
      </c>
      <c r="N86" s="187">
        <f t="shared" si="17"/>
        <v>1</v>
      </c>
      <c r="O86" s="187">
        <f t="shared" si="18"/>
        <v>1</v>
      </c>
      <c r="P86" s="187">
        <f>H86*1</f>
        <v>0</v>
      </c>
      <c r="Q86" s="188">
        <f t="shared" si="15"/>
        <v>19500</v>
      </c>
      <c r="R86" s="189" t="s">
        <v>150</v>
      </c>
    </row>
    <row r="87" spans="1:21" ht="60.75" customHeight="1" x14ac:dyDescent="0.3">
      <c r="A87" s="194" t="s">
        <v>1388</v>
      </c>
      <c r="B87" s="194" t="s">
        <v>1659</v>
      </c>
      <c r="C87" s="184" t="s">
        <v>2762</v>
      </c>
      <c r="D87" s="185" t="s">
        <v>2704</v>
      </c>
      <c r="E87" s="156"/>
      <c r="F87" s="157">
        <v>1</v>
      </c>
      <c r="G87" s="157"/>
      <c r="H87" s="157">
        <v>57</v>
      </c>
      <c r="I87" s="157">
        <v>89</v>
      </c>
      <c r="J87" s="193"/>
      <c r="K87" s="256" t="s">
        <v>2705</v>
      </c>
      <c r="L87" s="153" t="s">
        <v>2371</v>
      </c>
      <c r="M87" s="187">
        <f t="shared" si="14"/>
        <v>26.021739130434781</v>
      </c>
      <c r="N87" s="187">
        <f t="shared" si="17"/>
        <v>89</v>
      </c>
      <c r="O87" s="187">
        <f t="shared" si="18"/>
        <v>89</v>
      </c>
      <c r="P87" s="187">
        <f>H87*0.5</f>
        <v>28.5</v>
      </c>
      <c r="Q87" s="188">
        <f t="shared" si="15"/>
        <v>2412065.2173913042</v>
      </c>
      <c r="R87" s="189" t="s">
        <v>150</v>
      </c>
    </row>
    <row r="88" spans="1:21" ht="60.75" customHeight="1" x14ac:dyDescent="0.3">
      <c r="A88" s="194" t="s">
        <v>1388</v>
      </c>
      <c r="B88" s="194" t="s">
        <v>1659</v>
      </c>
      <c r="C88" s="184" t="s">
        <v>2763</v>
      </c>
      <c r="D88" s="185" t="s">
        <v>2704</v>
      </c>
      <c r="E88" s="156"/>
      <c r="F88" s="157">
        <v>1</v>
      </c>
      <c r="G88" s="157"/>
      <c r="H88" s="157"/>
      <c r="I88" s="157">
        <v>1</v>
      </c>
      <c r="J88" s="193"/>
      <c r="K88" s="256" t="s">
        <v>2705</v>
      </c>
      <c r="L88" s="153" t="s">
        <v>2371</v>
      </c>
      <c r="M88" s="187">
        <f t="shared" si="14"/>
        <v>0</v>
      </c>
      <c r="N88" s="187">
        <f t="shared" si="17"/>
        <v>1</v>
      </c>
      <c r="O88" s="187">
        <f t="shared" si="18"/>
        <v>1</v>
      </c>
      <c r="P88" s="187">
        <f>H88*1</f>
        <v>0</v>
      </c>
      <c r="Q88" s="188">
        <f t="shared" si="15"/>
        <v>19500</v>
      </c>
      <c r="R88" s="189" t="s">
        <v>150</v>
      </c>
    </row>
    <row r="89" spans="1:21" ht="60.75" customHeight="1" thickBot="1" x14ac:dyDescent="0.35">
      <c r="A89" s="194" t="s">
        <v>1388</v>
      </c>
      <c r="B89" s="194" t="s">
        <v>2456</v>
      </c>
      <c r="C89" s="184" t="s">
        <v>2456</v>
      </c>
      <c r="D89" s="185" t="s">
        <v>2704</v>
      </c>
      <c r="E89" s="156"/>
      <c r="F89" s="157">
        <v>1</v>
      </c>
      <c r="G89" s="157"/>
      <c r="H89" s="157"/>
      <c r="I89" s="157">
        <v>9</v>
      </c>
      <c r="J89" s="193"/>
      <c r="K89" s="256" t="s">
        <v>2705</v>
      </c>
      <c r="L89" s="153" t="s">
        <v>2371</v>
      </c>
      <c r="M89" s="187">
        <f t="shared" si="14"/>
        <v>0</v>
      </c>
      <c r="N89" s="187">
        <f t="shared" si="17"/>
        <v>9</v>
      </c>
      <c r="O89" s="187">
        <f t="shared" si="18"/>
        <v>9</v>
      </c>
      <c r="P89" s="187">
        <f>H89*1</f>
        <v>0</v>
      </c>
      <c r="Q89" s="188">
        <f t="shared" si="15"/>
        <v>175500</v>
      </c>
      <c r="R89" s="189" t="s">
        <v>150</v>
      </c>
    </row>
    <row r="90" spans="1:21" ht="17.25" thickBot="1" x14ac:dyDescent="0.35">
      <c r="A90" s="509" t="s">
        <v>69</v>
      </c>
      <c r="B90" s="510"/>
      <c r="C90" s="510"/>
      <c r="D90" s="510"/>
      <c r="E90" s="510"/>
      <c r="F90" s="510"/>
      <c r="G90" s="510"/>
      <c r="H90" s="510"/>
      <c r="I90" s="510"/>
      <c r="J90" s="510"/>
      <c r="K90" s="510"/>
      <c r="L90" s="572"/>
      <c r="M90" s="190" t="e">
        <f>SUM(#REF!)</f>
        <v>#REF!</v>
      </c>
      <c r="N90" s="190" t="e">
        <f>SUM(#REF!)</f>
        <v>#REF!</v>
      </c>
      <c r="O90" s="190" t="e">
        <f>SUM(#REF!)</f>
        <v>#REF!</v>
      </c>
      <c r="P90" s="190" t="e">
        <f>SUM(#REF!)</f>
        <v>#REF!</v>
      </c>
      <c r="Q90" s="191">
        <f>SUM(Q64:Q89)</f>
        <v>31716195.652173914</v>
      </c>
      <c r="R90" s="192"/>
    </row>
    <row r="91" spans="1:21" ht="17.25" thickBot="1" x14ac:dyDescent="0.25">
      <c r="A91" s="542" t="s">
        <v>216</v>
      </c>
      <c r="B91" s="543"/>
      <c r="C91" s="543"/>
      <c r="D91" s="543"/>
      <c r="E91" s="543"/>
      <c r="F91" s="543"/>
      <c r="G91" s="543"/>
      <c r="H91" s="543"/>
      <c r="I91" s="543"/>
      <c r="J91" s="543"/>
      <c r="K91" s="543"/>
      <c r="L91" s="543"/>
      <c r="M91" s="543"/>
      <c r="N91" s="543"/>
      <c r="O91" s="543"/>
      <c r="P91" s="543"/>
      <c r="Q91" s="543"/>
      <c r="R91" s="544"/>
      <c r="T91" s="23" t="s">
        <v>2715</v>
      </c>
      <c r="U91" s="32">
        <v>16000</v>
      </c>
    </row>
    <row r="92" spans="1:21" ht="43.5" customHeight="1" x14ac:dyDescent="0.3">
      <c r="A92" s="194" t="s">
        <v>216</v>
      </c>
      <c r="B92" s="194" t="s">
        <v>269</v>
      </c>
      <c r="C92" s="184" t="s">
        <v>2764</v>
      </c>
      <c r="D92" s="185" t="s">
        <v>2702</v>
      </c>
      <c r="E92" s="156" t="s">
        <v>2765</v>
      </c>
      <c r="F92" s="157">
        <v>1</v>
      </c>
      <c r="G92" s="157">
        <v>8000</v>
      </c>
      <c r="H92" s="157"/>
      <c r="I92" s="157"/>
      <c r="J92" s="193"/>
      <c r="K92" s="256" t="s">
        <v>2766</v>
      </c>
      <c r="L92" s="153" t="s">
        <v>2371</v>
      </c>
      <c r="M92" s="187">
        <f>G92*60/1000*5/46</f>
        <v>52.173913043478258</v>
      </c>
      <c r="N92" s="187"/>
      <c r="O92" s="187"/>
      <c r="P92" s="187"/>
      <c r="Q92" s="195">
        <f>M92*14000</f>
        <v>730434.78260869556</v>
      </c>
      <c r="R92" s="189" t="s">
        <v>150</v>
      </c>
    </row>
    <row r="93" spans="1:21" ht="43.5" customHeight="1" x14ac:dyDescent="0.3">
      <c r="A93" s="194" t="s">
        <v>216</v>
      </c>
      <c r="B93" s="194" t="s">
        <v>2114</v>
      </c>
      <c r="C93" s="184" t="s">
        <v>2114</v>
      </c>
      <c r="D93" s="185" t="s">
        <v>2704</v>
      </c>
      <c r="E93" s="156"/>
      <c r="F93" s="157">
        <v>2</v>
      </c>
      <c r="G93" s="157"/>
      <c r="H93" s="157"/>
      <c r="I93" s="157">
        <v>1</v>
      </c>
      <c r="J93" s="193"/>
      <c r="K93" s="256" t="s">
        <v>2705</v>
      </c>
      <c r="L93" s="153" t="s">
        <v>2371</v>
      </c>
      <c r="M93" s="187">
        <f t="shared" ref="M93:M100" si="19">H93*3*7/46</f>
        <v>0</v>
      </c>
      <c r="N93" s="187">
        <f t="shared" ref="N93:N100" si="20">I93*1</f>
        <v>1</v>
      </c>
      <c r="O93" s="187">
        <f t="shared" ref="O93:O100" si="21">I93*1</f>
        <v>1</v>
      </c>
      <c r="P93" s="187">
        <f t="shared" ref="P93:P100" si="22">H93*1</f>
        <v>0</v>
      </c>
      <c r="Q93" s="195">
        <f t="shared" ref="Q93:Q100" si="23">M93*$U$14+N93*$U$19+O93*$U$16+P93*$U$17</f>
        <v>19500</v>
      </c>
      <c r="R93" s="189" t="s">
        <v>150</v>
      </c>
    </row>
    <row r="94" spans="1:21" ht="43.5" customHeight="1" x14ac:dyDescent="0.3">
      <c r="A94" s="194" t="s">
        <v>216</v>
      </c>
      <c r="B94" s="194" t="s">
        <v>2114</v>
      </c>
      <c r="C94" s="184" t="s">
        <v>264</v>
      </c>
      <c r="D94" s="185" t="s">
        <v>2704</v>
      </c>
      <c r="E94" s="156"/>
      <c r="F94" s="157">
        <v>3</v>
      </c>
      <c r="G94" s="157"/>
      <c r="H94" s="157"/>
      <c r="I94" s="157">
        <v>1</v>
      </c>
      <c r="J94" s="193"/>
      <c r="K94" s="256" t="s">
        <v>2705</v>
      </c>
      <c r="L94" s="153" t="s">
        <v>2371</v>
      </c>
      <c r="M94" s="187">
        <f t="shared" si="19"/>
        <v>0</v>
      </c>
      <c r="N94" s="187">
        <f t="shared" si="20"/>
        <v>1</v>
      </c>
      <c r="O94" s="187">
        <f t="shared" si="21"/>
        <v>1</v>
      </c>
      <c r="P94" s="187">
        <f t="shared" si="22"/>
        <v>0</v>
      </c>
      <c r="Q94" s="195">
        <f t="shared" si="23"/>
        <v>19500</v>
      </c>
      <c r="R94" s="189" t="s">
        <v>150</v>
      </c>
    </row>
    <row r="95" spans="1:21" ht="43.5" customHeight="1" x14ac:dyDescent="0.3">
      <c r="A95" s="194" t="s">
        <v>216</v>
      </c>
      <c r="B95" s="194" t="s">
        <v>655</v>
      </c>
      <c r="C95" s="184" t="s">
        <v>2767</v>
      </c>
      <c r="D95" s="185" t="s">
        <v>2704</v>
      </c>
      <c r="E95" s="156"/>
      <c r="F95" s="157">
        <v>1</v>
      </c>
      <c r="G95" s="157"/>
      <c r="H95" s="157"/>
      <c r="I95" s="157">
        <v>1</v>
      </c>
      <c r="J95" s="193"/>
      <c r="K95" s="256" t="s">
        <v>2705</v>
      </c>
      <c r="L95" s="153" t="s">
        <v>2371</v>
      </c>
      <c r="M95" s="187">
        <f t="shared" si="19"/>
        <v>0</v>
      </c>
      <c r="N95" s="187">
        <f t="shared" si="20"/>
        <v>1</v>
      </c>
      <c r="O95" s="187">
        <f t="shared" si="21"/>
        <v>1</v>
      </c>
      <c r="P95" s="187">
        <f t="shared" si="22"/>
        <v>0</v>
      </c>
      <c r="Q95" s="195">
        <f t="shared" si="23"/>
        <v>19500</v>
      </c>
      <c r="R95" s="189" t="s">
        <v>150</v>
      </c>
    </row>
    <row r="96" spans="1:21" ht="43.5" customHeight="1" x14ac:dyDescent="0.3">
      <c r="A96" s="194" t="s">
        <v>216</v>
      </c>
      <c r="B96" s="194" t="s">
        <v>366</v>
      </c>
      <c r="C96" s="184" t="s">
        <v>2768</v>
      </c>
      <c r="D96" s="185" t="s">
        <v>2704</v>
      </c>
      <c r="E96" s="156"/>
      <c r="F96" s="157">
        <v>1</v>
      </c>
      <c r="G96" s="157"/>
      <c r="H96" s="157"/>
      <c r="I96" s="157">
        <v>1</v>
      </c>
      <c r="J96" s="193"/>
      <c r="K96" s="256" t="s">
        <v>2705</v>
      </c>
      <c r="L96" s="153" t="s">
        <v>2371</v>
      </c>
      <c r="M96" s="187">
        <f t="shared" si="19"/>
        <v>0</v>
      </c>
      <c r="N96" s="187">
        <f t="shared" si="20"/>
        <v>1</v>
      </c>
      <c r="O96" s="187">
        <f t="shared" si="21"/>
        <v>1</v>
      </c>
      <c r="P96" s="187">
        <f t="shared" si="22"/>
        <v>0</v>
      </c>
      <c r="Q96" s="195">
        <f t="shared" si="23"/>
        <v>19500</v>
      </c>
      <c r="R96" s="189" t="s">
        <v>150</v>
      </c>
    </row>
    <row r="97" spans="1:21" ht="49.5" x14ac:dyDescent="0.3">
      <c r="A97" s="194" t="s">
        <v>216</v>
      </c>
      <c r="B97" s="194" t="s">
        <v>366</v>
      </c>
      <c r="C97" s="194" t="s">
        <v>2769</v>
      </c>
      <c r="D97" s="185" t="s">
        <v>2704</v>
      </c>
      <c r="E97" s="196"/>
      <c r="F97" s="186">
        <v>4</v>
      </c>
      <c r="G97" s="186"/>
      <c r="H97" s="186"/>
      <c r="I97" s="186">
        <v>1</v>
      </c>
      <c r="J97" s="186"/>
      <c r="K97" s="256" t="s">
        <v>2705</v>
      </c>
      <c r="L97" s="153" t="s">
        <v>2371</v>
      </c>
      <c r="M97" s="187">
        <f t="shared" si="19"/>
        <v>0</v>
      </c>
      <c r="N97" s="187">
        <f t="shared" si="20"/>
        <v>1</v>
      </c>
      <c r="O97" s="187">
        <f t="shared" si="21"/>
        <v>1</v>
      </c>
      <c r="P97" s="187">
        <f t="shared" si="22"/>
        <v>0</v>
      </c>
      <c r="Q97" s="195">
        <f t="shared" si="23"/>
        <v>19500</v>
      </c>
      <c r="R97" s="189" t="s">
        <v>150</v>
      </c>
    </row>
    <row r="98" spans="1:21" ht="49.5" x14ac:dyDescent="0.3">
      <c r="A98" s="194" t="s">
        <v>216</v>
      </c>
      <c r="B98" s="197" t="s">
        <v>366</v>
      </c>
      <c r="C98" s="194" t="s">
        <v>2770</v>
      </c>
      <c r="D98" s="185" t="s">
        <v>2704</v>
      </c>
      <c r="E98" s="196"/>
      <c r="F98" s="186">
        <v>1</v>
      </c>
      <c r="G98" s="186"/>
      <c r="H98" s="186"/>
      <c r="I98" s="186">
        <v>3</v>
      </c>
      <c r="J98" s="186"/>
      <c r="K98" s="256" t="s">
        <v>2705</v>
      </c>
      <c r="L98" s="153" t="s">
        <v>2371</v>
      </c>
      <c r="M98" s="187">
        <f t="shared" si="19"/>
        <v>0</v>
      </c>
      <c r="N98" s="187">
        <f t="shared" si="20"/>
        <v>3</v>
      </c>
      <c r="O98" s="187">
        <f t="shared" si="21"/>
        <v>3</v>
      </c>
      <c r="P98" s="187">
        <f t="shared" si="22"/>
        <v>0</v>
      </c>
      <c r="Q98" s="195">
        <f t="shared" si="23"/>
        <v>58500</v>
      </c>
      <c r="R98" s="189" t="s">
        <v>150</v>
      </c>
    </row>
    <row r="99" spans="1:21" ht="49.5" x14ac:dyDescent="0.3">
      <c r="A99" s="194" t="s">
        <v>216</v>
      </c>
      <c r="B99" s="198" t="s">
        <v>420</v>
      </c>
      <c r="C99" s="198" t="s">
        <v>1644</v>
      </c>
      <c r="D99" s="199" t="s">
        <v>2704</v>
      </c>
      <c r="E99" s="200"/>
      <c r="F99" s="201">
        <v>1</v>
      </c>
      <c r="G99" s="201"/>
      <c r="H99" s="201"/>
      <c r="I99" s="201">
        <v>1</v>
      </c>
      <c r="J99" s="201"/>
      <c r="K99" s="256" t="s">
        <v>2705</v>
      </c>
      <c r="L99" s="153" t="s">
        <v>2371</v>
      </c>
      <c r="M99" s="187">
        <f t="shared" si="19"/>
        <v>0</v>
      </c>
      <c r="N99" s="187">
        <f t="shared" si="20"/>
        <v>1</v>
      </c>
      <c r="O99" s="187">
        <f t="shared" si="21"/>
        <v>1</v>
      </c>
      <c r="P99" s="187">
        <f t="shared" si="22"/>
        <v>0</v>
      </c>
      <c r="Q99" s="195">
        <f t="shared" si="23"/>
        <v>19500</v>
      </c>
      <c r="R99" s="189" t="s">
        <v>150</v>
      </c>
    </row>
    <row r="100" spans="1:21" ht="43.5" customHeight="1" thickBot="1" x14ac:dyDescent="0.35">
      <c r="A100" s="198" t="s">
        <v>216</v>
      </c>
      <c r="B100" s="202" t="s">
        <v>217</v>
      </c>
      <c r="C100" s="202" t="s">
        <v>2771</v>
      </c>
      <c r="D100" s="203" t="s">
        <v>2704</v>
      </c>
      <c r="E100" s="204"/>
      <c r="F100" s="205">
        <v>1</v>
      </c>
      <c r="G100" s="205"/>
      <c r="H100" s="205">
        <v>9</v>
      </c>
      <c r="I100" s="205">
        <v>10</v>
      </c>
      <c r="J100" s="206"/>
      <c r="K100" s="257" t="s">
        <v>2705</v>
      </c>
      <c r="L100" s="153" t="s">
        <v>2371</v>
      </c>
      <c r="M100" s="187">
        <f t="shared" si="19"/>
        <v>4.1086956521739131</v>
      </c>
      <c r="N100" s="207">
        <f t="shared" si="20"/>
        <v>10</v>
      </c>
      <c r="O100" s="207">
        <f t="shared" si="21"/>
        <v>10</v>
      </c>
      <c r="P100" s="207">
        <f t="shared" si="22"/>
        <v>9</v>
      </c>
      <c r="Q100" s="208">
        <f t="shared" si="23"/>
        <v>349076.08695652173</v>
      </c>
      <c r="R100" s="189" t="s">
        <v>150</v>
      </c>
    </row>
    <row r="101" spans="1:21" ht="17.25" thickBot="1" x14ac:dyDescent="0.35">
      <c r="A101" s="509" t="s">
        <v>69</v>
      </c>
      <c r="B101" s="510"/>
      <c r="C101" s="510"/>
      <c r="D101" s="510"/>
      <c r="E101" s="510"/>
      <c r="F101" s="510"/>
      <c r="G101" s="510"/>
      <c r="H101" s="510"/>
      <c r="I101" s="510"/>
      <c r="J101" s="510"/>
      <c r="K101" s="510"/>
      <c r="L101" s="572"/>
      <c r="M101" s="190" t="e">
        <f>SUM(M10:M100)</f>
        <v>#REF!</v>
      </c>
      <c r="N101" s="190" t="e">
        <f>SUM(N10:N100)</f>
        <v>#REF!</v>
      </c>
      <c r="O101" s="190" t="e">
        <f>SUM(O10:O100)</f>
        <v>#REF!</v>
      </c>
      <c r="P101" s="190" t="e">
        <f>SUM(P10:P100)</f>
        <v>#REF!</v>
      </c>
      <c r="Q101" s="191">
        <f>SUM(Q92:Q100)</f>
        <v>1255010.8695652173</v>
      </c>
      <c r="R101" s="192"/>
    </row>
    <row r="102" spans="1:21" ht="17.25" thickBot="1" x14ac:dyDescent="0.25">
      <c r="A102" s="542" t="s">
        <v>1386</v>
      </c>
      <c r="B102" s="543"/>
      <c r="C102" s="543"/>
      <c r="D102" s="543"/>
      <c r="E102" s="543"/>
      <c r="F102" s="543"/>
      <c r="G102" s="543"/>
      <c r="H102" s="543"/>
      <c r="I102" s="543"/>
      <c r="J102" s="543"/>
      <c r="K102" s="543"/>
      <c r="L102" s="543"/>
      <c r="M102" s="543"/>
      <c r="N102" s="543"/>
      <c r="O102" s="543"/>
      <c r="P102" s="543"/>
      <c r="Q102" s="543"/>
      <c r="R102" s="544"/>
      <c r="T102" s="23" t="s">
        <v>2715</v>
      </c>
      <c r="U102" s="32">
        <v>16000</v>
      </c>
    </row>
    <row r="103" spans="1:21" ht="106.5" customHeight="1" x14ac:dyDescent="0.3">
      <c r="A103" s="167" t="s">
        <v>1386</v>
      </c>
      <c r="B103" s="167" t="s">
        <v>1386</v>
      </c>
      <c r="C103" s="154" t="s">
        <v>2772</v>
      </c>
      <c r="D103" s="7" t="s">
        <v>2728</v>
      </c>
      <c r="E103" s="7"/>
      <c r="F103" s="7">
        <v>9</v>
      </c>
      <c r="G103" s="7"/>
      <c r="H103" s="7"/>
      <c r="I103" s="7"/>
      <c r="J103" s="7"/>
      <c r="K103" s="209" t="s">
        <v>2773</v>
      </c>
      <c r="L103" s="167" t="s">
        <v>2774</v>
      </c>
      <c r="M103" s="156"/>
      <c r="N103" s="156"/>
      <c r="O103" s="156"/>
      <c r="P103" s="156"/>
      <c r="Q103" s="210">
        <v>2700000</v>
      </c>
      <c r="R103" s="7" t="s">
        <v>150</v>
      </c>
    </row>
    <row r="104" spans="1:21" ht="106.5" customHeight="1" x14ac:dyDescent="0.3">
      <c r="A104" s="167" t="s">
        <v>1386</v>
      </c>
      <c r="B104" s="167" t="s">
        <v>1419</v>
      </c>
      <c r="C104" s="167" t="s">
        <v>1419</v>
      </c>
      <c r="D104" s="7" t="s">
        <v>2704</v>
      </c>
      <c r="E104" s="7"/>
      <c r="F104" s="7">
        <v>2</v>
      </c>
      <c r="G104" s="7">
        <v>128</v>
      </c>
      <c r="H104" s="7"/>
      <c r="I104" s="7">
        <v>47</v>
      </c>
      <c r="J104" s="7"/>
      <c r="K104" s="209" t="s">
        <v>2775</v>
      </c>
      <c r="L104" s="167" t="s">
        <v>2774</v>
      </c>
      <c r="M104" s="156"/>
      <c r="N104" s="156"/>
      <c r="O104" s="156"/>
      <c r="P104" s="156"/>
      <c r="Q104" s="211">
        <v>544000</v>
      </c>
      <c r="R104" s="7" t="s">
        <v>150</v>
      </c>
    </row>
    <row r="105" spans="1:21" ht="87.75" customHeight="1" thickBot="1" x14ac:dyDescent="0.35">
      <c r="A105" s="167" t="s">
        <v>1386</v>
      </c>
      <c r="B105" s="167" t="s">
        <v>1399</v>
      </c>
      <c r="C105" s="156" t="s">
        <v>2776</v>
      </c>
      <c r="D105" s="7" t="s">
        <v>2704</v>
      </c>
      <c r="E105" s="7"/>
      <c r="F105" s="7">
        <v>9</v>
      </c>
      <c r="G105" s="7">
        <v>287</v>
      </c>
      <c r="H105" s="7">
        <v>17</v>
      </c>
      <c r="I105" s="7">
        <v>71</v>
      </c>
      <c r="J105" s="155"/>
      <c r="K105" s="209" t="s">
        <v>2777</v>
      </c>
      <c r="L105" s="176" t="s">
        <v>2774</v>
      </c>
      <c r="M105" s="156"/>
      <c r="N105" s="156"/>
      <c r="O105" s="156"/>
      <c r="P105" s="156"/>
      <c r="Q105" s="211">
        <v>2448000</v>
      </c>
      <c r="R105" s="155" t="s">
        <v>150</v>
      </c>
    </row>
    <row r="106" spans="1:21" ht="17.25" thickBot="1" x14ac:dyDescent="0.35">
      <c r="A106" s="509" t="s">
        <v>69</v>
      </c>
      <c r="B106" s="510"/>
      <c r="C106" s="510"/>
      <c r="D106" s="510"/>
      <c r="E106" s="510"/>
      <c r="F106" s="510"/>
      <c r="G106" s="510"/>
      <c r="H106" s="510"/>
      <c r="I106" s="510"/>
      <c r="J106" s="510"/>
      <c r="K106" s="510"/>
      <c r="L106" s="572"/>
      <c r="M106" s="190" t="e">
        <f>SUM(M15:M105)</f>
        <v>#REF!</v>
      </c>
      <c r="N106" s="190" t="e">
        <f>SUM(N15:N105)</f>
        <v>#REF!</v>
      </c>
      <c r="O106" s="190" t="e">
        <f>SUM(O15:O105)</f>
        <v>#REF!</v>
      </c>
      <c r="P106" s="190" t="e">
        <f>SUM(P15:P105)</f>
        <v>#REF!</v>
      </c>
      <c r="Q106" s="191">
        <f>SUM(Q103:Q105)</f>
        <v>5692000</v>
      </c>
      <c r="R106" s="192"/>
    </row>
    <row r="107" spans="1:21" ht="17.25" thickBot="1" x14ac:dyDescent="0.25">
      <c r="A107" s="542" t="s">
        <v>1385</v>
      </c>
      <c r="B107" s="543"/>
      <c r="C107" s="543"/>
      <c r="D107" s="543"/>
      <c r="E107" s="543"/>
      <c r="F107" s="543"/>
      <c r="G107" s="543"/>
      <c r="H107" s="543"/>
      <c r="I107" s="543"/>
      <c r="J107" s="543"/>
      <c r="K107" s="543"/>
      <c r="L107" s="543"/>
      <c r="M107" s="543"/>
      <c r="N107" s="543"/>
      <c r="O107" s="543"/>
      <c r="P107" s="543"/>
      <c r="Q107" s="543"/>
      <c r="R107" s="544"/>
      <c r="T107" s="23" t="s">
        <v>2715</v>
      </c>
      <c r="U107" s="32">
        <v>16000</v>
      </c>
    </row>
    <row r="108" spans="1:21" ht="43.5" customHeight="1" x14ac:dyDescent="0.3">
      <c r="A108" s="167" t="s">
        <v>1385</v>
      </c>
      <c r="B108" s="181" t="s">
        <v>1696</v>
      </c>
      <c r="C108" s="154" t="s">
        <v>2778</v>
      </c>
      <c r="D108" s="7" t="s">
        <v>2704</v>
      </c>
      <c r="E108" s="7">
        <v>2.9</v>
      </c>
      <c r="F108" s="7">
        <v>8</v>
      </c>
      <c r="G108" s="7"/>
      <c r="H108" s="7"/>
      <c r="I108" s="7">
        <v>14.5</v>
      </c>
      <c r="J108" s="7">
        <v>10.5</v>
      </c>
      <c r="K108" s="209" t="s">
        <v>2779</v>
      </c>
      <c r="L108" s="167" t="s">
        <v>2774</v>
      </c>
      <c r="M108" s="156"/>
      <c r="N108" s="156"/>
      <c r="O108" s="156"/>
      <c r="P108" s="156"/>
      <c r="Q108" s="211">
        <v>595200</v>
      </c>
      <c r="R108" s="155" t="s">
        <v>150</v>
      </c>
    </row>
    <row r="109" spans="1:21" ht="43.5" customHeight="1" thickBot="1" x14ac:dyDescent="0.35">
      <c r="A109" s="167" t="s">
        <v>1385</v>
      </c>
      <c r="B109" s="181" t="s">
        <v>2524</v>
      </c>
      <c r="C109" s="167" t="s">
        <v>2780</v>
      </c>
      <c r="D109" s="7" t="s">
        <v>2704</v>
      </c>
      <c r="E109" s="7">
        <v>0.28000000000000003</v>
      </c>
      <c r="F109" s="7"/>
      <c r="G109" s="7"/>
      <c r="H109" s="7"/>
      <c r="I109" s="7">
        <v>31</v>
      </c>
      <c r="J109" s="7"/>
      <c r="K109" s="209" t="s">
        <v>2781</v>
      </c>
      <c r="L109" s="167" t="s">
        <v>2774</v>
      </c>
      <c r="M109" s="156"/>
      <c r="N109" s="156"/>
      <c r="O109" s="156"/>
      <c r="P109" s="156"/>
      <c r="Q109" s="212">
        <v>297600</v>
      </c>
      <c r="R109" s="155" t="s">
        <v>150</v>
      </c>
    </row>
    <row r="110" spans="1:21" ht="17.25" thickBot="1" x14ac:dyDescent="0.35">
      <c r="A110" s="509" t="s">
        <v>69</v>
      </c>
      <c r="B110" s="510"/>
      <c r="C110" s="510"/>
      <c r="D110" s="510"/>
      <c r="E110" s="510"/>
      <c r="F110" s="510"/>
      <c r="G110" s="510"/>
      <c r="H110" s="510"/>
      <c r="I110" s="510"/>
      <c r="J110" s="510"/>
      <c r="K110" s="510"/>
      <c r="L110" s="572"/>
      <c r="M110" s="190" t="e">
        <f>SUM(M19:M109)</f>
        <v>#REF!</v>
      </c>
      <c r="N110" s="190" t="e">
        <f>SUM(N19:N109)</f>
        <v>#REF!</v>
      </c>
      <c r="O110" s="190" t="e">
        <f>SUM(O19:O109)</f>
        <v>#REF!</v>
      </c>
      <c r="P110" s="190" t="e">
        <f>SUM(P19:P109)</f>
        <v>#REF!</v>
      </c>
      <c r="Q110" s="191">
        <f>SUM(Q108:Q109)</f>
        <v>892800</v>
      </c>
      <c r="R110" s="192"/>
    </row>
    <row r="111" spans="1:21" ht="17.25" thickBot="1" x14ac:dyDescent="0.25">
      <c r="A111" s="542" t="s">
        <v>1384</v>
      </c>
      <c r="B111" s="543"/>
      <c r="C111" s="543"/>
      <c r="D111" s="543"/>
      <c r="E111" s="543"/>
      <c r="F111" s="543"/>
      <c r="G111" s="543"/>
      <c r="H111" s="543"/>
      <c r="I111" s="543"/>
      <c r="J111" s="543"/>
      <c r="K111" s="543"/>
      <c r="L111" s="543"/>
      <c r="M111" s="543"/>
      <c r="N111" s="543"/>
      <c r="O111" s="543"/>
      <c r="P111" s="543"/>
      <c r="Q111" s="543"/>
      <c r="R111" s="544"/>
      <c r="T111" s="23" t="s">
        <v>2715</v>
      </c>
      <c r="U111" s="32">
        <v>16000</v>
      </c>
    </row>
    <row r="112" spans="1:21" ht="43.5" customHeight="1" thickBot="1" x14ac:dyDescent="0.35">
      <c r="A112" s="167" t="s">
        <v>1384</v>
      </c>
      <c r="B112" s="167" t="s">
        <v>47</v>
      </c>
      <c r="C112" s="167" t="s">
        <v>2782</v>
      </c>
      <c r="D112" s="7" t="s">
        <v>2704</v>
      </c>
      <c r="E112" s="7"/>
      <c r="F112" s="7">
        <v>20</v>
      </c>
      <c r="G112" s="7">
        <v>750</v>
      </c>
      <c r="H112" s="7">
        <v>5</v>
      </c>
      <c r="I112" s="7">
        <v>297.62</v>
      </c>
      <c r="J112" s="7"/>
      <c r="K112" s="209" t="s">
        <v>2783</v>
      </c>
      <c r="L112" s="167" t="s">
        <v>2774</v>
      </c>
      <c r="M112" s="156"/>
      <c r="N112" s="156"/>
      <c r="O112" s="156"/>
      <c r="P112" s="156"/>
      <c r="Q112" s="213">
        <v>5440000</v>
      </c>
      <c r="R112" s="7" t="s">
        <v>150</v>
      </c>
    </row>
    <row r="113" spans="1:21" ht="17.25" thickBot="1" x14ac:dyDescent="0.35">
      <c r="A113" s="509" t="s">
        <v>69</v>
      </c>
      <c r="B113" s="510"/>
      <c r="C113" s="510"/>
      <c r="D113" s="510"/>
      <c r="E113" s="510"/>
      <c r="F113" s="510"/>
      <c r="G113" s="510"/>
      <c r="H113" s="510"/>
      <c r="I113" s="510"/>
      <c r="J113" s="510"/>
      <c r="K113" s="510"/>
      <c r="L113" s="572"/>
      <c r="M113" s="190" t="e">
        <f>SUM(M22:M112)</f>
        <v>#REF!</v>
      </c>
      <c r="N113" s="190" t="e">
        <f>SUM(N22:N112)</f>
        <v>#REF!</v>
      </c>
      <c r="O113" s="190" t="e">
        <f>SUM(O22:O112)</f>
        <v>#REF!</v>
      </c>
      <c r="P113" s="190" t="e">
        <f>SUM(P22:P112)</f>
        <v>#REF!</v>
      </c>
      <c r="Q113" s="191">
        <f>SUM(Q112)</f>
        <v>5440000</v>
      </c>
      <c r="R113" s="192"/>
    </row>
    <row r="114" spans="1:21" ht="17.25" thickBot="1" x14ac:dyDescent="0.25">
      <c r="A114" s="542" t="s">
        <v>169</v>
      </c>
      <c r="B114" s="543"/>
      <c r="C114" s="543"/>
      <c r="D114" s="543"/>
      <c r="E114" s="543"/>
      <c r="F114" s="543"/>
      <c r="G114" s="543"/>
      <c r="H114" s="543"/>
      <c r="I114" s="543"/>
      <c r="J114" s="543"/>
      <c r="K114" s="543"/>
      <c r="L114" s="543"/>
      <c r="M114" s="543"/>
      <c r="N114" s="543"/>
      <c r="O114" s="543"/>
      <c r="P114" s="543"/>
      <c r="Q114" s="543"/>
      <c r="R114" s="544"/>
      <c r="T114" s="23" t="s">
        <v>2715</v>
      </c>
      <c r="U114" s="32">
        <v>16000</v>
      </c>
    </row>
    <row r="115" spans="1:21" ht="33.75" thickBot="1" x14ac:dyDescent="0.35">
      <c r="A115" s="155" t="s">
        <v>169</v>
      </c>
      <c r="B115" s="155" t="s">
        <v>169</v>
      </c>
      <c r="C115" s="155" t="s">
        <v>2655</v>
      </c>
      <c r="D115" s="7" t="s">
        <v>2704</v>
      </c>
      <c r="E115" s="156"/>
      <c r="F115" s="156">
        <v>2</v>
      </c>
      <c r="G115" s="156"/>
      <c r="H115" s="156"/>
      <c r="I115" s="156">
        <v>4</v>
      </c>
      <c r="J115" s="156"/>
      <c r="K115" s="158" t="s">
        <v>2784</v>
      </c>
      <c r="L115" s="156" t="s">
        <v>2670</v>
      </c>
      <c r="M115" s="214">
        <v>500000</v>
      </c>
      <c r="N115" s="215" t="s">
        <v>66</v>
      </c>
      <c r="O115" s="156"/>
      <c r="P115" s="156"/>
      <c r="Q115" s="214">
        <v>500000</v>
      </c>
      <c r="R115" s="216" t="s">
        <v>66</v>
      </c>
    </row>
    <row r="116" spans="1:21" ht="17.25" thickBot="1" x14ac:dyDescent="0.35">
      <c r="A116" s="509" t="s">
        <v>69</v>
      </c>
      <c r="B116" s="510"/>
      <c r="C116" s="510"/>
      <c r="D116" s="510"/>
      <c r="E116" s="510"/>
      <c r="F116" s="510"/>
      <c r="G116" s="510"/>
      <c r="H116" s="510"/>
      <c r="I116" s="510"/>
      <c r="J116" s="510"/>
      <c r="K116" s="510"/>
      <c r="L116" s="572"/>
      <c r="M116" s="190" t="e">
        <f t="shared" ref="M116:P117" si="24">SUM(M25:M115)</f>
        <v>#REF!</v>
      </c>
      <c r="N116" s="190" t="e">
        <f t="shared" si="24"/>
        <v>#REF!</v>
      </c>
      <c r="O116" s="190" t="e">
        <f t="shared" si="24"/>
        <v>#REF!</v>
      </c>
      <c r="P116" s="190" t="e">
        <f t="shared" si="24"/>
        <v>#REF!</v>
      </c>
      <c r="Q116" s="191">
        <f>SUM(Q115)</f>
        <v>500000</v>
      </c>
      <c r="R116" s="192"/>
    </row>
    <row r="117" spans="1:21" ht="17.25" thickBot="1" x14ac:dyDescent="0.35">
      <c r="A117" s="509" t="s">
        <v>2828</v>
      </c>
      <c r="B117" s="510"/>
      <c r="C117" s="510"/>
      <c r="D117" s="510"/>
      <c r="E117" s="510"/>
      <c r="F117" s="510"/>
      <c r="G117" s="510"/>
      <c r="H117" s="510"/>
      <c r="I117" s="510"/>
      <c r="J117" s="510"/>
      <c r="K117" s="510"/>
      <c r="L117" s="572"/>
      <c r="M117" s="190" t="e">
        <f t="shared" si="24"/>
        <v>#REF!</v>
      </c>
      <c r="N117" s="190" t="e">
        <f t="shared" si="24"/>
        <v>#REF!</v>
      </c>
      <c r="O117" s="190" t="e">
        <f t="shared" si="24"/>
        <v>#REF!</v>
      </c>
      <c r="P117" s="190" t="e">
        <f t="shared" si="24"/>
        <v>#REF!</v>
      </c>
      <c r="Q117" s="191">
        <f>+Q116+Q113+Q110+Q106+Q101+Q90+Q62+Q43+Q27+Q18</f>
        <v>76921102.065217391</v>
      </c>
      <c r="R117" s="192"/>
    </row>
    <row r="118" spans="1:21" ht="16.5" x14ac:dyDescent="0.3">
      <c r="A118" s="71"/>
      <c r="B118" s="71"/>
      <c r="C118" s="71"/>
      <c r="D118" s="217"/>
      <c r="E118" s="71"/>
      <c r="F118" s="71"/>
      <c r="G118" s="71"/>
      <c r="H118" s="71"/>
      <c r="I118" s="71"/>
      <c r="J118" s="71"/>
      <c r="K118" s="85"/>
      <c r="L118" s="71"/>
      <c r="M118" s="71"/>
      <c r="N118" s="71"/>
      <c r="O118" s="71"/>
      <c r="P118" s="71"/>
      <c r="Q118" s="71"/>
      <c r="R118" s="217"/>
    </row>
  </sheetData>
  <autoFilter ref="A6:R8" xr:uid="{A60F0E0E-8228-4DA4-BCF8-F82E8C9C1722}">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sortState xmlns:xlrd2="http://schemas.microsoft.com/office/spreadsheetml/2017/richdata2" ref="A11:R91">
      <sortCondition ref="A6:A8"/>
    </sortState>
  </autoFilter>
  <mergeCells count="41">
    <mergeCell ref="A5:Q5"/>
    <mergeCell ref="A1:R1"/>
    <mergeCell ref="A2:R2"/>
    <mergeCell ref="A3:R3"/>
    <mergeCell ref="A4:J4"/>
    <mergeCell ref="K4:R4"/>
    <mergeCell ref="A18:L18"/>
    <mergeCell ref="A6:A8"/>
    <mergeCell ref="B6:B8"/>
    <mergeCell ref="C6:C8"/>
    <mergeCell ref="D6:J6"/>
    <mergeCell ref="K6:Q6"/>
    <mergeCell ref="D7:D8"/>
    <mergeCell ref="E7:E8"/>
    <mergeCell ref="F7:F8"/>
    <mergeCell ref="G7:H7"/>
    <mergeCell ref="I7:J7"/>
    <mergeCell ref="K7:K8"/>
    <mergeCell ref="L7:L8"/>
    <mergeCell ref="Q7:Q8"/>
    <mergeCell ref="A9:R9"/>
    <mergeCell ref="R6:R8"/>
    <mergeCell ref="A106:L106"/>
    <mergeCell ref="A19:R19"/>
    <mergeCell ref="A27:L27"/>
    <mergeCell ref="A28:R28"/>
    <mergeCell ref="A43:L43"/>
    <mergeCell ref="A44:R44"/>
    <mergeCell ref="A62:L62"/>
    <mergeCell ref="A63:R63"/>
    <mergeCell ref="A90:L90"/>
    <mergeCell ref="A91:R91"/>
    <mergeCell ref="A101:L101"/>
    <mergeCell ref="A102:R102"/>
    <mergeCell ref="A117:L117"/>
    <mergeCell ref="A107:R107"/>
    <mergeCell ref="A110:L110"/>
    <mergeCell ref="A111:R111"/>
    <mergeCell ref="A113:L113"/>
    <mergeCell ref="A114:R114"/>
    <mergeCell ref="A116:L11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75575A95A15A4BA4910D5B7E70F130" ma:contentTypeVersion="1" ma:contentTypeDescription="Crear nuevo documento." ma:contentTypeScope="" ma:versionID="44b66cfd7f5c1e0d1d941dd062d2dbc7">
  <xsd:schema xmlns:xsd="http://www.w3.org/2001/XMLSchema" xmlns:xs="http://www.w3.org/2001/XMLSchema" xmlns:p="http://schemas.microsoft.com/office/2006/metadata/properties" xmlns:ns2="500ccb93-013d-4123-82d0-71d12fd85179" targetNamespace="http://schemas.microsoft.com/office/2006/metadata/properties" ma:root="true" ma:fieldsID="a4e2b2109d3fdcf8199f670f9d23ad64" ns2:_="">
    <xsd:import namespace="500ccb93-013d-4123-82d0-71d12fd8517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ccb93-013d-4123-82d0-71d12fd8517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4B1A66-EC93-4DA9-B288-B075F26BE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ccb93-013d-4123-82d0-71d12fd85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524CAD-02B5-45A1-9469-84E9ACF79096}">
  <ds:schemaRefs>
    <ds:schemaRef ds:uri="http://schemas.microsoft.com/sharepoint/v3/contenttype/forms"/>
  </ds:schemaRefs>
</ds:datastoreItem>
</file>

<file path=customXml/itemProps3.xml><?xml version="1.0" encoding="utf-8"?>
<ds:datastoreItem xmlns:ds="http://schemas.openxmlformats.org/officeDocument/2006/customXml" ds:itemID="{B4BB8722-D536-4DE2-9A6D-A83FB80C6C08}">
  <ds:schemaRefs>
    <ds:schemaRef ds:uri="http://purl.org/dc/terms/"/>
    <ds:schemaRef ds:uri="http://www.w3.org/XML/1998/namespace"/>
    <ds:schemaRef ds:uri="500ccb93-013d-4123-82d0-71d12fd85179"/>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RESUMEN</vt:lpstr>
      <vt:lpstr>2. CARRETERAS</vt:lpstr>
      <vt:lpstr>3. PUENTES</vt:lpstr>
      <vt:lpstr>4. ALCANTARILLAS Y VADOS</vt:lpstr>
      <vt:lpstr>5. SISTEMAS DE AGUA</vt:lpstr>
      <vt:lpstr>6. RÍOS Y QUEBRADAS</vt:lpstr>
      <vt:lpstr>7.VIVIENDA</vt:lpstr>
      <vt:lpstr>8. AGRÍCOLA</vt:lpstr>
      <vt:lpstr>9. PECUARIO</vt:lpstr>
      <vt:lpstr>10. AERODROMOS</vt:lpstr>
      <vt:lpstr>11. SOCIAL</vt:lpstr>
      <vt:lpstr>'10. AERODROMOS'!Títulos_a_imprimir</vt:lpstr>
      <vt:lpstr>'2. CARRETERAS'!Títulos_a_imprimir</vt:lpstr>
      <vt:lpstr>'3. PUENTES'!Títulos_a_imprimir</vt:lpstr>
      <vt:lpstr>'4. ALCANTARILLAS Y VADOS'!Títulos_a_imprimir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POBLACIÓN AFECTADA</dc:title>
  <dc:subject>ALBERGUE TEMPORAL</dc:subject>
  <dc:creator>COMISION NACIONAL DE EMERGENCIA</dc:creator>
  <cp:keywords>CUADRO DE DATOS</cp:keywords>
  <dc:description>CUADRO PARA ORGANIZAR LOS DATOS PROCEDENTES DE LA ZONA AFECTADA.</dc:description>
  <cp:lastModifiedBy>Catalina Artavia Pereira</cp:lastModifiedBy>
  <cp:lastPrinted>2019-07-25T22:14:12Z</cp:lastPrinted>
  <dcterms:created xsi:type="dcterms:W3CDTF">2000-06-28T16:04:43Z</dcterms:created>
  <dcterms:modified xsi:type="dcterms:W3CDTF">2021-02-22T21:23:02Z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0x0101004975575A95A15A4BA4910D5B7E70F130</vt:lpwstr>
  </property>
</Properties>
</file>