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necr.sharepoint.com/ude/PLANES DE EMERGENCIA/43949/Plan General de la Emergencia/"/>
    </mc:Choice>
  </mc:AlternateContent>
  <xr:revisionPtr revIDLastSave="437" documentId="8_{9B0D6557-C839-4DFC-BFBD-9B1D1F6EB36C}" xr6:coauthVersionLast="47" xr6:coauthVersionMax="47" xr10:uidLastSave="{C03056D8-E3E0-48F7-87D7-3B1BFEE8357C}"/>
  <bookViews>
    <workbookView xWindow="-120" yWindow="-120" windowWidth="20730" windowHeight="11160" xr2:uid="{306EB998-B6C4-4DC1-B126-4F4DF950E825}"/>
  </bookViews>
  <sheets>
    <sheet name="Resumen" sheetId="4" r:id="rId1"/>
    <sheet name="Carreteras" sheetId="1" r:id="rId2"/>
    <sheet name="Puentes" sheetId="2" r:id="rId3"/>
    <sheet name="Sistemas de Agua" sheetId="3" r:id="rId4"/>
  </sheets>
  <definedNames>
    <definedName name="DatosExternos_1" localSheetId="1" hidden="1">Carreteras!$A$2:$R$27</definedName>
    <definedName name="DatosExternos_1" localSheetId="2" hidden="1">Puentes!$A$2:$S$3</definedName>
    <definedName name="DatosExternos_1" localSheetId="3" hidden="1">'Sistemas de Agua'!$A$2:$R$4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4" l="1"/>
  <c r="C3" i="4" l="1"/>
  <c r="C4" i="4" s="1"/>
  <c r="O28" i="1"/>
  <c r="O4" i="2"/>
  <c r="N5" i="3"/>
  <c r="E3" i="4"/>
  <c r="E4" i="4" s="1"/>
  <c r="D3" i="4"/>
  <c r="D4" i="4" s="1"/>
  <c r="F3" i="4" l="1"/>
  <c r="F4"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1F465A9-006A-435D-B01C-29E5BDCCF5E2}" keepAlive="1" name="Consulta - Carreteras (5)" description="Conexión a la consulta 'Carreteras (5)' en el libro." type="5" refreshedVersion="8" background="1" saveData="1">
    <dbPr connection="Provider=Microsoft.Mashup.OleDb.1;Data Source=$Workbook$;Location=&quot;Carreteras (5)&quot;;Extended Properties=&quot;&quot;" command="SELECT * FROM [Carreteras (5)]"/>
  </connection>
  <connection id="2" xr16:uid="{9DF19E8B-6E31-4E2B-BF88-5AED68BD48D7}" keepAlive="1" name="Consulta - Puentes (1)" description="Conexión a la consulta 'Puentes (1)' en el libro." type="5" refreshedVersion="8" background="1" saveData="1">
    <dbPr connection="Provider=Microsoft.Mashup.OleDb.1;Data Source=$Workbook$;Location=&quot;Puentes (1)&quot;;Extended Properties=&quot;&quot;" command="SELECT * FROM [Puentes (1)]"/>
  </connection>
  <connection id="3" xr16:uid="{C3A6B737-2538-4F21-B584-B8CE080E2482}" keepAlive="1" name="Consulta - Sistemas de aguas (1)" description="Conexión a la consulta 'Sistemas de aguas (1)' en el libro." type="5" refreshedVersion="8" background="1" saveData="1">
    <dbPr connection="Provider=Microsoft.Mashup.OleDb.1;Data Source=$Workbook$;Location=&quot;Sistemas de aguas (1)&quot;;Extended Properties=&quot;&quot;" command="SELECT * FROM [Sistemas de aguas (1)]"/>
  </connection>
</connections>
</file>

<file path=xl/sharedStrings.xml><?xml version="1.0" encoding="utf-8"?>
<sst xmlns="http://schemas.openxmlformats.org/spreadsheetml/2006/main" count="412" uniqueCount="148">
  <si>
    <t>ObjectID</t>
  </si>
  <si>
    <t>Institución informante</t>
  </si>
  <si>
    <t>Provincia</t>
  </si>
  <si>
    <t>Cantón</t>
  </si>
  <si>
    <t>Distrito</t>
  </si>
  <si>
    <t>Poblado</t>
  </si>
  <si>
    <t>Número de Ruta o Descripción del Tramo</t>
  </si>
  <si>
    <t>Longitud en Km</t>
  </si>
  <si>
    <t>Ancho en metros</t>
  </si>
  <si>
    <t>Descripción de los daños</t>
  </si>
  <si>
    <t>Descripción de las obras o labores requeridas</t>
  </si>
  <si>
    <t>Estado actual de la afectación</t>
  </si>
  <si>
    <t>Indique el nombre de la Unidad Ejecutora</t>
  </si>
  <si>
    <t>Cantidad de personas beneficiarias</t>
  </si>
  <si>
    <t>Monto estimado de costo de obras y labores</t>
  </si>
  <si>
    <t>Fuente de los recursos</t>
  </si>
  <si>
    <t>x</t>
  </si>
  <si>
    <t>y</t>
  </si>
  <si>
    <t>Municipalidad de San Carlos</t>
  </si>
  <si>
    <t>Alajuela</t>
  </si>
  <si>
    <t>San Carlos</t>
  </si>
  <si>
    <t>Cutris</t>
  </si>
  <si>
    <t>Chorreras</t>
  </si>
  <si>
    <t>2-10-249</t>
  </si>
  <si>
    <t xml:space="preserve">Comunidad sin servicio de agua potable por contaminación de mercurio, el camión del agua no puede ingresar a la comunidad por el estado del camino.  </t>
  </si>
  <si>
    <t>Restablecer, recuperar y proteger la infraestructura vial para que los camiones repartidores de agua potable puedan ingresar a las comunidades necesitadas.</t>
  </si>
  <si>
    <t>Fuera de funcionamiento / No hay</t>
  </si>
  <si>
    <t>Sí</t>
  </si>
  <si>
    <t>FNE</t>
  </si>
  <si>
    <t>El Roble</t>
  </si>
  <si>
    <t>2-10-187</t>
  </si>
  <si>
    <t>Problemas en los sistemas de agua potable a causa de contaminación de las fuentes de agua con mercurio, requiere la repartición del servicio básico de agua potable, y el estado de los caminos imposibilita llegar a las comunidades necesitadas</t>
  </si>
  <si>
    <t xml:space="preserve">Restablecer, recuperar y proteger la infraestructura vial, para el adecuado abastecimiento del servicio de agua potable mediante tanquetas y camiones cisterna. </t>
  </si>
  <si>
    <t>Funcionamiento restringido</t>
  </si>
  <si>
    <t>Unidad Técnica de Gestión Vial, Municipalidad de San Carlos</t>
  </si>
  <si>
    <t>Crucitas</t>
  </si>
  <si>
    <t>2-10-993</t>
  </si>
  <si>
    <t>Restablecer, recuperar y proteger la infraestructura vial, para el adecuado abastecimiento del servicio de agua potable mediante tanquetas y camiones cisterna.</t>
  </si>
  <si>
    <t>2-10-203</t>
  </si>
  <si>
    <t>CHAMORRO</t>
  </si>
  <si>
    <t>2-10-1256</t>
  </si>
  <si>
    <t>Pocosol</t>
  </si>
  <si>
    <t>Llano Verde</t>
  </si>
  <si>
    <t>El Jocote</t>
  </si>
  <si>
    <t>2-10-104</t>
  </si>
  <si>
    <t/>
  </si>
  <si>
    <t>2-10-242</t>
  </si>
  <si>
    <t>Chamorro</t>
  </si>
  <si>
    <t>2-10-991</t>
  </si>
  <si>
    <t>Funcionamiento habitual con afectaciones</t>
  </si>
  <si>
    <t>Moravia Chamorro</t>
  </si>
  <si>
    <t>2-10-989</t>
  </si>
  <si>
    <t>MOPT - Consejo Nacional de Vialidad (CONAVI)</t>
  </si>
  <si>
    <t>227</t>
  </si>
  <si>
    <t>Actualmente los camiones cisternas requieren el ingreso continuo para abastecer de agua potable a los poblados afectados, sin embargo, la ruta de acceso, no presenta las condiciones óptimas para su transitabilidad periódica, generando posibles problemas de distribución y daños en el equipo de transporte de agua</t>
  </si>
  <si>
    <t>Se propone se pueda realizar la reconformación de las cunetas en lastre y el reacondicionamiento de la calzada, la construcción de pasos de alcantarillas y sus cabezales, para posteriormente colocar material granular que brinde una adecuada estructura para el flujo vehicular, así como la transitabilidad para facilitar el transporte de personas, equipos y maquinaria para lograr una adecuada asistencia de agua potable y de manera oportuna.</t>
  </si>
  <si>
    <t>Conavi, Dirección Regional Huetar Norte</t>
  </si>
  <si>
    <t>761</t>
  </si>
  <si>
    <t>Se propone se pueda realizar la reconformación de las cunetas en lastre y el reacondicionamiento de la calzada, la construcción de pasos de alcantarillas y sus cabezales, para posteriormente colocar material granular que brinde una adecuada estructura para el flujo vehicular, así como la transitabilidad adecuada para la asistencia de agua potable de manera oportuna.</t>
  </si>
  <si>
    <t>CONAVI, Dirección Huetar Norte</t>
  </si>
  <si>
    <t>Nombre del cauce (río, quebrada, canal, otro)</t>
  </si>
  <si>
    <t>Metros lineales afectados</t>
  </si>
  <si>
    <t>Comentarios u Observaciones</t>
  </si>
  <si>
    <t>Comentarios u observaciones</t>
  </si>
  <si>
    <t>AyA</t>
  </si>
  <si>
    <t>En la zona no existe ASADAS con convenido de delegación. Actualmente se distribuye agua para consumo humano mediante camiones cisterna. Se está gestionando una compra de extrema urgencia para aumentar la capacidad de reparto.</t>
  </si>
  <si>
    <t>El Roble-Chorreras: condiciones no permiten el tránsito de camiones de tracción sencilla, se ingresa con vehículos tipo pick up 4x4, se distribuye mediante recipientes donados por la CNE, siendo esta cantidad limitada para las necesidades de la población.</t>
  </si>
  <si>
    <t>Tipo de fuente</t>
  </si>
  <si>
    <t>Obra, Estructura o Componente Afectado</t>
  </si>
  <si>
    <t>Acueductos y Alcantarillados, AyA</t>
  </si>
  <si>
    <t>Crucitas, El Roble, Chamorro, Chorreras, Llano Verde y El Jocote.</t>
  </si>
  <si>
    <t>Subterránea</t>
  </si>
  <si>
    <t>Fuentes_de_abastecimiento</t>
  </si>
  <si>
    <t>Debido a la presencia de mercurio en el agua en valores por encima de los establecidos en el Reglamento para la Calidad del Agua Potable, el Ministerio de Salud emitió varias Órdenes Sanitarias con el objetivo de clausurar las fuentes artesanales que se utilizaban para autoabastecimiento de agua en las comunidades fronterizas de Crucitas, El Jocote, El Roble Chamorro y Chorreras en los de los distritos de Pocosol y Cutris del cantón San Carlos.</t>
  </si>
  <si>
    <t>Formulación y Evaluación de proyecto para la solución definitiva de abastecimiento de agua potable.
Estudios básicos, topografía, estudios geotécnicos.
Diseño y construcción de la solución definitiva para abastecimiento.
Para realizar la formulación del proyecto se requiere de personal contratado por servicios especiales para atender todo el proceso de Preinversión, además de la partida de viáticos.
Requerimientos para realizar los estudios básicos, evaluación del acueducto administrado por la ASADA de Santa Rosa de Pocosol y la realización de todos los estudios para el diseño definitivo de la solución.
Costo estimado para el diseño y construcción de la solución definitiva para la comunidades afectadas, esta estimación debe actualizarse una vez realizada el estudio de factibilidad del proyecto</t>
  </si>
  <si>
    <t>Debido a la presencia de mercurio en el agua en valores por encima de los establecidos en el Reglamento para la Calidad del Agua Potable, el Ministerio de Salud emitió varias Órdenes Sanitarias con el objetivo de clausurar las fuentes artesanales que se utilizaban para autoabastecimiento de agua en las comunidades fronterizas de Crucitas, El Jocote, El Roble Chamorro y Chorreras en los de los distritos de Pocosol y Cutris de San Carlos.</t>
  </si>
  <si>
    <t>Se requiere la compra de 2 camiones cisterna con tracción 4x4, con un volumen de 8000 a 10000 litros, para ingreso a zonas de difícil acceso.</t>
  </si>
  <si>
    <t>Carreteras</t>
  </si>
  <si>
    <t>Puentes</t>
  </si>
  <si>
    <t>Sistemas de Agua</t>
  </si>
  <si>
    <t>TOTAL</t>
  </si>
  <si>
    <t xml:space="preserve"> ¿Hay disposición de la institución para actuar como Unidad Ejecutora?</t>
  </si>
  <si>
    <t>Decreto de Emergencia N°43949
Plan General de la Emergencia por agua contaminda con mercurio
Reporte en Sistemas de Agua</t>
  </si>
  <si>
    <t>Decreto de Emergencia N°43949
Plan General de la Emergencia por agua contaminda con mercurio
Reporte en Puentes</t>
  </si>
  <si>
    <t>Decreto de Emergencia N°43949
Plan General de la Emergencia por agua contaminda con mercurio
Reporte en Carreteras</t>
  </si>
  <si>
    <t>Decreto de Emergencia N°43949
Plan General de la Emergencia por agua contaminada con mercurio
Resumen de daños y pérdidas</t>
  </si>
  <si>
    <t>Quebrada sin nombre</t>
  </si>
  <si>
    <t>Actualmente se tiene un puente de troncos de madera, pese a que se encuentra funcional, es necesario considerar las cargas a las que será sometida la estructura de acuerdo con la frecuencia y el equipo con el que se llevará a cabo el suministro de agua</t>
  </si>
  <si>
    <t>Debido a que se requiere que el paso no se vea afectado en ningún momento para garantizar el suministro de agua potable en la zona, se sugiere la colocación de un puente modular.</t>
  </si>
  <si>
    <t>CONAVI</t>
  </si>
  <si>
    <t>Recursos Propios</t>
  </si>
  <si>
    <t>MORAVIA- CHAMORRO</t>
  </si>
  <si>
    <t xml:space="preserve">DAÑOS EN LA SUPERFICIE DE RUEDO, DIFICULTAN GRANDEMENTE EL TRANSITO DE CAMIONES CISTERNA DE AGUA POTABLE </t>
  </si>
  <si>
    <t xml:space="preserve">MEJORAMIENTO DE LA SUPERFICIE DE RODAMIENTO Y SISTEMAS DE EVACUACION PLUVIAL </t>
  </si>
  <si>
    <t xml:space="preserve">MUNCIPALIDAD DE SAN CARLOS </t>
  </si>
  <si>
    <t>2-10-990</t>
  </si>
  <si>
    <t>DAÑOS EN LA SUPERFICIE DE RUEDO, DIFICULTAN GRANDEMENTE EL TRANSITO DE CAMIONES CISTERNA DE AGUA POTABLE</t>
  </si>
  <si>
    <t>MEJORAMIENTO DE LA SUPERFICIE DE RODAMIENTO Y SISTEMAS DE EVACUACION PLUVIAL</t>
  </si>
  <si>
    <t>MUNICIPALIDAD DE SAN CARLOS</t>
  </si>
  <si>
    <t>CHAMORRO- EL ROBLE (EL SALTO)</t>
  </si>
  <si>
    <t>CRUCITAS</t>
  </si>
  <si>
    <t>CALLE MENDEZ</t>
  </si>
  <si>
    <t>JOCOTE- LA GUARIA</t>
  </si>
  <si>
    <t xml:space="preserve">
DAÑOS EN LA SUPERFICIE DE RUEDO, DIFICULTAN GRANDEMENTE EL TRANSITO DE CAMIONES CISTERNA DE AGUA POTABLE
</t>
  </si>
  <si>
    <t>MEJORAMIENTO DE  SISTEMAS DE EVACUACION PLUVIAL</t>
  </si>
  <si>
    <t>EL JOCOTE</t>
  </si>
  <si>
    <t>CPSI- CAM PEGAJOSO</t>
  </si>
  <si>
    <t>CHORRERAS- LA TROCHA</t>
  </si>
  <si>
    <t>LA TROCHA</t>
  </si>
  <si>
    <t>TIRICIAS- LA TROCHA</t>
  </si>
  <si>
    <t>CODO DEL DIABLO</t>
  </si>
  <si>
    <t>SERVIDUMBRE CODO DEL DIABLO</t>
  </si>
  <si>
    <t>JOCOTE</t>
  </si>
  <si>
    <t>ACCESO JOCOTE</t>
  </si>
  <si>
    <t>LOS HERRERA</t>
  </si>
  <si>
    <t>SER LOS HERRERA</t>
  </si>
  <si>
    <t>LLANO VERDE</t>
  </si>
  <si>
    <t>2-10-199</t>
  </si>
  <si>
    <t>43949-C-RP-01</t>
  </si>
  <si>
    <t>43949-C-RP-02</t>
  </si>
  <si>
    <t>43949-C-RP-03</t>
  </si>
  <si>
    <t>43949-C-RP-04</t>
  </si>
  <si>
    <t>43949-C-RP-05</t>
  </si>
  <si>
    <t>43949-C-RP-06</t>
  </si>
  <si>
    <t>43949-C-RP-07</t>
  </si>
  <si>
    <t>43949-C-RP-08</t>
  </si>
  <si>
    <t>43949-C-RP-09</t>
  </si>
  <si>
    <t>43949-C-RP-10</t>
  </si>
  <si>
    <t>43949-C-FNE-11</t>
  </si>
  <si>
    <t>43949-C-FNE-12</t>
  </si>
  <si>
    <t>43949-C-FNE-13</t>
  </si>
  <si>
    <t>43949-C-FNE-14</t>
  </si>
  <si>
    <t>43949-C-FNE-15</t>
  </si>
  <si>
    <t>43949-C-FNE-16</t>
  </si>
  <si>
    <t>43949-C-FNE-17</t>
  </si>
  <si>
    <t>43949-C-FNE-18</t>
  </si>
  <si>
    <t>43949-C-FNE-19</t>
  </si>
  <si>
    <t>43949-C-FNE-20</t>
  </si>
  <si>
    <t>43949-C-FNE-21</t>
  </si>
  <si>
    <t>43949-C-FNE-22</t>
  </si>
  <si>
    <t>43949-C-FNE-23</t>
  </si>
  <si>
    <t>43949-C-FNE-24</t>
  </si>
  <si>
    <t>43949-C-FNE-25</t>
  </si>
  <si>
    <t>Institución informante2</t>
  </si>
  <si>
    <t>Código</t>
  </si>
  <si>
    <t>43349-P-FNE-01</t>
  </si>
  <si>
    <t>43949-SA-FNE-01</t>
  </si>
  <si>
    <t>43949-SA-FNE-02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</si>
</sst>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sz val="8"/>
      <name val="Calibri"/>
      <family val="2"/>
      <scheme val="minor"/>
    </font>
    <font>
      <b/>
      <sz val="16"/>
      <color rgb="FFFF0000"/>
      <name val="Calibri"/>
      <family val="2"/>
      <scheme val="minor"/>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0" fillId="0" borderId="0" xfId="0" applyAlignment="1">
      <alignment horizontal="right"/>
    </xf>
    <xf numFmtId="0" fontId="0" fillId="0" borderId="0" xfId="0" applyAlignment="1">
      <alignment horizontal="center"/>
    </xf>
    <xf numFmtId="43" fontId="0" fillId="0" borderId="0" xfId="0" applyNumberFormat="1"/>
    <xf numFmtId="43" fontId="0" fillId="0" borderId="0" xfId="1" applyFont="1"/>
    <xf numFmtId="0" fontId="0" fillId="0" borderId="0" xfId="0" applyAlignment="1">
      <alignment wrapText="1"/>
    </xf>
    <xf numFmtId="0" fontId="0" fillId="0" borderId="0" xfId="0" applyAlignment="1">
      <alignment horizontal="center" vertical="center"/>
    </xf>
    <xf numFmtId="43" fontId="0" fillId="0" borderId="0" xfId="0" applyNumberFormat="1" applyAlignment="1">
      <alignment horizontal="center" vertical="center"/>
    </xf>
    <xf numFmtId="0" fontId="2" fillId="2" borderId="0" xfId="0" applyFont="1" applyFill="1" applyAlignment="1">
      <alignment horizontal="center" vertical="center" wrapText="1"/>
    </xf>
    <xf numFmtId="43" fontId="2" fillId="2" borderId="0" xfId="0" applyNumberFormat="1" applyFont="1" applyFill="1" applyAlignment="1">
      <alignment vertical="center"/>
    </xf>
    <xf numFmtId="0" fontId="0" fillId="0" borderId="0" xfId="0" applyAlignment="1">
      <alignment vertical="center"/>
    </xf>
    <xf numFmtId="0" fontId="2" fillId="2" borderId="0" xfId="0" applyFont="1" applyFill="1" applyAlignment="1">
      <alignment horizontal="center" vertical="center"/>
    </xf>
    <xf numFmtId="0" fontId="0" fillId="0" borderId="0" xfId="0" applyAlignment="1">
      <alignment horizontal="center" vertical="center" wrapText="1"/>
    </xf>
    <xf numFmtId="43" fontId="0" fillId="0" borderId="0" xfId="1" applyFont="1" applyAlignment="1">
      <alignment horizontal="center" vertical="center" wrapText="1"/>
    </xf>
    <xf numFmtId="43" fontId="2" fillId="2" borderId="0" xfId="0" applyNumberFormat="1" applyFont="1" applyFill="1" applyAlignment="1">
      <alignment horizontal="center" vertical="center" wrapText="1"/>
    </xf>
    <xf numFmtId="43" fontId="0" fillId="0" borderId="0" xfId="1"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center"/>
    </xf>
    <xf numFmtId="43" fontId="0" fillId="0" borderId="0" xfId="0" applyNumberFormat="1" applyAlignment="1">
      <alignment horizontal="center"/>
    </xf>
    <xf numFmtId="4" fontId="0" fillId="0" borderId="0" xfId="0" applyNumberFormat="1"/>
    <xf numFmtId="4" fontId="4" fillId="0" borderId="0" xfId="0" applyNumberFormat="1" applyFont="1"/>
    <xf numFmtId="43" fontId="0" fillId="0" borderId="0" xfId="0" applyNumberFormat="1" applyAlignment="1">
      <alignment vertical="center"/>
    </xf>
  </cellXfs>
  <cellStyles count="2">
    <cellStyle name="Millares" xfId="1" builtinId="3"/>
    <cellStyle name="Normal" xfId="0" builtinId="0"/>
  </cellStyles>
  <dxfs count="118">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numFmt numFmtId="35" formatCode="_(* #,##0.00_);_(* \(#,##0.00\);_(* &quot;-&quot;??_);_(@_)"/>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numFmt numFmtId="35" formatCode="_(* #,##0.00_);_(* \(#,##0.00\);_(* &quot;-&quot;??_);_(@_)"/>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font>
        <b/>
        <strike val="0"/>
        <outline val="0"/>
        <shadow val="0"/>
        <u val="none"/>
        <vertAlign val="baseline"/>
        <sz val="11"/>
        <color theme="0"/>
        <name val="Calibri"/>
        <family val="2"/>
        <scheme val="minor"/>
      </font>
      <fill>
        <patternFill patternType="solid">
          <fgColor indexed="64"/>
          <bgColor rgb="FF002060"/>
        </patternFill>
      </fill>
    </dxf>
    <dxf>
      <alignment horizontal="center" vertical="center" textRotation="0" wrapText="1" indent="0" justifyLastLine="0" shrinkToFit="0" readingOrder="0"/>
    </dxf>
    <dxf>
      <font>
        <b/>
        <strike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font>
        <b/>
        <strike val="0"/>
        <outline val="0"/>
        <shadow val="0"/>
        <u val="none"/>
        <vertAlign val="baseline"/>
        <sz val="11"/>
        <color theme="0"/>
        <name val="Calibri"/>
        <family val="2"/>
        <scheme val="minor"/>
      </font>
      <fill>
        <patternFill patternType="solid">
          <fgColor indexed="64"/>
          <bgColor rgb="FF002060"/>
        </patternFill>
      </fill>
    </dxf>
    <dxf>
      <alignment horizontal="center" vertical="center" textRotation="0" wrapText="1" indent="0" justifyLastLine="0" shrinkToFit="0" readingOrder="0"/>
    </dxf>
    <dxf>
      <font>
        <b/>
        <strike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strike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1" connectionId="1" xr16:uid="{E1E3DD52-89AD-461B-9186-08970835D360}" autoFormatId="16" applyNumberFormats="0" applyBorderFormats="0" applyFontFormats="0" applyPatternFormats="0" applyAlignmentFormats="0" applyWidthHeightFormats="0">
  <queryTableRefresh nextId="22">
    <queryTableFields count="18">
      <queryTableField id="1" name="ObjectID" tableColumnId="1"/>
      <queryTableField id="3" name="Institución informante" tableColumnId="3"/>
      <queryTableField id="6" name="Cantón" tableColumnId="6"/>
      <queryTableField id="7" name="Distrito" tableColumnId="7"/>
      <queryTableField id="8" name="Poblado" tableColumnId="8"/>
      <queryTableField id="9" name="Número de Ruta o Descripción del Tramo" tableColumnId="9"/>
      <queryTableField id="10" name="Longitud en Km" tableColumnId="10"/>
      <queryTableField id="11" name="Ancho en metros" tableColumnId="11"/>
      <queryTableField id="12" name="Descripción de los daños" tableColumnId="12"/>
      <queryTableField id="13" name="Descripción de las obras o labores requeridas" tableColumnId="13"/>
      <queryTableField id="14" name="Estado actual de la afectación" tableColumnId="14"/>
      <queryTableField id="15" name="Al incluir esta afectación en el Plan General de la Emergencia, ¿hay disposición de la institución para actuar como Unidad Ejecutora?" tableColumnId="15"/>
      <queryTableField id="16" name="Indique el nombre de la Unidad Ejecutora" tableColumnId="16"/>
      <queryTableField id="17" name="Cantidad de personas beneficiarias" tableColumnId="17"/>
      <queryTableField id="18" name="Monto estimado de costo de obras y labores" tableColumnId="18"/>
      <queryTableField id="19" name="Fuente de los recursos" tableColumnId="19"/>
      <queryTableField id="20" name="x" tableColumnId="20"/>
      <queryTableField id="21" name="y" tableColumnId="21"/>
    </queryTableFields>
    <queryTableDeletedFields count="3">
      <deletedField name="Fecha"/>
      <deletedField name="Provincia"/>
      <deletedField name="Declaratoria de emergencia, Decreto N°:"/>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osExternos_1" connectionId="2" xr16:uid="{F876BF61-2512-46B7-8AF8-EF43FBDDBEB4}" autoFormatId="16" applyNumberFormats="0" applyBorderFormats="0" applyFontFormats="0" applyPatternFormats="0" applyAlignmentFormats="0" applyWidthHeightFormats="0">
  <queryTableRefresh nextId="26">
    <queryTableFields count="19">
      <queryTableField id="3" name="Institución informante" tableColumnId="3"/>
      <queryTableField id="25" dataBound="0" tableColumnId="1"/>
      <queryTableField id="6" name="Cantón" tableColumnId="6"/>
      <queryTableField id="7" name="Distrito" tableColumnId="7"/>
      <queryTableField id="8" name="Poblado" tableColumnId="8"/>
      <queryTableField id="9" name="Número de Ruta o Descripción del Tramo" tableColumnId="9"/>
      <queryTableField id="11" name="Nombre del cauce (río, quebrada, canal, otro)" tableColumnId="11"/>
      <queryTableField id="12" name="Descripción de los daños" tableColumnId="12"/>
      <queryTableField id="13" name="Metros lineales afectados" tableColumnId="13"/>
      <queryTableField id="14" name="Descripción de las obras o labores requeridas" tableColumnId="14"/>
      <queryTableField id="15" name="Estado actual de la afectación" tableColumnId="15"/>
      <queryTableField id="16" name="Al incluir esta afectación en el Plan General de la Emergencia, ¿hay disposición de la institución para actuar como Unidad Ejecutora?" tableColumnId="16"/>
      <queryTableField id="17" name="Indique el nombre de la Unidad Ejecutora" tableColumnId="17"/>
      <queryTableField id="18" name="Cantidad de personas beneficiarias" tableColumnId="18"/>
      <queryTableField id="19" name="Monto estimado de costo de obras y labores" tableColumnId="19"/>
      <queryTableField id="20" name="Fuente de los recursos" tableColumnId="20"/>
      <queryTableField id="21" name="Comentarios u Observaciones" tableColumnId="21"/>
      <queryTableField id="23" name="x" tableColumnId="23"/>
      <queryTableField id="24" name="y" tableColumnId="24"/>
    </queryTableFields>
    <queryTableDeletedFields count="6">
      <deletedField name="ObjectID"/>
      <deletedField name="Declaratoria de emergencia, Decreto N°:"/>
      <deletedField name="Fecha"/>
      <deletedField name="Código de puente"/>
      <deletedField name="Revisión"/>
      <deletedField name="Provincia"/>
    </queryTableDeleted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atosExternos_1" connectionId="3" xr16:uid="{33255E1D-8BE3-4C86-AC54-9D9763829B7E}" autoFormatId="16" applyNumberFormats="0" applyBorderFormats="0" applyFontFormats="0" applyPatternFormats="0" applyAlignmentFormats="0" applyWidthHeightFormats="0">
  <queryTableRefresh nextId="23">
    <queryTableFields count="18">
      <queryTableField id="1" name="ObjectID" tableColumnId="1"/>
      <queryTableField id="3" name="Institución informante" tableColumnId="3"/>
      <queryTableField id="6" name="Cantón" tableColumnId="6"/>
      <queryTableField id="7" name="Distrito" tableColumnId="7"/>
      <queryTableField id="8" name="Poblado" tableColumnId="8"/>
      <queryTableField id="9" name="Tipo de fuente" tableColumnId="9"/>
      <queryTableField id="10" name="Obra, Estructura o Componente Afectado" tableColumnId="10"/>
      <queryTableField id="11" name="Descripción de los daños" tableColumnId="11"/>
      <queryTableField id="12" name="Descripción de las obras o labores requeridas" tableColumnId="12"/>
      <queryTableField id="13" name="Estado actual de la afectación" tableColumnId="13"/>
      <queryTableField id="14" name="Al incluir esta afectación en el Plan General de la Emergencia, ¿hay disposición de la institución para actuar como Unidad Ejecutora?" tableColumnId="14"/>
      <queryTableField id="15" name="Indique el nombre de la Unidad Ejecutora" tableColumnId="15"/>
      <queryTableField id="16" name="Cantidad de personas beneficiarias" tableColumnId="16"/>
      <queryTableField id="17" name="Monto estimado de costo de obras y labores" tableColumnId="17"/>
      <queryTableField id="18" name="Fuente de los recursos" tableColumnId="18"/>
      <queryTableField id="19" name="Comentarios u observaciones" tableColumnId="19"/>
      <queryTableField id="21" name="x" tableColumnId="21"/>
      <queryTableField id="22" name="y" tableColumnId="22"/>
    </queryTableFields>
    <queryTableDeletedFields count="4">
      <deletedField name="Declaratoria de emergencia, Decreto N°:"/>
      <deletedField name="Fecha"/>
      <deletedField name="Revisión"/>
      <deletedField name="Provinc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1908FB-B45C-4DAA-80EE-71A5C9F41169}" name="Carreteras__5" displayName="Carreteras__5" ref="A2:R28" tableType="queryTable" totalsRowCount="1" headerRowDxfId="117" dataDxfId="116">
  <autoFilter ref="A2:R27" xr:uid="{081908FB-B45C-4DAA-80EE-71A5C9F41169}"/>
  <tableColumns count="18">
    <tableColumn id="1" xr3:uid="{3B577291-9521-4AAA-843B-96278784AB85}" uniqueName="1" name="ObjectID" totalsRowLabel="TOTAL" queryTableFieldId="1" dataDxfId="115" totalsRowDxfId="55"/>
    <tableColumn id="3" xr3:uid="{8A59B215-00B1-4B10-B03C-5AE0B72DFF1F}" uniqueName="3" name="Institución informante" queryTableFieldId="3" dataDxfId="114" totalsRowDxfId="54"/>
    <tableColumn id="6" xr3:uid="{BF32D9C6-143D-455E-99B3-2E811F9266C1}" uniqueName="6" name="Cantón" queryTableFieldId="6" dataDxfId="113" totalsRowDxfId="53"/>
    <tableColumn id="7" xr3:uid="{94BDC916-AB5E-41EF-9E96-A5B807D09005}" uniqueName="7" name="Distrito" queryTableFieldId="7" dataDxfId="112" totalsRowDxfId="52"/>
    <tableColumn id="8" xr3:uid="{C8DB4F2D-56CD-47CB-A7A9-D08CC414CDD9}" uniqueName="8" name="Poblado" queryTableFieldId="8" dataDxfId="111" totalsRowDxfId="51"/>
    <tableColumn id="9" xr3:uid="{22EE4562-591A-4174-8886-60C9A55BBFFE}" uniqueName="9" name="Número de Ruta o Descripción del Tramo" queryTableFieldId="9" dataDxfId="110" totalsRowDxfId="50"/>
    <tableColumn id="10" xr3:uid="{27368231-4329-4045-80F6-FADA893A4574}" uniqueName="10" name="Longitud en Km" queryTableFieldId="10" dataDxfId="109" totalsRowDxfId="49"/>
    <tableColumn id="11" xr3:uid="{CA117598-B768-4C02-AD0E-DA075A5831A2}" uniqueName="11" name="Ancho en metros" queryTableFieldId="11" dataDxfId="108" totalsRowDxfId="48"/>
    <tableColumn id="12" xr3:uid="{CAEA284F-BBBD-4928-B04D-754B1BA21499}" uniqueName="12" name="Descripción de los daños" queryTableFieldId="12" dataDxfId="107" totalsRowDxfId="47"/>
    <tableColumn id="13" xr3:uid="{4480D3A6-046E-47AA-A729-441E75CF3A5D}" uniqueName="13" name="Descripción de las obras o labores requeridas" queryTableFieldId="13" dataDxfId="106" totalsRowDxfId="46"/>
    <tableColumn id="14" xr3:uid="{F20FDBA4-5D17-4E1D-A7E2-A2269B0DCFD7}" uniqueName="14" name="Estado actual de la afectación" queryTableFieldId="14" dataDxfId="105" totalsRowDxfId="45"/>
    <tableColumn id="15" xr3:uid="{778D5718-23F4-47DA-87C9-498A4D3C3E68}" uniqueName="15" name=" ¿Hay disposición de la institución para actuar como Unidad Ejecutora?" queryTableFieldId="15" dataDxfId="104" totalsRowDxfId="44"/>
    <tableColumn id="16" xr3:uid="{4D45D110-1F7E-424F-BCE2-3987935D57B2}" uniqueName="16" name="Indique el nombre de la Unidad Ejecutora" queryTableFieldId="16" dataDxfId="103" totalsRowDxfId="43"/>
    <tableColumn id="17" xr3:uid="{07C11D90-DF27-4BFB-ABF9-A11D6EF85A49}" uniqueName="17" name="Cantidad de personas beneficiarias" queryTableFieldId="17" dataDxfId="102" totalsRowDxfId="42"/>
    <tableColumn id="18" xr3:uid="{F5B6A253-F8F7-457E-A0CD-3EA44F4535BA}" uniqueName="18" name="Monto estimado de costo de obras y labores" totalsRowFunction="sum" queryTableFieldId="18" dataDxfId="101" totalsRowDxfId="41"/>
    <tableColumn id="19" xr3:uid="{F12CB460-EEFA-4B68-BEC9-C0A6787375A1}" uniqueName="19" name="Fuente de los recursos" queryTableFieldId="19" dataDxfId="100" totalsRowDxfId="40"/>
    <tableColumn id="20" xr3:uid="{9A0D0FA4-E343-442B-8504-BAF80E4EBF8C}" uniqueName="20" name="x" queryTableFieldId="20" dataDxfId="99" totalsRowDxfId="39"/>
    <tableColumn id="21" xr3:uid="{03BB5CE5-C7FE-4898-8A39-176E5920992F}" uniqueName="21" name="y" queryTableFieldId="21" dataDxfId="98" totalsRowDxfId="3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AA524B-7470-4266-A199-6EB5E90E49CB}" name="Puentes__1" displayName="Puentes__1" ref="A2:S4" tableType="queryTable" totalsRowCount="1" headerRowDxfId="97" dataDxfId="96" totalsRowDxfId="95">
  <autoFilter ref="A2:S3" xr:uid="{61AA524B-7470-4266-A199-6EB5E90E49CB}"/>
  <tableColumns count="19">
    <tableColumn id="3" xr3:uid="{A8CAD98C-D6C7-42CF-9FDF-FEF82A1DDFFB}" uniqueName="3" name="Código" totalsRowLabel="TOTAL" queryTableFieldId="3" dataDxfId="94" totalsRowDxfId="36"/>
    <tableColumn id="1" xr3:uid="{E1C3CF85-3D8E-4C12-95C7-092AD413C4D0}" uniqueName="1" name="Institución informante2" queryTableFieldId="25" dataDxfId="37" totalsRowDxfId="35"/>
    <tableColumn id="6" xr3:uid="{07A4E901-2B76-435E-8031-B089D5F1E352}" uniqueName="6" name="Cantón" queryTableFieldId="6" dataDxfId="93" totalsRowDxfId="34"/>
    <tableColumn id="7" xr3:uid="{C0358CDD-09E0-4D38-9A07-9CBC05E8C79E}" uniqueName="7" name="Distrito" queryTableFieldId="7" dataDxfId="92" totalsRowDxfId="33"/>
    <tableColumn id="8" xr3:uid="{80566810-B3C8-496F-AFEA-FD79415B40F4}" uniqueName="8" name="Poblado" queryTableFieldId="8" dataDxfId="91" totalsRowDxfId="32"/>
    <tableColumn id="9" xr3:uid="{32C4F376-AA26-4606-92E2-6E47349CD2D8}" uniqueName="9" name="Número de Ruta o Descripción del Tramo" queryTableFieldId="9" dataDxfId="90" totalsRowDxfId="31"/>
    <tableColumn id="11" xr3:uid="{67C7698B-8945-473D-B7BD-9AF15668BD02}" uniqueName="11" name="Nombre del cauce (río, quebrada, canal, otro)" queryTableFieldId="11" dataDxfId="89" totalsRowDxfId="30"/>
    <tableColumn id="12" xr3:uid="{F9618412-18C6-4E0B-A3D8-995D00E93F18}" uniqueName="12" name="Descripción de los daños" queryTableFieldId="12" dataDxfId="88" totalsRowDxfId="29"/>
    <tableColumn id="13" xr3:uid="{2F7DB241-A3A5-4BA5-BECD-7FD2F5FAC2FE}" uniqueName="13" name="Metros lineales afectados" queryTableFieldId="13" dataDxfId="87" totalsRowDxfId="28"/>
    <tableColumn id="14" xr3:uid="{7D6BCCBD-1632-4A13-977D-1C2E29C2BCE0}" uniqueName="14" name="Descripción de las obras o labores requeridas" queryTableFieldId="14" dataDxfId="86" totalsRowDxfId="27"/>
    <tableColumn id="15" xr3:uid="{BDCEE78C-2B16-4C3F-BC03-883D6259624B}" uniqueName="15" name="Estado actual de la afectación" queryTableFieldId="15" dataDxfId="85" totalsRowDxfId="26"/>
    <tableColumn id="16" xr3:uid="{4A37ADE7-321F-4B09-8CA9-E9103AB82AF7}" uniqueName="16" name=" ¿Hay disposición de la institución para actuar como Unidad Ejecutora?" queryTableFieldId="16" dataDxfId="84" totalsRowDxfId="25"/>
    <tableColumn id="17" xr3:uid="{AB5DE422-B404-4976-A068-A93929441495}" uniqueName="17" name="Indique el nombre de la Unidad Ejecutora" queryTableFieldId="17" dataDxfId="83" totalsRowDxfId="24"/>
    <tableColumn id="18" xr3:uid="{1D75B2D5-6BA4-479B-A651-41977621F8A7}" uniqueName="18" name="Cantidad de personas beneficiarias" queryTableFieldId="18" dataDxfId="82" totalsRowDxfId="23"/>
    <tableColumn id="19" xr3:uid="{8B968605-36CB-4613-9459-B7C9E64BEA29}" uniqueName="19" name="Monto estimado de costo de obras y labores" totalsRowFunction="sum" queryTableFieldId="19" dataDxfId="81" totalsRowDxfId="22" dataCellStyle="Millares"/>
    <tableColumn id="20" xr3:uid="{FFEDB763-A810-4B38-A6CB-B7C5C0008530}" uniqueName="20" name="Fuente de los recursos" queryTableFieldId="20" dataDxfId="80" totalsRowDxfId="21"/>
    <tableColumn id="21" xr3:uid="{74922C42-F2A8-4F96-A0EB-FBD0F2261CF9}" uniqueName="21" name="Comentarios u Observaciones" queryTableFieldId="21" dataDxfId="79" totalsRowDxfId="20"/>
    <tableColumn id="23" xr3:uid="{A01D8CC9-D074-4007-9224-5EDDC5A10AF2}" uniqueName="23" name="x" queryTableFieldId="23" dataDxfId="78" totalsRowDxfId="19"/>
    <tableColumn id="24" xr3:uid="{60827EAE-A3B5-42B6-9E93-01A575224EAF}" uniqueName="24" name="y" queryTableFieldId="24" dataDxfId="77" totalsRowDxfId="1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E3D42C-60C9-4750-96D4-A46202C3B107}" name="Sistemas_de_aguas__1" displayName="Sistemas_de_aguas__1" ref="A2:R5" tableType="queryTable" totalsRowCount="1" headerRowDxfId="76" dataDxfId="75" totalsRowDxfId="74">
  <autoFilter ref="A2:R4" xr:uid="{B6E3D42C-60C9-4750-96D4-A46202C3B107}"/>
  <tableColumns count="18">
    <tableColumn id="1" xr3:uid="{AEEDAB22-EEB7-4F0B-9EC7-28D20A22299E}" uniqueName="1" name="ObjectID" totalsRowLabel="TOTAL" queryTableFieldId="1" dataDxfId="73" totalsRowDxfId="17"/>
    <tableColumn id="3" xr3:uid="{1FE9C4B2-78C0-4E9F-9A01-4E2BA935D430}" uniqueName="3" name="Institución informante" queryTableFieldId="3" dataDxfId="72" totalsRowDxfId="16"/>
    <tableColumn id="6" xr3:uid="{437885E1-1143-4DD1-AF4B-65C346FF03CF}" uniqueName="6" name="Cantón" queryTableFieldId="6" dataDxfId="71" totalsRowDxfId="15"/>
    <tableColumn id="7" xr3:uid="{D1C2F051-6BA0-4223-B738-130C36406F3A}" uniqueName="7" name="Distrito" queryTableFieldId="7" dataDxfId="70" totalsRowDxfId="14"/>
    <tableColumn id="8" xr3:uid="{753F7195-6D99-4212-B864-B28D43FC65D4}" uniqueName="8" name="Poblado" queryTableFieldId="8" dataDxfId="69" totalsRowDxfId="13"/>
    <tableColumn id="9" xr3:uid="{80EFBFA8-AAC5-48E1-AF61-0B1D411CF4AF}" uniqueName="9" name="Tipo de fuente" queryTableFieldId="9" dataDxfId="68" totalsRowDxfId="12"/>
    <tableColumn id="10" xr3:uid="{DDA3F426-5AB7-4AC0-8370-EBDD6CF5122A}" uniqueName="10" name="Obra, Estructura o Componente Afectado" queryTableFieldId="10" dataDxfId="67" totalsRowDxfId="11"/>
    <tableColumn id="11" xr3:uid="{226A9636-84D9-4E25-8DCB-135357D1E995}" uniqueName="11" name="Descripción de los daños" queryTableFieldId="11" dataDxfId="66" totalsRowDxfId="10"/>
    <tableColumn id="12" xr3:uid="{AF29893A-7FD1-4D8E-B222-126E1E2689CA}" uniqueName="12" name="Descripción de las obras o labores requeridas" queryTableFieldId="12" dataDxfId="65" totalsRowDxfId="9"/>
    <tableColumn id="13" xr3:uid="{D67BB935-20C7-44F5-B1D0-93AC7C8E3CDC}" uniqueName="13" name="Estado actual de la afectación" queryTableFieldId="13" dataDxfId="64" totalsRowDxfId="8"/>
    <tableColumn id="14" xr3:uid="{CE8FC8ED-815C-40E5-8008-D2CAC16AB6DE}" uniqueName="14" name=" ¿Hay disposición de la institución para actuar como Unidad Ejecutora?" queryTableFieldId="14" dataDxfId="63" totalsRowDxfId="7"/>
    <tableColumn id="15" xr3:uid="{B339ED73-016C-45DB-B49B-147FB42115C1}" uniqueName="15" name="Indique el nombre de la Unidad Ejecutora" queryTableFieldId="15" dataDxfId="62" totalsRowDxfId="6"/>
    <tableColumn id="16" xr3:uid="{B80D0C07-3FCE-48A0-B3DA-7982A0A4AC0A}" uniqueName="16" name="Cantidad de personas beneficiarias" queryTableFieldId="16" dataDxfId="61" totalsRowDxfId="5"/>
    <tableColumn id="17" xr3:uid="{CA3704FC-F943-4930-BDF0-F0005A51E961}" uniqueName="17" name="Monto estimado de costo de obras y labores" totalsRowFunction="sum" queryTableFieldId="17" dataDxfId="60" totalsRowDxfId="4" dataCellStyle="Millares" totalsRowCellStyle="Millares"/>
    <tableColumn id="18" xr3:uid="{1C1782BA-0FDF-47AE-8BA8-CD2DAD7348D8}" uniqueName="18" name="Fuente de los recursos" queryTableFieldId="18" dataDxfId="59" totalsRowDxfId="3"/>
    <tableColumn id="19" xr3:uid="{2B6919B8-E0A1-49AB-8125-A775D4A20A75}" uniqueName="19" name="Comentarios u observaciones" queryTableFieldId="19" dataDxfId="58" totalsRowDxfId="2"/>
    <tableColumn id="21" xr3:uid="{32A549D2-70A0-408E-8717-A711899E9C50}" uniqueName="21" name="x" queryTableFieldId="21" dataDxfId="57" totalsRowDxfId="1"/>
    <tableColumn id="22" xr3:uid="{6AC3EADA-1847-4EB8-BCF5-E1B3437EA2F5}" uniqueName="22" name="y" queryTableFieldId="22" dataDxfId="56"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D1194-0A7F-4C37-8938-BAFAA24753BB}">
  <dimension ref="A1:H21"/>
  <sheetViews>
    <sheetView tabSelected="1" zoomScale="110" zoomScaleNormal="110" workbookViewId="0">
      <selection activeCell="B11" sqref="B11"/>
    </sheetView>
  </sheetViews>
  <sheetFormatPr baseColWidth="10" defaultRowHeight="15" x14ac:dyDescent="0.25"/>
  <cols>
    <col min="2" max="2" width="16.85546875" bestFit="1" customWidth="1"/>
    <col min="3" max="3" width="23.42578125" bestFit="1" customWidth="1"/>
    <col min="4" max="4" width="17" customWidth="1"/>
    <col min="5" max="5" width="16.85546875" customWidth="1"/>
    <col min="6" max="6" width="16.85546875" bestFit="1" customWidth="1"/>
    <col min="8" max="8" width="16.85546875" bestFit="1" customWidth="1"/>
  </cols>
  <sheetData>
    <row r="1" spans="1:8" ht="61.5" customHeight="1" x14ac:dyDescent="0.25">
      <c r="A1" s="16" t="s">
        <v>85</v>
      </c>
      <c r="B1" s="16"/>
      <c r="C1" s="16"/>
      <c r="D1" s="16"/>
      <c r="E1" s="16"/>
      <c r="F1" s="16"/>
    </row>
    <row r="2" spans="1:8" s="10" customFormat="1" ht="26.25" customHeight="1" x14ac:dyDescent="0.25">
      <c r="A2" s="11" t="s">
        <v>2</v>
      </c>
      <c r="B2" s="11" t="s">
        <v>3</v>
      </c>
      <c r="C2" s="11" t="s">
        <v>77</v>
      </c>
      <c r="D2" s="11" t="s">
        <v>78</v>
      </c>
      <c r="E2" s="11" t="s">
        <v>79</v>
      </c>
      <c r="F2" s="11" t="s">
        <v>80</v>
      </c>
    </row>
    <row r="3" spans="1:8" ht="32.25" customHeight="1" x14ac:dyDescent="0.25">
      <c r="A3" s="6" t="s">
        <v>19</v>
      </c>
      <c r="B3" s="6" t="s">
        <v>20</v>
      </c>
      <c r="C3" s="7">
        <f>SUM(Carreteras!O3:O27)</f>
        <v>2635821771.1100001</v>
      </c>
      <c r="D3" s="7">
        <f>SUM(Puentes__1[Monto estimado de costo de obras y labores])</f>
        <v>150000000</v>
      </c>
      <c r="E3" s="7">
        <f>SUM(Sistemas_de_aguas__1[Monto estimado de costo de obras y labores])</f>
        <v>2310000000</v>
      </c>
      <c r="F3" s="7">
        <f>SUM(C3:E3)</f>
        <v>5095821771.1100006</v>
      </c>
    </row>
    <row r="4" spans="1:8" s="10" customFormat="1" ht="21.75" customHeight="1" x14ac:dyDescent="0.25">
      <c r="A4" s="16" t="s">
        <v>80</v>
      </c>
      <c r="B4" s="16"/>
      <c r="C4" s="9">
        <f>SUM(C3)</f>
        <v>2635821771.1100001</v>
      </c>
      <c r="D4" s="9">
        <f t="shared" ref="D4:E4" si="0">SUM(D3)</f>
        <v>150000000</v>
      </c>
      <c r="E4" s="9">
        <f t="shared" si="0"/>
        <v>2310000000</v>
      </c>
      <c r="F4" s="9">
        <f>SUM(C4:E4)</f>
        <v>5095821771.1100006</v>
      </c>
      <c r="H4" s="22"/>
    </row>
    <row r="6" spans="1:8" x14ac:dyDescent="0.25">
      <c r="C6" s="2"/>
      <c r="D6" s="19"/>
    </row>
    <row r="7" spans="1:8" x14ac:dyDescent="0.25">
      <c r="C7" s="3"/>
      <c r="D7" s="3"/>
      <c r="F7" s="4"/>
    </row>
    <row r="8" spans="1:8" x14ac:dyDescent="0.25">
      <c r="C8" s="4"/>
    </row>
    <row r="9" spans="1:8" x14ac:dyDescent="0.25">
      <c r="F9" s="3"/>
    </row>
    <row r="10" spans="1:8" x14ac:dyDescent="0.25">
      <c r="C10" s="3"/>
      <c r="D10" s="3"/>
      <c r="E10" s="3"/>
    </row>
    <row r="11" spans="1:8" x14ac:dyDescent="0.25">
      <c r="C11" s="3"/>
    </row>
    <row r="12" spans="1:8" x14ac:dyDescent="0.25">
      <c r="C12" s="3"/>
    </row>
    <row r="13" spans="1:8" x14ac:dyDescent="0.25">
      <c r="B13" s="3">
        <f>+C10+C13</f>
        <v>0</v>
      </c>
      <c r="C13" s="3"/>
    </row>
    <row r="14" spans="1:8" x14ac:dyDescent="0.25">
      <c r="C14" s="3"/>
      <c r="D14" s="20"/>
    </row>
    <row r="16" spans="1:8" x14ac:dyDescent="0.25">
      <c r="D16" s="20"/>
    </row>
    <row r="18" spans="3:8" ht="21" x14ac:dyDescent="0.35">
      <c r="C18" s="21"/>
      <c r="H18" s="20"/>
    </row>
    <row r="19" spans="3:8" x14ac:dyDescent="0.25">
      <c r="C19" s="3"/>
    </row>
    <row r="21" spans="3:8" x14ac:dyDescent="0.25">
      <c r="C21" s="20"/>
    </row>
  </sheetData>
  <mergeCells count="2">
    <mergeCell ref="A4:B4"/>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088FC-EA06-4AE7-9F09-FC93F6601358}">
  <dimension ref="A1:R28"/>
  <sheetViews>
    <sheetView zoomScale="60" zoomScaleNormal="60" workbookViewId="0">
      <pane ySplit="2" topLeftCell="A18" activePane="bottomLeft" state="frozen"/>
      <selection pane="bottomLeft" activeCell="O27" sqref="O13:O27"/>
    </sheetView>
  </sheetViews>
  <sheetFormatPr baseColWidth="10" defaultRowHeight="15" x14ac:dyDescent="0.25"/>
  <cols>
    <col min="1" max="1" width="18.28515625" bestFit="1" customWidth="1"/>
    <col min="2" max="2" width="15.140625" customWidth="1"/>
    <col min="9" max="9" width="40.7109375" customWidth="1"/>
    <col min="10" max="11" width="31.28515625" customWidth="1"/>
    <col min="13" max="13" width="16.28515625" customWidth="1"/>
    <col min="14" max="14" width="19.28515625" bestFit="1" customWidth="1"/>
    <col min="15" max="15" width="21.42578125" style="1" customWidth="1"/>
    <col min="16" max="16" width="19" bestFit="1" customWidth="1"/>
    <col min="18" max="18" width="17.7109375" bestFit="1" customWidth="1"/>
    <col min="19" max="19" width="17" bestFit="1" customWidth="1"/>
    <col min="23" max="23" width="17" bestFit="1" customWidth="1"/>
  </cols>
  <sheetData>
    <row r="1" spans="1:18" ht="51.75" customHeight="1" x14ac:dyDescent="0.25">
      <c r="A1" s="17" t="s">
        <v>84</v>
      </c>
      <c r="B1" s="17"/>
      <c r="C1" s="17"/>
      <c r="D1" s="17"/>
      <c r="E1" s="17"/>
      <c r="F1" s="17"/>
      <c r="G1" s="17"/>
      <c r="H1" s="17"/>
      <c r="I1" s="17"/>
      <c r="J1" s="17"/>
      <c r="K1" s="17"/>
      <c r="L1" s="17"/>
      <c r="M1" s="17"/>
      <c r="N1" s="17"/>
      <c r="O1" s="17"/>
      <c r="P1" s="17"/>
      <c r="Q1" s="17"/>
      <c r="R1" s="17"/>
    </row>
    <row r="2" spans="1:18" s="2" customFormat="1" ht="104.25" customHeight="1" x14ac:dyDescent="0.25">
      <c r="A2" s="8" t="s">
        <v>0</v>
      </c>
      <c r="B2" s="8" t="s">
        <v>1</v>
      </c>
      <c r="C2" s="8" t="s">
        <v>3</v>
      </c>
      <c r="D2" s="8" t="s">
        <v>4</v>
      </c>
      <c r="E2" s="8" t="s">
        <v>5</v>
      </c>
      <c r="F2" s="8" t="s">
        <v>6</v>
      </c>
      <c r="G2" s="8" t="s">
        <v>7</v>
      </c>
      <c r="H2" s="8" t="s">
        <v>8</v>
      </c>
      <c r="I2" s="8" t="s">
        <v>9</v>
      </c>
      <c r="J2" s="8" t="s">
        <v>10</v>
      </c>
      <c r="K2" s="8" t="s">
        <v>11</v>
      </c>
      <c r="L2" s="8" t="s">
        <v>81</v>
      </c>
      <c r="M2" s="8" t="s">
        <v>12</v>
      </c>
      <c r="N2" s="8" t="s">
        <v>13</v>
      </c>
      <c r="O2" s="8" t="s">
        <v>14</v>
      </c>
      <c r="P2" s="8" t="s">
        <v>15</v>
      </c>
      <c r="Q2" s="8" t="s">
        <v>16</v>
      </c>
      <c r="R2" s="8" t="s">
        <v>17</v>
      </c>
    </row>
    <row r="3" spans="1:18" s="12" customFormat="1" ht="35.25" customHeight="1" x14ac:dyDescent="0.25">
      <c r="A3" s="12" t="s">
        <v>118</v>
      </c>
      <c r="B3" s="12" t="s">
        <v>18</v>
      </c>
      <c r="C3" s="12" t="s">
        <v>20</v>
      </c>
      <c r="D3" s="12" t="s">
        <v>21</v>
      </c>
      <c r="E3" s="12" t="s">
        <v>22</v>
      </c>
      <c r="F3" s="12" t="s">
        <v>23</v>
      </c>
      <c r="G3" s="12">
        <v>14</v>
      </c>
      <c r="H3" s="12">
        <v>10</v>
      </c>
      <c r="I3" s="12" t="s">
        <v>24</v>
      </c>
      <c r="J3" s="12" t="s">
        <v>25</v>
      </c>
      <c r="K3" s="12" t="s">
        <v>26</v>
      </c>
      <c r="L3" s="12" t="s">
        <v>27</v>
      </c>
      <c r="M3" s="12" t="s">
        <v>34</v>
      </c>
      <c r="N3" s="12">
        <v>200</v>
      </c>
      <c r="O3" s="13">
        <v>200000000</v>
      </c>
      <c r="P3" s="12" t="s">
        <v>90</v>
      </c>
      <c r="Q3" s="12">
        <v>-84289</v>
      </c>
      <c r="R3" s="12">
        <v>10897</v>
      </c>
    </row>
    <row r="4" spans="1:18" s="12" customFormat="1" ht="35.25" customHeight="1" x14ac:dyDescent="0.25">
      <c r="A4" s="12" t="s">
        <v>119</v>
      </c>
      <c r="B4" s="12" t="s">
        <v>18</v>
      </c>
      <c r="C4" s="12" t="s">
        <v>20</v>
      </c>
      <c r="D4" s="12" t="s">
        <v>21</v>
      </c>
      <c r="E4" s="12" t="s">
        <v>29</v>
      </c>
      <c r="F4" s="12" t="s">
        <v>30</v>
      </c>
      <c r="G4" s="12">
        <v>32</v>
      </c>
      <c r="H4" s="12">
        <v>10</v>
      </c>
      <c r="I4" s="12" t="s">
        <v>31</v>
      </c>
      <c r="J4" s="12" t="s">
        <v>32</v>
      </c>
      <c r="K4" s="12" t="s">
        <v>33</v>
      </c>
      <c r="L4" s="12" t="s">
        <v>27</v>
      </c>
      <c r="M4" s="12" t="s">
        <v>34</v>
      </c>
      <c r="N4" s="12">
        <v>80</v>
      </c>
      <c r="O4" s="13">
        <v>32000000</v>
      </c>
      <c r="P4" s="12" t="s">
        <v>90</v>
      </c>
      <c r="Q4" s="12">
        <v>-84286</v>
      </c>
      <c r="R4" s="12">
        <v>10859</v>
      </c>
    </row>
    <row r="5" spans="1:18" s="12" customFormat="1" ht="35.25" customHeight="1" x14ac:dyDescent="0.25">
      <c r="A5" s="12" t="s">
        <v>120</v>
      </c>
      <c r="B5" s="12" t="s">
        <v>18</v>
      </c>
      <c r="C5" s="12" t="s">
        <v>20</v>
      </c>
      <c r="D5" s="12" t="s">
        <v>21</v>
      </c>
      <c r="E5" s="12" t="s">
        <v>35</v>
      </c>
      <c r="F5" s="12" t="s">
        <v>36</v>
      </c>
      <c r="G5" s="12">
        <v>81</v>
      </c>
      <c r="H5" s="12">
        <v>9</v>
      </c>
      <c r="I5" s="12" t="s">
        <v>31</v>
      </c>
      <c r="J5" s="12" t="s">
        <v>37</v>
      </c>
      <c r="K5" s="12" t="s">
        <v>33</v>
      </c>
      <c r="L5" s="12" t="s">
        <v>27</v>
      </c>
      <c r="M5" s="12" t="s">
        <v>34</v>
      </c>
      <c r="N5" s="12">
        <v>160</v>
      </c>
      <c r="O5" s="13">
        <v>200000000</v>
      </c>
      <c r="P5" s="12" t="s">
        <v>90</v>
      </c>
      <c r="Q5" s="12">
        <v>-84331</v>
      </c>
      <c r="R5" s="12">
        <v>10862</v>
      </c>
    </row>
    <row r="6" spans="1:18" s="12" customFormat="1" ht="35.25" customHeight="1" x14ac:dyDescent="0.25">
      <c r="A6" s="12" t="s">
        <v>121</v>
      </c>
      <c r="B6" s="12" t="s">
        <v>18</v>
      </c>
      <c r="C6" s="12" t="s">
        <v>20</v>
      </c>
      <c r="D6" s="12" t="s">
        <v>21</v>
      </c>
      <c r="E6" s="12" t="s">
        <v>35</v>
      </c>
      <c r="F6" s="12" t="s">
        <v>38</v>
      </c>
      <c r="G6" s="12">
        <v>14</v>
      </c>
      <c r="H6" s="12">
        <v>10</v>
      </c>
      <c r="I6" s="12" t="s">
        <v>31</v>
      </c>
      <c r="J6" s="12" t="s">
        <v>37</v>
      </c>
      <c r="K6" s="12" t="s">
        <v>33</v>
      </c>
      <c r="L6" s="12" t="s">
        <v>27</v>
      </c>
      <c r="M6" s="12" t="s">
        <v>34</v>
      </c>
      <c r="N6" s="12">
        <v>160</v>
      </c>
      <c r="O6" s="13">
        <v>175000000</v>
      </c>
      <c r="P6" s="12" t="s">
        <v>90</v>
      </c>
      <c r="Q6" s="12">
        <v>-84326</v>
      </c>
      <c r="R6" s="12">
        <v>10896</v>
      </c>
    </row>
    <row r="7" spans="1:18" s="12" customFormat="1" ht="35.25" customHeight="1" x14ac:dyDescent="0.25">
      <c r="A7" s="12" t="s">
        <v>122</v>
      </c>
      <c r="B7" s="12" t="s">
        <v>18</v>
      </c>
      <c r="C7" s="12" t="s">
        <v>20</v>
      </c>
      <c r="D7" s="12" t="s">
        <v>21</v>
      </c>
      <c r="E7" s="12" t="s">
        <v>39</v>
      </c>
      <c r="F7" s="12" t="s">
        <v>40</v>
      </c>
      <c r="G7" s="12">
        <v>8</v>
      </c>
      <c r="H7" s="12">
        <v>10</v>
      </c>
      <c r="I7" s="12" t="s">
        <v>31</v>
      </c>
      <c r="J7" s="12" t="s">
        <v>37</v>
      </c>
      <c r="K7" s="12" t="s">
        <v>33</v>
      </c>
      <c r="L7" s="12" t="s">
        <v>27</v>
      </c>
      <c r="M7" s="12" t="s">
        <v>34</v>
      </c>
      <c r="N7" s="12">
        <v>150</v>
      </c>
      <c r="O7" s="13">
        <v>115000000</v>
      </c>
      <c r="P7" s="12" t="s">
        <v>90</v>
      </c>
      <c r="Q7" s="12">
        <v>-84346</v>
      </c>
      <c r="R7" s="12">
        <v>10823</v>
      </c>
    </row>
    <row r="8" spans="1:18" s="12" customFormat="1" ht="35.25" customHeight="1" x14ac:dyDescent="0.25">
      <c r="A8" s="12" t="s">
        <v>123</v>
      </c>
      <c r="B8" s="12" t="s">
        <v>18</v>
      </c>
      <c r="C8" s="12" t="s">
        <v>20</v>
      </c>
      <c r="D8" s="12" t="s">
        <v>41</v>
      </c>
      <c r="E8" s="12" t="s">
        <v>42</v>
      </c>
      <c r="F8" s="12" t="s">
        <v>40</v>
      </c>
      <c r="G8" s="12">
        <v>68</v>
      </c>
      <c r="H8" s="12">
        <v>8</v>
      </c>
      <c r="I8" s="12" t="s">
        <v>31</v>
      </c>
      <c r="J8" s="12" t="s">
        <v>37</v>
      </c>
      <c r="K8" s="12" t="s">
        <v>33</v>
      </c>
      <c r="L8" s="12" t="s">
        <v>27</v>
      </c>
      <c r="M8" s="12" t="s">
        <v>34</v>
      </c>
      <c r="N8" s="12">
        <v>300</v>
      </c>
      <c r="O8" s="13">
        <v>180000000</v>
      </c>
      <c r="P8" s="12" t="s">
        <v>90</v>
      </c>
      <c r="Q8" s="12">
        <v>-84337</v>
      </c>
      <c r="R8" s="12">
        <v>10883</v>
      </c>
    </row>
    <row r="9" spans="1:18" s="12" customFormat="1" ht="35.25" customHeight="1" x14ac:dyDescent="0.25">
      <c r="A9" s="12" t="s">
        <v>124</v>
      </c>
      <c r="B9" s="12" t="s">
        <v>18</v>
      </c>
      <c r="C9" s="12" t="s">
        <v>20</v>
      </c>
      <c r="D9" s="12" t="s">
        <v>41</v>
      </c>
      <c r="E9" s="12" t="s">
        <v>43</v>
      </c>
      <c r="F9" s="12" t="s">
        <v>44</v>
      </c>
      <c r="G9" s="12">
        <v>35</v>
      </c>
      <c r="H9" s="12">
        <v>8</v>
      </c>
      <c r="I9" s="12" t="s">
        <v>31</v>
      </c>
      <c r="J9" s="12" t="s">
        <v>37</v>
      </c>
      <c r="K9" s="12" t="s">
        <v>33</v>
      </c>
      <c r="L9" s="12" t="s">
        <v>27</v>
      </c>
      <c r="M9" s="12" t="s">
        <v>34</v>
      </c>
      <c r="N9" s="12">
        <v>200</v>
      </c>
      <c r="O9" s="13">
        <v>150000000</v>
      </c>
      <c r="P9" s="12" t="s">
        <v>90</v>
      </c>
      <c r="Q9" s="12">
        <v>-84347</v>
      </c>
      <c r="R9" s="12">
        <v>10888</v>
      </c>
    </row>
    <row r="10" spans="1:18" s="12" customFormat="1" ht="35.25" customHeight="1" x14ac:dyDescent="0.25">
      <c r="A10" s="12" t="s">
        <v>125</v>
      </c>
      <c r="B10" s="12" t="s">
        <v>18</v>
      </c>
      <c r="C10" s="12" t="s">
        <v>20</v>
      </c>
      <c r="D10" s="12" t="s">
        <v>41</v>
      </c>
      <c r="E10" s="12" t="s">
        <v>45</v>
      </c>
      <c r="F10" s="12" t="s">
        <v>46</v>
      </c>
      <c r="G10" s="12">
        <v>2</v>
      </c>
      <c r="H10" s="12">
        <v>9</v>
      </c>
      <c r="I10" s="12" t="s">
        <v>31</v>
      </c>
      <c r="J10" s="12" t="s">
        <v>37</v>
      </c>
      <c r="K10" s="12" t="s">
        <v>33</v>
      </c>
      <c r="L10" s="12" t="s">
        <v>27</v>
      </c>
      <c r="M10" s="12" t="s">
        <v>34</v>
      </c>
      <c r="N10" s="12">
        <v>80</v>
      </c>
      <c r="O10" s="13">
        <v>126000000</v>
      </c>
      <c r="P10" s="12" t="s">
        <v>90</v>
      </c>
      <c r="Q10" s="12">
        <v>-84347</v>
      </c>
      <c r="R10" s="12">
        <v>10937</v>
      </c>
    </row>
    <row r="11" spans="1:18" s="12" customFormat="1" ht="35.25" customHeight="1" x14ac:dyDescent="0.25">
      <c r="A11" s="12" t="s">
        <v>126</v>
      </c>
      <c r="B11" s="12" t="s">
        <v>18</v>
      </c>
      <c r="C11" s="12" t="s">
        <v>20</v>
      </c>
      <c r="D11" s="12" t="s">
        <v>21</v>
      </c>
      <c r="E11" s="12" t="s">
        <v>47</v>
      </c>
      <c r="F11" s="12" t="s">
        <v>48</v>
      </c>
      <c r="G11" s="12">
        <v>2</v>
      </c>
      <c r="H11" s="12">
        <v>8</v>
      </c>
      <c r="I11" s="12" t="s">
        <v>31</v>
      </c>
      <c r="J11" s="12" t="s">
        <v>37</v>
      </c>
      <c r="K11" s="12" t="s">
        <v>49</v>
      </c>
      <c r="L11" s="12" t="s">
        <v>27</v>
      </c>
      <c r="M11" s="12" t="s">
        <v>34</v>
      </c>
      <c r="N11" s="12">
        <v>45</v>
      </c>
      <c r="O11" s="13">
        <v>118000000</v>
      </c>
      <c r="P11" s="12" t="s">
        <v>90</v>
      </c>
      <c r="Q11" s="12">
        <v>-84312</v>
      </c>
      <c r="R11" s="12">
        <v>10846</v>
      </c>
    </row>
    <row r="12" spans="1:18" s="12" customFormat="1" ht="35.25" customHeight="1" x14ac:dyDescent="0.25">
      <c r="A12" s="12" t="s">
        <v>127</v>
      </c>
      <c r="B12" s="12" t="s">
        <v>18</v>
      </c>
      <c r="C12" s="12" t="s">
        <v>20</v>
      </c>
      <c r="D12" s="12" t="s">
        <v>21</v>
      </c>
      <c r="E12" s="12" t="s">
        <v>50</v>
      </c>
      <c r="F12" s="12" t="s">
        <v>51</v>
      </c>
      <c r="G12" s="12">
        <v>1</v>
      </c>
      <c r="H12" s="12">
        <v>8</v>
      </c>
      <c r="I12" s="12" t="s">
        <v>31</v>
      </c>
      <c r="J12" s="12" t="s">
        <v>37</v>
      </c>
      <c r="K12" s="12" t="s">
        <v>49</v>
      </c>
      <c r="L12" s="12" t="s">
        <v>27</v>
      </c>
      <c r="M12" s="12" t="s">
        <v>34</v>
      </c>
      <c r="N12" s="12">
        <v>30</v>
      </c>
      <c r="O12" s="13">
        <v>29000000</v>
      </c>
      <c r="P12" s="12" t="s">
        <v>90</v>
      </c>
      <c r="Q12" s="12">
        <v>-84297</v>
      </c>
      <c r="R12" s="12">
        <v>10846</v>
      </c>
    </row>
    <row r="13" spans="1:18" s="12" customFormat="1" ht="35.25" customHeight="1" x14ac:dyDescent="0.25">
      <c r="A13" s="12" t="s">
        <v>128</v>
      </c>
      <c r="B13" s="12" t="s">
        <v>52</v>
      </c>
      <c r="C13" s="12" t="s">
        <v>20</v>
      </c>
      <c r="D13" s="12" t="s">
        <v>21</v>
      </c>
      <c r="E13" s="12" t="s">
        <v>35</v>
      </c>
      <c r="F13" s="12" t="s">
        <v>53</v>
      </c>
      <c r="G13" s="12">
        <v>3645</v>
      </c>
      <c r="H13" s="12">
        <v>6</v>
      </c>
      <c r="I13" s="12" t="s">
        <v>54</v>
      </c>
      <c r="J13" s="12" t="s">
        <v>55</v>
      </c>
      <c r="K13" s="12" t="s">
        <v>49</v>
      </c>
      <c r="L13" s="12" t="s">
        <v>27</v>
      </c>
      <c r="M13" s="12" t="s">
        <v>56</v>
      </c>
      <c r="N13" s="12">
        <v>1500</v>
      </c>
      <c r="O13" s="15">
        <v>244730387.90000001</v>
      </c>
      <c r="P13" s="12" t="s">
        <v>28</v>
      </c>
      <c r="Q13" s="12">
        <v>-84381</v>
      </c>
      <c r="R13" s="12">
        <v>10768</v>
      </c>
    </row>
    <row r="14" spans="1:18" s="12" customFormat="1" ht="35.25" customHeight="1" x14ac:dyDescent="0.25">
      <c r="A14" s="12" t="s">
        <v>129</v>
      </c>
      <c r="B14" s="12" t="s">
        <v>52</v>
      </c>
      <c r="C14" s="12" t="s">
        <v>20</v>
      </c>
      <c r="D14" s="12" t="s">
        <v>21</v>
      </c>
      <c r="E14" s="12" t="s">
        <v>35</v>
      </c>
      <c r="F14" s="12" t="s">
        <v>57</v>
      </c>
      <c r="G14" s="12">
        <v>4359</v>
      </c>
      <c r="H14" s="12">
        <v>6</v>
      </c>
      <c r="I14" s="12" t="s">
        <v>54</v>
      </c>
      <c r="J14" s="12" t="s">
        <v>58</v>
      </c>
      <c r="K14" s="12" t="s">
        <v>49</v>
      </c>
      <c r="L14" s="12" t="s">
        <v>27</v>
      </c>
      <c r="M14" s="12" t="s">
        <v>59</v>
      </c>
      <c r="N14" s="12">
        <v>1500</v>
      </c>
      <c r="O14" s="15">
        <v>532454419.20999998</v>
      </c>
      <c r="P14" s="12" t="s">
        <v>28</v>
      </c>
      <c r="Q14" s="12">
        <v>-84366</v>
      </c>
      <c r="R14" s="12">
        <v>10926</v>
      </c>
    </row>
    <row r="15" spans="1:18" s="12" customFormat="1" ht="35.25" customHeight="1" x14ac:dyDescent="0.25">
      <c r="A15" s="12" t="s">
        <v>130</v>
      </c>
      <c r="B15" t="s">
        <v>18</v>
      </c>
      <c r="C15" t="s">
        <v>20</v>
      </c>
      <c r="D15" t="s">
        <v>21</v>
      </c>
      <c r="E15" t="s">
        <v>91</v>
      </c>
      <c r="F15" t="s">
        <v>40</v>
      </c>
      <c r="G15">
        <v>6.3</v>
      </c>
      <c r="H15">
        <v>7</v>
      </c>
      <c r="I15" t="s">
        <v>92</v>
      </c>
      <c r="J15" t="s">
        <v>93</v>
      </c>
      <c r="K15" t="s">
        <v>49</v>
      </c>
      <c r="L15" t="s">
        <v>27</v>
      </c>
      <c r="M15" t="s">
        <v>94</v>
      </c>
      <c r="N15">
        <v>13000</v>
      </c>
      <c r="O15" s="4">
        <v>209583180</v>
      </c>
      <c r="P15" s="2" t="s">
        <v>28</v>
      </c>
      <c r="Q15">
        <v>-84.370902523972802</v>
      </c>
      <c r="R15">
        <v>10.7903030864559</v>
      </c>
    </row>
    <row r="16" spans="1:18" s="12" customFormat="1" ht="35.25" customHeight="1" x14ac:dyDescent="0.25">
      <c r="A16" s="12" t="s">
        <v>131</v>
      </c>
      <c r="B16" t="s">
        <v>18</v>
      </c>
      <c r="C16" t="s">
        <v>20</v>
      </c>
      <c r="D16" t="s">
        <v>21</v>
      </c>
      <c r="E16" t="s">
        <v>39</v>
      </c>
      <c r="F16" t="s">
        <v>95</v>
      </c>
      <c r="G16">
        <v>0.4</v>
      </c>
      <c r="H16">
        <v>5</v>
      </c>
      <c r="I16" t="s">
        <v>96</v>
      </c>
      <c r="J16" t="s">
        <v>97</v>
      </c>
      <c r="K16" t="s">
        <v>49</v>
      </c>
      <c r="L16" t="s">
        <v>27</v>
      </c>
      <c r="M16" t="s">
        <v>98</v>
      </c>
      <c r="N16">
        <v>15</v>
      </c>
      <c r="O16" s="4">
        <v>6748380</v>
      </c>
      <c r="P16" s="2" t="s">
        <v>28</v>
      </c>
      <c r="Q16">
        <v>-84.349015642417598</v>
      </c>
      <c r="R16">
        <v>10.814093915040401</v>
      </c>
    </row>
    <row r="17" spans="1:18" s="12" customFormat="1" ht="35.25" customHeight="1" x14ac:dyDescent="0.25">
      <c r="A17" s="12" t="s">
        <v>132</v>
      </c>
      <c r="B17" t="s">
        <v>18</v>
      </c>
      <c r="C17" t="s">
        <v>20</v>
      </c>
      <c r="D17" t="s">
        <v>21</v>
      </c>
      <c r="E17" t="s">
        <v>99</v>
      </c>
      <c r="F17" t="s">
        <v>30</v>
      </c>
      <c r="G17">
        <v>1.5</v>
      </c>
      <c r="H17">
        <v>5</v>
      </c>
      <c r="I17" t="s">
        <v>96</v>
      </c>
      <c r="J17" t="s">
        <v>97</v>
      </c>
      <c r="K17" t="s">
        <v>49</v>
      </c>
      <c r="L17" t="s">
        <v>27</v>
      </c>
      <c r="M17" t="s">
        <v>98</v>
      </c>
      <c r="N17">
        <v>80</v>
      </c>
      <c r="O17" s="4">
        <v>28458000</v>
      </c>
      <c r="P17" s="2" t="s">
        <v>28</v>
      </c>
      <c r="Q17">
        <v>-84.322523910577203</v>
      </c>
      <c r="R17">
        <v>10.823247929022401</v>
      </c>
    </row>
    <row r="18" spans="1:18" s="12" customFormat="1" ht="35.25" customHeight="1" x14ac:dyDescent="0.25">
      <c r="A18" s="12" t="s">
        <v>133</v>
      </c>
      <c r="B18" t="s">
        <v>18</v>
      </c>
      <c r="C18" t="s">
        <v>20</v>
      </c>
      <c r="D18" t="s">
        <v>21</v>
      </c>
      <c r="E18" t="s">
        <v>100</v>
      </c>
      <c r="F18" t="s">
        <v>38</v>
      </c>
      <c r="G18">
        <v>0.8</v>
      </c>
      <c r="H18">
        <v>5</v>
      </c>
      <c r="I18" t="s">
        <v>96</v>
      </c>
      <c r="J18" t="s">
        <v>97</v>
      </c>
      <c r="K18" t="s">
        <v>49</v>
      </c>
      <c r="L18" t="s">
        <v>27</v>
      </c>
      <c r="M18" t="s">
        <v>98</v>
      </c>
      <c r="N18">
        <v>80</v>
      </c>
      <c r="O18" s="4">
        <v>13721940</v>
      </c>
      <c r="P18" s="2" t="s">
        <v>28</v>
      </c>
      <c r="Q18">
        <v>-84.331406761317893</v>
      </c>
      <c r="R18">
        <v>10.8886357676971</v>
      </c>
    </row>
    <row r="19" spans="1:18" s="12" customFormat="1" ht="35.25" customHeight="1" x14ac:dyDescent="0.25">
      <c r="A19" s="12" t="s">
        <v>134</v>
      </c>
      <c r="B19" t="s">
        <v>18</v>
      </c>
      <c r="C19" t="s">
        <v>20</v>
      </c>
      <c r="D19" t="s">
        <v>41</v>
      </c>
      <c r="E19" t="s">
        <v>101</v>
      </c>
      <c r="F19" t="s">
        <v>46</v>
      </c>
      <c r="G19">
        <v>3</v>
      </c>
      <c r="H19">
        <v>5</v>
      </c>
      <c r="I19" t="s">
        <v>96</v>
      </c>
      <c r="J19" t="s">
        <v>97</v>
      </c>
      <c r="K19" t="s">
        <v>49</v>
      </c>
      <c r="L19" t="s">
        <v>27</v>
      </c>
      <c r="M19" t="s">
        <v>98</v>
      </c>
      <c r="N19">
        <v>40</v>
      </c>
      <c r="O19" s="4">
        <v>86889672</v>
      </c>
      <c r="P19" s="2" t="s">
        <v>28</v>
      </c>
      <c r="Q19">
        <v>-84.350933232721104</v>
      </c>
      <c r="R19">
        <v>10.9167541462343</v>
      </c>
    </row>
    <row r="20" spans="1:18" s="12" customFormat="1" ht="35.25" customHeight="1" x14ac:dyDescent="0.25">
      <c r="A20" s="12" t="s">
        <v>135</v>
      </c>
      <c r="B20" t="s">
        <v>18</v>
      </c>
      <c r="C20" t="s">
        <v>20</v>
      </c>
      <c r="D20" t="s">
        <v>41</v>
      </c>
      <c r="E20" t="s">
        <v>102</v>
      </c>
      <c r="F20" t="s">
        <v>44</v>
      </c>
      <c r="G20">
        <v>3</v>
      </c>
      <c r="H20">
        <v>5</v>
      </c>
      <c r="I20" t="s">
        <v>103</v>
      </c>
      <c r="J20" t="s">
        <v>104</v>
      </c>
      <c r="K20" t="s">
        <v>49</v>
      </c>
      <c r="L20" t="s">
        <v>27</v>
      </c>
      <c r="M20" t="s">
        <v>98</v>
      </c>
      <c r="N20">
        <v>150</v>
      </c>
      <c r="O20" s="4">
        <v>24953400</v>
      </c>
      <c r="P20" s="2" t="s">
        <v>28</v>
      </c>
      <c r="Q20">
        <v>-84.3776357471843</v>
      </c>
      <c r="R20">
        <v>10.926536367442999</v>
      </c>
    </row>
    <row r="21" spans="1:18" s="12" customFormat="1" ht="35.25" customHeight="1" x14ac:dyDescent="0.25">
      <c r="A21" s="12" t="s">
        <v>136</v>
      </c>
      <c r="B21" t="s">
        <v>18</v>
      </c>
      <c r="C21" t="s">
        <v>20</v>
      </c>
      <c r="D21" t="s">
        <v>41</v>
      </c>
      <c r="E21" t="s">
        <v>105</v>
      </c>
      <c r="F21" t="s">
        <v>106</v>
      </c>
      <c r="G21">
        <v>0.8</v>
      </c>
      <c r="H21">
        <v>5</v>
      </c>
      <c r="I21" t="s">
        <v>96</v>
      </c>
      <c r="J21" t="s">
        <v>97</v>
      </c>
      <c r="K21" t="s">
        <v>49</v>
      </c>
      <c r="L21" t="s">
        <v>27</v>
      </c>
      <c r="M21" t="s">
        <v>98</v>
      </c>
      <c r="N21">
        <v>100</v>
      </c>
      <c r="O21" s="4">
        <v>24896700</v>
      </c>
      <c r="P21" s="2" t="s">
        <v>28</v>
      </c>
      <c r="Q21">
        <v>-84.384309922452005</v>
      </c>
      <c r="R21">
        <v>10.894231171493299</v>
      </c>
    </row>
    <row r="22" spans="1:18" s="12" customFormat="1" ht="35.25" customHeight="1" x14ac:dyDescent="0.25">
      <c r="A22" s="12" t="s">
        <v>137</v>
      </c>
      <c r="B22" t="s">
        <v>18</v>
      </c>
      <c r="C22" t="s">
        <v>20</v>
      </c>
      <c r="D22" t="s">
        <v>21</v>
      </c>
      <c r="E22" t="s">
        <v>107</v>
      </c>
      <c r="F22" t="s">
        <v>108</v>
      </c>
      <c r="G22">
        <v>3.8</v>
      </c>
      <c r="H22">
        <v>5</v>
      </c>
      <c r="I22" t="s">
        <v>96</v>
      </c>
      <c r="J22" t="s">
        <v>97</v>
      </c>
      <c r="K22" t="s">
        <v>49</v>
      </c>
      <c r="L22" t="s">
        <v>27</v>
      </c>
      <c r="M22" t="s">
        <v>98</v>
      </c>
      <c r="N22">
        <v>45</v>
      </c>
      <c r="O22" s="4">
        <v>60243264</v>
      </c>
      <c r="P22" s="2" t="s">
        <v>28</v>
      </c>
      <c r="Q22">
        <v>-84.241547384672302</v>
      </c>
      <c r="R22">
        <v>10.8817722058744</v>
      </c>
    </row>
    <row r="23" spans="1:18" s="12" customFormat="1" ht="35.25" customHeight="1" x14ac:dyDescent="0.25">
      <c r="A23" s="12" t="s">
        <v>138</v>
      </c>
      <c r="B23" t="s">
        <v>18</v>
      </c>
      <c r="C23" t="s">
        <v>20</v>
      </c>
      <c r="D23" t="s">
        <v>41</v>
      </c>
      <c r="E23" t="s">
        <v>109</v>
      </c>
      <c r="F23" t="s">
        <v>108</v>
      </c>
      <c r="G23">
        <v>2</v>
      </c>
      <c r="H23">
        <v>5</v>
      </c>
      <c r="I23" t="s">
        <v>96</v>
      </c>
      <c r="J23" t="s">
        <v>97</v>
      </c>
      <c r="K23" t="s">
        <v>49</v>
      </c>
      <c r="L23" t="s">
        <v>27</v>
      </c>
      <c r="M23" t="s">
        <v>98</v>
      </c>
      <c r="N23">
        <v>25</v>
      </c>
      <c r="O23" s="4">
        <v>45873000</v>
      </c>
      <c r="P23" s="2" t="s">
        <v>28</v>
      </c>
      <c r="Q23">
        <v>-84.351581636918596</v>
      </c>
      <c r="R23">
        <v>10.9498793788086</v>
      </c>
    </row>
    <row r="24" spans="1:18" s="12" customFormat="1" ht="35.25" customHeight="1" x14ac:dyDescent="0.25">
      <c r="A24" s="12" t="s">
        <v>139</v>
      </c>
      <c r="B24" t="s">
        <v>18</v>
      </c>
      <c r="C24" t="s">
        <v>20</v>
      </c>
      <c r="D24" t="s">
        <v>21</v>
      </c>
      <c r="E24" t="s">
        <v>110</v>
      </c>
      <c r="F24" t="s">
        <v>111</v>
      </c>
      <c r="G24">
        <v>0.6</v>
      </c>
      <c r="H24">
        <v>5</v>
      </c>
      <c r="I24" t="s">
        <v>103</v>
      </c>
      <c r="J24" t="s">
        <v>97</v>
      </c>
      <c r="K24" t="s">
        <v>33</v>
      </c>
      <c r="L24" t="s">
        <v>27</v>
      </c>
      <c r="M24" t="s">
        <v>98</v>
      </c>
      <c r="N24">
        <v>30</v>
      </c>
      <c r="O24" s="4">
        <v>21961368</v>
      </c>
      <c r="P24" s="2" t="s">
        <v>28</v>
      </c>
      <c r="Q24">
        <v>-84.308955073001997</v>
      </c>
      <c r="R24">
        <v>10.8630683681466</v>
      </c>
    </row>
    <row r="25" spans="1:18" s="12" customFormat="1" ht="35.25" customHeight="1" x14ac:dyDescent="0.25">
      <c r="A25" s="12" t="s">
        <v>140</v>
      </c>
      <c r="B25" t="s">
        <v>18</v>
      </c>
      <c r="C25" t="s">
        <v>20</v>
      </c>
      <c r="D25" t="s">
        <v>41</v>
      </c>
      <c r="E25" t="s">
        <v>112</v>
      </c>
      <c r="F25" t="s">
        <v>113</v>
      </c>
      <c r="G25">
        <v>0.35</v>
      </c>
      <c r="H25">
        <v>5</v>
      </c>
      <c r="I25" t="s">
        <v>96</v>
      </c>
      <c r="J25" t="s">
        <v>97</v>
      </c>
      <c r="K25" t="s">
        <v>33</v>
      </c>
      <c r="L25" t="s">
        <v>27</v>
      </c>
      <c r="M25" t="s">
        <v>98</v>
      </c>
      <c r="N25">
        <v>55</v>
      </c>
      <c r="O25" s="4">
        <v>2019600</v>
      </c>
      <c r="P25" s="2" t="s">
        <v>28</v>
      </c>
      <c r="Q25">
        <v>-84.372137255209594</v>
      </c>
      <c r="R25">
        <v>10.9255712520652</v>
      </c>
    </row>
    <row r="26" spans="1:18" s="12" customFormat="1" ht="35.25" customHeight="1" x14ac:dyDescent="0.25">
      <c r="A26" s="12" t="s">
        <v>141</v>
      </c>
      <c r="B26" t="s">
        <v>18</v>
      </c>
      <c r="C26" t="s">
        <v>20</v>
      </c>
      <c r="D26" t="s">
        <v>41</v>
      </c>
      <c r="E26" t="s">
        <v>114</v>
      </c>
      <c r="F26" t="s">
        <v>115</v>
      </c>
      <c r="G26">
        <v>0.4</v>
      </c>
      <c r="H26">
        <v>5</v>
      </c>
      <c r="I26" t="s">
        <v>96</v>
      </c>
      <c r="J26" t="s">
        <v>97</v>
      </c>
      <c r="K26" t="s">
        <v>33</v>
      </c>
      <c r="L26" t="s">
        <v>27</v>
      </c>
      <c r="M26" t="s">
        <v>98</v>
      </c>
      <c r="N26">
        <v>45</v>
      </c>
      <c r="O26" s="4">
        <v>3945456</v>
      </c>
      <c r="P26" s="2" t="s">
        <v>28</v>
      </c>
      <c r="Q26">
        <v>-84.3833788872588</v>
      </c>
      <c r="R26">
        <v>10.8838522378737</v>
      </c>
    </row>
    <row r="27" spans="1:18" s="12" customFormat="1" ht="35.25" customHeight="1" x14ac:dyDescent="0.25">
      <c r="A27" s="12" t="s">
        <v>142</v>
      </c>
      <c r="B27" t="s">
        <v>18</v>
      </c>
      <c r="C27" t="s">
        <v>20</v>
      </c>
      <c r="D27" t="s">
        <v>41</v>
      </c>
      <c r="E27" t="s">
        <v>116</v>
      </c>
      <c r="F27" t="s">
        <v>117</v>
      </c>
      <c r="G27">
        <v>1</v>
      </c>
      <c r="H27">
        <v>6</v>
      </c>
      <c r="I27" t="s">
        <v>96</v>
      </c>
      <c r="J27" t="s">
        <v>97</v>
      </c>
      <c r="K27" t="s">
        <v>49</v>
      </c>
      <c r="L27" t="s">
        <v>27</v>
      </c>
      <c r="M27" t="s">
        <v>98</v>
      </c>
      <c r="N27">
        <v>120</v>
      </c>
      <c r="O27" s="4">
        <v>4343004</v>
      </c>
      <c r="P27" s="2" t="s">
        <v>28</v>
      </c>
      <c r="Q27">
        <v>-84.382540782149803</v>
      </c>
      <c r="R27">
        <v>10.884858346380801</v>
      </c>
    </row>
    <row r="28" spans="1:18" x14ac:dyDescent="0.25">
      <c r="A28" s="8" t="s">
        <v>80</v>
      </c>
      <c r="B28" s="8"/>
      <c r="C28" s="8"/>
      <c r="D28" s="8"/>
      <c r="E28" s="8"/>
      <c r="F28" s="8"/>
      <c r="G28" s="8"/>
      <c r="H28" s="8"/>
      <c r="I28" s="8"/>
      <c r="J28" s="8"/>
      <c r="K28" s="8"/>
      <c r="L28" s="8"/>
      <c r="M28" s="8"/>
      <c r="N28" s="8"/>
      <c r="O28" s="14">
        <f>SUBTOTAL(109,Carreteras__5[Monto estimado de costo de obras y labores])</f>
        <v>2635821771.1100001</v>
      </c>
      <c r="P28" s="8"/>
      <c r="Q28" s="8"/>
      <c r="R28" s="8"/>
    </row>
  </sheetData>
  <mergeCells count="1">
    <mergeCell ref="A1:R1"/>
  </mergeCells>
  <phoneticPr fontId="3"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75CA5-196C-4E33-8961-6BDADF39A875}">
  <dimension ref="A1:S4"/>
  <sheetViews>
    <sheetView zoomScale="60" zoomScaleNormal="60" workbookViewId="0">
      <selection activeCell="F12" sqref="F12"/>
    </sheetView>
  </sheetViews>
  <sheetFormatPr baseColWidth="10" defaultRowHeight="15" x14ac:dyDescent="0.25"/>
  <cols>
    <col min="1" max="1" width="18.28515625" bestFit="1" customWidth="1"/>
    <col min="2" max="2" width="14.42578125" customWidth="1"/>
    <col min="6" max="7" width="13.5703125" customWidth="1"/>
    <col min="8" max="8" width="27.28515625" bestFit="1" customWidth="1"/>
    <col min="9" max="9" width="13.5703125" customWidth="1"/>
    <col min="10" max="10" width="25.42578125" customWidth="1"/>
    <col min="11" max="11" width="20.28515625" customWidth="1"/>
    <col min="12" max="14" width="13.5703125" customWidth="1"/>
    <col min="15" max="15" width="25.42578125" customWidth="1"/>
    <col min="16" max="16" width="13.5703125" style="2" customWidth="1"/>
    <col min="17" max="17" width="17.42578125" customWidth="1"/>
  </cols>
  <sheetData>
    <row r="1" spans="1:19" ht="69" customHeight="1" x14ac:dyDescent="0.25">
      <c r="A1" s="16" t="s">
        <v>83</v>
      </c>
      <c r="B1" s="16"/>
      <c r="C1" s="18"/>
      <c r="D1" s="18"/>
      <c r="E1" s="18"/>
      <c r="F1" s="18"/>
      <c r="G1" s="18"/>
      <c r="H1" s="18"/>
      <c r="I1" s="18"/>
      <c r="J1" s="18"/>
      <c r="K1" s="18"/>
      <c r="L1" s="18"/>
      <c r="M1" s="18"/>
      <c r="N1" s="18"/>
      <c r="O1" s="18"/>
      <c r="P1" s="18"/>
      <c r="Q1" s="18"/>
      <c r="R1" s="18"/>
      <c r="S1" s="18"/>
    </row>
    <row r="2" spans="1:19" s="6" customFormat="1" ht="88.5" customHeight="1" x14ac:dyDescent="0.25">
      <c r="A2" s="8" t="s">
        <v>144</v>
      </c>
      <c r="B2" s="8" t="s">
        <v>143</v>
      </c>
      <c r="C2" s="8" t="s">
        <v>3</v>
      </c>
      <c r="D2" s="8" t="s">
        <v>4</v>
      </c>
      <c r="E2" s="8" t="s">
        <v>5</v>
      </c>
      <c r="F2" s="8" t="s">
        <v>6</v>
      </c>
      <c r="G2" s="8" t="s">
        <v>60</v>
      </c>
      <c r="H2" s="8" t="s">
        <v>9</v>
      </c>
      <c r="I2" s="8" t="s">
        <v>61</v>
      </c>
      <c r="J2" s="8" t="s">
        <v>10</v>
      </c>
      <c r="K2" s="8" t="s">
        <v>11</v>
      </c>
      <c r="L2" s="8" t="s">
        <v>81</v>
      </c>
      <c r="M2" s="8" t="s">
        <v>12</v>
      </c>
      <c r="N2" s="8" t="s">
        <v>13</v>
      </c>
      <c r="O2" s="8" t="s">
        <v>14</v>
      </c>
      <c r="P2" s="8" t="s">
        <v>15</v>
      </c>
      <c r="Q2" s="8" t="s">
        <v>62</v>
      </c>
      <c r="R2" s="8" t="s">
        <v>16</v>
      </c>
      <c r="S2" s="8" t="s">
        <v>17</v>
      </c>
    </row>
    <row r="3" spans="1:19" s="12" customFormat="1" ht="172.5" customHeight="1" x14ac:dyDescent="0.25">
      <c r="A3" s="12" t="s">
        <v>145</v>
      </c>
      <c r="B3" s="12" t="s">
        <v>52</v>
      </c>
      <c r="C3" s="12" t="s">
        <v>20</v>
      </c>
      <c r="D3" s="12" t="s">
        <v>41</v>
      </c>
      <c r="E3" s="12" t="s">
        <v>42</v>
      </c>
      <c r="F3" s="12" t="s">
        <v>57</v>
      </c>
      <c r="G3" s="12" t="s">
        <v>86</v>
      </c>
      <c r="H3" s="12" t="s">
        <v>87</v>
      </c>
      <c r="I3" s="12">
        <v>20</v>
      </c>
      <c r="J3" s="12" t="s">
        <v>88</v>
      </c>
      <c r="K3" s="12" t="s">
        <v>49</v>
      </c>
      <c r="L3" s="12" t="s">
        <v>27</v>
      </c>
      <c r="M3" s="12" t="s">
        <v>89</v>
      </c>
      <c r="N3" s="12">
        <v>500</v>
      </c>
      <c r="O3" s="13">
        <v>150000000</v>
      </c>
      <c r="P3" s="12" t="s">
        <v>28</v>
      </c>
      <c r="R3" s="12">
        <v>-84384</v>
      </c>
      <c r="S3" s="12">
        <v>10891</v>
      </c>
    </row>
    <row r="4" spans="1:19" x14ac:dyDescent="0.25">
      <c r="A4" s="8" t="s">
        <v>80</v>
      </c>
      <c r="B4" s="8"/>
      <c r="C4" s="8"/>
      <c r="D4" s="8"/>
      <c r="E4" s="8"/>
      <c r="F4" s="8"/>
      <c r="G4" s="8"/>
      <c r="H4" s="8"/>
      <c r="I4" s="8"/>
      <c r="J4" s="8"/>
      <c r="K4" s="8"/>
      <c r="L4" s="8"/>
      <c r="M4" s="8"/>
      <c r="N4" s="8"/>
      <c r="O4" s="14">
        <f>SUBTOTAL(109,Puentes__1[Monto estimado de costo de obras y labores])</f>
        <v>150000000</v>
      </c>
      <c r="P4" s="8"/>
      <c r="Q4" s="8"/>
      <c r="R4" s="8"/>
      <c r="S4" s="8"/>
    </row>
  </sheetData>
  <mergeCells count="1">
    <mergeCell ref="A1:S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A74FA-BE28-4E34-A3E1-EDCE28A0DA69}">
  <dimension ref="A1:R5"/>
  <sheetViews>
    <sheetView zoomScale="90" zoomScaleNormal="90" workbookViewId="0">
      <selection sqref="A1:R1"/>
    </sheetView>
  </sheetViews>
  <sheetFormatPr baseColWidth="10" defaultRowHeight="15" x14ac:dyDescent="0.25"/>
  <cols>
    <col min="6" max="6" width="14" customWidth="1"/>
    <col min="7" max="7" width="27.85546875" customWidth="1"/>
    <col min="8" max="8" width="35.5703125" customWidth="1"/>
    <col min="9" max="9" width="24.7109375" customWidth="1"/>
    <col min="11" max="11" width="14" customWidth="1"/>
    <col min="13" max="13" width="13.7109375" customWidth="1"/>
    <col min="14" max="14" width="18" customWidth="1"/>
    <col min="16" max="16" width="23.42578125" customWidth="1"/>
  </cols>
  <sheetData>
    <row r="1" spans="1:18" ht="59.25" customHeight="1" x14ac:dyDescent="0.25">
      <c r="A1" s="17" t="s">
        <v>82</v>
      </c>
      <c r="B1" s="17"/>
      <c r="C1" s="17"/>
      <c r="D1" s="17"/>
      <c r="E1" s="17"/>
      <c r="F1" s="17"/>
      <c r="G1" s="17"/>
      <c r="H1" s="17"/>
      <c r="I1" s="17"/>
      <c r="J1" s="17"/>
      <c r="K1" s="17"/>
      <c r="L1" s="17"/>
      <c r="M1" s="17"/>
      <c r="N1" s="17"/>
      <c r="O1" s="17"/>
      <c r="P1" s="17"/>
      <c r="Q1" s="17"/>
      <c r="R1" s="17"/>
    </row>
    <row r="2" spans="1:18" s="12" customFormat="1" ht="90" x14ac:dyDescent="0.25">
      <c r="A2" s="8" t="s">
        <v>0</v>
      </c>
      <c r="B2" s="8" t="s">
        <v>1</v>
      </c>
      <c r="C2" s="8" t="s">
        <v>3</v>
      </c>
      <c r="D2" s="8" t="s">
        <v>4</v>
      </c>
      <c r="E2" s="8" t="s">
        <v>5</v>
      </c>
      <c r="F2" s="8" t="s">
        <v>67</v>
      </c>
      <c r="G2" s="8" t="s">
        <v>68</v>
      </c>
      <c r="H2" s="8" t="s">
        <v>9</v>
      </c>
      <c r="I2" s="8" t="s">
        <v>10</v>
      </c>
      <c r="J2" s="8" t="s">
        <v>11</v>
      </c>
      <c r="K2" s="8" t="s">
        <v>81</v>
      </c>
      <c r="L2" s="8" t="s">
        <v>12</v>
      </c>
      <c r="M2" s="8" t="s">
        <v>13</v>
      </c>
      <c r="N2" s="8" t="s">
        <v>14</v>
      </c>
      <c r="O2" s="8" t="s">
        <v>15</v>
      </c>
      <c r="P2" s="8" t="s">
        <v>63</v>
      </c>
      <c r="Q2" s="8" t="s">
        <v>16</v>
      </c>
      <c r="R2" s="8" t="s">
        <v>17</v>
      </c>
    </row>
    <row r="3" spans="1:18" s="5" customFormat="1" ht="272.25" customHeight="1" x14ac:dyDescent="0.25">
      <c r="A3" s="12" t="s">
        <v>146</v>
      </c>
      <c r="B3" s="12" t="s">
        <v>69</v>
      </c>
      <c r="C3" s="12" t="s">
        <v>20</v>
      </c>
      <c r="D3" s="12" t="s">
        <v>21</v>
      </c>
      <c r="E3" s="12" t="s">
        <v>70</v>
      </c>
      <c r="F3" s="12" t="s">
        <v>71</v>
      </c>
      <c r="G3" s="12" t="s">
        <v>72</v>
      </c>
      <c r="H3" s="12" t="s">
        <v>73</v>
      </c>
      <c r="I3" s="12" t="s">
        <v>74</v>
      </c>
      <c r="J3" s="12" t="s">
        <v>26</v>
      </c>
      <c r="K3" s="12" t="s">
        <v>27</v>
      </c>
      <c r="L3" s="12" t="s">
        <v>64</v>
      </c>
      <c r="M3" s="12">
        <v>1090</v>
      </c>
      <c r="N3" s="13">
        <v>2135000000</v>
      </c>
      <c r="O3" s="12" t="s">
        <v>28</v>
      </c>
      <c r="P3" s="12" t="s">
        <v>65</v>
      </c>
      <c r="Q3" s="12">
        <v>-84326</v>
      </c>
      <c r="R3" s="12">
        <v>10895</v>
      </c>
    </row>
    <row r="4" spans="1:18" s="5" customFormat="1" ht="198" customHeight="1" x14ac:dyDescent="0.25">
      <c r="A4" s="12" t="s">
        <v>147</v>
      </c>
      <c r="B4" s="12" t="s">
        <v>69</v>
      </c>
      <c r="C4" s="12" t="s">
        <v>20</v>
      </c>
      <c r="D4" s="12" t="s">
        <v>21</v>
      </c>
      <c r="E4" s="12" t="s">
        <v>70</v>
      </c>
      <c r="F4" s="12" t="s">
        <v>71</v>
      </c>
      <c r="G4" s="12" t="s">
        <v>72</v>
      </c>
      <c r="H4" s="12" t="s">
        <v>75</v>
      </c>
      <c r="I4" s="12" t="s">
        <v>76</v>
      </c>
      <c r="J4" s="12" t="s">
        <v>26</v>
      </c>
      <c r="K4" s="12" t="s">
        <v>27</v>
      </c>
      <c r="L4" s="12" t="s">
        <v>64</v>
      </c>
      <c r="M4" s="12">
        <v>1090</v>
      </c>
      <c r="N4" s="13">
        <v>175000000</v>
      </c>
      <c r="O4" s="12" t="s">
        <v>28</v>
      </c>
      <c r="P4" s="12" t="s">
        <v>66</v>
      </c>
      <c r="Q4" s="12">
        <v>-84479</v>
      </c>
      <c r="R4" s="12">
        <v>10531</v>
      </c>
    </row>
    <row r="5" spans="1:18" x14ac:dyDescent="0.25">
      <c r="A5" s="8" t="s">
        <v>80</v>
      </c>
      <c r="B5" s="8"/>
      <c r="C5" s="8"/>
      <c r="D5" s="8"/>
      <c r="E5" s="8"/>
      <c r="F5" s="8"/>
      <c r="G5" s="8"/>
      <c r="H5" s="8"/>
      <c r="I5" s="8"/>
      <c r="J5" s="8"/>
      <c r="K5" s="8"/>
      <c r="L5" s="8"/>
      <c r="M5" s="8"/>
      <c r="N5" s="14">
        <f>SUBTOTAL(109,Sistemas_de_aguas__1[Monto estimado de costo de obras y labores])</f>
        <v>2310000000</v>
      </c>
      <c r="O5" s="8"/>
      <c r="P5" s="8"/>
      <c r="Q5" s="8"/>
      <c r="R5" s="8"/>
    </row>
  </sheetData>
  <mergeCells count="1">
    <mergeCell ref="A1:R1"/>
  </mergeCells>
  <phoneticPr fontId="3"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347128E6F3B5B4F8FD3F503E701AA01" ma:contentTypeVersion="14" ma:contentTypeDescription="Crear nuevo documento." ma:contentTypeScope="" ma:versionID="fa76ee7e336575f87ddfe9d9b1cd12fe">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67b7f3a3dafff5be889d358e80ee305f"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E I G A A B Q S w M E F A A C A A g A 8 1 S l V j i y G d 2 k A A A A 9 g A A A B I A H A B D b 2 5 m a W c v U G F j a 2 F n Z S 5 4 b W w g o h g A K K A U A A A A A A A A A A A A A A A A A A A A A A A A A A A A h Y 9 N D o I w G E S v Q r q n P 0 i M I a U s 3 E p i Q j R u m 1 K h E T 4 M L Z a 7 u f B I X k G M o u 5 c z p u 3 m L l f b z w b 2 y a 4 6 N 6 a D l L E M E W B B t W V B q o U D e 4 Y r l A m + F a q k 6 x 0 M M l g k 9 G W K a q d O y e E e O + x X + C u r 0 h E K S O H f F O o W r c S f W T z X w 4 N W C d B a S T 4 / j V G R J i x J Y 5 p j C k n M + S 5 g a 8 Q T X u f 7 Q / k 6 6 F x Q 6 + F h n B X c D J H T t 4 f x A N Q S w M E F A A C A A g A 8 1 S l 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N U p V Y H f W v e P A M A A C s Q A A A T A B w A R m 9 y b X V s Y X M v U 2 V j d G l v b j E u b S C i G A A o o B Q A A A A A A A A A A A A A A A A A A A A A A A A A A A D t l M 9 r G 0 c U x + 8 G / w + P z U W C R c Q h y S F B B C M 5 r W l j O 7 F z i n N 4 O / M s T 5 m d 2 c 7 M q l F N / q R C Q m 6 5 F K J / r N / d t Y n s V X C g h p Z W u m j 3 7 f v 9 4 x N F J e M d H X f / O 0 + 3 t 7 a 3 4 j k H 0 X Q v m 3 A I k i R w p M G j Y U Z j s p K 2 t w i / w 2 B m 4 i C Z x P l o 6 l V d i k u D 5 8 b K a O J d w k s c Z J M n p 6 + j h H i q O f D M u 9 O p / 8 1 Z z z q e X n c 9 U n G e D f M 3 U 7 G m N B C P s 6 d Z T h N v 6 9 L F 8 Y O d n P a c 8 t q 4 2 f j x o / v 3 8 f 6 y 9 k m O 0 8 L K + O v j 6 M A 7 e T v M u x z v Z T D i Q n 5 n 7 S N V w Z d + b v D Y F H L C B d S P G l m S H 4 U 1 0 h x 0 R e X 0 5 l K + a + 2 x Y s s h j l O o V x 2 f m M q T 4 r I w 8 P 3 V 3 0 l g F 8 9 8 K L v M T x a V x M E 3 0 8 g v L r L D 4 h e 0 f n + K a v d d e v x w 1 N i 8 z + k i m 4 p C Z E 4 + G C Y t J K U E Z K c M 5 4 R v 6 J 6 n g y 8 f n s A y w Y a S v E u t 4 b 6 L y a R a m e U n R 8 Y 1 6 T A m 0 t N 7 L u q c e 1 K U P j d N l N 6 X C b z A Z U 8 + N T E F k 3 z f l S 9 s 0 5 6 b 8 o P l Z 9 T i m 6 J e 1 Y n J o 5 6 o g q m 6 l L V Y Q i P L v u H P 3 s 1 Q m S Z s 3 k 9 l v 2 W 7 T p 3 7 5 m M p K T Q N 7 v f 0 W h y y G I j m 5 c d W 9 0 Z V N 1 W x q b 5 o 9 t X j u f B B I g X 5 t Z Z g N P f N 9 2 J C 6 c Q q 1 W w 7 e + I z j J p b j z 3 9 X Y t R K V u b Q A L T V d 2 m I L T k y L K j H 8 T h Z q 4 c 7 q 2 s x J c / z 3 l B 2 s T K R 7 O S N d y u r E O F j e q S C q S w i P T a I X 1 N e 9 j C G q v G z 9 a s k z Y o s 0 n B + b I I c u n 3 p u X a f W l V o F / h v L x D 8 w o U c I b 8 G F u 9 Z k A v w A 7 f d M C U T f t g q X x M 7 U P X / M V V 8 / v r X A M 6 c j X V g K w Q s q / 2 r h 9 0 c V 3 0 f r i 9 Z d z 6 S 7 / O x 6 M 2 J A i 2 c 7 d w X P F 7 G x k f b s i 4 I S M y W H 7 S Z t Y a V u 3 y 9 F 1 f 3 a 7 F d G o l N A j L P 3 x O O G 0 c l k b r F D u 2 O X m g c 3 g 7 D r 9 N z h c t f M k a J 2 y x x R 3 K 9 H f x e A P Z / w R k J 7 4 h H s J D q a b D A p y b o 8 9 A U F / 3 l c x N X D u u u 0 T 1 M U 5 R S t S G 1 H l W 8 9 1 D e 2 2 E 2 / D 9 4 H v x j a Q 2 9 P 6 X 0 7 t t H i o 6 W 0 / g Q 9 w W x g 2 n N d g Q G r r j T i o c R X N S u 5 e U / D v k 3 e D 0 / 4 B T / 8 / g 9 C 9 Q S w E C L Q A U A A I A C A D z V K V W O L I Z 3 a Q A A A D 2 A A A A E g A A A A A A A A A A A A A A A A A A A A A A Q 2 9 u Z m l n L 1 B h Y 2 t h Z 2 U u e G 1 s U E s B A i 0 A F A A C A A g A 8 1 S l V g / K 6 a u k A A A A 6 Q A A A B M A A A A A A A A A A A A A A A A A 8 A A A A F t D b 2 5 0 Z W 5 0 X 1 R 5 c G V z X S 5 4 b W x Q S w E C L Q A U A A I A C A D z V K V W B 3 1 r 3 j w D A A A r E A A A E w A A A A A A A A A A A A A A A A D h A Q A A R m 9 y b X V s Y X M v U 2 V j d G l v b j E u b V B L B Q Y A A A A A A w A D A M I A A A B q 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g T g A A A A A A A H 5 O 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Q 2 F y c m V 0 Z X J h c y U y M C g 1 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N h c n J l d G V y Y X N f X z U i I C 8 + P E V u d H J 5 I F R 5 c G U 9 I k Z p b G x l Z E N v b X B s Z X R l U m V z d W x 0 V G 9 X b 3 J r c 2 h l Z X Q i I F Z h b H V l P S J s M S I g L z 4 8 R W 5 0 c n k g V H l w Z T 0 i R m l s b F N 0 Y X R 1 c y I g V m F s d W U 9 I n N D b 2 1 w b G V 0 Z S I g L z 4 8 R W 5 0 c n k g V H l w Z T 0 i R m l s b E N v b H V t b k 5 h b W V z I i B W Y W x 1 Z T 0 i c 1 s m c X V v d D t P Y m p l Y 3 R J R C Z x d W 9 0 O y w m c X V v d D t E Z W N s Y X J h d G 9 y a W E g Z G U g Z W 1 l c m d l b m N p Y S w g R G V j c m V 0 b y B O w r A 6 J n F 1 b 3 Q 7 L C Z x d W 9 0 O 0 l u c 3 R p d H V j a c O z b i B p b m Z v c m 1 h b n R l J n F 1 b 3 Q 7 L C Z x d W 9 0 O 0 Z l Y 2 h h J n F 1 b 3 Q 7 L C Z x d W 9 0 O 1 B y b 3 Z p b m N p Y S Z x d W 9 0 O y w m c X V v d D t D Y W 5 0 w 7 N u J n F 1 b 3 Q 7 L C Z x d W 9 0 O 0 R p c 3 R y a X R v J n F 1 b 3 Q 7 L C Z x d W 9 0 O 1 B v Y m x h Z G 8 m c X V v d D s s J n F 1 b 3 Q 7 T s O 6 b W V y b y B k Z S B S d X R h I G 8 g R G V z Y 3 J p c G N p w 7 N u I G R l b C B U c m F t b y Z x d W 9 0 O y w m c X V v d D t M b 2 5 n a X R 1 Z C B l b i B L b S Z x d W 9 0 O y w m c X V v d D t B b m N o b y B l b i B t Z X R y b 3 M m c X V v d D s s J n F 1 b 3 Q 7 R G V z Y 3 J p c G N p w 7 N u I G R l I G x v c y B k Y c O x b 3 M m c X V v d D s s J n F 1 b 3 Q 7 R G V z Y 3 J p c G N p w 7 N u I G R l I G x h c y B v Y n J h c y B v I G x h Y m 9 y Z X M g c m V x d W V y a W R h c y Z x d W 9 0 O y w m c X V v d D t F c 3 R h Z G 8 g Y W N 0 d W F s I G R l I G x h I G F m Z W N 0 Y W N p w 7 N u J n F 1 b 3 Q 7 L C Z x d W 9 0 O 0 F s I G l u Y 2 x 1 a X I g Z X N 0 Y S B h Z m V j d G F j a c O z b i B l b i B l b C B Q b G F u I E d l b m V y Y W w g Z G U g b G E g R W 1 l c m d l b m N p Y S w g w r 9 o Y X k g Z G l z c G 9 z a W N p w 7 N u I G R l I G x h I G l u c 3 R p d H V j a c O z b i B w Y X J h I G F j d H V h c i B j b 2 1 v I F V u a W R h Z C B F a m V j d X R v c m E / J n F 1 b 3 Q 7 L C Z x d W 9 0 O 0 l u Z G l x d W U g Z W w g b m 9 t Y n J l I G R l I G x h I F V u a W R h Z C B F a m V j d X R v c m E m c X V v d D s s J n F 1 b 3 Q 7 Q 2 F u d G l k Y W Q g Z G U g c G V y c 2 9 u Y X M g Y m V u Z W Z p Y 2 l h c m l h c y Z x d W 9 0 O y w m c X V v d D t N b 2 5 0 b y B l c 3 R p b W F k b y B k Z S B j b 3 N 0 b y B k Z S B v Y n J h c y B 5 I G x h Y m 9 y Z X M m c X V v d D s s J n F 1 b 3 Q 7 R n V l b n R l I G R l I G x v c y B y Z W N 1 c n N v c y Z x d W 9 0 O y w m c X V v d D t 4 J n F 1 b 3 Q 7 L C Z x d W 9 0 O 3 k m c X V v d D t d I i A v P j x F b n R y e S B U e X B l P S J G a W x s Q 2 9 s d W 1 u V H l w Z X M i I F Z h b H V l P S J z Q X d Z R 0 J n W U d C Z 1 l H Q X d N R 0 J n W U d C Z 0 1 H Q m d N R C I g L z 4 8 R W 5 0 c n k g V H l w Z T 0 i R m l s b E x h c 3 R V c G R h d G V k I i B W Y W x 1 Z T 0 i Z D I w M j M t M D Q t M j F U M T Y 6 M T Y 6 M j A u O T E 3 N j k 4 N F o i I C 8 + P E V u d H J 5 I F R 5 c G U 9 I k Z p b G x F c n J v c k N v d W 5 0 I i B W Y W x 1 Z T 0 i b D A i I C 8 + P E V u d H J 5 I F R 5 c G U 9 I k Z p b G x F c n J v c k N v Z G U i I F Z h b H V l P S J z V W 5 r b m 9 3 b i I g L z 4 8 R W 5 0 c n k g V H l w Z T 0 i R m l s b E N v d W 5 0 I i B W Y W x 1 Z T 0 i b D E z I i A v P j x F b n R y e S B U e X B l P S J B Z G R l Z F R v R G F 0 Y U 1 v Z G V s I i B W Y W x 1 Z T 0 i b D A i I C 8 + P E V u d H J 5 I F R 5 c G U 9 I l J l b G F 0 a W 9 u c 2 h p c E l u Z m 9 D b 2 5 0 Y W l u Z X I i I F Z h b H V l P S J z e y Z x d W 9 0 O 2 N v b H V t b k N v d W 5 0 J n F 1 b 3 Q 7 O j I x L C Z x d W 9 0 O 2 t l e U N v b H V t b k 5 h b W V z J n F 1 b 3 Q 7 O l t d L C Z x d W 9 0 O 3 F 1 Z X J 5 U m V s Y X R p b 2 5 z a G l w c y Z x d W 9 0 O z p b X S w m c X V v d D t j b 2 x 1 b W 5 J Z G V u d G l 0 a W V z J n F 1 b 3 Q 7 O l s m c X V v d D t T Z W N 0 a W 9 u M S 9 D Y X J y Z X R l c m F z I C g 1 K S 9 B d X R v U m V t b 3 Z l Z E N v b H V t b n M x L n t P Y m p l Y 3 R J R C w w f S Z x d W 9 0 O y w m c X V v d D t T Z W N 0 a W 9 u M S 9 D Y X J y Z X R l c m F z I C g 1 K S 9 B d X R v U m V t b 3 Z l Z E N v b H V t b n M x L n t E Z W N s Y X J h d G 9 y a W E g Z G U g Z W 1 l c m d l b m N p Y S w g R G V j c m V 0 b y B O w r A 6 L D F 9 J n F 1 b 3 Q 7 L C Z x d W 9 0 O 1 N l Y 3 R p b 2 4 x L 0 N h c n J l d G V y Y X M g K D U p L 0 F 1 d G 9 S Z W 1 v d m V k Q 2 9 s d W 1 u c z E u e 0 l u c 3 R p d H V j a c O z b i B p b m Z v c m 1 h b n R l L D J 9 J n F 1 b 3 Q 7 L C Z x d W 9 0 O 1 N l Y 3 R p b 2 4 x L 0 N h c n J l d G V y Y X M g K D U p L 0 F 1 d G 9 S Z W 1 v d m V k Q 2 9 s d W 1 u c z E u e 0 Z l Y 2 h h L D N 9 J n F 1 b 3 Q 7 L C Z x d W 9 0 O 1 N l Y 3 R p b 2 4 x L 0 N h c n J l d G V y Y X M g K D U p L 0 F 1 d G 9 S Z W 1 v d m V k Q 2 9 s d W 1 u c z E u e 1 B y b 3 Z p b m N p Y S w 0 f S Z x d W 9 0 O y w m c X V v d D t T Z W N 0 a W 9 u M S 9 D Y X J y Z X R l c m F z I C g 1 K S 9 B d X R v U m V t b 3 Z l Z E N v b H V t b n M x L n t D Y W 5 0 w 7 N u L D V 9 J n F 1 b 3 Q 7 L C Z x d W 9 0 O 1 N l Y 3 R p b 2 4 x L 0 N h c n J l d G V y Y X M g K D U p L 0 F 1 d G 9 S Z W 1 v d m V k Q 2 9 s d W 1 u c z E u e 0 R p c 3 R y a X R v L D Z 9 J n F 1 b 3 Q 7 L C Z x d W 9 0 O 1 N l Y 3 R p b 2 4 x L 0 N h c n J l d G V y Y X M g K D U p L 0 F 1 d G 9 S Z W 1 v d m V k Q 2 9 s d W 1 u c z E u e 1 B v Y m x h Z G 8 s N 3 0 m c X V v d D s s J n F 1 b 3 Q 7 U 2 V j d G l v b j E v Q 2 F y c m V 0 Z X J h c y A o N S k v Q X V 0 b 1 J l b W 9 2 Z W R D b 2 x 1 b W 5 z M S 5 7 T s O 6 b W V y b y B k Z S B S d X R h I G 8 g R G V z Y 3 J p c G N p w 7 N u I G R l b C B U c m F t b y w 4 f S Z x d W 9 0 O y w m c X V v d D t T Z W N 0 a W 9 u M S 9 D Y X J y Z X R l c m F z I C g 1 K S 9 B d X R v U m V t b 3 Z l Z E N v b H V t b n M x L n t M b 2 5 n a X R 1 Z C B l b i B L b S w 5 f S Z x d W 9 0 O y w m c X V v d D t T Z W N 0 a W 9 u M S 9 D Y X J y Z X R l c m F z I C g 1 K S 9 B d X R v U m V t b 3 Z l Z E N v b H V t b n M x L n t B b m N o b y B l b i B t Z X R y b 3 M s M T B 9 J n F 1 b 3 Q 7 L C Z x d W 9 0 O 1 N l Y 3 R p b 2 4 x L 0 N h c n J l d G V y Y X M g K D U p L 0 F 1 d G 9 S Z W 1 v d m V k Q 2 9 s d W 1 u c z E u e 0 R l c 2 N y a X B j a c O z b i B k Z S B s b 3 M g Z G H D s W 9 z L D E x f S Z x d W 9 0 O y w m c X V v d D t T Z W N 0 a W 9 u M S 9 D Y X J y Z X R l c m F z I C g 1 K S 9 B d X R v U m V t b 3 Z l Z E N v b H V t b n M x L n t E Z X N j c m l w Y 2 n D s 2 4 g Z G U g b G F z I G 9 i c m F z I G 8 g b G F i b 3 J l c y B y Z X F 1 Z X J p Z G F z L D E y f S Z x d W 9 0 O y w m c X V v d D t T Z W N 0 a W 9 u M S 9 D Y X J y Z X R l c m F z I C g 1 K S 9 B d X R v U m V t b 3 Z l Z E N v b H V t b n M x L n t F c 3 R h Z G 8 g Y W N 0 d W F s I G R l I G x h I G F m Z W N 0 Y W N p w 7 N u L D E z f S Z x d W 9 0 O y w m c X V v d D t T Z W N 0 a W 9 u M S 9 D Y X J y Z X R l c m F z I C g 1 K S 9 B d X R v U m V t b 3 Z l Z E N v b H V t b n M x L n t B b C B p b m N s d W l y I G V z d G E g Y W Z l Y 3 R h Y 2 n D s 2 4 g Z W 4 g Z W w g U G x h b i B H Z W 5 l c m F s I G R l I G x h I E V t Z X J n Z W 5 j a W E s I M K / a G F 5 I G R p c 3 B v c 2 l j a c O z b i B k Z S B s Y S B p b n N 0 a X R 1 Y 2 n D s 2 4 g c G F y Y S B h Y 3 R 1 Y X I g Y 2 9 t b y B V b m l k Y W Q g R W p l Y 3 V 0 b 3 J h P y w x N H 0 m c X V v d D s s J n F 1 b 3 Q 7 U 2 V j d G l v b j E v Q 2 F y c m V 0 Z X J h c y A o N S k v Q X V 0 b 1 J l b W 9 2 Z W R D b 2 x 1 b W 5 z M S 5 7 S W 5 k a X F 1 Z S B l b C B u b 2 1 i c m U g Z G U g b G E g V W 5 p Z G F k I E V q Z W N 1 d G 9 y Y S w x N X 0 m c X V v d D s s J n F 1 b 3 Q 7 U 2 V j d G l v b j E v Q 2 F y c m V 0 Z X J h c y A o N S k v Q X V 0 b 1 J l b W 9 2 Z W R D b 2 x 1 b W 5 z M S 5 7 Q 2 F u d G l k Y W Q g Z G U g c G V y c 2 9 u Y X M g Y m V u Z W Z p Y 2 l h c m l h c y w x N n 0 m c X V v d D s s J n F 1 b 3 Q 7 U 2 V j d G l v b j E v Q 2 F y c m V 0 Z X J h c y A o N S k v Q X V 0 b 1 J l b W 9 2 Z W R D b 2 x 1 b W 5 z M S 5 7 T W 9 u d G 8 g Z X N 0 a W 1 h Z G 8 g Z G U g Y 2 9 z d G 8 g Z G U g b 2 J y Y X M g e S B s Y W J v c m V z L D E 3 f S Z x d W 9 0 O y w m c X V v d D t T Z W N 0 a W 9 u M S 9 D Y X J y Z X R l c m F z I C g 1 K S 9 B d X R v U m V t b 3 Z l Z E N v b H V t b n M x L n t G d W V u d G U g Z G U g b G 9 z I H J l Y 3 V y c 2 9 z L D E 4 f S Z x d W 9 0 O y w m c X V v d D t T Z W N 0 a W 9 u M S 9 D Y X J y Z X R l c m F z I C g 1 K S 9 B d X R v U m V t b 3 Z l Z E N v b H V t b n M x L n t 4 L D E 5 f S Z x d W 9 0 O y w m c X V v d D t T Z W N 0 a W 9 u M S 9 D Y X J y Z X R l c m F z I C g 1 K S 9 B d X R v U m V t b 3 Z l Z E N v b H V t b n M x L n t 5 L D I w f S Z x d W 9 0 O 1 0 s J n F 1 b 3 Q 7 Q 2 9 s d W 1 u Q 2 9 1 b n Q m c X V v d D s 6 M j E s J n F 1 b 3 Q 7 S 2 V 5 Q 2 9 s d W 1 u T m F t Z X M m c X V v d D s 6 W 1 0 s J n F 1 b 3 Q 7 Q 2 9 s d W 1 u S W R l b n R p d G l l c y Z x d W 9 0 O z p b J n F 1 b 3 Q 7 U 2 V j d G l v b j E v Q 2 F y c m V 0 Z X J h c y A o N S k v Q X V 0 b 1 J l b W 9 2 Z W R D b 2 x 1 b W 5 z M S 5 7 T 2 J q Z W N 0 S U Q s M H 0 m c X V v d D s s J n F 1 b 3 Q 7 U 2 V j d G l v b j E v Q 2 F y c m V 0 Z X J h c y A o N S k v Q X V 0 b 1 J l b W 9 2 Z W R D b 2 x 1 b W 5 z M S 5 7 R G V j b G F y Y X R v c m l h I G R l I G V t Z X J n Z W 5 j a W E s I E R l Y 3 J l d G 8 g T s K w O i w x f S Z x d W 9 0 O y w m c X V v d D t T Z W N 0 a W 9 u M S 9 D Y X J y Z X R l c m F z I C g 1 K S 9 B d X R v U m V t b 3 Z l Z E N v b H V t b n M x L n t J b n N 0 a X R 1 Y 2 n D s 2 4 g a W 5 m b 3 J t Y W 5 0 Z S w y f S Z x d W 9 0 O y w m c X V v d D t T Z W N 0 a W 9 u M S 9 D Y X J y Z X R l c m F z I C g 1 K S 9 B d X R v U m V t b 3 Z l Z E N v b H V t b n M x L n t G Z W N o Y S w z f S Z x d W 9 0 O y w m c X V v d D t T Z W N 0 a W 9 u M S 9 D Y X J y Z X R l c m F z I C g 1 K S 9 B d X R v U m V t b 3 Z l Z E N v b H V t b n M x L n t Q c m 9 2 a W 5 j a W E s N H 0 m c X V v d D s s J n F 1 b 3 Q 7 U 2 V j d G l v b j E v Q 2 F y c m V 0 Z X J h c y A o N S k v Q X V 0 b 1 J l b W 9 2 Z W R D b 2 x 1 b W 5 z M S 5 7 Q 2 F u d M O z b i w 1 f S Z x d W 9 0 O y w m c X V v d D t T Z W N 0 a W 9 u M S 9 D Y X J y Z X R l c m F z I C g 1 K S 9 B d X R v U m V t b 3 Z l Z E N v b H V t b n M x L n t E a X N 0 c m l 0 b y w 2 f S Z x d W 9 0 O y w m c X V v d D t T Z W N 0 a W 9 u M S 9 D Y X J y Z X R l c m F z I C g 1 K S 9 B d X R v U m V t b 3 Z l Z E N v b H V t b n M x L n t Q b 2 J s Y W R v L D d 9 J n F 1 b 3 Q 7 L C Z x d W 9 0 O 1 N l Y 3 R p b 2 4 x L 0 N h c n J l d G V y Y X M g K D U p L 0 F 1 d G 9 S Z W 1 v d m V k Q 2 9 s d W 1 u c z E u e 0 7 D u m 1 l c m 8 g Z G U g U n V 0 Y S B v I E R l c 2 N y a X B j a c O z b i B k Z W w g V H J h b W 8 s O H 0 m c X V v d D s s J n F 1 b 3 Q 7 U 2 V j d G l v b j E v Q 2 F y c m V 0 Z X J h c y A o N S k v Q X V 0 b 1 J l b W 9 2 Z W R D b 2 x 1 b W 5 z M S 5 7 T G 9 u Z 2 l 0 d W Q g Z W 4 g S 2 0 s O X 0 m c X V v d D s s J n F 1 b 3 Q 7 U 2 V j d G l v b j E v Q 2 F y c m V 0 Z X J h c y A o N S k v Q X V 0 b 1 J l b W 9 2 Z W R D b 2 x 1 b W 5 z M S 5 7 Q W 5 j a G 8 g Z W 4 g b W V 0 c m 9 z L D E w f S Z x d W 9 0 O y w m c X V v d D t T Z W N 0 a W 9 u M S 9 D Y X J y Z X R l c m F z I C g 1 K S 9 B d X R v U m V t b 3 Z l Z E N v b H V t b n M x L n t E Z X N j c m l w Y 2 n D s 2 4 g Z G U g b G 9 z I G R h w 7 F v c y w x M X 0 m c X V v d D s s J n F 1 b 3 Q 7 U 2 V j d G l v b j E v Q 2 F y c m V 0 Z X J h c y A o N S k v Q X V 0 b 1 J l b W 9 2 Z W R D b 2 x 1 b W 5 z M S 5 7 R G V z Y 3 J p c G N p w 7 N u I G R l I G x h c y B v Y n J h c y B v I G x h Y m 9 y Z X M g c m V x d W V y a W R h c y w x M n 0 m c X V v d D s s J n F 1 b 3 Q 7 U 2 V j d G l v b j E v Q 2 F y c m V 0 Z X J h c y A o N S k v Q X V 0 b 1 J l b W 9 2 Z W R D b 2 x 1 b W 5 z M S 5 7 R X N 0 Y W R v I G F j d H V h b C B k Z S B s Y S B h Z m V j d G F j a c O z b i w x M 3 0 m c X V v d D s s J n F 1 b 3 Q 7 U 2 V j d G l v b j E v Q 2 F y c m V 0 Z X J h c y A o N S k v Q X V 0 b 1 J l b W 9 2 Z W R D b 2 x 1 b W 5 z M S 5 7 Q W w g a W 5 j b H V p c i B l c 3 R h I G F m Z W N 0 Y W N p w 7 N u I G V u I G V s I F B s Y W 4 g R 2 V u Z X J h b C B k Z S B s Y S B F b W V y Z 2 V u Y 2 l h L C D C v 2 h h e S B k a X N w b 3 N p Y 2 n D s 2 4 g Z G U g b G E g a W 5 z d G l 0 d W N p w 7 N u I H B h c m E g Y W N 0 d W F y I G N v b W 8 g V W 5 p Z G F k I E V q Z W N 1 d G 9 y Y T 8 s M T R 9 J n F 1 b 3 Q 7 L C Z x d W 9 0 O 1 N l Y 3 R p b 2 4 x L 0 N h c n J l d G V y Y X M g K D U p L 0 F 1 d G 9 S Z W 1 v d m V k Q 2 9 s d W 1 u c z E u e 0 l u Z G l x d W U g Z W w g b m 9 t Y n J l I G R l I G x h I F V u a W R h Z C B F a m V j d X R v c m E s M T V 9 J n F 1 b 3 Q 7 L C Z x d W 9 0 O 1 N l Y 3 R p b 2 4 x L 0 N h c n J l d G V y Y X M g K D U p L 0 F 1 d G 9 S Z W 1 v d m V k Q 2 9 s d W 1 u c z E u e 0 N h b n R p Z G F k I G R l I H B l c n N v b m F z I G J l b m V m a W N p Y X J p Y X M s M T Z 9 J n F 1 b 3 Q 7 L C Z x d W 9 0 O 1 N l Y 3 R p b 2 4 x L 0 N h c n J l d G V y Y X M g K D U p L 0 F 1 d G 9 S Z W 1 v d m V k Q 2 9 s d W 1 u c z E u e 0 1 v b n R v I G V z d G l t Y W R v I G R l I G N v c 3 R v I G R l I G 9 i c m F z I H k g b G F i b 3 J l c y w x N 3 0 m c X V v d D s s J n F 1 b 3 Q 7 U 2 V j d G l v b j E v Q 2 F y c m V 0 Z X J h c y A o N S k v Q X V 0 b 1 J l b W 9 2 Z W R D b 2 x 1 b W 5 z M S 5 7 R n V l b n R l I G R l I G x v c y B y Z W N 1 c n N v c y w x O H 0 m c X V v d D s s J n F 1 b 3 Q 7 U 2 V j d G l v b j E v Q 2 F y c m V 0 Z X J h c y A o N S k v Q X V 0 b 1 J l b W 9 2 Z W R D b 2 x 1 b W 5 z M S 5 7 e C w x O X 0 m c X V v d D s s J n F 1 b 3 Q 7 U 2 V j d G l v b j E v Q 2 F y c m V 0 Z X J h c y A o N S k v Q X V 0 b 1 J l b W 9 2 Z W R D b 2 x 1 b W 5 z M S 5 7 e S w y M H 0 m c X V v d D t d L C Z x d W 9 0 O 1 J l b G F 0 a W 9 u c 2 h p c E l u Z m 8 m c X V v d D s 6 W 1 1 9 I i A v P j w v U 3 R h Y m x l R W 5 0 c m l l c z 4 8 L 0 l 0 Z W 0 + P E l 0 Z W 0 + P E l 0 Z W 1 M b 2 N h d G l v b j 4 8 S X R l b V R 5 c G U + R m 9 y b X V s Y T w v S X R l b V R 5 c G U + P E l 0 Z W 1 Q Y X R o P l N l Y 3 R p b 2 4 x L 0 N h c n J l d G V y Y X M l M j A o N S k v T 3 J p Z 2 V u P C 9 J d G V t U G F 0 a D 4 8 L 0 l 0 Z W 1 M b 2 N h d G l v b j 4 8 U 3 R h Y m x l R W 5 0 c m l l c y A v P j w v S X R l b T 4 8 S X R l b T 4 8 S X R l b U x v Y 2 F 0 a W 9 u P j x J d G V t V H l w Z T 5 G b 3 J t d W x h P C 9 J d G V t V H l w Z T 4 8 S X R l b V B h d G g + U 2 V j d G l v b j E v Q 2 F y c m V 0 Z X J h c y U y M C g 1 K S 9 F b m N h Y m V 6 Y W R v c y U y M H B y b 2 1 v d m l k b 3 M 8 L 0 l 0 Z W 1 Q Y X R o P j w v S X R l b U x v Y 2 F 0 a W 9 u P j x T d G F i b G V F b n R y a W V z I C 8 + P C 9 J d G V t P j x J d G V t P j x J d G V t T G 9 j Y X R p b 2 4 + P E l 0 Z W 1 U e X B l P k Z v c m 1 1 b G E 8 L 0 l 0 Z W 1 U e X B l P j x J d G V t U G F 0 a D 5 T Z W N 0 a W 9 u M S 9 D Y X J y Z X R l c m F z J T I w K D U p L 1 R p c G 8 l M j B j Y W 1 i a W F k b z w v S X R l b V B h d G g + P C 9 J d G V t T G 9 j Y X R p b 2 4 + P F N 0 Y W J s Z U V u d H J p Z X M g L z 4 8 L 0 l 0 Z W 0 + P E l 0 Z W 0 + P E l 0 Z W 1 M b 2 N h d G l v b j 4 8 S X R l b V R 5 c G U + R m 9 y b X V s Y T w v S X R l b V R 5 c G U + P E l 0 Z W 1 Q Y X R o P l N l Y 3 R p b 2 4 x L 1 B 1 Z W 5 0 Z X M l M j A o M S 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Q d W V u d G V z X 1 8 x I i A v P j x F b n R y e S B U e X B l P S J G a W x s Z W R D b 2 1 w b G V 0 Z V J l c 3 V s d F R v V 2 9 y a 3 N o Z W V 0 I i B W Y W x 1 Z T 0 i b D E i I C 8 + P E V u d H J 5 I F R 5 c G U 9 I k Z p b G x T d G F 0 d X M i I F Z h b H V l P S J z Q 2 9 t c G x l d G U i I C 8 + P E V u d H J 5 I F R 5 c G U 9 I k Z p b G x D b 2 x 1 b W 5 O Y W 1 l c y I g V m F s d W U 9 I n N b J n F 1 b 3 Q 7 T 2 J q Z W N 0 S U Q m c X V v d D s s J n F 1 b 3 Q 7 R G V j b G F y Y X R v c m l h I G R l I G V t Z X J n Z W 5 j a W E s I E R l Y 3 J l d G 8 g T s K w O i Z x d W 9 0 O y w m c X V v d D t J b n N 0 a X R 1 Y 2 n D s 2 4 g a W 5 m b 3 J t Y W 5 0 Z S Z x d W 9 0 O y w m c X V v d D t G Z W N o Y S Z x d W 9 0 O y w m c X V v d D t Q c m 9 2 a W 5 j a W E m c X V v d D s s J n F 1 b 3 Q 7 Q 2 F u d M O z b i Z x d W 9 0 O y w m c X V v d D t E a X N 0 c m l 0 b y Z x d W 9 0 O y w m c X V v d D t Q b 2 J s Y W R v J n F 1 b 3 Q 7 L C Z x d W 9 0 O 0 7 D u m 1 l c m 8 g Z G U g U n V 0 Y S B v I E R l c 2 N y a X B j a c O z b i B k Z W w g V H J h b W 8 m c X V v d D s s J n F 1 b 3 Q 7 Q 8 O z Z G l n b y B k Z S B w d W V u d G U m c X V v d D s s J n F 1 b 3 Q 7 T m 9 t Y n J l I G R l b C B j Y X V j Z S A o c s O t b y w g c X V l Y n J h Z G E s I G N h b m F s L C B v d H J v K S Z x d W 9 0 O y w m c X V v d D t E Z X N j c m l w Y 2 n D s 2 4 g Z G U g b G 9 z I G R h w 7 F v c y Z x d W 9 0 O y w m c X V v d D t N Z X R y b 3 M g b G l u Z W F s Z X M g Y W Z l Y 3 R h Z G 9 z J n F 1 b 3 Q 7 L C Z x d W 9 0 O 0 R l c 2 N y a X B j a c O z b i B k Z S B s Y X M g b 2 J y Y X M g b y B s Y W J v c m V z I H J l c X V l c m l k Y X M m c X V v d D s s J n F 1 b 3 Q 7 R X N 0 Y W R v I G F j d H V h b C B k Z S B s Y S B h Z m V j d G F j a c O z b i Z x d W 9 0 O y w m c X V v d D t B b C B p b m N s d W l y I G V z d G E g Y W Z l Y 3 R h Y 2 n D s 2 4 g Z W 4 g Z W w g U G x h b i B H Z W 5 l c m F s I G R l I G x h I E V t Z X J n Z W 5 j a W E s I M K / a G F 5 I G R p c 3 B v c 2 l j a c O z b i B k Z S B s Y S B p b n N 0 a X R 1 Y 2 n D s 2 4 g c G F y Y S B h Y 3 R 1 Y X I g Y 2 9 t b y B V b m l k Y W Q g R W p l Y 3 V 0 b 3 J h P y Z x d W 9 0 O y w m c X V v d D t J b m R p c X V l I G V s I G 5 v b W J y Z S B k Z S B s Y S B V b m l k Y W Q g R W p l Y 3 V 0 b 3 J h J n F 1 b 3 Q 7 L C Z x d W 9 0 O 0 N h b n R p Z G F k I G R l I H B l c n N v b m F z I G J l b m V m a W N p Y X J p Y X M m c X V v d D s s J n F 1 b 3 Q 7 T W 9 u d G 8 g Z X N 0 a W 1 h Z G 8 g Z G U g Y 2 9 z d G 8 g Z G U g b 2 J y Y X M g e S B s Y W J v c m V z J n F 1 b 3 Q 7 L C Z x d W 9 0 O 0 Z 1 Z W 5 0 Z S B k Z S B s b 3 M g c m V j d X J z b 3 M m c X V v d D s s J n F 1 b 3 Q 7 Q 2 9 t Z W 5 0 Y X J p b 3 M g d S B P Y n N l c n Z h Y 2 l v b m V z J n F 1 b 3 Q 7 L C Z x d W 9 0 O 1 J l d m l z a c O z b i Z x d W 9 0 O y w m c X V v d D t 4 J n F 1 b 3 Q 7 L C Z x d W 9 0 O 3 k m c X V v d D t d I i A v P j x F b n R y e S B U e X B l P S J G a W x s Q 2 9 s d W 1 u V H l w Z X M i I F Z h b H V l P S J z Q X d Z R 0 J n W U d C Z 1 l H Q m d Z R 0 F 3 W U d C Z 1 l E Q m d Z R 0 J n T U Q i I C 8 + P E V u d H J 5 I F R 5 c G U 9 I k Z p b G x M Y X N 0 V X B k Y X R l Z C I g V m F s d W U 9 I m Q y M D I z L T A 0 L T E 0 V D E 2 O j I 0 O j A 4 L j U 0 N D Y w M T R a I i A v P j x F b n R y e S B U e X B l P S J G a W x s R X J y b 3 J D b 3 V u d C I g V m F s d W U 9 I m w w I i A v P j x F b n R y e S B U e X B l P S J G a W x s R X J y b 3 J D b 2 R l I i B W Y W x 1 Z T 0 i c 1 V u a 2 5 v d 2 4 i I C 8 + P E V u d H J 5 I F R 5 c G U 9 I k Z p b G x D b 3 V u d C I g V m F s d W U 9 I m w 0 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Q d W V u d G V z I C g x K S 9 B d X R v U m V t b 3 Z l Z E N v b H V t b n M x L n t P Y m p l Y 3 R J R C w w f S Z x d W 9 0 O y w m c X V v d D t T Z W N 0 a W 9 u M S 9 Q d W V u d G V z I C g x K S 9 B d X R v U m V t b 3 Z l Z E N v b H V t b n M x L n t E Z W N s Y X J h d G 9 y a W E g Z G U g Z W 1 l c m d l b m N p Y S w g R G V j c m V 0 b y B O w r A 6 L D F 9 J n F 1 b 3 Q 7 L C Z x d W 9 0 O 1 N l Y 3 R p b 2 4 x L 1 B 1 Z W 5 0 Z X M g K D E p L 0 F 1 d G 9 S Z W 1 v d m V k Q 2 9 s d W 1 u c z E u e 0 l u c 3 R p d H V j a c O z b i B p b m Z v c m 1 h b n R l L D J 9 J n F 1 b 3 Q 7 L C Z x d W 9 0 O 1 N l Y 3 R p b 2 4 x L 1 B 1 Z W 5 0 Z X M g K D E p L 0 F 1 d G 9 S Z W 1 v d m V k Q 2 9 s d W 1 u c z E u e 0 Z l Y 2 h h L D N 9 J n F 1 b 3 Q 7 L C Z x d W 9 0 O 1 N l Y 3 R p b 2 4 x L 1 B 1 Z W 5 0 Z X M g K D E p L 0 F 1 d G 9 S Z W 1 v d m V k Q 2 9 s d W 1 u c z E u e 1 B y b 3 Z p b m N p Y S w 0 f S Z x d W 9 0 O y w m c X V v d D t T Z W N 0 a W 9 u M S 9 Q d W V u d G V z I C g x K S 9 B d X R v U m V t b 3 Z l Z E N v b H V t b n M x L n t D Y W 5 0 w 7 N u L D V 9 J n F 1 b 3 Q 7 L C Z x d W 9 0 O 1 N l Y 3 R p b 2 4 x L 1 B 1 Z W 5 0 Z X M g K D E p L 0 F 1 d G 9 S Z W 1 v d m V k Q 2 9 s d W 1 u c z E u e 0 R p c 3 R y a X R v L D Z 9 J n F 1 b 3 Q 7 L C Z x d W 9 0 O 1 N l Y 3 R p b 2 4 x L 1 B 1 Z W 5 0 Z X M g K D E p L 0 F 1 d G 9 S Z W 1 v d m V k Q 2 9 s d W 1 u c z E u e 1 B v Y m x h Z G 8 s N 3 0 m c X V v d D s s J n F 1 b 3 Q 7 U 2 V j d G l v b j E v U H V l b n R l c y A o M S k v Q X V 0 b 1 J l b W 9 2 Z W R D b 2 x 1 b W 5 z M S 5 7 T s O 6 b W V y b y B k Z S B S d X R h I G 8 g R G V z Y 3 J p c G N p w 7 N u I G R l b C B U c m F t b y w 4 f S Z x d W 9 0 O y w m c X V v d D t T Z W N 0 a W 9 u M S 9 Q d W V u d G V z I C g x K S 9 B d X R v U m V t b 3 Z l Z E N v b H V t b n M x L n t D w 7 N k a W d v I G R l I H B 1 Z W 5 0 Z S w 5 f S Z x d W 9 0 O y w m c X V v d D t T Z W N 0 a W 9 u M S 9 Q d W V u d G V z I C g x K S 9 B d X R v U m V t b 3 Z l Z E N v b H V t b n M x L n t O b 2 1 i c m U g Z G V s I G N h d W N l I C h y w 6 1 v L C B x d W V i c m F k Y S w g Y 2 F u Y W w s I G 9 0 c m 8 p L D E w f S Z x d W 9 0 O y w m c X V v d D t T Z W N 0 a W 9 u M S 9 Q d W V u d G V z I C g x K S 9 B d X R v U m V t b 3 Z l Z E N v b H V t b n M x L n t E Z X N j c m l w Y 2 n D s 2 4 g Z G U g b G 9 z I G R h w 7 F v c y w x M X 0 m c X V v d D s s J n F 1 b 3 Q 7 U 2 V j d G l v b j E v U H V l b n R l c y A o M S k v Q X V 0 b 1 J l b W 9 2 Z W R D b 2 x 1 b W 5 z M S 5 7 T W V 0 c m 9 z I G x p b m V h b G V z I G F m Z W N 0 Y W R v c y w x M n 0 m c X V v d D s s J n F 1 b 3 Q 7 U 2 V j d G l v b j E v U H V l b n R l c y A o M S k v Q X V 0 b 1 J l b W 9 2 Z W R D b 2 x 1 b W 5 z M S 5 7 R G V z Y 3 J p c G N p w 7 N u I G R l I G x h c y B v Y n J h c y B v I G x h Y m 9 y Z X M g c m V x d W V y a W R h c y w x M 3 0 m c X V v d D s s J n F 1 b 3 Q 7 U 2 V j d G l v b j E v U H V l b n R l c y A o M S k v Q X V 0 b 1 J l b W 9 2 Z W R D b 2 x 1 b W 5 z M S 5 7 R X N 0 Y W R v I G F j d H V h b C B k Z S B s Y S B h Z m V j d G F j a c O z b i w x N H 0 m c X V v d D s s J n F 1 b 3 Q 7 U 2 V j d G l v b j E v U H V l b n R l c y A o M S k v Q X V 0 b 1 J l b W 9 2 Z W R D b 2 x 1 b W 5 z M S 5 7 Q W w g a W 5 j b H V p c i B l c 3 R h I G F m Z W N 0 Y W N p w 7 N u I G V u I G V s I F B s Y W 4 g R 2 V u Z X J h b C B k Z S B s Y S B F b W V y Z 2 V u Y 2 l h L C D C v 2 h h e S B k a X N w b 3 N p Y 2 n D s 2 4 g Z G U g b G E g a W 5 z d G l 0 d W N p w 7 N u I H B h c m E g Y W N 0 d W F y I G N v b W 8 g V W 5 p Z G F k I E V q Z W N 1 d G 9 y Y T 8 s M T V 9 J n F 1 b 3 Q 7 L C Z x d W 9 0 O 1 N l Y 3 R p b 2 4 x L 1 B 1 Z W 5 0 Z X M g K D E p L 0 F 1 d G 9 S Z W 1 v d m V k Q 2 9 s d W 1 u c z E u e 0 l u Z G l x d W U g Z W w g b m 9 t Y n J l I G R l I G x h I F V u a W R h Z C B F a m V j d X R v c m E s M T Z 9 J n F 1 b 3 Q 7 L C Z x d W 9 0 O 1 N l Y 3 R p b 2 4 x L 1 B 1 Z W 5 0 Z X M g K D E p L 0 F 1 d G 9 S Z W 1 v d m V k Q 2 9 s d W 1 u c z E u e 0 N h b n R p Z G F k I G R l I H B l c n N v b m F z I G J l b m V m a W N p Y X J p Y X M s M T d 9 J n F 1 b 3 Q 7 L C Z x d W 9 0 O 1 N l Y 3 R p b 2 4 x L 1 B 1 Z W 5 0 Z X M g K D E p L 0 F 1 d G 9 S Z W 1 v d m V k Q 2 9 s d W 1 u c z E u e 0 1 v b n R v I G V z d G l t Y W R v I G R l I G N v c 3 R v I G R l I G 9 i c m F z I H k g b G F i b 3 J l c y w x O H 0 m c X V v d D s s J n F 1 b 3 Q 7 U 2 V j d G l v b j E v U H V l b n R l c y A o M S k v Q X V 0 b 1 J l b W 9 2 Z W R D b 2 x 1 b W 5 z M S 5 7 R n V l b n R l I G R l I G x v c y B y Z W N 1 c n N v c y w x O X 0 m c X V v d D s s J n F 1 b 3 Q 7 U 2 V j d G l v b j E v U H V l b n R l c y A o M S k v Q X V 0 b 1 J l b W 9 2 Z W R D b 2 x 1 b W 5 z M S 5 7 Q 2 9 t Z W 5 0 Y X J p b 3 M g d S B P Y n N l c n Z h Y 2 l v b m V z L D I w f S Z x d W 9 0 O y w m c X V v d D t T Z W N 0 a W 9 u M S 9 Q d W V u d G V z I C g x K S 9 B d X R v U m V t b 3 Z l Z E N v b H V t b n M x L n t S Z X Z p c 2 n D s 2 4 s M j F 9 J n F 1 b 3 Q 7 L C Z x d W 9 0 O 1 N l Y 3 R p b 2 4 x L 1 B 1 Z W 5 0 Z X M g K D E p L 0 F 1 d G 9 S Z W 1 v d m V k Q 2 9 s d W 1 u c z E u e 3 g s M j J 9 J n F 1 b 3 Q 7 L C Z x d W 9 0 O 1 N l Y 3 R p b 2 4 x L 1 B 1 Z W 5 0 Z X M g K D E p L 0 F 1 d G 9 S Z W 1 v d m V k Q 2 9 s d W 1 u c z E u e 3 k s M j N 9 J n F 1 b 3 Q 7 X S w m c X V v d D t D b 2 x 1 b W 5 D b 3 V u d C Z x d W 9 0 O z o y N C w m c X V v d D t L Z X l D b 2 x 1 b W 5 O Y W 1 l c y Z x d W 9 0 O z p b X S w m c X V v d D t D b 2 x 1 b W 5 J Z G V u d G l 0 a W V z J n F 1 b 3 Q 7 O l s m c X V v d D t T Z W N 0 a W 9 u M S 9 Q d W V u d G V z I C g x K S 9 B d X R v U m V t b 3 Z l Z E N v b H V t b n M x L n t P Y m p l Y 3 R J R C w w f S Z x d W 9 0 O y w m c X V v d D t T Z W N 0 a W 9 u M S 9 Q d W V u d G V z I C g x K S 9 B d X R v U m V t b 3 Z l Z E N v b H V t b n M x L n t E Z W N s Y X J h d G 9 y a W E g Z G U g Z W 1 l c m d l b m N p Y S w g R G V j c m V 0 b y B O w r A 6 L D F 9 J n F 1 b 3 Q 7 L C Z x d W 9 0 O 1 N l Y 3 R p b 2 4 x L 1 B 1 Z W 5 0 Z X M g K D E p L 0 F 1 d G 9 S Z W 1 v d m V k Q 2 9 s d W 1 u c z E u e 0 l u c 3 R p d H V j a c O z b i B p b m Z v c m 1 h b n R l L D J 9 J n F 1 b 3 Q 7 L C Z x d W 9 0 O 1 N l Y 3 R p b 2 4 x L 1 B 1 Z W 5 0 Z X M g K D E p L 0 F 1 d G 9 S Z W 1 v d m V k Q 2 9 s d W 1 u c z E u e 0 Z l Y 2 h h L D N 9 J n F 1 b 3 Q 7 L C Z x d W 9 0 O 1 N l Y 3 R p b 2 4 x L 1 B 1 Z W 5 0 Z X M g K D E p L 0 F 1 d G 9 S Z W 1 v d m V k Q 2 9 s d W 1 u c z E u e 1 B y b 3 Z p b m N p Y S w 0 f S Z x d W 9 0 O y w m c X V v d D t T Z W N 0 a W 9 u M S 9 Q d W V u d G V z I C g x K S 9 B d X R v U m V t b 3 Z l Z E N v b H V t b n M x L n t D Y W 5 0 w 7 N u L D V 9 J n F 1 b 3 Q 7 L C Z x d W 9 0 O 1 N l Y 3 R p b 2 4 x L 1 B 1 Z W 5 0 Z X M g K D E p L 0 F 1 d G 9 S Z W 1 v d m V k Q 2 9 s d W 1 u c z E u e 0 R p c 3 R y a X R v L D Z 9 J n F 1 b 3 Q 7 L C Z x d W 9 0 O 1 N l Y 3 R p b 2 4 x L 1 B 1 Z W 5 0 Z X M g K D E p L 0 F 1 d G 9 S Z W 1 v d m V k Q 2 9 s d W 1 u c z E u e 1 B v Y m x h Z G 8 s N 3 0 m c X V v d D s s J n F 1 b 3 Q 7 U 2 V j d G l v b j E v U H V l b n R l c y A o M S k v Q X V 0 b 1 J l b W 9 2 Z W R D b 2 x 1 b W 5 z M S 5 7 T s O 6 b W V y b y B k Z S B S d X R h I G 8 g R G V z Y 3 J p c G N p w 7 N u I G R l b C B U c m F t b y w 4 f S Z x d W 9 0 O y w m c X V v d D t T Z W N 0 a W 9 u M S 9 Q d W V u d G V z I C g x K S 9 B d X R v U m V t b 3 Z l Z E N v b H V t b n M x L n t D w 7 N k a W d v I G R l I H B 1 Z W 5 0 Z S w 5 f S Z x d W 9 0 O y w m c X V v d D t T Z W N 0 a W 9 u M S 9 Q d W V u d G V z I C g x K S 9 B d X R v U m V t b 3 Z l Z E N v b H V t b n M x L n t O b 2 1 i c m U g Z G V s I G N h d W N l I C h y w 6 1 v L C B x d W V i c m F k Y S w g Y 2 F u Y W w s I G 9 0 c m 8 p L D E w f S Z x d W 9 0 O y w m c X V v d D t T Z W N 0 a W 9 u M S 9 Q d W V u d G V z I C g x K S 9 B d X R v U m V t b 3 Z l Z E N v b H V t b n M x L n t E Z X N j c m l w Y 2 n D s 2 4 g Z G U g b G 9 z I G R h w 7 F v c y w x M X 0 m c X V v d D s s J n F 1 b 3 Q 7 U 2 V j d G l v b j E v U H V l b n R l c y A o M S k v Q X V 0 b 1 J l b W 9 2 Z W R D b 2 x 1 b W 5 z M S 5 7 T W V 0 c m 9 z I G x p b m V h b G V z I G F m Z W N 0 Y W R v c y w x M n 0 m c X V v d D s s J n F 1 b 3 Q 7 U 2 V j d G l v b j E v U H V l b n R l c y A o M S k v Q X V 0 b 1 J l b W 9 2 Z W R D b 2 x 1 b W 5 z M S 5 7 R G V z Y 3 J p c G N p w 7 N u I G R l I G x h c y B v Y n J h c y B v I G x h Y m 9 y Z X M g c m V x d W V y a W R h c y w x M 3 0 m c X V v d D s s J n F 1 b 3 Q 7 U 2 V j d G l v b j E v U H V l b n R l c y A o M S k v Q X V 0 b 1 J l b W 9 2 Z W R D b 2 x 1 b W 5 z M S 5 7 R X N 0 Y W R v I G F j d H V h b C B k Z S B s Y S B h Z m V j d G F j a c O z b i w x N H 0 m c X V v d D s s J n F 1 b 3 Q 7 U 2 V j d G l v b j E v U H V l b n R l c y A o M S k v Q X V 0 b 1 J l b W 9 2 Z W R D b 2 x 1 b W 5 z M S 5 7 Q W w g a W 5 j b H V p c i B l c 3 R h I G F m Z W N 0 Y W N p w 7 N u I G V u I G V s I F B s Y W 4 g R 2 V u Z X J h b C B k Z S B s Y S B F b W V y Z 2 V u Y 2 l h L C D C v 2 h h e S B k a X N w b 3 N p Y 2 n D s 2 4 g Z G U g b G E g a W 5 z d G l 0 d W N p w 7 N u I H B h c m E g Y W N 0 d W F y I G N v b W 8 g V W 5 p Z G F k I E V q Z W N 1 d G 9 y Y T 8 s M T V 9 J n F 1 b 3 Q 7 L C Z x d W 9 0 O 1 N l Y 3 R p b 2 4 x L 1 B 1 Z W 5 0 Z X M g K D E p L 0 F 1 d G 9 S Z W 1 v d m V k Q 2 9 s d W 1 u c z E u e 0 l u Z G l x d W U g Z W w g b m 9 t Y n J l I G R l I G x h I F V u a W R h Z C B F a m V j d X R v c m E s M T Z 9 J n F 1 b 3 Q 7 L C Z x d W 9 0 O 1 N l Y 3 R p b 2 4 x L 1 B 1 Z W 5 0 Z X M g K D E p L 0 F 1 d G 9 S Z W 1 v d m V k Q 2 9 s d W 1 u c z E u e 0 N h b n R p Z G F k I G R l I H B l c n N v b m F z I G J l b m V m a W N p Y X J p Y X M s M T d 9 J n F 1 b 3 Q 7 L C Z x d W 9 0 O 1 N l Y 3 R p b 2 4 x L 1 B 1 Z W 5 0 Z X M g K D E p L 0 F 1 d G 9 S Z W 1 v d m V k Q 2 9 s d W 1 u c z E u e 0 1 v b n R v I G V z d G l t Y W R v I G R l I G N v c 3 R v I G R l I G 9 i c m F z I H k g b G F i b 3 J l c y w x O H 0 m c X V v d D s s J n F 1 b 3 Q 7 U 2 V j d G l v b j E v U H V l b n R l c y A o M S k v Q X V 0 b 1 J l b W 9 2 Z W R D b 2 x 1 b W 5 z M S 5 7 R n V l b n R l I G R l I G x v c y B y Z W N 1 c n N v c y w x O X 0 m c X V v d D s s J n F 1 b 3 Q 7 U 2 V j d G l v b j E v U H V l b n R l c y A o M S k v Q X V 0 b 1 J l b W 9 2 Z W R D b 2 x 1 b W 5 z M S 5 7 Q 2 9 t Z W 5 0 Y X J p b 3 M g d S B P Y n N l c n Z h Y 2 l v b m V z L D I w f S Z x d W 9 0 O y w m c X V v d D t T Z W N 0 a W 9 u M S 9 Q d W V u d G V z I C g x K S 9 B d X R v U m V t b 3 Z l Z E N v b H V t b n M x L n t S Z X Z p c 2 n D s 2 4 s M j F 9 J n F 1 b 3 Q 7 L C Z x d W 9 0 O 1 N l Y 3 R p b 2 4 x L 1 B 1 Z W 5 0 Z X M g K D E p L 0 F 1 d G 9 S Z W 1 v d m V k Q 2 9 s d W 1 u c z E u e 3 g s M j J 9 J n F 1 b 3 Q 7 L C Z x d W 9 0 O 1 N l Y 3 R p b 2 4 x L 1 B 1 Z W 5 0 Z X M g K D E p L 0 F 1 d G 9 S Z W 1 v d m V k Q 2 9 s d W 1 u c z E u e 3 k s M j N 9 J n F 1 b 3 Q 7 X S w m c X V v d D t S Z W x h d G l v b n N o a X B J b m Z v J n F 1 b 3 Q 7 O l t d f S I g L z 4 8 L 1 N 0 Y W J s Z U V u d H J p Z X M + P C 9 J d G V t P j x J d G V t P j x J d G V t T G 9 j Y X R p b 2 4 + P E l 0 Z W 1 U e X B l P k Z v c m 1 1 b G E 8 L 0 l 0 Z W 1 U e X B l P j x J d G V t U G F 0 a D 5 T Z W N 0 a W 9 u M S 9 Q d W V u d G V z J T I w K D E p L 0 9 y a W d l b j w v S X R l b V B h d G g + P C 9 J d G V t T G 9 j Y X R p b 2 4 + P F N 0 Y W J s Z U V u d H J p Z X M g L z 4 8 L 0 l 0 Z W 0 + P E l 0 Z W 0 + P E l 0 Z W 1 M b 2 N h d G l v b j 4 8 S X R l b V R 5 c G U + R m 9 y b X V s Y T w v S X R l b V R 5 c G U + P E l 0 Z W 1 Q Y X R o P l N l Y 3 R p b 2 4 x L 1 B 1 Z W 5 0 Z X M l M j A o M S k v R W 5 j Y W J l e m F k b 3 M l M j B w c m 9 t b 3 Z p Z G 9 z P C 9 J d G V t U G F 0 a D 4 8 L 0 l 0 Z W 1 M b 2 N h d G l v b j 4 8 U 3 R h Y m x l R W 5 0 c m l l c y A v P j w v S X R l b T 4 8 S X R l b T 4 8 S X R l b U x v Y 2 F 0 a W 9 u P j x J d G V t V H l w Z T 5 G b 3 J t d W x h P C 9 J d G V t V H l w Z T 4 8 S X R l b V B h d G g + U 2 V j d G l v b j E v U H V l b n R l c y U y M C g x K S 9 U a X B v J T I w Y 2 F t Y m l h Z G 8 8 L 0 l 0 Z W 1 Q Y X R o P j w v S X R l b U x v Y 2 F 0 a W 9 u P j x T d G F i b G V F b n R y a W V z I C 8 + P C 9 J d G V t P j x J d G V t P j x J d G V t T G 9 j Y X R p b 2 4 + P E l 0 Z W 1 U e X B l P k Z v c m 1 1 b G E 8 L 0 l 0 Z W 1 U e X B l P j x J d G V t U G F 0 a D 5 T Z W N 0 a W 9 u M S 9 T a X N 0 Z W 1 h c y U y M G R l J T I w Y W d 1 Y X M l M j A o M S 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a X N 0 Z W 1 h c 1 9 k Z V 9 h Z 3 V h c 1 9 f M S I g L z 4 8 R W 5 0 c n k g V H l w Z T 0 i R m l s b G V k Q 2 9 t c G x l d G V S Z X N 1 b H R U b 1 d v c m t z a G V l d C I g V m F s d W U 9 I m w x I i A v P j x F b n R y e S B U e X B l P S J G a W x s U 3 R h d H V z I i B W Y W x 1 Z T 0 i c 0 N v b X B s Z X R l I i A v P j x F b n R y e S B U e X B l P S J G a W x s Q 2 9 s d W 1 u T m F t Z X M i I F Z h b H V l P S J z W y Z x d W 9 0 O 0 9 i a m V j d E l E J n F 1 b 3 Q 7 L C Z x d W 9 0 O 0 R l Y 2 x h c m F 0 b 3 J p Y S B k Z S B l b W V y Z 2 V u Y 2 l h L C B E Z W N y Z X R v I E 7 C s D o m c X V v d D s s J n F 1 b 3 Q 7 S W 5 z d G l 0 d W N p w 7 N u I G l u Z m 9 y b W F u d G U m c X V v d D s s J n F 1 b 3 Q 7 R m V j a G E m c X V v d D s s J n F 1 b 3 Q 7 U H J v d m l u Y 2 l h J n F 1 b 3 Q 7 L C Z x d W 9 0 O 0 N h b n T D s 2 4 m c X V v d D s s J n F 1 b 3 Q 7 R G l z d H J p d G 8 m c X V v d D s s J n F 1 b 3 Q 7 U G 9 i b G F k b y Z x d W 9 0 O y w m c X V v d D t U a X B v I G R l I G Z 1 Z W 5 0 Z S Z x d W 9 0 O y w m c X V v d D t P Y n J h L C B F c 3 R y d W N 0 d X J h I G 8 g Q 2 9 t c G 9 u Z W 5 0 Z S B B Z m V j d G F k b y Z x d W 9 0 O y w m c X V v d D t E Z X N j c m l w Y 2 n D s 2 4 g Z G U g b G 9 z I G R h w 7 F v c y Z x d W 9 0 O y w m c X V v d D t E Z X N j c m l w Y 2 n D s 2 4 g Z G U g b G F z I G 9 i c m F z I G 8 g b G F i b 3 J l c y B y Z X F 1 Z X J p Z G F z J n F 1 b 3 Q 7 L C Z x d W 9 0 O 0 V z d G F k b y B h Y 3 R 1 Y W w g Z G U g b G E g Y W Z l Y 3 R h Y 2 n D s 2 4 m c X V v d D s s J n F 1 b 3 Q 7 Q W w g a W 5 j b H V p c i B l c 3 R h I G F m Z W N 0 Y W N p w 7 N u I G V u I G V s I F B s Y W 4 g R 2 V u Z X J h b C B k Z S B s Y S B F b W V y Z 2 V u Y 2 l h L C D C v 2 h h e S B k a X N w b 3 N p Y 2 n D s 2 4 g Z G U g b G E g a W 5 z d G l 0 d W N p w 7 N u I H B h c m E g Y W N 0 d W F y I G N v b W 8 g V W 5 p Z G F k I E V q Z W N 1 d G 9 y Y T 8 m c X V v d D s s J n F 1 b 3 Q 7 S W 5 k a X F 1 Z S B l b C B u b 2 1 i c m U g Z G U g b G E g V W 5 p Z G F k I E V q Z W N 1 d G 9 y Y S Z x d W 9 0 O y w m c X V v d D t D Y W 5 0 a W R h Z C B k Z S B w Z X J z b 2 5 h c y B i Z W 5 l Z m l j a W F y a W F z J n F 1 b 3 Q 7 L C Z x d W 9 0 O 0 1 v b n R v I G V z d G l t Y W R v I G R l I G N v c 3 R v I G R l I G 9 i c m F z I H k g b G F i b 3 J l c y Z x d W 9 0 O y w m c X V v d D t G d W V u d G U g Z G U g b G 9 z I H J l Y 3 V y c 2 9 z J n F 1 b 3 Q 7 L C Z x d W 9 0 O 0 N v b W V u d G F y a W 9 z I H U g b 2 J z Z X J 2 Y W N p b 2 5 l c y Z x d W 9 0 O y w m c X V v d D t S Z X Z p c 2 n D s 2 4 m c X V v d D s s J n F 1 b 3 Q 7 e C Z x d W 9 0 O y w m c X V v d D t 5 J n F 1 b 3 Q 7 X S I g L z 4 8 R W 5 0 c n k g V H l w Z T 0 i R m l s b E N v b H V t b l R 5 c G V z I i B W Y W x 1 Z T 0 i c 0 F 3 W U d C Z 1 l H Q m d Z R 0 J n W U d C Z 1 l H Q X d Z R 0 J n W U R B d z 0 9 I i A v P j x F b n R y e S B U e X B l P S J G a W x s T G F z d F V w Z G F 0 Z W Q i I F Z h b H V l P S J k M j A y M y 0 w N C 0 y O F Q x N j o y O D o w O S 4 w N D M 1 O D E 1 W i I g L z 4 8 R W 5 0 c n k g V H l w Z T 0 i R m l s b E V y c m 9 y Q 2 9 1 b n Q i I F Z h b H V l P S J s M C I g L z 4 8 R W 5 0 c n k g V H l w Z T 0 i R m l s b E V y c m 9 y Q 2 9 k Z S I g V m F s d W U 9 I n N V b m t u b 3 d u I i A v P j x F b n R y e S B U e X B l P S J G a W x s Q 2 9 1 b n Q i I F Z h b H V l P S J s M i I g L z 4 8 R W 5 0 c n k g V H l w Z T 0 i Q W R k Z W R U b 0 R h d G F N b 2 R l b C I g V m F s d W U 9 I m w w I i A v P j x F b n R y e S B U e X B l P S J S Z W x h d G l v b n N o a X B J b m Z v Q 2 9 u d G F p b m V y I i B W Y W x 1 Z T 0 i c 3 s m c X V v d D t j b 2 x 1 b W 5 D b 3 V u d C Z x d W 9 0 O z o y M i w m c X V v d D t r Z X l D b 2 x 1 b W 5 O Y W 1 l c y Z x d W 9 0 O z p b X S w m c X V v d D t x d W V y e V J l b G F 0 a W 9 u c 2 h p c H M m c X V v d D s 6 W 1 0 s J n F 1 b 3 Q 7 Y 2 9 s d W 1 u S W R l b n R p d G l l c y Z x d W 9 0 O z p b J n F 1 b 3 Q 7 U 2 V j d G l v b j E v U 2 l z d G V t Y X M g Z G U g Y W d 1 Y X M g K D E p L 0 F 1 d G 9 S Z W 1 v d m V k Q 2 9 s d W 1 u c z E u e 0 9 i a m V j d E l E L D B 9 J n F 1 b 3 Q 7 L C Z x d W 9 0 O 1 N l Y 3 R p b 2 4 x L 1 N p c 3 R l b W F z I G R l I G F n d W F z I C g x K S 9 B d X R v U m V t b 3 Z l Z E N v b H V t b n M x L n t E Z W N s Y X J h d G 9 y a W E g Z G U g Z W 1 l c m d l b m N p Y S w g R G V j c m V 0 b y B O w r A 6 L D F 9 J n F 1 b 3 Q 7 L C Z x d W 9 0 O 1 N l Y 3 R p b 2 4 x L 1 N p c 3 R l b W F z I G R l I G F n d W F z I C g x K S 9 B d X R v U m V t b 3 Z l Z E N v b H V t b n M x L n t J b n N 0 a X R 1 Y 2 n D s 2 4 g a W 5 m b 3 J t Y W 5 0 Z S w y f S Z x d W 9 0 O y w m c X V v d D t T Z W N 0 a W 9 u M S 9 T a X N 0 Z W 1 h c y B k Z S B h Z 3 V h c y A o M S k v Q X V 0 b 1 J l b W 9 2 Z W R D b 2 x 1 b W 5 z M S 5 7 R m V j a G E s M 3 0 m c X V v d D s s J n F 1 b 3 Q 7 U 2 V j d G l v b j E v U 2 l z d G V t Y X M g Z G U g Y W d 1 Y X M g K D E p L 0 F 1 d G 9 S Z W 1 v d m V k Q 2 9 s d W 1 u c z E u e 1 B y b 3 Z p b m N p Y S w 0 f S Z x d W 9 0 O y w m c X V v d D t T Z W N 0 a W 9 u M S 9 T a X N 0 Z W 1 h c y B k Z S B h Z 3 V h c y A o M S k v Q X V 0 b 1 J l b W 9 2 Z W R D b 2 x 1 b W 5 z M S 5 7 Q 2 F u d M O z b i w 1 f S Z x d W 9 0 O y w m c X V v d D t T Z W N 0 a W 9 u M S 9 T a X N 0 Z W 1 h c y B k Z S B h Z 3 V h c y A o M S k v Q X V 0 b 1 J l b W 9 2 Z W R D b 2 x 1 b W 5 z M S 5 7 R G l z d H J p d G 8 s N n 0 m c X V v d D s s J n F 1 b 3 Q 7 U 2 V j d G l v b j E v U 2 l z d G V t Y X M g Z G U g Y W d 1 Y X M g K D E p L 0 F 1 d G 9 S Z W 1 v d m V k Q 2 9 s d W 1 u c z E u e 1 B v Y m x h Z G 8 s N 3 0 m c X V v d D s s J n F 1 b 3 Q 7 U 2 V j d G l v b j E v U 2 l z d G V t Y X M g Z G U g Y W d 1 Y X M g K D E p L 0 F 1 d G 9 S Z W 1 v d m V k Q 2 9 s d W 1 u c z E u e 1 R p c G 8 g Z G U g Z n V l b n R l L D h 9 J n F 1 b 3 Q 7 L C Z x d W 9 0 O 1 N l Y 3 R p b 2 4 x L 1 N p c 3 R l b W F z I G R l I G F n d W F z I C g x K S 9 B d X R v U m V t b 3 Z l Z E N v b H V t b n M x L n t P Y n J h L C B F c 3 R y d W N 0 d X J h I G 8 g Q 2 9 t c G 9 u Z W 5 0 Z S B B Z m V j d G F k b y w 5 f S Z x d W 9 0 O y w m c X V v d D t T Z W N 0 a W 9 u M S 9 T a X N 0 Z W 1 h c y B k Z S B h Z 3 V h c y A o M S k v Q X V 0 b 1 J l b W 9 2 Z W R D b 2 x 1 b W 5 z M S 5 7 R G V z Y 3 J p c G N p w 7 N u I G R l I G x v c y B k Y c O x b 3 M s M T B 9 J n F 1 b 3 Q 7 L C Z x d W 9 0 O 1 N l Y 3 R p b 2 4 x L 1 N p c 3 R l b W F z I G R l I G F n d W F z I C g x K S 9 B d X R v U m V t b 3 Z l Z E N v b H V t b n M x L n t E Z X N j c m l w Y 2 n D s 2 4 g Z G U g b G F z I G 9 i c m F z I G 8 g b G F i b 3 J l c y B y Z X F 1 Z X J p Z G F z L D E x f S Z x d W 9 0 O y w m c X V v d D t T Z W N 0 a W 9 u M S 9 T a X N 0 Z W 1 h c y B k Z S B h Z 3 V h c y A o M S k v Q X V 0 b 1 J l b W 9 2 Z W R D b 2 x 1 b W 5 z M S 5 7 R X N 0 Y W R v I G F j d H V h b C B k Z S B s Y S B h Z m V j d G F j a c O z b i w x M n 0 m c X V v d D s s J n F 1 b 3 Q 7 U 2 V j d G l v b j E v U 2 l z d G V t Y X M g Z G U g Y W d 1 Y X M g K D E p L 0 F 1 d G 9 S Z W 1 v d m V k Q 2 9 s d W 1 u c z E u e 0 F s I G l u Y 2 x 1 a X I g Z X N 0 Y S B h Z m V j d G F j a c O z b i B l b i B l b C B Q b G F u I E d l b m V y Y W w g Z G U g b G E g R W 1 l c m d l b m N p Y S w g w r 9 o Y X k g Z G l z c G 9 z a W N p w 7 N u I G R l I G x h I G l u c 3 R p d H V j a c O z b i B w Y X J h I G F j d H V h c i B j b 2 1 v I F V u a W R h Z C B F a m V j d X R v c m E / L D E z f S Z x d W 9 0 O y w m c X V v d D t T Z W N 0 a W 9 u M S 9 T a X N 0 Z W 1 h c y B k Z S B h Z 3 V h c y A o M S k v Q X V 0 b 1 J l b W 9 2 Z W R D b 2 x 1 b W 5 z M S 5 7 S W 5 k a X F 1 Z S B l b C B u b 2 1 i c m U g Z G U g b G E g V W 5 p Z G F k I E V q Z W N 1 d G 9 y Y S w x N H 0 m c X V v d D s s J n F 1 b 3 Q 7 U 2 V j d G l v b j E v U 2 l z d G V t Y X M g Z G U g Y W d 1 Y X M g K D E p L 0 F 1 d G 9 S Z W 1 v d m V k Q 2 9 s d W 1 u c z E u e 0 N h b n R p Z G F k I G R l I H B l c n N v b m F z I G J l b m V m a W N p Y X J p Y X M s M T V 9 J n F 1 b 3 Q 7 L C Z x d W 9 0 O 1 N l Y 3 R p b 2 4 x L 1 N p c 3 R l b W F z I G R l I G F n d W F z I C g x K S 9 B d X R v U m V t b 3 Z l Z E N v b H V t b n M x L n t N b 2 5 0 b y B l c 3 R p b W F k b y B k Z S B j b 3 N 0 b y B k Z S B v Y n J h c y B 5 I G x h Y m 9 y Z X M s M T Z 9 J n F 1 b 3 Q 7 L C Z x d W 9 0 O 1 N l Y 3 R p b 2 4 x L 1 N p c 3 R l b W F z I G R l I G F n d W F z I C g x K S 9 B d X R v U m V t b 3 Z l Z E N v b H V t b n M x L n t G d W V u d G U g Z G U g b G 9 z I H J l Y 3 V y c 2 9 z L D E 3 f S Z x d W 9 0 O y w m c X V v d D t T Z W N 0 a W 9 u M S 9 T a X N 0 Z W 1 h c y B k Z S B h Z 3 V h c y A o M S k v Q X V 0 b 1 J l b W 9 2 Z W R D b 2 x 1 b W 5 z M S 5 7 Q 2 9 t Z W 5 0 Y X J p b 3 M g d S B v Y n N l c n Z h Y 2 l v b m V z L D E 4 f S Z x d W 9 0 O y w m c X V v d D t T Z W N 0 a W 9 u M S 9 T a X N 0 Z W 1 h c y B k Z S B h Z 3 V h c y A o M S k v Q X V 0 b 1 J l b W 9 2 Z W R D b 2 x 1 b W 5 z M S 5 7 U m V 2 a X N p w 7 N u L D E 5 f S Z x d W 9 0 O y w m c X V v d D t T Z W N 0 a W 9 u M S 9 T a X N 0 Z W 1 h c y B k Z S B h Z 3 V h c y A o M S k v Q X V 0 b 1 J l b W 9 2 Z W R D b 2 x 1 b W 5 z M S 5 7 e C w y M H 0 m c X V v d D s s J n F 1 b 3 Q 7 U 2 V j d G l v b j E v U 2 l z d G V t Y X M g Z G U g Y W d 1 Y X M g K D E p L 0 F 1 d G 9 S Z W 1 v d m V k Q 2 9 s d W 1 u c z E u e 3 k s M j F 9 J n F 1 b 3 Q 7 X S w m c X V v d D t D b 2 x 1 b W 5 D b 3 V u d C Z x d W 9 0 O z o y M i w m c X V v d D t L Z X l D b 2 x 1 b W 5 O Y W 1 l c y Z x d W 9 0 O z p b X S w m c X V v d D t D b 2 x 1 b W 5 J Z G V u d G l 0 a W V z J n F 1 b 3 Q 7 O l s m c X V v d D t T Z W N 0 a W 9 u M S 9 T a X N 0 Z W 1 h c y B k Z S B h Z 3 V h c y A o M S k v Q X V 0 b 1 J l b W 9 2 Z W R D b 2 x 1 b W 5 z M S 5 7 T 2 J q Z W N 0 S U Q s M H 0 m c X V v d D s s J n F 1 b 3 Q 7 U 2 V j d G l v b j E v U 2 l z d G V t Y X M g Z G U g Y W d 1 Y X M g K D E p L 0 F 1 d G 9 S Z W 1 v d m V k Q 2 9 s d W 1 u c z E u e 0 R l Y 2 x h c m F 0 b 3 J p Y S B k Z S B l b W V y Z 2 V u Y 2 l h L C B E Z W N y Z X R v I E 7 C s D o s M X 0 m c X V v d D s s J n F 1 b 3 Q 7 U 2 V j d G l v b j E v U 2 l z d G V t Y X M g Z G U g Y W d 1 Y X M g K D E p L 0 F 1 d G 9 S Z W 1 v d m V k Q 2 9 s d W 1 u c z E u e 0 l u c 3 R p d H V j a c O z b i B p b m Z v c m 1 h b n R l L D J 9 J n F 1 b 3 Q 7 L C Z x d W 9 0 O 1 N l Y 3 R p b 2 4 x L 1 N p c 3 R l b W F z I G R l I G F n d W F z I C g x K S 9 B d X R v U m V t b 3 Z l Z E N v b H V t b n M x L n t G Z W N o Y S w z f S Z x d W 9 0 O y w m c X V v d D t T Z W N 0 a W 9 u M S 9 T a X N 0 Z W 1 h c y B k Z S B h Z 3 V h c y A o M S k v Q X V 0 b 1 J l b W 9 2 Z W R D b 2 x 1 b W 5 z M S 5 7 U H J v d m l u Y 2 l h L D R 9 J n F 1 b 3 Q 7 L C Z x d W 9 0 O 1 N l Y 3 R p b 2 4 x L 1 N p c 3 R l b W F z I G R l I G F n d W F z I C g x K S 9 B d X R v U m V t b 3 Z l Z E N v b H V t b n M x L n t D Y W 5 0 w 7 N u L D V 9 J n F 1 b 3 Q 7 L C Z x d W 9 0 O 1 N l Y 3 R p b 2 4 x L 1 N p c 3 R l b W F z I G R l I G F n d W F z I C g x K S 9 B d X R v U m V t b 3 Z l Z E N v b H V t b n M x L n t E a X N 0 c m l 0 b y w 2 f S Z x d W 9 0 O y w m c X V v d D t T Z W N 0 a W 9 u M S 9 T a X N 0 Z W 1 h c y B k Z S B h Z 3 V h c y A o M S k v Q X V 0 b 1 J l b W 9 2 Z W R D b 2 x 1 b W 5 z M S 5 7 U G 9 i b G F k b y w 3 f S Z x d W 9 0 O y w m c X V v d D t T Z W N 0 a W 9 u M S 9 T a X N 0 Z W 1 h c y B k Z S B h Z 3 V h c y A o M S k v Q X V 0 b 1 J l b W 9 2 Z W R D b 2 x 1 b W 5 z M S 5 7 V G l w b y B k Z S B m d W V u d G U s O H 0 m c X V v d D s s J n F 1 b 3 Q 7 U 2 V j d G l v b j E v U 2 l z d G V t Y X M g Z G U g Y W d 1 Y X M g K D E p L 0 F 1 d G 9 S Z W 1 v d m V k Q 2 9 s d W 1 u c z E u e 0 9 i c m E s I E V z d H J 1 Y 3 R 1 c m E g b y B D b 2 1 w b 2 5 l b n R l I E F m Z W N 0 Y W R v L D l 9 J n F 1 b 3 Q 7 L C Z x d W 9 0 O 1 N l Y 3 R p b 2 4 x L 1 N p c 3 R l b W F z I G R l I G F n d W F z I C g x K S 9 B d X R v U m V t b 3 Z l Z E N v b H V t b n M x L n t E Z X N j c m l w Y 2 n D s 2 4 g Z G U g b G 9 z I G R h w 7 F v c y w x M H 0 m c X V v d D s s J n F 1 b 3 Q 7 U 2 V j d G l v b j E v U 2 l z d G V t Y X M g Z G U g Y W d 1 Y X M g K D E p L 0 F 1 d G 9 S Z W 1 v d m V k Q 2 9 s d W 1 u c z E u e 0 R l c 2 N y a X B j a c O z b i B k Z S B s Y X M g b 2 J y Y X M g b y B s Y W J v c m V z I H J l c X V l c m l k Y X M s M T F 9 J n F 1 b 3 Q 7 L C Z x d W 9 0 O 1 N l Y 3 R p b 2 4 x L 1 N p c 3 R l b W F z I G R l I G F n d W F z I C g x K S 9 B d X R v U m V t b 3 Z l Z E N v b H V t b n M x L n t F c 3 R h Z G 8 g Y W N 0 d W F s I G R l I G x h I G F m Z W N 0 Y W N p w 7 N u L D E y f S Z x d W 9 0 O y w m c X V v d D t T Z W N 0 a W 9 u M S 9 T a X N 0 Z W 1 h c y B k Z S B h Z 3 V h c y A o M S k v Q X V 0 b 1 J l b W 9 2 Z W R D b 2 x 1 b W 5 z M S 5 7 Q W w g a W 5 j b H V p c i B l c 3 R h I G F m Z W N 0 Y W N p w 7 N u I G V u I G V s I F B s Y W 4 g R 2 V u Z X J h b C B k Z S B s Y S B F b W V y Z 2 V u Y 2 l h L C D C v 2 h h e S B k a X N w b 3 N p Y 2 n D s 2 4 g Z G U g b G E g a W 5 z d G l 0 d W N p w 7 N u I H B h c m E g Y W N 0 d W F y I G N v b W 8 g V W 5 p Z G F k I E V q Z W N 1 d G 9 y Y T 8 s M T N 9 J n F 1 b 3 Q 7 L C Z x d W 9 0 O 1 N l Y 3 R p b 2 4 x L 1 N p c 3 R l b W F z I G R l I G F n d W F z I C g x K S 9 B d X R v U m V t b 3 Z l Z E N v b H V t b n M x L n t J b m R p c X V l I G V s I G 5 v b W J y Z S B k Z S B s Y S B V b m l k Y W Q g R W p l Y 3 V 0 b 3 J h L D E 0 f S Z x d W 9 0 O y w m c X V v d D t T Z W N 0 a W 9 u M S 9 T a X N 0 Z W 1 h c y B k Z S B h Z 3 V h c y A o M S k v Q X V 0 b 1 J l b W 9 2 Z W R D b 2 x 1 b W 5 z M S 5 7 Q 2 F u d G l k Y W Q g Z G U g c G V y c 2 9 u Y X M g Y m V u Z W Z p Y 2 l h c m l h c y w x N X 0 m c X V v d D s s J n F 1 b 3 Q 7 U 2 V j d G l v b j E v U 2 l z d G V t Y X M g Z G U g Y W d 1 Y X M g K D E p L 0 F 1 d G 9 S Z W 1 v d m V k Q 2 9 s d W 1 u c z E u e 0 1 v b n R v I G V z d G l t Y W R v I G R l I G N v c 3 R v I G R l I G 9 i c m F z I H k g b G F i b 3 J l c y w x N n 0 m c X V v d D s s J n F 1 b 3 Q 7 U 2 V j d G l v b j E v U 2 l z d G V t Y X M g Z G U g Y W d 1 Y X M g K D E p L 0 F 1 d G 9 S Z W 1 v d m V k Q 2 9 s d W 1 u c z E u e 0 Z 1 Z W 5 0 Z S B k Z S B s b 3 M g c m V j d X J z b 3 M s M T d 9 J n F 1 b 3 Q 7 L C Z x d W 9 0 O 1 N l Y 3 R p b 2 4 x L 1 N p c 3 R l b W F z I G R l I G F n d W F z I C g x K S 9 B d X R v U m V t b 3 Z l Z E N v b H V t b n M x L n t D b 2 1 l b n R h c m l v c y B 1 I G 9 i c 2 V y d m F j a W 9 u Z X M s M T h 9 J n F 1 b 3 Q 7 L C Z x d W 9 0 O 1 N l Y 3 R p b 2 4 x L 1 N p c 3 R l b W F z I G R l I G F n d W F z I C g x K S 9 B d X R v U m V t b 3 Z l Z E N v b H V t b n M x L n t S Z X Z p c 2 n D s 2 4 s M T l 9 J n F 1 b 3 Q 7 L C Z x d W 9 0 O 1 N l Y 3 R p b 2 4 x L 1 N p c 3 R l b W F z I G R l I G F n d W F z I C g x K S 9 B d X R v U m V t b 3 Z l Z E N v b H V t b n M x L n t 4 L D I w f S Z x d W 9 0 O y w m c X V v d D t T Z W N 0 a W 9 u M S 9 T a X N 0 Z W 1 h c y B k Z S B h Z 3 V h c y A o M S k v Q X V 0 b 1 J l b W 9 2 Z W R D b 2 x 1 b W 5 z M S 5 7 e S w y M X 0 m c X V v d D t d L C Z x d W 9 0 O 1 J l b G F 0 a W 9 u c 2 h p c E l u Z m 8 m c X V v d D s 6 W 1 1 9 I i A v P j w v U 3 R h Y m x l R W 5 0 c m l l c z 4 8 L 0 l 0 Z W 0 + P E l 0 Z W 0 + P E l 0 Z W 1 M b 2 N h d G l v b j 4 8 S X R l b V R 5 c G U + R m 9 y b X V s Y T w v S X R l b V R 5 c G U + P E l 0 Z W 1 Q Y X R o P l N l Y 3 R p b 2 4 x L 1 N p c 3 R l b W F z J T I w Z G U l M j B h Z 3 V h c y U y M C g x K S 9 P c m l n Z W 4 8 L 0 l 0 Z W 1 Q Y X R o P j w v S X R l b U x v Y 2 F 0 a W 9 u P j x T d G F i b G V F b n R y a W V z I C 8 + P C 9 J d G V t P j x J d G V t P j x J d G V t T G 9 j Y X R p b 2 4 + P E l 0 Z W 1 U e X B l P k Z v c m 1 1 b G E 8 L 0 l 0 Z W 1 U e X B l P j x J d G V t U G F 0 a D 5 T Z W N 0 a W 9 u M S 9 T a X N 0 Z W 1 h c y U y M G R l J T I w Y W d 1 Y X M l M j A o M S k v R W 5 j Y W J l e m F k b 3 M l M j B w c m 9 t b 3 Z p Z G 9 z P C 9 J d G V t U G F 0 a D 4 8 L 0 l 0 Z W 1 M b 2 N h d G l v b j 4 8 U 3 R h Y m x l R W 5 0 c m l l c y A v P j w v S X R l b T 4 8 S X R l b T 4 8 S X R l b U x v Y 2 F 0 a W 9 u P j x J d G V t V H l w Z T 5 G b 3 J t d W x h P C 9 J d G V t V H l w Z T 4 8 S X R l b V B h d G g + U 2 V j d G l v b j E v U 2 l z d G V t Y X M l M j B k Z S U y M G F n d W F z J T I w K D E p L 1 R p c G 8 l M j B j Y W 1 i a W F k b z w v S X R l b V B h d G g + P C 9 J d G V t T G 9 j Y X R p b 2 4 + P F N 0 Y W J s Z U V u d H J p Z X M g L z 4 8 L 0 l 0 Z W 0 + P C 9 J d G V t c z 4 8 L 0 x v Y 2 F s U G F j a 2 F n Z U 1 l d G F k Y X R h R m l s Z T 4 W A A A A U E s F B g A A A A A A A A A A A A A A A A A A A A A A A N o A A A A B A A A A 0 I y d 3 w E V 0 R G M e g D A T 8 K X 6 w E A A A A q k H y S l 6 I u Q p B g d B 3 c E S g W A A A A A A I A A A A A A A N m A A D A A A A A E A A A A C z r 8 d M + y 0 1 e j 0 g H / i I 1 M d I A A A A A B I A A A K A A A A A Q A A A A q R J s Q 0 V 8 c B 6 V b A X w b l F F R l A A A A D K 1 P k p F d z U Y / / e g 2 j D + 6 q a a 2 I K Y A T m y W o S c s w 7 I 3 W G t 2 M m Z r g y p 1 k 6 R l a J L U K o 5 n Y I 8 F Q q u v o + 7 V F Y 0 6 n h O K d S e g m V l c k w K x g U j D k p + Y s u o B Q A A A B N k k C j 7 1 W z 7 a V A z 4 S H A M K H e R f w 9 w = = < / D a t a M a s h u p > 
</file>

<file path=customXml/item4.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Props1.xml><?xml version="1.0" encoding="utf-8"?>
<ds:datastoreItem xmlns:ds="http://schemas.openxmlformats.org/officeDocument/2006/customXml" ds:itemID="{C58DF513-6868-40AE-950A-71F2020AABD2}">
  <ds:schemaRefs>
    <ds:schemaRef ds:uri="http://schemas.microsoft.com/sharepoint/v3/contenttype/forms"/>
  </ds:schemaRefs>
</ds:datastoreItem>
</file>

<file path=customXml/itemProps2.xml><?xml version="1.0" encoding="utf-8"?>
<ds:datastoreItem xmlns:ds="http://schemas.openxmlformats.org/officeDocument/2006/customXml" ds:itemID="{2687D172-C827-4A54-ABB0-912A6354E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EC8A1D-F0D4-4C87-8036-B369442A1858}">
  <ds:schemaRefs>
    <ds:schemaRef ds:uri="http://schemas.microsoft.com/DataMashup"/>
  </ds:schemaRefs>
</ds:datastoreItem>
</file>

<file path=customXml/itemProps4.xml><?xml version="1.0" encoding="utf-8"?>
<ds:datastoreItem xmlns:ds="http://schemas.openxmlformats.org/officeDocument/2006/customXml" ds:itemID="{A8189F5A-67BB-4367-8A85-862E21A0F38F}">
  <ds:schemaRefs>
    <ds:schemaRef ds:uri="http://schemas.microsoft.com/office/2006/metadata/properties"/>
    <ds:schemaRef ds:uri="http://schemas.microsoft.com/office/infopath/2007/PartnerControls"/>
    <ds:schemaRef ds:uri="1d53f76f-5fb9-46e8-baaf-6cbdc5ee46ad"/>
    <ds:schemaRef ds:uri="dbb9e94c-2a44-4557-8076-c13b38405f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Resumen</vt:lpstr>
      <vt:lpstr>Carreteras</vt:lpstr>
      <vt:lpstr>Puentes</vt:lpstr>
      <vt:lpstr>Sistemas de Agua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C Aragón Hernández</dc:creator>
  <cp:lastModifiedBy>Daniela Aragón Hernández</cp:lastModifiedBy>
  <dcterms:created xsi:type="dcterms:W3CDTF">2023-05-05T16:27:56Z</dcterms:created>
  <dcterms:modified xsi:type="dcterms:W3CDTF">2023-06-14T21:24:02Z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